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\Downloads\"/>
    </mc:Choice>
  </mc:AlternateContent>
  <xr:revisionPtr revIDLastSave="0" documentId="13_ncr:1_{AAC181C9-014B-4437-AECF-9BCD2316B454}" xr6:coauthVersionLast="36" xr6:coauthVersionMax="46" xr10:uidLastSave="{00000000-0000-0000-0000-000000000000}"/>
  <bookViews>
    <workbookView xWindow="0" yWindow="0" windowWidth="9930" windowHeight="10845" xr2:uid="{00000000-000D-0000-FFFF-FFFF00000000}"/>
  </bookViews>
  <sheets>
    <sheet name="Modelo" sheetId="8" r:id="rId1"/>
    <sheet name="Hoja1" sheetId="9" state="hidden" r:id="rId2"/>
  </sheets>
  <definedNames>
    <definedName name="NombreIntervalo1">#REF!</definedName>
  </definedNames>
  <calcPr calcId="191029" calcMode="manual"/>
</workbook>
</file>

<file path=xl/calcChain.xml><?xml version="1.0" encoding="utf-8"?>
<calcChain xmlns="http://schemas.openxmlformats.org/spreadsheetml/2006/main">
  <c r="G65" i="8" l="1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45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26" i="8"/>
  <c r="G79" i="8" l="1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M80" i="8" s="1"/>
  <c r="G22" i="8"/>
  <c r="F22" i="8"/>
  <c r="E22" i="8"/>
  <c r="D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M79" i="8" s="1"/>
  <c r="H19" i="8"/>
  <c r="G19" i="8"/>
  <c r="F19" i="8"/>
  <c r="E19" i="8"/>
  <c r="D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M78" i="8" s="1"/>
  <c r="H18" i="8"/>
  <c r="G18" i="8"/>
  <c r="F18" i="8"/>
  <c r="E18" i="8"/>
  <c r="D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M77" i="8" s="1"/>
  <c r="H17" i="8"/>
  <c r="G17" i="8"/>
  <c r="F17" i="8"/>
  <c r="E17" i="8"/>
  <c r="D17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M76" i="8" s="1"/>
  <c r="H16" i="8"/>
  <c r="G16" i="8"/>
  <c r="F16" i="8"/>
  <c r="E16" i="8"/>
  <c r="D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M75" i="8" s="1"/>
  <c r="H15" i="8"/>
  <c r="G15" i="8"/>
  <c r="F15" i="8"/>
  <c r="E15" i="8"/>
  <c r="D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M74" i="8" s="1"/>
  <c r="H14" i="8"/>
  <c r="G14" i="8"/>
  <c r="F14" i="8"/>
  <c r="E14" i="8"/>
  <c r="D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M73" i="8" s="1"/>
  <c r="H13" i="8"/>
  <c r="G13" i="8"/>
  <c r="F13" i="8"/>
  <c r="E13" i="8"/>
  <c r="D13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M72" i="8" s="1"/>
  <c r="H12" i="8"/>
  <c r="G12" i="8"/>
  <c r="F12" i="8"/>
  <c r="E12" i="8"/>
  <c r="D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M71" i="8" s="1"/>
  <c r="H11" i="8"/>
  <c r="G11" i="8"/>
  <c r="F11" i="8"/>
  <c r="E11" i="8"/>
  <c r="D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M70" i="8" s="1"/>
  <c r="H10" i="8"/>
  <c r="G10" i="8"/>
  <c r="F10" i="8"/>
  <c r="E10" i="8"/>
  <c r="D10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M69" i="8" s="1"/>
  <c r="H9" i="8"/>
  <c r="G9" i="8"/>
  <c r="F9" i="8"/>
  <c r="E9" i="8"/>
  <c r="D9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M68" i="8" s="1"/>
  <c r="H8" i="8"/>
  <c r="G8" i="8"/>
  <c r="F8" i="8"/>
  <c r="E8" i="8"/>
  <c r="D8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M67" i="8" s="1"/>
  <c r="H7" i="8"/>
  <c r="G7" i="8"/>
  <c r="F7" i="8"/>
  <c r="E7" i="8"/>
  <c r="D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M66" i="8" s="1"/>
  <c r="H6" i="8"/>
  <c r="G6" i="8"/>
  <c r="F6" i="8"/>
  <c r="E6" i="8"/>
  <c r="D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M65" i="8" s="1"/>
  <c r="H5" i="8"/>
  <c r="G5" i="8"/>
  <c r="F5" i="8"/>
  <c r="E5" i="8"/>
  <c r="D5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M64" i="8" s="1"/>
  <c r="H4" i="8"/>
  <c r="G4" i="8"/>
  <c r="F4" i="8"/>
  <c r="E4" i="8"/>
  <c r="D4" i="8"/>
  <c r="G80" i="8"/>
  <c r="P64" i="8" l="1"/>
  <c r="P66" i="8"/>
  <c r="P72" i="8"/>
  <c r="P74" i="8"/>
  <c r="P76" i="8"/>
  <c r="P78" i="8"/>
  <c r="P70" i="8"/>
  <c r="P68" i="8"/>
  <c r="P65" i="8"/>
  <c r="P67" i="8"/>
  <c r="P69" i="8"/>
  <c r="P71" i="8"/>
  <c r="P73" i="8"/>
  <c r="P75" i="8"/>
  <c r="P77" i="8"/>
  <c r="P79" i="8"/>
  <c r="J67" i="8"/>
  <c r="J69" i="8"/>
  <c r="J71" i="8"/>
  <c r="J73" i="8"/>
  <c r="J75" i="8"/>
  <c r="J77" i="8"/>
  <c r="J65" i="8"/>
  <c r="J66" i="8"/>
  <c r="J68" i="8"/>
  <c r="J70" i="8"/>
  <c r="J72" i="8"/>
  <c r="J74" i="8"/>
  <c r="J76" i="8"/>
  <c r="J78" i="8"/>
  <c r="K23" i="8"/>
  <c r="J79" i="8"/>
  <c r="D23" i="8"/>
  <c r="L23" i="8"/>
  <c r="T23" i="8"/>
  <c r="AB23" i="8"/>
  <c r="F23" i="8"/>
  <c r="N23" i="8"/>
  <c r="V23" i="8"/>
  <c r="AD23" i="8"/>
  <c r="Z23" i="8"/>
  <c r="I23" i="8"/>
  <c r="AG23" i="8"/>
  <c r="E23" i="8"/>
  <c r="M23" i="8"/>
  <c r="U23" i="8"/>
  <c r="AC23" i="8"/>
  <c r="H23" i="8"/>
  <c r="P23" i="8"/>
  <c r="X23" i="8"/>
  <c r="AF23" i="8"/>
  <c r="J23" i="8"/>
  <c r="R23" i="8"/>
  <c r="S23" i="8"/>
  <c r="AA23" i="8"/>
  <c r="Q23" i="8"/>
  <c r="Y23" i="8"/>
  <c r="D79" i="8"/>
  <c r="G23" i="8"/>
  <c r="W23" i="8"/>
  <c r="AE23" i="8"/>
  <c r="O23" i="8"/>
  <c r="D74" i="8"/>
  <c r="D73" i="8"/>
  <c r="D65" i="8"/>
  <c r="D72" i="8"/>
  <c r="D67" i="8"/>
  <c r="D75" i="8"/>
  <c r="D68" i="8"/>
  <c r="D76" i="8"/>
  <c r="D66" i="8"/>
  <c r="D70" i="8"/>
  <c r="D69" i="8"/>
  <c r="D71" i="8"/>
  <c r="D77" i="8"/>
  <c r="D78" i="8"/>
  <c r="J64" i="8"/>
  <c r="D64" i="8"/>
  <c r="P80" i="8" l="1"/>
  <c r="J80" i="8"/>
  <c r="G64" i="8" l="1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E29" i="8"/>
  <c r="E30" i="8"/>
  <c r="E31" i="8"/>
  <c r="E32" i="8"/>
  <c r="E33" i="8"/>
  <c r="E34" i="8"/>
  <c r="E35" i="8"/>
  <c r="E36" i="8"/>
  <c r="E37" i="8"/>
  <c r="E38" i="8"/>
  <c r="E39" i="8"/>
  <c r="E40" i="8"/>
  <c r="D4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E28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D80" i="8" l="1"/>
  <c r="D61" i="8" s="1"/>
  <c r="AD42" i="8"/>
  <c r="V42" i="8"/>
  <c r="N42" i="8"/>
  <c r="F42" i="8"/>
  <c r="AC42" i="8"/>
  <c r="AE42" i="8"/>
  <c r="W42" i="8"/>
  <c r="O42" i="8"/>
  <c r="G42" i="8"/>
  <c r="U42" i="8"/>
  <c r="M42" i="8"/>
  <c r="AB42" i="8"/>
  <c r="T42" i="8"/>
  <c r="L42" i="8"/>
  <c r="AA42" i="8"/>
  <c r="S42" i="8"/>
  <c r="K42" i="8"/>
  <c r="E42" i="8"/>
  <c r="Z42" i="8"/>
  <c r="R42" i="8"/>
  <c r="J42" i="8"/>
  <c r="AG42" i="8"/>
  <c r="Y42" i="8"/>
  <c r="Q42" i="8"/>
  <c r="I42" i="8"/>
  <c r="AF42" i="8"/>
  <c r="X42" i="8"/>
  <c r="P42" i="8"/>
  <c r="H42" i="8"/>
  <c r="R61" i="8" l="1"/>
  <c r="N61" i="8"/>
  <c r="V61" i="8"/>
  <c r="P61" i="8"/>
  <c r="AD61" i="8"/>
  <c r="X61" i="8"/>
  <c r="AF61" i="8"/>
  <c r="S61" i="8"/>
  <c r="AA61" i="8"/>
  <c r="E61" i="8"/>
  <c r="Q61" i="8"/>
  <c r="M61" i="8"/>
  <c r="W61" i="8"/>
  <c r="Y61" i="8"/>
  <c r="AB61" i="8"/>
  <c r="G61" i="8"/>
  <c r="I61" i="8"/>
  <c r="L61" i="8"/>
  <c r="Z61" i="8"/>
  <c r="O61" i="8"/>
  <c r="T61" i="8"/>
  <c r="U61" i="8"/>
  <c r="AE61" i="8"/>
  <c r="AG61" i="8"/>
  <c r="J61" i="8"/>
  <c r="AC61" i="8"/>
  <c r="H61" i="8"/>
  <c r="K61" i="8"/>
  <c r="F61" i="8"/>
</calcChain>
</file>

<file path=xl/sharedStrings.xml><?xml version="1.0" encoding="utf-8"?>
<sst xmlns="http://schemas.openxmlformats.org/spreadsheetml/2006/main" count="103" uniqueCount="38">
  <si>
    <t>DM</t>
  </si>
  <si>
    <t>Kill 100 Bots</t>
  </si>
  <si>
    <t xml:space="preserve"> </t>
  </si>
  <si>
    <t>KDR Record</t>
  </si>
  <si>
    <t>RECORD HISTÓRICO</t>
  </si>
  <si>
    <t>% Variación</t>
  </si>
  <si>
    <t>% variación</t>
  </si>
  <si>
    <t>KDR calculado</t>
  </si>
  <si>
    <t>Death</t>
  </si>
  <si>
    <t>10 minutos</t>
  </si>
  <si>
    <t>Kills</t>
  </si>
  <si>
    <t>(En segundos)</t>
  </si>
  <si>
    <t>5 minutos</t>
  </si>
  <si>
    <t>Dummies</t>
  </si>
  <si>
    <t>30 minutos</t>
  </si>
  <si>
    <t>AIM LAB</t>
  </si>
  <si>
    <t>Día</t>
  </si>
  <si>
    <t>Tiros en Movimiento</t>
  </si>
  <si>
    <t>Tiros en Red</t>
  </si>
  <si>
    <t>Tiros Séxtuples</t>
  </si>
  <si>
    <t>Rastreo Lateral</t>
  </si>
  <si>
    <t>Rastreo en Movimiento</t>
  </si>
  <si>
    <t>Tiros de Araña</t>
  </si>
  <si>
    <t>Reflejos</t>
  </si>
  <si>
    <t>Microreflejos</t>
  </si>
  <si>
    <t>Tiros con Decisión</t>
  </si>
  <si>
    <t>Capacidad</t>
  </si>
  <si>
    <t>Detección</t>
  </si>
  <si>
    <t>Trigger Control</t>
  </si>
  <si>
    <t>ENTRENAMIENTO</t>
  </si>
  <si>
    <t>100 Bots</t>
  </si>
  <si>
    <t>DATOS CON RESPECTO AL DÍA ANTERIOR</t>
  </si>
  <si>
    <t>Secs 100</t>
  </si>
  <si>
    <t>KDR DM</t>
  </si>
  <si>
    <t>DATOS CON RESPECTO AL RECORD</t>
  </si>
  <si>
    <t>Kill 100</t>
  </si>
  <si>
    <t>MEDIA DE RESULTADOS</t>
  </si>
  <si>
    <t>TENDENCIA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</si>
</sst>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0"/>
      <color rgb="FFE06666"/>
      <name val="Arial"/>
    </font>
    <font>
      <b/>
      <sz val="10"/>
      <color rgb="FF38761D"/>
      <name val="Arial"/>
    </font>
    <font>
      <b/>
      <sz val="14"/>
      <color rgb="FF000000"/>
      <name val="Arial"/>
    </font>
    <font>
      <b/>
      <sz val="14"/>
      <color theme="1"/>
      <name val="Arial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sz val="11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9" tint="0.59999389629810485"/>
        <bgColor rgb="FF93C47D"/>
      </patternFill>
    </fill>
    <fill>
      <patternFill patternType="solid">
        <fgColor theme="8" tint="0.59999389629810485"/>
        <bgColor rgb="FFA4C2F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5" tint="0.79998168889431442"/>
        <bgColor rgb="FFFFD966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39997558519241921"/>
        <bgColor rgb="FFE06666"/>
      </patternFill>
    </fill>
    <fill>
      <patternFill patternType="solid">
        <fgColor rgb="FFFFF9E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39997558519241921"/>
        <bgColor rgb="FFE06666"/>
      </patternFill>
    </fill>
    <fill>
      <patternFill patternType="solid">
        <fgColor theme="8" tint="0.79998168889431442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/>
    </xf>
    <xf numFmtId="3" fontId="13" fillId="7" borderId="5" xfId="0" applyNumberFormat="1" applyFont="1" applyFill="1" applyBorder="1" applyAlignment="1">
      <alignment horizontal="center" vertical="center"/>
    </xf>
    <xf numFmtId="3" fontId="13" fillId="7" borderId="2" xfId="0" applyNumberFormat="1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 vertical="top"/>
    </xf>
    <xf numFmtId="0" fontId="14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>
      <alignment horizontal="center"/>
    </xf>
    <xf numFmtId="3" fontId="1" fillId="3" borderId="0" xfId="0" applyNumberFormat="1" applyFont="1" applyFill="1" applyBorder="1"/>
    <xf numFmtId="0" fontId="1" fillId="4" borderId="20" xfId="0" applyFont="1" applyFill="1" applyBorder="1" applyAlignment="1">
      <alignment horizontal="center"/>
    </xf>
    <xf numFmtId="10" fontId="7" fillId="4" borderId="18" xfId="0" applyNumberFormat="1" applyFont="1" applyFill="1" applyBorder="1" applyAlignment="1">
      <alignment horizontal="center"/>
    </xf>
    <xf numFmtId="10" fontId="7" fillId="4" borderId="19" xfId="0" applyNumberFormat="1" applyFont="1" applyFill="1" applyBorder="1" applyAlignment="1">
      <alignment horizontal="center"/>
    </xf>
    <xf numFmtId="10" fontId="1" fillId="5" borderId="18" xfId="0" applyNumberFormat="1" applyFont="1" applyFill="1" applyBorder="1" applyAlignment="1">
      <alignment horizontal="center"/>
    </xf>
    <xf numFmtId="10" fontId="1" fillId="5" borderId="19" xfId="0" applyNumberFormat="1" applyFont="1" applyFill="1" applyBorder="1" applyAlignment="1">
      <alignment horizontal="center"/>
    </xf>
    <xf numFmtId="0" fontId="0" fillId="14" borderId="0" xfId="0" applyFill="1"/>
    <xf numFmtId="3" fontId="13" fillId="0" borderId="1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0" fontId="0" fillId="15" borderId="0" xfId="0" applyFill="1"/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3" fontId="1" fillId="7" borderId="26" xfId="0" applyNumberFormat="1" applyFont="1" applyFill="1" applyBorder="1" applyAlignment="1">
      <alignment horizontal="center" vertical="center"/>
    </xf>
    <xf numFmtId="3" fontId="13" fillId="7" borderId="27" xfId="0" applyNumberFormat="1" applyFont="1" applyFill="1" applyBorder="1" applyAlignment="1">
      <alignment horizontal="center" vertical="center"/>
    </xf>
    <xf numFmtId="3" fontId="1" fillId="3" borderId="28" xfId="0" applyNumberFormat="1" applyFont="1" applyFill="1" applyBorder="1" applyAlignment="1">
      <alignment horizontal="center"/>
    </xf>
    <xf numFmtId="3" fontId="1" fillId="3" borderId="28" xfId="0" applyNumberFormat="1" applyFont="1" applyFill="1" applyBorder="1"/>
    <xf numFmtId="3" fontId="3" fillId="3" borderId="28" xfId="0" applyNumberFormat="1" applyFont="1" applyFill="1" applyBorder="1" applyAlignment="1">
      <alignment horizontal="center"/>
    </xf>
    <xf numFmtId="3" fontId="1" fillId="3" borderId="29" xfId="0" applyNumberFormat="1" applyFont="1" applyFill="1" applyBorder="1"/>
    <xf numFmtId="3" fontId="1" fillId="7" borderId="30" xfId="0" applyNumberFormat="1" applyFont="1" applyFill="1" applyBorder="1" applyAlignment="1">
      <alignment horizontal="center" vertical="center"/>
    </xf>
    <xf numFmtId="3" fontId="1" fillId="3" borderId="31" xfId="0" applyNumberFormat="1" applyFont="1" applyFill="1" applyBorder="1"/>
    <xf numFmtId="3" fontId="11" fillId="7" borderId="30" xfId="0" applyNumberFormat="1" applyFont="1" applyFill="1" applyBorder="1" applyAlignment="1">
      <alignment horizontal="center"/>
    </xf>
    <xf numFmtId="3" fontId="1" fillId="7" borderId="32" xfId="0" applyNumberFormat="1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center" vertical="top"/>
    </xf>
    <xf numFmtId="1" fontId="1" fillId="3" borderId="34" xfId="0" applyNumberFormat="1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3" fontId="1" fillId="3" borderId="31" xfId="0" applyNumberFormat="1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 vertical="top"/>
    </xf>
    <xf numFmtId="0" fontId="0" fillId="6" borderId="38" xfId="0" applyFill="1" applyBorder="1" applyAlignment="1">
      <alignment horizontal="center" vertical="top"/>
    </xf>
    <xf numFmtId="0" fontId="7" fillId="6" borderId="39" xfId="0" applyFont="1" applyFill="1" applyBorder="1" applyAlignment="1">
      <alignment horizontal="center" vertical="center"/>
    </xf>
    <xf numFmtId="3" fontId="5" fillId="11" borderId="12" xfId="0" applyNumberFormat="1" applyFont="1" applyFill="1" applyBorder="1" applyAlignment="1">
      <alignment horizontal="center"/>
    </xf>
    <xf numFmtId="3" fontId="5" fillId="11" borderId="16" xfId="0" applyNumberFormat="1" applyFont="1" applyFill="1" applyBorder="1" applyAlignment="1">
      <alignment horizontal="center"/>
    </xf>
    <xf numFmtId="3" fontId="5" fillId="11" borderId="22" xfId="0" applyNumberFormat="1" applyFont="1" applyFill="1" applyBorder="1" applyAlignment="1">
      <alignment horizontal="center"/>
    </xf>
    <xf numFmtId="3" fontId="5" fillId="11" borderId="17" xfId="0" applyNumberFormat="1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3" fontId="13" fillId="0" borderId="23" xfId="0" applyNumberFormat="1" applyFont="1" applyBorder="1" applyAlignment="1">
      <alignment horizontal="center" vertical="center"/>
    </xf>
    <xf numFmtId="3" fontId="13" fillId="0" borderId="24" xfId="0" applyNumberFormat="1" applyFont="1" applyBorder="1" applyAlignment="1">
      <alignment horizontal="center" vertical="center"/>
    </xf>
    <xf numFmtId="3" fontId="13" fillId="0" borderId="40" xfId="0" applyNumberFormat="1" applyFon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3" fontId="5" fillId="11" borderId="20" xfId="0" applyNumberFormat="1" applyFont="1" applyFill="1" applyBorder="1" applyAlignment="1">
      <alignment horizontal="center"/>
    </xf>
    <xf numFmtId="3" fontId="5" fillId="11" borderId="19" xfId="0" applyNumberFormat="1" applyFont="1" applyFill="1" applyBorder="1" applyAlignment="1">
      <alignment horizontal="center"/>
    </xf>
    <xf numFmtId="0" fontId="17" fillId="9" borderId="12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7" fillId="9" borderId="2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center" vertical="center"/>
    </xf>
    <xf numFmtId="3" fontId="13" fillId="0" borderId="41" xfId="0" applyNumberFormat="1" applyFont="1" applyBorder="1" applyAlignment="1">
      <alignment horizontal="center" vertical="center"/>
    </xf>
    <xf numFmtId="3" fontId="13" fillId="0" borderId="42" xfId="0" applyNumberFormat="1" applyFont="1" applyBorder="1" applyAlignment="1">
      <alignment horizontal="center" vertical="center"/>
    </xf>
    <xf numFmtId="3" fontId="13" fillId="0" borderId="43" xfId="0" applyNumberFormat="1" applyFont="1" applyBorder="1" applyAlignment="1">
      <alignment horizontal="center" vertical="center"/>
    </xf>
    <xf numFmtId="3" fontId="13" fillId="0" borderId="44" xfId="0" applyNumberFormat="1" applyFont="1" applyBorder="1" applyAlignment="1">
      <alignment horizontal="center" vertical="center"/>
    </xf>
    <xf numFmtId="3" fontId="13" fillId="0" borderId="45" xfId="0" applyNumberFormat="1" applyFont="1" applyBorder="1" applyAlignment="1">
      <alignment horizontal="center" vertical="center"/>
    </xf>
    <xf numFmtId="3" fontId="13" fillId="0" borderId="46" xfId="0" applyNumberFormat="1" applyFont="1" applyBorder="1" applyAlignment="1">
      <alignment horizontal="center" vertical="center"/>
    </xf>
    <xf numFmtId="3" fontId="2" fillId="12" borderId="12" xfId="0" applyNumberFormat="1" applyFont="1" applyFill="1" applyBorder="1" applyAlignment="1">
      <alignment horizontal="center"/>
    </xf>
    <xf numFmtId="3" fontId="2" fillId="12" borderId="16" xfId="0" applyNumberFormat="1" applyFont="1" applyFill="1" applyBorder="1" applyAlignment="1">
      <alignment horizontal="center"/>
    </xf>
    <xf numFmtId="3" fontId="2" fillId="12" borderId="22" xfId="0" applyNumberFormat="1" applyFont="1" applyFill="1" applyBorder="1" applyAlignment="1">
      <alignment horizontal="center"/>
    </xf>
    <xf numFmtId="3" fontId="2" fillId="12" borderId="17" xfId="0" applyNumberFormat="1" applyFont="1" applyFill="1" applyBorder="1" applyAlignment="1">
      <alignment horizontal="center"/>
    </xf>
    <xf numFmtId="3" fontId="2" fillId="12" borderId="20" xfId="0" applyNumberFormat="1" applyFont="1" applyFill="1" applyBorder="1" applyAlignment="1">
      <alignment horizontal="center"/>
    </xf>
    <xf numFmtId="3" fontId="2" fillId="12" borderId="19" xfId="0" applyNumberFormat="1" applyFont="1" applyFill="1" applyBorder="1" applyAlignment="1">
      <alignment horizontal="center"/>
    </xf>
    <xf numFmtId="3" fontId="2" fillId="12" borderId="21" xfId="0" applyNumberFormat="1" applyFont="1" applyFill="1" applyBorder="1" applyAlignment="1">
      <alignment horizontal="center"/>
    </xf>
    <xf numFmtId="3" fontId="2" fillId="12" borderId="47" xfId="0" applyNumberFormat="1" applyFont="1" applyFill="1" applyBorder="1" applyAlignment="1">
      <alignment horizontal="center"/>
    </xf>
    <xf numFmtId="0" fontId="20" fillId="13" borderId="21" xfId="0" applyFont="1" applyFill="1" applyBorder="1" applyAlignment="1">
      <alignment horizontal="center"/>
    </xf>
    <xf numFmtId="0" fontId="4" fillId="13" borderId="48" xfId="0" applyFont="1" applyFill="1" applyBorder="1" applyAlignment="1">
      <alignment horizontal="center"/>
    </xf>
    <xf numFmtId="0" fontId="4" fillId="13" borderId="47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left" indent="1"/>
    </xf>
    <xf numFmtId="0" fontId="16" fillId="4" borderId="18" xfId="0" applyFont="1" applyFill="1" applyBorder="1" applyAlignment="1">
      <alignment horizontal="left" indent="1"/>
    </xf>
    <xf numFmtId="3" fontId="1" fillId="4" borderId="46" xfId="0" applyNumberFormat="1" applyFont="1" applyFill="1" applyBorder="1" applyAlignment="1">
      <alignment horizontal="left" indent="1"/>
    </xf>
    <xf numFmtId="10" fontId="1" fillId="0" borderId="46" xfId="0" applyNumberFormat="1" applyFont="1" applyBorder="1" applyAlignment="1">
      <alignment horizontal="center"/>
    </xf>
    <xf numFmtId="3" fontId="1" fillId="4" borderId="49" xfId="0" applyNumberFormat="1" applyFont="1" applyFill="1" applyBorder="1" applyAlignment="1">
      <alignment horizontal="left" indent="1"/>
    </xf>
    <xf numFmtId="10" fontId="1" fillId="0" borderId="49" xfId="0" applyNumberFormat="1" applyFont="1" applyBorder="1" applyAlignment="1">
      <alignment horizontal="center"/>
    </xf>
    <xf numFmtId="0" fontId="16" fillId="4" borderId="44" xfId="0" applyFont="1" applyFill="1" applyBorder="1" applyAlignment="1">
      <alignment horizontal="left" indent="1"/>
    </xf>
    <xf numFmtId="10" fontId="1" fillId="0" borderId="44" xfId="0" applyNumberFormat="1" applyFont="1" applyBorder="1" applyAlignment="1">
      <alignment horizontal="center"/>
    </xf>
    <xf numFmtId="3" fontId="1" fillId="4" borderId="44" xfId="0" applyNumberFormat="1" applyFont="1" applyFill="1" applyBorder="1" applyAlignment="1">
      <alignment horizontal="left" indent="1"/>
    </xf>
    <xf numFmtId="10" fontId="8" fillId="2" borderId="0" xfId="0" applyNumberFormat="1" applyFont="1" applyFill="1" applyBorder="1" applyAlignment="1">
      <alignment horizontal="center"/>
    </xf>
    <xf numFmtId="10" fontId="7" fillId="0" borderId="46" xfId="0" applyNumberFormat="1" applyFont="1" applyBorder="1" applyAlignment="1">
      <alignment horizontal="center"/>
    </xf>
    <xf numFmtId="10" fontId="7" fillId="0" borderId="22" xfId="0" applyNumberFormat="1" applyFont="1" applyBorder="1" applyAlignment="1">
      <alignment horizontal="center"/>
    </xf>
    <xf numFmtId="10" fontId="7" fillId="0" borderId="50" xfId="0" applyNumberFormat="1" applyFont="1" applyBorder="1" applyAlignment="1">
      <alignment horizontal="center"/>
    </xf>
    <xf numFmtId="10" fontId="7" fillId="0" borderId="51" xfId="0" applyNumberFormat="1" applyFont="1" applyBorder="1" applyAlignment="1">
      <alignment horizontal="center"/>
    </xf>
    <xf numFmtId="10" fontId="7" fillId="4" borderId="20" xfId="0" applyNumberFormat="1" applyFont="1" applyFill="1" applyBorder="1" applyAlignment="1">
      <alignment horizontal="center"/>
    </xf>
    <xf numFmtId="10" fontId="9" fillId="2" borderId="0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/>
    </xf>
    <xf numFmtId="3" fontId="1" fillId="4" borderId="17" xfId="0" applyNumberFormat="1" applyFont="1" applyFill="1" applyBorder="1" applyAlignment="1">
      <alignment horizontal="left" indent="1"/>
    </xf>
    <xf numFmtId="0" fontId="1" fillId="4" borderId="50" xfId="0" applyFont="1" applyFill="1" applyBorder="1" applyAlignment="1">
      <alignment horizontal="center"/>
    </xf>
    <xf numFmtId="3" fontId="1" fillId="4" borderId="51" xfId="0" applyNumberFormat="1" applyFont="1" applyFill="1" applyBorder="1" applyAlignment="1">
      <alignment horizontal="left" indent="1"/>
    </xf>
    <xf numFmtId="0" fontId="1" fillId="4" borderId="52" xfId="0" applyFont="1" applyFill="1" applyBorder="1" applyAlignment="1">
      <alignment horizontal="center"/>
    </xf>
    <xf numFmtId="3" fontId="1" fillId="4" borderId="53" xfId="0" applyNumberFormat="1" applyFont="1" applyFill="1" applyBorder="1" applyAlignment="1">
      <alignment horizontal="left" indent="1"/>
    </xf>
    <xf numFmtId="0" fontId="16" fillId="4" borderId="51" xfId="0" applyFont="1" applyFill="1" applyBorder="1" applyAlignment="1">
      <alignment horizontal="left" indent="1"/>
    </xf>
    <xf numFmtId="0" fontId="16" fillId="4" borderId="19" xfId="0" applyFont="1" applyFill="1" applyBorder="1" applyAlignment="1">
      <alignment horizontal="left" indent="1"/>
    </xf>
    <xf numFmtId="0" fontId="1" fillId="4" borderId="54" xfId="0" applyFont="1" applyFill="1" applyBorder="1" applyAlignment="1">
      <alignment horizontal="center"/>
    </xf>
    <xf numFmtId="3" fontId="1" fillId="4" borderId="55" xfId="0" applyNumberFormat="1" applyFont="1" applyFill="1" applyBorder="1" applyAlignment="1">
      <alignment horizontal="left" indent="1"/>
    </xf>
    <xf numFmtId="10" fontId="7" fillId="0" borderId="54" xfId="0" applyNumberFormat="1" applyFont="1" applyBorder="1" applyAlignment="1">
      <alignment horizontal="center"/>
    </xf>
    <xf numFmtId="10" fontId="7" fillId="0" borderId="44" xfId="0" applyNumberFormat="1" applyFont="1" applyBorder="1" applyAlignment="1">
      <alignment horizontal="center"/>
    </xf>
    <xf numFmtId="10" fontId="7" fillId="0" borderId="55" xfId="0" applyNumberFormat="1" applyFont="1" applyBorder="1" applyAlignment="1">
      <alignment horizontal="center"/>
    </xf>
    <xf numFmtId="0" fontId="19" fillId="9" borderId="21" xfId="0" applyFont="1" applyFill="1" applyBorder="1" applyAlignment="1">
      <alignment horizontal="left" vertical="center" wrapText="1"/>
    </xf>
    <xf numFmtId="0" fontId="19" fillId="9" borderId="48" xfId="0" applyFont="1" applyFill="1" applyBorder="1" applyAlignment="1">
      <alignment horizontal="left" vertical="center" wrapText="1"/>
    </xf>
    <xf numFmtId="0" fontId="19" fillId="9" borderId="47" xfId="0" applyFont="1" applyFill="1" applyBorder="1" applyAlignment="1">
      <alignment horizontal="left" vertical="center" wrapText="1"/>
    </xf>
    <xf numFmtId="10" fontId="1" fillId="0" borderId="51" xfId="0" applyNumberFormat="1" applyFont="1" applyBorder="1" applyAlignment="1">
      <alignment horizontal="center"/>
    </xf>
    <xf numFmtId="10" fontId="1" fillId="0" borderId="53" xfId="0" applyNumberFormat="1" applyFont="1" applyBorder="1" applyAlignment="1">
      <alignment horizontal="center"/>
    </xf>
    <xf numFmtId="10" fontId="1" fillId="0" borderId="55" xfId="0" applyNumberFormat="1" applyFont="1" applyBorder="1" applyAlignment="1">
      <alignment horizontal="center"/>
    </xf>
    <xf numFmtId="0" fontId="20" fillId="16" borderId="21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3" fontId="2" fillId="17" borderId="12" xfId="0" applyNumberFormat="1" applyFont="1" applyFill="1" applyBorder="1" applyAlignment="1">
      <alignment horizontal="center"/>
    </xf>
    <xf numFmtId="3" fontId="2" fillId="17" borderId="16" xfId="0" applyNumberFormat="1" applyFont="1" applyFill="1" applyBorder="1" applyAlignment="1">
      <alignment horizontal="center"/>
    </xf>
    <xf numFmtId="3" fontId="2" fillId="17" borderId="22" xfId="0" applyNumberFormat="1" applyFont="1" applyFill="1" applyBorder="1" applyAlignment="1">
      <alignment horizontal="center"/>
    </xf>
    <xf numFmtId="3" fontId="2" fillId="17" borderId="17" xfId="0" applyNumberFormat="1" applyFont="1" applyFill="1" applyBorder="1" applyAlignment="1">
      <alignment horizontal="center"/>
    </xf>
    <xf numFmtId="3" fontId="2" fillId="17" borderId="20" xfId="0" applyNumberFormat="1" applyFont="1" applyFill="1" applyBorder="1" applyAlignment="1">
      <alignment horizontal="center"/>
    </xf>
    <xf numFmtId="3" fontId="2" fillId="17" borderId="19" xfId="0" applyNumberFormat="1" applyFont="1" applyFill="1" applyBorder="1" applyAlignment="1">
      <alignment horizontal="center"/>
    </xf>
    <xf numFmtId="3" fontId="2" fillId="17" borderId="21" xfId="0" applyNumberFormat="1" applyFont="1" applyFill="1" applyBorder="1" applyAlignment="1">
      <alignment horizontal="center"/>
    </xf>
    <xf numFmtId="3" fontId="2" fillId="17" borderId="47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66666"/>
          <bgColor rgb="FF666666"/>
        </patternFill>
      </fill>
    </dxf>
    <dxf>
      <font>
        <color rgb="FFF1C232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solid">
          <fgColor rgb="FFFFFFFF"/>
          <bgColor rgb="FFFFFFFF"/>
        </patternFill>
      </fill>
    </dxf>
    <dxf>
      <font>
        <color rgb="FFA61C00"/>
      </font>
      <fill>
        <patternFill patternType="solid">
          <fgColor rgb="FFFFFFFF"/>
          <bgColor rgb="FFFFFFFF"/>
        </patternFill>
      </fill>
    </dxf>
    <dxf>
      <font>
        <color rgb="FF34A853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FFF9F9F9"/>
      <color rgb="FFFFF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Rutina de Aimlab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Modelo!$C$4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Modelo!$D$4:$AG$4</c:f>
              <c:numCache>
                <c:formatCode>#,##0</c:formatCode>
                <c:ptCount val="30"/>
                <c:pt idx="0">
                  <c:v>68</c:v>
                </c:pt>
                <c:pt idx="1">
                  <c:v>63</c:v>
                </c:pt>
                <c:pt idx="2">
                  <c:v>187</c:v>
                </c:pt>
                <c:pt idx="3">
                  <c:v>158</c:v>
                </c:pt>
                <c:pt idx="4">
                  <c:v>160</c:v>
                </c:pt>
                <c:pt idx="5">
                  <c:v>56</c:v>
                </c:pt>
                <c:pt idx="6">
                  <c:v>123</c:v>
                </c:pt>
                <c:pt idx="7">
                  <c:v>184</c:v>
                </c:pt>
                <c:pt idx="8">
                  <c:v>65</c:v>
                </c:pt>
                <c:pt idx="9">
                  <c:v>155</c:v>
                </c:pt>
                <c:pt idx="10">
                  <c:v>151</c:v>
                </c:pt>
                <c:pt idx="11">
                  <c:v>190</c:v>
                </c:pt>
                <c:pt idx="12">
                  <c:v>96</c:v>
                </c:pt>
                <c:pt idx="13">
                  <c:v>156</c:v>
                </c:pt>
                <c:pt idx="14">
                  <c:v>130</c:v>
                </c:pt>
                <c:pt idx="15">
                  <c:v>168</c:v>
                </c:pt>
                <c:pt idx="16">
                  <c:v>95</c:v>
                </c:pt>
                <c:pt idx="17">
                  <c:v>125</c:v>
                </c:pt>
                <c:pt idx="18">
                  <c:v>134</c:v>
                </c:pt>
                <c:pt idx="19">
                  <c:v>111</c:v>
                </c:pt>
                <c:pt idx="20">
                  <c:v>113</c:v>
                </c:pt>
                <c:pt idx="21">
                  <c:v>167</c:v>
                </c:pt>
                <c:pt idx="22">
                  <c:v>78</c:v>
                </c:pt>
                <c:pt idx="23">
                  <c:v>175</c:v>
                </c:pt>
                <c:pt idx="24">
                  <c:v>200</c:v>
                </c:pt>
                <c:pt idx="25">
                  <c:v>196</c:v>
                </c:pt>
                <c:pt idx="26">
                  <c:v>139</c:v>
                </c:pt>
                <c:pt idx="27">
                  <c:v>137</c:v>
                </c:pt>
                <c:pt idx="28">
                  <c:v>134</c:v>
                </c:pt>
                <c:pt idx="2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473A-BB80-85421DFD16AB}"/>
            </c:ext>
          </c:extLst>
        </c:ser>
        <c:ser>
          <c:idx val="1"/>
          <c:order val="1"/>
          <c:tx>
            <c:strRef>
              <c:f>Modelo!$C$5</c:f>
              <c:strCache>
                <c:ptCount val="1"/>
                <c:pt idx="0">
                  <c:v>Tiros en Red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Modelo!$D$5:$AG$5</c:f>
              <c:numCache>
                <c:formatCode>#,##0</c:formatCode>
                <c:ptCount val="30"/>
                <c:pt idx="0">
                  <c:v>57</c:v>
                </c:pt>
                <c:pt idx="1">
                  <c:v>122</c:v>
                </c:pt>
                <c:pt idx="2">
                  <c:v>180</c:v>
                </c:pt>
                <c:pt idx="3">
                  <c:v>50</c:v>
                </c:pt>
                <c:pt idx="4">
                  <c:v>157</c:v>
                </c:pt>
                <c:pt idx="5">
                  <c:v>124</c:v>
                </c:pt>
                <c:pt idx="6">
                  <c:v>113</c:v>
                </c:pt>
                <c:pt idx="7">
                  <c:v>126</c:v>
                </c:pt>
                <c:pt idx="8">
                  <c:v>70</c:v>
                </c:pt>
                <c:pt idx="9">
                  <c:v>94</c:v>
                </c:pt>
                <c:pt idx="10">
                  <c:v>200</c:v>
                </c:pt>
                <c:pt idx="11">
                  <c:v>129</c:v>
                </c:pt>
                <c:pt idx="12">
                  <c:v>109</c:v>
                </c:pt>
                <c:pt idx="13">
                  <c:v>165</c:v>
                </c:pt>
                <c:pt idx="14">
                  <c:v>196</c:v>
                </c:pt>
                <c:pt idx="15">
                  <c:v>78</c:v>
                </c:pt>
                <c:pt idx="16">
                  <c:v>119</c:v>
                </c:pt>
                <c:pt idx="17">
                  <c:v>129</c:v>
                </c:pt>
                <c:pt idx="18">
                  <c:v>98</c:v>
                </c:pt>
                <c:pt idx="19">
                  <c:v>175</c:v>
                </c:pt>
                <c:pt idx="20">
                  <c:v>142</c:v>
                </c:pt>
                <c:pt idx="21">
                  <c:v>120</c:v>
                </c:pt>
                <c:pt idx="22">
                  <c:v>63</c:v>
                </c:pt>
                <c:pt idx="23">
                  <c:v>192</c:v>
                </c:pt>
                <c:pt idx="24">
                  <c:v>148</c:v>
                </c:pt>
                <c:pt idx="25">
                  <c:v>99</c:v>
                </c:pt>
                <c:pt idx="26">
                  <c:v>60</c:v>
                </c:pt>
                <c:pt idx="27">
                  <c:v>55</c:v>
                </c:pt>
                <c:pt idx="28">
                  <c:v>131</c:v>
                </c:pt>
                <c:pt idx="29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0-473A-BB80-85421DFD16AB}"/>
            </c:ext>
          </c:extLst>
        </c:ser>
        <c:ser>
          <c:idx val="2"/>
          <c:order val="2"/>
          <c:tx>
            <c:strRef>
              <c:f>Modelo!$C$6</c:f>
              <c:strCache>
                <c:ptCount val="1"/>
                <c:pt idx="0">
                  <c:v>Tiros Séxtuples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Modelo!$D$6:$AG$6</c:f>
              <c:numCache>
                <c:formatCode>#,##0</c:formatCode>
                <c:ptCount val="30"/>
                <c:pt idx="0">
                  <c:v>116</c:v>
                </c:pt>
                <c:pt idx="1">
                  <c:v>159</c:v>
                </c:pt>
                <c:pt idx="2">
                  <c:v>139</c:v>
                </c:pt>
                <c:pt idx="3">
                  <c:v>53</c:v>
                </c:pt>
                <c:pt idx="4">
                  <c:v>54</c:v>
                </c:pt>
                <c:pt idx="5">
                  <c:v>77</c:v>
                </c:pt>
                <c:pt idx="6">
                  <c:v>141</c:v>
                </c:pt>
                <c:pt idx="7">
                  <c:v>141</c:v>
                </c:pt>
                <c:pt idx="8">
                  <c:v>88</c:v>
                </c:pt>
                <c:pt idx="9">
                  <c:v>127</c:v>
                </c:pt>
                <c:pt idx="10">
                  <c:v>163</c:v>
                </c:pt>
                <c:pt idx="11">
                  <c:v>51</c:v>
                </c:pt>
                <c:pt idx="12">
                  <c:v>164</c:v>
                </c:pt>
                <c:pt idx="13">
                  <c:v>174</c:v>
                </c:pt>
                <c:pt idx="14">
                  <c:v>70</c:v>
                </c:pt>
                <c:pt idx="15">
                  <c:v>104</c:v>
                </c:pt>
                <c:pt idx="16">
                  <c:v>68</c:v>
                </c:pt>
                <c:pt idx="17">
                  <c:v>148</c:v>
                </c:pt>
                <c:pt idx="18">
                  <c:v>61</c:v>
                </c:pt>
                <c:pt idx="19">
                  <c:v>175</c:v>
                </c:pt>
                <c:pt idx="20">
                  <c:v>88</c:v>
                </c:pt>
                <c:pt idx="21">
                  <c:v>195</c:v>
                </c:pt>
                <c:pt idx="22">
                  <c:v>187</c:v>
                </c:pt>
                <c:pt idx="23">
                  <c:v>124</c:v>
                </c:pt>
                <c:pt idx="24">
                  <c:v>68</c:v>
                </c:pt>
                <c:pt idx="25">
                  <c:v>70</c:v>
                </c:pt>
                <c:pt idx="26">
                  <c:v>79</c:v>
                </c:pt>
                <c:pt idx="27">
                  <c:v>165</c:v>
                </c:pt>
                <c:pt idx="28">
                  <c:v>92</c:v>
                </c:pt>
                <c:pt idx="2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0-473A-BB80-85421DFD16AB}"/>
            </c:ext>
          </c:extLst>
        </c:ser>
        <c:ser>
          <c:idx val="3"/>
          <c:order val="3"/>
          <c:tx>
            <c:strRef>
              <c:f>Modelo!$C$7</c:f>
              <c:strCache>
                <c:ptCount val="1"/>
                <c:pt idx="0">
                  <c:v>Rastreo Lateral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Modelo!$D$7:$AG$7</c:f>
              <c:numCache>
                <c:formatCode>#,##0</c:formatCode>
                <c:ptCount val="30"/>
                <c:pt idx="0">
                  <c:v>76</c:v>
                </c:pt>
                <c:pt idx="1">
                  <c:v>69</c:v>
                </c:pt>
                <c:pt idx="2">
                  <c:v>50</c:v>
                </c:pt>
                <c:pt idx="3">
                  <c:v>190</c:v>
                </c:pt>
                <c:pt idx="4">
                  <c:v>145</c:v>
                </c:pt>
                <c:pt idx="5">
                  <c:v>151</c:v>
                </c:pt>
                <c:pt idx="6">
                  <c:v>132</c:v>
                </c:pt>
                <c:pt idx="7">
                  <c:v>164</c:v>
                </c:pt>
                <c:pt idx="8">
                  <c:v>134</c:v>
                </c:pt>
                <c:pt idx="9">
                  <c:v>102</c:v>
                </c:pt>
                <c:pt idx="10">
                  <c:v>161</c:v>
                </c:pt>
                <c:pt idx="11">
                  <c:v>159</c:v>
                </c:pt>
                <c:pt idx="12">
                  <c:v>195</c:v>
                </c:pt>
                <c:pt idx="13">
                  <c:v>179</c:v>
                </c:pt>
                <c:pt idx="14">
                  <c:v>145</c:v>
                </c:pt>
                <c:pt idx="15">
                  <c:v>63</c:v>
                </c:pt>
                <c:pt idx="16">
                  <c:v>196</c:v>
                </c:pt>
                <c:pt idx="17">
                  <c:v>139</c:v>
                </c:pt>
                <c:pt idx="18">
                  <c:v>81</c:v>
                </c:pt>
                <c:pt idx="19">
                  <c:v>186</c:v>
                </c:pt>
                <c:pt idx="20">
                  <c:v>103</c:v>
                </c:pt>
                <c:pt idx="21">
                  <c:v>191</c:v>
                </c:pt>
                <c:pt idx="22">
                  <c:v>57</c:v>
                </c:pt>
                <c:pt idx="23">
                  <c:v>131</c:v>
                </c:pt>
                <c:pt idx="24">
                  <c:v>152</c:v>
                </c:pt>
                <c:pt idx="25">
                  <c:v>170</c:v>
                </c:pt>
                <c:pt idx="26">
                  <c:v>112</c:v>
                </c:pt>
                <c:pt idx="27">
                  <c:v>189</c:v>
                </c:pt>
                <c:pt idx="28">
                  <c:v>176</c:v>
                </c:pt>
                <c:pt idx="2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0-473A-BB80-85421DFD16AB}"/>
            </c:ext>
          </c:extLst>
        </c:ser>
        <c:ser>
          <c:idx val="4"/>
          <c:order val="4"/>
          <c:tx>
            <c:strRef>
              <c:f>Modelo!$C$8</c:f>
              <c:strCache>
                <c:ptCount val="1"/>
                <c:pt idx="0">
                  <c:v>Rastreo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Modelo!$D$8:$AG$8</c:f>
              <c:numCache>
                <c:formatCode>#,##0</c:formatCode>
                <c:ptCount val="30"/>
                <c:pt idx="0">
                  <c:v>121</c:v>
                </c:pt>
                <c:pt idx="1">
                  <c:v>102</c:v>
                </c:pt>
                <c:pt idx="2">
                  <c:v>130</c:v>
                </c:pt>
                <c:pt idx="3">
                  <c:v>180</c:v>
                </c:pt>
                <c:pt idx="4">
                  <c:v>93</c:v>
                </c:pt>
                <c:pt idx="5">
                  <c:v>187</c:v>
                </c:pt>
                <c:pt idx="6">
                  <c:v>198</c:v>
                </c:pt>
                <c:pt idx="7">
                  <c:v>67</c:v>
                </c:pt>
                <c:pt idx="8">
                  <c:v>51</c:v>
                </c:pt>
                <c:pt idx="9">
                  <c:v>99</c:v>
                </c:pt>
                <c:pt idx="10">
                  <c:v>163</c:v>
                </c:pt>
                <c:pt idx="11">
                  <c:v>59</c:v>
                </c:pt>
                <c:pt idx="12">
                  <c:v>150</c:v>
                </c:pt>
                <c:pt idx="13">
                  <c:v>187</c:v>
                </c:pt>
                <c:pt idx="14">
                  <c:v>142</c:v>
                </c:pt>
                <c:pt idx="15">
                  <c:v>55</c:v>
                </c:pt>
                <c:pt idx="16">
                  <c:v>170</c:v>
                </c:pt>
                <c:pt idx="17">
                  <c:v>149</c:v>
                </c:pt>
                <c:pt idx="18">
                  <c:v>69</c:v>
                </c:pt>
                <c:pt idx="19">
                  <c:v>128</c:v>
                </c:pt>
                <c:pt idx="20">
                  <c:v>76</c:v>
                </c:pt>
                <c:pt idx="21">
                  <c:v>133</c:v>
                </c:pt>
                <c:pt idx="22">
                  <c:v>115</c:v>
                </c:pt>
                <c:pt idx="23">
                  <c:v>50</c:v>
                </c:pt>
                <c:pt idx="24">
                  <c:v>119</c:v>
                </c:pt>
                <c:pt idx="25">
                  <c:v>60</c:v>
                </c:pt>
                <c:pt idx="26">
                  <c:v>139</c:v>
                </c:pt>
                <c:pt idx="27">
                  <c:v>69</c:v>
                </c:pt>
                <c:pt idx="28">
                  <c:v>108</c:v>
                </c:pt>
                <c:pt idx="2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0-473A-BB80-85421DFD16AB}"/>
            </c:ext>
          </c:extLst>
        </c:ser>
        <c:ser>
          <c:idx val="5"/>
          <c:order val="5"/>
          <c:tx>
            <c:strRef>
              <c:f>Modelo!$C$9</c:f>
              <c:strCache>
                <c:ptCount val="1"/>
                <c:pt idx="0">
                  <c:v>Tiros de Araña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Modelo!$D$9:$AG$9</c:f>
              <c:numCache>
                <c:formatCode>#,##0</c:formatCode>
                <c:ptCount val="30"/>
                <c:pt idx="0">
                  <c:v>137</c:v>
                </c:pt>
                <c:pt idx="1">
                  <c:v>146</c:v>
                </c:pt>
                <c:pt idx="2">
                  <c:v>88</c:v>
                </c:pt>
                <c:pt idx="3">
                  <c:v>116</c:v>
                </c:pt>
                <c:pt idx="4">
                  <c:v>74</c:v>
                </c:pt>
                <c:pt idx="5">
                  <c:v>113</c:v>
                </c:pt>
                <c:pt idx="6">
                  <c:v>193</c:v>
                </c:pt>
                <c:pt idx="7">
                  <c:v>52</c:v>
                </c:pt>
                <c:pt idx="8">
                  <c:v>198</c:v>
                </c:pt>
                <c:pt idx="9">
                  <c:v>156</c:v>
                </c:pt>
                <c:pt idx="10">
                  <c:v>54</c:v>
                </c:pt>
                <c:pt idx="11">
                  <c:v>119</c:v>
                </c:pt>
                <c:pt idx="12">
                  <c:v>171</c:v>
                </c:pt>
                <c:pt idx="13">
                  <c:v>198</c:v>
                </c:pt>
                <c:pt idx="14">
                  <c:v>74</c:v>
                </c:pt>
                <c:pt idx="15">
                  <c:v>141</c:v>
                </c:pt>
                <c:pt idx="16">
                  <c:v>62</c:v>
                </c:pt>
                <c:pt idx="17">
                  <c:v>63</c:v>
                </c:pt>
                <c:pt idx="18">
                  <c:v>186</c:v>
                </c:pt>
                <c:pt idx="19">
                  <c:v>60</c:v>
                </c:pt>
                <c:pt idx="20">
                  <c:v>141</c:v>
                </c:pt>
                <c:pt idx="21">
                  <c:v>117</c:v>
                </c:pt>
                <c:pt idx="22">
                  <c:v>106</c:v>
                </c:pt>
                <c:pt idx="23">
                  <c:v>113</c:v>
                </c:pt>
                <c:pt idx="24">
                  <c:v>129</c:v>
                </c:pt>
                <c:pt idx="25">
                  <c:v>109</c:v>
                </c:pt>
                <c:pt idx="26">
                  <c:v>66</c:v>
                </c:pt>
                <c:pt idx="27">
                  <c:v>189</c:v>
                </c:pt>
                <c:pt idx="28">
                  <c:v>108</c:v>
                </c:pt>
                <c:pt idx="2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A0-473A-BB80-85421DFD16AB}"/>
            </c:ext>
          </c:extLst>
        </c:ser>
        <c:ser>
          <c:idx val="6"/>
          <c:order val="6"/>
          <c:tx>
            <c:strRef>
              <c:f>Modelo!$C$10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Modelo!$D$10:$AG$10</c:f>
              <c:numCache>
                <c:formatCode>#,##0</c:formatCode>
                <c:ptCount val="30"/>
                <c:pt idx="0">
                  <c:v>130</c:v>
                </c:pt>
                <c:pt idx="1">
                  <c:v>147</c:v>
                </c:pt>
                <c:pt idx="2">
                  <c:v>91</c:v>
                </c:pt>
                <c:pt idx="3">
                  <c:v>177</c:v>
                </c:pt>
                <c:pt idx="4">
                  <c:v>158</c:v>
                </c:pt>
                <c:pt idx="5">
                  <c:v>124</c:v>
                </c:pt>
                <c:pt idx="6">
                  <c:v>61</c:v>
                </c:pt>
                <c:pt idx="7">
                  <c:v>115</c:v>
                </c:pt>
                <c:pt idx="8">
                  <c:v>194</c:v>
                </c:pt>
                <c:pt idx="9">
                  <c:v>199</c:v>
                </c:pt>
                <c:pt idx="10">
                  <c:v>91</c:v>
                </c:pt>
                <c:pt idx="11">
                  <c:v>78</c:v>
                </c:pt>
                <c:pt idx="12">
                  <c:v>86</c:v>
                </c:pt>
                <c:pt idx="13">
                  <c:v>114</c:v>
                </c:pt>
                <c:pt idx="14">
                  <c:v>175</c:v>
                </c:pt>
                <c:pt idx="15">
                  <c:v>81</c:v>
                </c:pt>
                <c:pt idx="16">
                  <c:v>122</c:v>
                </c:pt>
                <c:pt idx="17">
                  <c:v>162</c:v>
                </c:pt>
                <c:pt idx="18">
                  <c:v>110</c:v>
                </c:pt>
                <c:pt idx="19">
                  <c:v>196</c:v>
                </c:pt>
                <c:pt idx="20">
                  <c:v>164</c:v>
                </c:pt>
                <c:pt idx="21">
                  <c:v>92</c:v>
                </c:pt>
                <c:pt idx="22">
                  <c:v>150</c:v>
                </c:pt>
                <c:pt idx="23">
                  <c:v>78</c:v>
                </c:pt>
                <c:pt idx="24">
                  <c:v>102</c:v>
                </c:pt>
                <c:pt idx="25">
                  <c:v>88</c:v>
                </c:pt>
                <c:pt idx="26">
                  <c:v>94</c:v>
                </c:pt>
                <c:pt idx="27">
                  <c:v>141</c:v>
                </c:pt>
                <c:pt idx="28">
                  <c:v>134</c:v>
                </c:pt>
                <c:pt idx="2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A0-473A-BB80-85421DFD16AB}"/>
            </c:ext>
          </c:extLst>
        </c:ser>
        <c:ser>
          <c:idx val="7"/>
          <c:order val="7"/>
          <c:tx>
            <c:strRef>
              <c:f>Modelo!$C$11</c:f>
              <c:strCache>
                <c:ptCount val="1"/>
                <c:pt idx="0">
                  <c:v>Rastreo Lateral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Modelo!$D$11:$AG$11</c:f>
              <c:numCache>
                <c:formatCode>#,##0</c:formatCode>
                <c:ptCount val="30"/>
                <c:pt idx="0">
                  <c:v>102</c:v>
                </c:pt>
                <c:pt idx="1">
                  <c:v>154</c:v>
                </c:pt>
                <c:pt idx="2">
                  <c:v>116</c:v>
                </c:pt>
                <c:pt idx="3">
                  <c:v>151</c:v>
                </c:pt>
                <c:pt idx="4">
                  <c:v>186</c:v>
                </c:pt>
                <c:pt idx="5">
                  <c:v>103</c:v>
                </c:pt>
                <c:pt idx="6">
                  <c:v>99</c:v>
                </c:pt>
                <c:pt idx="7">
                  <c:v>125</c:v>
                </c:pt>
                <c:pt idx="8">
                  <c:v>113</c:v>
                </c:pt>
                <c:pt idx="9">
                  <c:v>93</c:v>
                </c:pt>
                <c:pt idx="10">
                  <c:v>136</c:v>
                </c:pt>
                <c:pt idx="11">
                  <c:v>183</c:v>
                </c:pt>
                <c:pt idx="12">
                  <c:v>56</c:v>
                </c:pt>
                <c:pt idx="13">
                  <c:v>184</c:v>
                </c:pt>
                <c:pt idx="14">
                  <c:v>100</c:v>
                </c:pt>
                <c:pt idx="15">
                  <c:v>114</c:v>
                </c:pt>
                <c:pt idx="16">
                  <c:v>188</c:v>
                </c:pt>
                <c:pt idx="17">
                  <c:v>66</c:v>
                </c:pt>
                <c:pt idx="18">
                  <c:v>164</c:v>
                </c:pt>
                <c:pt idx="19">
                  <c:v>172</c:v>
                </c:pt>
                <c:pt idx="20">
                  <c:v>191</c:v>
                </c:pt>
                <c:pt idx="21">
                  <c:v>182</c:v>
                </c:pt>
                <c:pt idx="22">
                  <c:v>56</c:v>
                </c:pt>
                <c:pt idx="23">
                  <c:v>172</c:v>
                </c:pt>
                <c:pt idx="24">
                  <c:v>107</c:v>
                </c:pt>
                <c:pt idx="25">
                  <c:v>107</c:v>
                </c:pt>
                <c:pt idx="26">
                  <c:v>117</c:v>
                </c:pt>
                <c:pt idx="27">
                  <c:v>154</c:v>
                </c:pt>
                <c:pt idx="28">
                  <c:v>109</c:v>
                </c:pt>
                <c:pt idx="2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0-473A-BB80-85421DFD16AB}"/>
            </c:ext>
          </c:extLst>
        </c:ser>
        <c:ser>
          <c:idx val="8"/>
          <c:order val="8"/>
          <c:tx>
            <c:strRef>
              <c:f>Modelo!$C$12</c:f>
              <c:strCache>
                <c:ptCount val="1"/>
                <c:pt idx="0">
                  <c:v>Tiros en Red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Modelo!$D$12:$AG$12</c:f>
              <c:numCache>
                <c:formatCode>#,##0</c:formatCode>
                <c:ptCount val="30"/>
                <c:pt idx="0">
                  <c:v>141</c:v>
                </c:pt>
                <c:pt idx="1">
                  <c:v>110</c:v>
                </c:pt>
                <c:pt idx="2">
                  <c:v>89</c:v>
                </c:pt>
                <c:pt idx="3">
                  <c:v>199</c:v>
                </c:pt>
                <c:pt idx="4">
                  <c:v>74</c:v>
                </c:pt>
                <c:pt idx="5">
                  <c:v>113</c:v>
                </c:pt>
                <c:pt idx="6">
                  <c:v>135</c:v>
                </c:pt>
                <c:pt idx="7">
                  <c:v>64</c:v>
                </c:pt>
                <c:pt idx="8">
                  <c:v>109</c:v>
                </c:pt>
                <c:pt idx="9">
                  <c:v>116</c:v>
                </c:pt>
                <c:pt idx="10">
                  <c:v>180</c:v>
                </c:pt>
                <c:pt idx="11">
                  <c:v>112</c:v>
                </c:pt>
                <c:pt idx="12">
                  <c:v>129</c:v>
                </c:pt>
                <c:pt idx="13">
                  <c:v>195</c:v>
                </c:pt>
                <c:pt idx="14">
                  <c:v>101</c:v>
                </c:pt>
                <c:pt idx="15">
                  <c:v>91</c:v>
                </c:pt>
                <c:pt idx="16">
                  <c:v>162</c:v>
                </c:pt>
                <c:pt idx="17">
                  <c:v>59</c:v>
                </c:pt>
                <c:pt idx="18">
                  <c:v>74</c:v>
                </c:pt>
                <c:pt idx="19">
                  <c:v>108</c:v>
                </c:pt>
                <c:pt idx="20">
                  <c:v>158</c:v>
                </c:pt>
                <c:pt idx="21">
                  <c:v>172</c:v>
                </c:pt>
                <c:pt idx="22">
                  <c:v>53</c:v>
                </c:pt>
                <c:pt idx="23">
                  <c:v>187</c:v>
                </c:pt>
                <c:pt idx="24">
                  <c:v>188</c:v>
                </c:pt>
                <c:pt idx="25">
                  <c:v>76</c:v>
                </c:pt>
                <c:pt idx="26">
                  <c:v>197</c:v>
                </c:pt>
                <c:pt idx="27">
                  <c:v>80</c:v>
                </c:pt>
                <c:pt idx="28">
                  <c:v>160</c:v>
                </c:pt>
                <c:pt idx="2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A0-473A-BB80-85421DFD16AB}"/>
            </c:ext>
          </c:extLst>
        </c:ser>
        <c:ser>
          <c:idx val="9"/>
          <c:order val="9"/>
          <c:tx>
            <c:strRef>
              <c:f>Modelo!$C$13</c:f>
              <c:strCache>
                <c:ptCount val="1"/>
                <c:pt idx="0">
                  <c:v>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Modelo!$D$13:$AG$13</c:f>
              <c:numCache>
                <c:formatCode>#,##0</c:formatCode>
                <c:ptCount val="30"/>
                <c:pt idx="0">
                  <c:v>129</c:v>
                </c:pt>
                <c:pt idx="1">
                  <c:v>121</c:v>
                </c:pt>
                <c:pt idx="2">
                  <c:v>153</c:v>
                </c:pt>
                <c:pt idx="3">
                  <c:v>64</c:v>
                </c:pt>
                <c:pt idx="4">
                  <c:v>125</c:v>
                </c:pt>
                <c:pt idx="5">
                  <c:v>156</c:v>
                </c:pt>
                <c:pt idx="6">
                  <c:v>87</c:v>
                </c:pt>
                <c:pt idx="7">
                  <c:v>102</c:v>
                </c:pt>
                <c:pt idx="8">
                  <c:v>174</c:v>
                </c:pt>
                <c:pt idx="9">
                  <c:v>167</c:v>
                </c:pt>
                <c:pt idx="10">
                  <c:v>169</c:v>
                </c:pt>
                <c:pt idx="11">
                  <c:v>191</c:v>
                </c:pt>
                <c:pt idx="12">
                  <c:v>175</c:v>
                </c:pt>
                <c:pt idx="13">
                  <c:v>127</c:v>
                </c:pt>
                <c:pt idx="14">
                  <c:v>162</c:v>
                </c:pt>
                <c:pt idx="15">
                  <c:v>184</c:v>
                </c:pt>
                <c:pt idx="16">
                  <c:v>137</c:v>
                </c:pt>
                <c:pt idx="17">
                  <c:v>83</c:v>
                </c:pt>
                <c:pt idx="18">
                  <c:v>120</c:v>
                </c:pt>
                <c:pt idx="19">
                  <c:v>105</c:v>
                </c:pt>
                <c:pt idx="20">
                  <c:v>137</c:v>
                </c:pt>
                <c:pt idx="21">
                  <c:v>180</c:v>
                </c:pt>
                <c:pt idx="22">
                  <c:v>119</c:v>
                </c:pt>
                <c:pt idx="23">
                  <c:v>92</c:v>
                </c:pt>
                <c:pt idx="24">
                  <c:v>114</c:v>
                </c:pt>
                <c:pt idx="25">
                  <c:v>191</c:v>
                </c:pt>
                <c:pt idx="26">
                  <c:v>137</c:v>
                </c:pt>
                <c:pt idx="27">
                  <c:v>119</c:v>
                </c:pt>
                <c:pt idx="28">
                  <c:v>65</c:v>
                </c:pt>
                <c:pt idx="2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A0-473A-BB80-85421DFD16AB}"/>
            </c:ext>
          </c:extLst>
        </c:ser>
        <c:ser>
          <c:idx val="10"/>
          <c:order val="10"/>
          <c:tx>
            <c:strRef>
              <c:f>Modelo!$C$14</c:f>
              <c:strCache>
                <c:ptCount val="1"/>
                <c:pt idx="0">
                  <c:v>Microreflejos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Modelo!$D$14:$AG$14</c:f>
              <c:numCache>
                <c:formatCode>#,##0</c:formatCode>
                <c:ptCount val="30"/>
                <c:pt idx="0">
                  <c:v>195</c:v>
                </c:pt>
                <c:pt idx="1">
                  <c:v>181</c:v>
                </c:pt>
                <c:pt idx="2">
                  <c:v>145</c:v>
                </c:pt>
                <c:pt idx="3">
                  <c:v>149</c:v>
                </c:pt>
                <c:pt idx="4">
                  <c:v>123</c:v>
                </c:pt>
                <c:pt idx="5">
                  <c:v>86</c:v>
                </c:pt>
                <c:pt idx="6">
                  <c:v>134</c:v>
                </c:pt>
                <c:pt idx="7">
                  <c:v>71</c:v>
                </c:pt>
                <c:pt idx="8">
                  <c:v>93</c:v>
                </c:pt>
                <c:pt idx="9">
                  <c:v>196</c:v>
                </c:pt>
                <c:pt idx="10">
                  <c:v>155</c:v>
                </c:pt>
                <c:pt idx="11">
                  <c:v>140</c:v>
                </c:pt>
                <c:pt idx="12">
                  <c:v>183</c:v>
                </c:pt>
                <c:pt idx="13">
                  <c:v>177</c:v>
                </c:pt>
                <c:pt idx="14">
                  <c:v>161</c:v>
                </c:pt>
                <c:pt idx="15">
                  <c:v>108</c:v>
                </c:pt>
                <c:pt idx="16">
                  <c:v>53</c:v>
                </c:pt>
                <c:pt idx="17">
                  <c:v>144</c:v>
                </c:pt>
                <c:pt idx="18">
                  <c:v>113</c:v>
                </c:pt>
                <c:pt idx="19">
                  <c:v>90</c:v>
                </c:pt>
                <c:pt idx="20">
                  <c:v>92</c:v>
                </c:pt>
                <c:pt idx="21">
                  <c:v>75</c:v>
                </c:pt>
                <c:pt idx="22">
                  <c:v>51</c:v>
                </c:pt>
                <c:pt idx="23">
                  <c:v>192</c:v>
                </c:pt>
                <c:pt idx="24">
                  <c:v>74</c:v>
                </c:pt>
                <c:pt idx="25">
                  <c:v>90</c:v>
                </c:pt>
                <c:pt idx="26">
                  <c:v>199</c:v>
                </c:pt>
                <c:pt idx="27">
                  <c:v>179</c:v>
                </c:pt>
                <c:pt idx="28">
                  <c:v>74</c:v>
                </c:pt>
                <c:pt idx="2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A0-473A-BB80-85421DFD16AB}"/>
            </c:ext>
          </c:extLst>
        </c:ser>
        <c:ser>
          <c:idx val="11"/>
          <c:order val="11"/>
          <c:tx>
            <c:strRef>
              <c:f>Modelo!$C$15</c:f>
              <c:strCache>
                <c:ptCount val="1"/>
                <c:pt idx="0">
                  <c:v>Tiros con Decisión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Modelo!$D$15:$AG$15</c:f>
              <c:numCache>
                <c:formatCode>#,##0</c:formatCode>
                <c:ptCount val="30"/>
                <c:pt idx="0">
                  <c:v>136</c:v>
                </c:pt>
                <c:pt idx="1">
                  <c:v>54</c:v>
                </c:pt>
                <c:pt idx="2">
                  <c:v>78</c:v>
                </c:pt>
                <c:pt idx="3">
                  <c:v>200</c:v>
                </c:pt>
                <c:pt idx="4">
                  <c:v>62</c:v>
                </c:pt>
                <c:pt idx="5">
                  <c:v>125</c:v>
                </c:pt>
                <c:pt idx="6">
                  <c:v>106</c:v>
                </c:pt>
                <c:pt idx="7">
                  <c:v>155</c:v>
                </c:pt>
                <c:pt idx="8">
                  <c:v>145</c:v>
                </c:pt>
                <c:pt idx="9">
                  <c:v>174</c:v>
                </c:pt>
                <c:pt idx="10">
                  <c:v>82</c:v>
                </c:pt>
                <c:pt idx="11">
                  <c:v>191</c:v>
                </c:pt>
                <c:pt idx="12">
                  <c:v>111</c:v>
                </c:pt>
                <c:pt idx="13">
                  <c:v>152</c:v>
                </c:pt>
                <c:pt idx="14">
                  <c:v>129</c:v>
                </c:pt>
                <c:pt idx="15">
                  <c:v>71</c:v>
                </c:pt>
                <c:pt idx="16">
                  <c:v>149</c:v>
                </c:pt>
                <c:pt idx="17">
                  <c:v>57</c:v>
                </c:pt>
                <c:pt idx="18">
                  <c:v>64</c:v>
                </c:pt>
                <c:pt idx="19">
                  <c:v>183</c:v>
                </c:pt>
                <c:pt idx="20">
                  <c:v>150</c:v>
                </c:pt>
                <c:pt idx="21">
                  <c:v>96</c:v>
                </c:pt>
                <c:pt idx="22">
                  <c:v>59</c:v>
                </c:pt>
                <c:pt idx="23">
                  <c:v>196</c:v>
                </c:pt>
                <c:pt idx="24">
                  <c:v>125</c:v>
                </c:pt>
                <c:pt idx="25">
                  <c:v>61</c:v>
                </c:pt>
                <c:pt idx="26">
                  <c:v>185</c:v>
                </c:pt>
                <c:pt idx="27">
                  <c:v>120</c:v>
                </c:pt>
                <c:pt idx="28">
                  <c:v>169</c:v>
                </c:pt>
                <c:pt idx="2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A0-473A-BB80-85421DFD16AB}"/>
            </c:ext>
          </c:extLst>
        </c:ser>
        <c:ser>
          <c:idx val="12"/>
          <c:order val="12"/>
          <c:tx>
            <c:strRef>
              <c:f>Modelo!$C$16</c:f>
              <c:strCache>
                <c:ptCount val="1"/>
                <c:pt idx="0">
                  <c:v>Capacidad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Modelo!$D$16:$AG$16</c:f>
              <c:numCache>
                <c:formatCode>#,##0</c:formatCode>
                <c:ptCount val="30"/>
                <c:pt idx="0">
                  <c:v>147</c:v>
                </c:pt>
                <c:pt idx="1">
                  <c:v>153</c:v>
                </c:pt>
                <c:pt idx="2">
                  <c:v>149</c:v>
                </c:pt>
                <c:pt idx="3">
                  <c:v>189</c:v>
                </c:pt>
                <c:pt idx="4">
                  <c:v>77</c:v>
                </c:pt>
                <c:pt idx="5">
                  <c:v>130</c:v>
                </c:pt>
                <c:pt idx="6">
                  <c:v>119</c:v>
                </c:pt>
                <c:pt idx="7">
                  <c:v>175</c:v>
                </c:pt>
                <c:pt idx="8">
                  <c:v>74</c:v>
                </c:pt>
                <c:pt idx="9">
                  <c:v>133</c:v>
                </c:pt>
                <c:pt idx="10">
                  <c:v>197</c:v>
                </c:pt>
                <c:pt idx="11">
                  <c:v>54</c:v>
                </c:pt>
                <c:pt idx="12">
                  <c:v>84</c:v>
                </c:pt>
                <c:pt idx="13">
                  <c:v>193</c:v>
                </c:pt>
                <c:pt idx="14">
                  <c:v>78</c:v>
                </c:pt>
                <c:pt idx="15">
                  <c:v>109</c:v>
                </c:pt>
                <c:pt idx="16">
                  <c:v>165</c:v>
                </c:pt>
                <c:pt idx="17">
                  <c:v>78</c:v>
                </c:pt>
                <c:pt idx="18">
                  <c:v>197</c:v>
                </c:pt>
                <c:pt idx="19">
                  <c:v>153</c:v>
                </c:pt>
                <c:pt idx="20">
                  <c:v>112</c:v>
                </c:pt>
                <c:pt idx="21">
                  <c:v>64</c:v>
                </c:pt>
                <c:pt idx="22">
                  <c:v>61</c:v>
                </c:pt>
                <c:pt idx="23">
                  <c:v>108</c:v>
                </c:pt>
                <c:pt idx="24">
                  <c:v>142</c:v>
                </c:pt>
                <c:pt idx="25">
                  <c:v>96</c:v>
                </c:pt>
                <c:pt idx="26">
                  <c:v>180</c:v>
                </c:pt>
                <c:pt idx="27">
                  <c:v>193</c:v>
                </c:pt>
                <c:pt idx="28">
                  <c:v>160</c:v>
                </c:pt>
                <c:pt idx="2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A0-473A-BB80-85421DFD16AB}"/>
            </c:ext>
          </c:extLst>
        </c:ser>
        <c:ser>
          <c:idx val="13"/>
          <c:order val="13"/>
          <c:tx>
            <c:strRef>
              <c:f>Modelo!$C$17</c:f>
              <c:strCache>
                <c:ptCount val="1"/>
                <c:pt idx="0">
                  <c:v>Detección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Modelo!$D$17:$AG$17</c:f>
              <c:numCache>
                <c:formatCode>#,##0</c:formatCode>
                <c:ptCount val="30"/>
                <c:pt idx="0">
                  <c:v>65</c:v>
                </c:pt>
                <c:pt idx="1">
                  <c:v>150</c:v>
                </c:pt>
                <c:pt idx="2">
                  <c:v>103</c:v>
                </c:pt>
                <c:pt idx="3">
                  <c:v>124</c:v>
                </c:pt>
                <c:pt idx="4">
                  <c:v>156</c:v>
                </c:pt>
                <c:pt idx="5">
                  <c:v>161</c:v>
                </c:pt>
                <c:pt idx="6">
                  <c:v>114</c:v>
                </c:pt>
                <c:pt idx="7">
                  <c:v>54</c:v>
                </c:pt>
                <c:pt idx="8">
                  <c:v>56</c:v>
                </c:pt>
                <c:pt idx="9">
                  <c:v>141</c:v>
                </c:pt>
                <c:pt idx="10">
                  <c:v>164</c:v>
                </c:pt>
                <c:pt idx="11">
                  <c:v>93</c:v>
                </c:pt>
                <c:pt idx="12">
                  <c:v>57</c:v>
                </c:pt>
                <c:pt idx="13">
                  <c:v>150</c:v>
                </c:pt>
                <c:pt idx="14">
                  <c:v>70</c:v>
                </c:pt>
                <c:pt idx="15">
                  <c:v>144</c:v>
                </c:pt>
                <c:pt idx="16">
                  <c:v>186</c:v>
                </c:pt>
                <c:pt idx="17">
                  <c:v>131</c:v>
                </c:pt>
                <c:pt idx="18">
                  <c:v>166</c:v>
                </c:pt>
                <c:pt idx="19">
                  <c:v>117</c:v>
                </c:pt>
                <c:pt idx="20">
                  <c:v>125</c:v>
                </c:pt>
                <c:pt idx="21">
                  <c:v>145</c:v>
                </c:pt>
                <c:pt idx="22">
                  <c:v>195</c:v>
                </c:pt>
                <c:pt idx="23">
                  <c:v>74</c:v>
                </c:pt>
                <c:pt idx="24">
                  <c:v>158</c:v>
                </c:pt>
                <c:pt idx="25">
                  <c:v>60</c:v>
                </c:pt>
                <c:pt idx="26">
                  <c:v>109</c:v>
                </c:pt>
                <c:pt idx="27">
                  <c:v>125</c:v>
                </c:pt>
                <c:pt idx="28">
                  <c:v>98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A0-473A-BB80-85421DFD16AB}"/>
            </c:ext>
          </c:extLst>
        </c:ser>
        <c:ser>
          <c:idx val="14"/>
          <c:order val="14"/>
          <c:tx>
            <c:strRef>
              <c:f>Modelo!$C$18</c:f>
              <c:strCache>
                <c:ptCount val="1"/>
                <c:pt idx="0">
                  <c:v>Trigger Control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Modelo!$D$18:$AG$18</c:f>
              <c:numCache>
                <c:formatCode>#,##0</c:formatCode>
                <c:ptCount val="30"/>
                <c:pt idx="0">
                  <c:v>149</c:v>
                </c:pt>
                <c:pt idx="1">
                  <c:v>110</c:v>
                </c:pt>
                <c:pt idx="2">
                  <c:v>79</c:v>
                </c:pt>
                <c:pt idx="3">
                  <c:v>152</c:v>
                </c:pt>
                <c:pt idx="4">
                  <c:v>87</c:v>
                </c:pt>
                <c:pt idx="5">
                  <c:v>160</c:v>
                </c:pt>
                <c:pt idx="6">
                  <c:v>147</c:v>
                </c:pt>
                <c:pt idx="7">
                  <c:v>64</c:v>
                </c:pt>
                <c:pt idx="8">
                  <c:v>126</c:v>
                </c:pt>
                <c:pt idx="9">
                  <c:v>70</c:v>
                </c:pt>
                <c:pt idx="10">
                  <c:v>133</c:v>
                </c:pt>
                <c:pt idx="11">
                  <c:v>174</c:v>
                </c:pt>
                <c:pt idx="12">
                  <c:v>175</c:v>
                </c:pt>
                <c:pt idx="13">
                  <c:v>134</c:v>
                </c:pt>
                <c:pt idx="14">
                  <c:v>117</c:v>
                </c:pt>
                <c:pt idx="15">
                  <c:v>62</c:v>
                </c:pt>
                <c:pt idx="16">
                  <c:v>68</c:v>
                </c:pt>
                <c:pt idx="17">
                  <c:v>192</c:v>
                </c:pt>
                <c:pt idx="18">
                  <c:v>55</c:v>
                </c:pt>
                <c:pt idx="19">
                  <c:v>103</c:v>
                </c:pt>
                <c:pt idx="20">
                  <c:v>88</c:v>
                </c:pt>
                <c:pt idx="21">
                  <c:v>97</c:v>
                </c:pt>
                <c:pt idx="22">
                  <c:v>88</c:v>
                </c:pt>
                <c:pt idx="23">
                  <c:v>63</c:v>
                </c:pt>
                <c:pt idx="24">
                  <c:v>134</c:v>
                </c:pt>
                <c:pt idx="25">
                  <c:v>194</c:v>
                </c:pt>
                <c:pt idx="26">
                  <c:v>109</c:v>
                </c:pt>
                <c:pt idx="27">
                  <c:v>63</c:v>
                </c:pt>
                <c:pt idx="28">
                  <c:v>65</c:v>
                </c:pt>
                <c:pt idx="2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0-473A-BB80-85421DFD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24225"/>
        <c:axId val="1303657967"/>
      </c:barChart>
      <c:catAx>
        <c:axId val="16542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1303657967"/>
        <c:crosses val="autoZero"/>
        <c:auto val="1"/>
        <c:lblAlgn val="ctr"/>
        <c:lblOffset val="100"/>
        <c:noMultiLvlLbl val="1"/>
      </c:catAx>
      <c:valAx>
        <c:axId val="1303657967"/>
        <c:scaling>
          <c:orientation val="minMax"/>
        </c:scaling>
        <c:delete val="0"/>
        <c:axPos val="l"/>
        <c:numFmt formatCode="#,##0" sourceLinked="1"/>
        <c:majorTickMark val="cross"/>
        <c:minorTickMark val="cross"/>
        <c:tickLblPos val="nextTo"/>
        <c:spPr>
          <a:ln>
            <a:noFill/>
          </a:ln>
        </c:spPr>
        <c:crossAx val="165424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Campo de Entrenamiento (5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Modelo!$D$19:$AF$19</c:f>
              <c:numCache>
                <c:formatCode>0</c:formatCode>
                <c:ptCount val="29"/>
                <c:pt idx="0">
                  <c:v>196</c:v>
                </c:pt>
                <c:pt idx="1">
                  <c:v>175</c:v>
                </c:pt>
                <c:pt idx="2">
                  <c:v>151</c:v>
                </c:pt>
                <c:pt idx="3">
                  <c:v>166</c:v>
                </c:pt>
                <c:pt idx="4">
                  <c:v>170</c:v>
                </c:pt>
                <c:pt idx="5">
                  <c:v>69</c:v>
                </c:pt>
                <c:pt idx="6">
                  <c:v>119</c:v>
                </c:pt>
                <c:pt idx="7">
                  <c:v>194</c:v>
                </c:pt>
                <c:pt idx="8">
                  <c:v>191</c:v>
                </c:pt>
                <c:pt idx="9">
                  <c:v>90</c:v>
                </c:pt>
                <c:pt idx="10">
                  <c:v>173</c:v>
                </c:pt>
                <c:pt idx="11">
                  <c:v>75</c:v>
                </c:pt>
                <c:pt idx="12">
                  <c:v>142</c:v>
                </c:pt>
                <c:pt idx="13">
                  <c:v>79</c:v>
                </c:pt>
                <c:pt idx="14">
                  <c:v>164</c:v>
                </c:pt>
                <c:pt idx="15">
                  <c:v>65</c:v>
                </c:pt>
                <c:pt idx="16">
                  <c:v>196</c:v>
                </c:pt>
                <c:pt idx="17">
                  <c:v>174</c:v>
                </c:pt>
                <c:pt idx="18">
                  <c:v>87</c:v>
                </c:pt>
                <c:pt idx="19">
                  <c:v>93</c:v>
                </c:pt>
                <c:pt idx="20">
                  <c:v>174</c:v>
                </c:pt>
                <c:pt idx="21">
                  <c:v>68</c:v>
                </c:pt>
                <c:pt idx="22">
                  <c:v>62</c:v>
                </c:pt>
                <c:pt idx="23">
                  <c:v>120</c:v>
                </c:pt>
                <c:pt idx="24">
                  <c:v>85</c:v>
                </c:pt>
                <c:pt idx="25">
                  <c:v>122</c:v>
                </c:pt>
                <c:pt idx="26">
                  <c:v>136</c:v>
                </c:pt>
                <c:pt idx="27">
                  <c:v>139</c:v>
                </c:pt>
                <c:pt idx="28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8-4CE2-9A3D-8568D644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129705"/>
        <c:axId val="2022287834"/>
      </c:barChart>
      <c:catAx>
        <c:axId val="40512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2022287834"/>
        <c:crosses val="autoZero"/>
        <c:auto val="1"/>
        <c:lblAlgn val="ctr"/>
        <c:lblOffset val="100"/>
        <c:noMultiLvlLbl val="1"/>
      </c:catAx>
      <c:valAx>
        <c:axId val="2022287834"/>
        <c:scaling>
          <c:orientation val="minMax"/>
        </c:scaling>
        <c:delete val="0"/>
        <c:axPos val="l"/>
        <c:numFmt formatCode="0" sourceLinked="1"/>
        <c:majorTickMark val="cross"/>
        <c:minorTickMark val="cross"/>
        <c:tickLblPos val="nextTo"/>
        <c:spPr>
          <a:ln>
            <a:noFill/>
          </a:ln>
        </c:spPr>
        <c:crossAx val="405129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Deathmatch (10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0.96491228070175439</c:v>
                </c:pt>
                <c:pt idx="3">
                  <c:v>0.89130434782608692</c:v>
                </c:pt>
                <c:pt idx="4">
                  <c:v>1.3401360544217686</c:v>
                </c:pt>
                <c:pt idx="5">
                  <c:v>1.0727272727272728</c:v>
                </c:pt>
                <c:pt idx="6">
                  <c:v>0.93939393939393945</c:v>
                </c:pt>
                <c:pt idx="7">
                  <c:v>0.90697674418604646</c:v>
                </c:pt>
                <c:pt idx="8">
                  <c:v>0.52475247524752477</c:v>
                </c:pt>
                <c:pt idx="9">
                  <c:v>0.86528497409326421</c:v>
                </c:pt>
                <c:pt idx="10">
                  <c:v>1.2232142857142858</c:v>
                </c:pt>
                <c:pt idx="11">
                  <c:v>0.74264705882352944</c:v>
                </c:pt>
                <c:pt idx="12">
                  <c:v>0.7142857142857143</c:v>
                </c:pt>
                <c:pt idx="13">
                  <c:v>0.90909090909090906</c:v>
                </c:pt>
                <c:pt idx="14">
                  <c:v>0.82993197278911568</c:v>
                </c:pt>
                <c:pt idx="15">
                  <c:v>1.7346938775510203</c:v>
                </c:pt>
                <c:pt idx="16">
                  <c:v>0.72222222222222221</c:v>
                </c:pt>
                <c:pt idx="17">
                  <c:v>1.5555555555555556</c:v>
                </c:pt>
                <c:pt idx="18">
                  <c:v>1.6515151515151516</c:v>
                </c:pt>
                <c:pt idx="19">
                  <c:v>1.8970588235294117</c:v>
                </c:pt>
                <c:pt idx="20">
                  <c:v>0.80373831775700932</c:v>
                </c:pt>
                <c:pt idx="21">
                  <c:v>1.0198019801980198</c:v>
                </c:pt>
                <c:pt idx="22">
                  <c:v>0.74358974358974361</c:v>
                </c:pt>
                <c:pt idx="23">
                  <c:v>0.90909090909090906</c:v>
                </c:pt>
                <c:pt idx="24">
                  <c:v>1.707070707070707</c:v>
                </c:pt>
                <c:pt idx="25">
                  <c:v>2.6666666666666665</c:v>
                </c:pt>
                <c:pt idx="26">
                  <c:v>1.0423728813559323</c:v>
                </c:pt>
                <c:pt idx="27">
                  <c:v>1.145631067961165</c:v>
                </c:pt>
                <c:pt idx="28">
                  <c:v>1.578125</c:v>
                </c:pt>
                <c:pt idx="29">
                  <c:v>1.325925925925926</c:v>
                </c:pt>
                <c:pt idx="30">
                  <c:v>1.0548780487804879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00E-B947-8E69F2B9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061797"/>
        <c:axId val="937151855"/>
      </c:barChart>
      <c:catAx>
        <c:axId val="149606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937151855"/>
        <c:crosses val="autoZero"/>
        <c:auto val="1"/>
        <c:lblAlgn val="ctr"/>
        <c:lblOffset val="100"/>
        <c:noMultiLvlLbl val="1"/>
      </c:catAx>
      <c:valAx>
        <c:axId val="93715185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960617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69636</xdr:colOff>
      <xdr:row>3</xdr:row>
      <xdr:rowOff>54426</xdr:rowOff>
    </xdr:from>
    <xdr:ext cx="9592235" cy="47625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1F692D2D-717C-4C85-A3BA-947B9C3DE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485572</xdr:colOff>
      <xdr:row>0</xdr:row>
      <xdr:rowOff>72736</xdr:rowOff>
    </xdr:from>
    <xdr:ext cx="8067675" cy="47625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2A037753-8F0D-4CD8-A9BC-94D264134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356093</xdr:colOff>
      <xdr:row>0</xdr:row>
      <xdr:rowOff>85725</xdr:rowOff>
    </xdr:from>
    <xdr:ext cx="8372475" cy="47625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CAF02D09-0494-4C21-9CC5-F68116B1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6D9D-B301-415E-B7D1-B4A963327697}">
  <sheetPr>
    <outlinePr summaryBelow="0" summaryRight="0"/>
  </sheetPr>
  <dimension ref="A1:AH1060"/>
  <sheetViews>
    <sheetView tabSelected="1" zoomScale="70" zoomScaleNormal="70" workbookViewId="0">
      <selection activeCell="D31" sqref="D31"/>
    </sheetView>
  </sheetViews>
  <sheetFormatPr baseColWidth="10" defaultColWidth="0" defaultRowHeight="15.75" customHeight="1" x14ac:dyDescent="0.2"/>
  <cols>
    <col min="1" max="1" width="1.42578125" style="1" customWidth="1"/>
    <col min="2" max="2" width="13.7109375" style="1" bestFit="1" customWidth="1"/>
    <col min="3" max="3" width="27.140625" style="1" customWidth="1"/>
    <col min="4" max="33" width="9.7109375" style="1" customWidth="1"/>
    <col min="34" max="34" width="1.42578125" style="1" customWidth="1"/>
    <col min="35" max="16384" width="14.42578125" style="1" hidden="1"/>
  </cols>
  <sheetData>
    <row r="1" spans="1:34" ht="6.7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 s="22" customFormat="1" ht="14.25" x14ac:dyDescent="0.2">
      <c r="A2" s="33"/>
      <c r="B2" s="69" t="s">
        <v>29</v>
      </c>
      <c r="C2" s="70"/>
      <c r="D2" s="73" t="s">
        <v>16</v>
      </c>
      <c r="E2" s="74" t="s">
        <v>16</v>
      </c>
      <c r="F2" s="74" t="s">
        <v>16</v>
      </c>
      <c r="G2" s="74" t="s">
        <v>16</v>
      </c>
      <c r="H2" s="74" t="s">
        <v>16</v>
      </c>
      <c r="I2" s="74" t="s">
        <v>16</v>
      </c>
      <c r="J2" s="74" t="s">
        <v>16</v>
      </c>
      <c r="K2" s="74" t="s">
        <v>16</v>
      </c>
      <c r="L2" s="74" t="s">
        <v>16</v>
      </c>
      <c r="M2" s="74" t="s">
        <v>16</v>
      </c>
      <c r="N2" s="74" t="s">
        <v>16</v>
      </c>
      <c r="O2" s="74" t="s">
        <v>16</v>
      </c>
      <c r="P2" s="74" t="s">
        <v>16</v>
      </c>
      <c r="Q2" s="74" t="s">
        <v>16</v>
      </c>
      <c r="R2" s="74" t="s">
        <v>16</v>
      </c>
      <c r="S2" s="74" t="s">
        <v>16</v>
      </c>
      <c r="T2" s="74" t="s">
        <v>16</v>
      </c>
      <c r="U2" s="74" t="s">
        <v>16</v>
      </c>
      <c r="V2" s="74" t="s">
        <v>16</v>
      </c>
      <c r="W2" s="74" t="s">
        <v>16</v>
      </c>
      <c r="X2" s="74" t="s">
        <v>16</v>
      </c>
      <c r="Y2" s="74" t="s">
        <v>16</v>
      </c>
      <c r="Z2" s="74" t="s">
        <v>16</v>
      </c>
      <c r="AA2" s="74" t="s">
        <v>16</v>
      </c>
      <c r="AB2" s="74" t="s">
        <v>16</v>
      </c>
      <c r="AC2" s="74" t="s">
        <v>16</v>
      </c>
      <c r="AD2" s="74" t="s">
        <v>16</v>
      </c>
      <c r="AE2" s="74" t="s">
        <v>16</v>
      </c>
      <c r="AF2" s="74" t="s">
        <v>16</v>
      </c>
      <c r="AG2" s="75" t="s">
        <v>16</v>
      </c>
      <c r="AH2" s="33"/>
    </row>
    <row r="3" spans="1:34" s="22" customFormat="1" ht="14.25" x14ac:dyDescent="0.2">
      <c r="A3" s="33"/>
      <c r="B3" s="71"/>
      <c r="C3" s="72"/>
      <c r="D3" s="76">
        <v>1</v>
      </c>
      <c r="E3" s="77">
        <v>2</v>
      </c>
      <c r="F3" s="77">
        <v>3</v>
      </c>
      <c r="G3" s="77">
        <v>4</v>
      </c>
      <c r="H3" s="77">
        <v>5</v>
      </c>
      <c r="I3" s="77">
        <v>6</v>
      </c>
      <c r="J3" s="77">
        <v>7</v>
      </c>
      <c r="K3" s="77">
        <v>8</v>
      </c>
      <c r="L3" s="77">
        <v>9</v>
      </c>
      <c r="M3" s="77">
        <v>10</v>
      </c>
      <c r="N3" s="77">
        <v>11</v>
      </c>
      <c r="O3" s="77">
        <v>12</v>
      </c>
      <c r="P3" s="77">
        <v>13</v>
      </c>
      <c r="Q3" s="77">
        <v>14</v>
      </c>
      <c r="R3" s="77">
        <v>15</v>
      </c>
      <c r="S3" s="77">
        <v>16</v>
      </c>
      <c r="T3" s="77">
        <v>17</v>
      </c>
      <c r="U3" s="77">
        <v>18</v>
      </c>
      <c r="V3" s="77">
        <v>19</v>
      </c>
      <c r="W3" s="77">
        <v>20</v>
      </c>
      <c r="X3" s="77">
        <v>21</v>
      </c>
      <c r="Y3" s="77">
        <v>22</v>
      </c>
      <c r="Z3" s="77">
        <v>23</v>
      </c>
      <c r="AA3" s="77">
        <v>24</v>
      </c>
      <c r="AB3" s="77">
        <v>25</v>
      </c>
      <c r="AC3" s="77">
        <v>26</v>
      </c>
      <c r="AD3" s="77">
        <v>27</v>
      </c>
      <c r="AE3" s="77">
        <v>28</v>
      </c>
      <c r="AF3" s="77">
        <v>29</v>
      </c>
      <c r="AG3" s="78">
        <v>30</v>
      </c>
      <c r="AH3" s="33"/>
    </row>
    <row r="4" spans="1:34" s="22" customFormat="1" ht="15.75" customHeight="1" x14ac:dyDescent="0.2">
      <c r="A4" s="33"/>
      <c r="B4" s="37"/>
      <c r="C4" s="38" t="s">
        <v>17</v>
      </c>
      <c r="D4" s="39">
        <f ca="1">RANDBETWEEN(50,200)</f>
        <v>68</v>
      </c>
      <c r="E4" s="39">
        <f t="shared" ref="D4:T21" ca="1" si="0">RANDBETWEEN(50,200)</f>
        <v>63</v>
      </c>
      <c r="F4" s="39">
        <f t="shared" ca="1" si="0"/>
        <v>187</v>
      </c>
      <c r="G4" s="39">
        <f t="shared" ca="1" si="0"/>
        <v>158</v>
      </c>
      <c r="H4" s="39">
        <f t="shared" ca="1" si="0"/>
        <v>160</v>
      </c>
      <c r="I4" s="39">
        <f t="shared" ca="1" si="0"/>
        <v>56</v>
      </c>
      <c r="J4" s="39">
        <f t="shared" ca="1" si="0"/>
        <v>123</v>
      </c>
      <c r="K4" s="39">
        <f t="shared" ca="1" si="0"/>
        <v>184</v>
      </c>
      <c r="L4" s="39">
        <f t="shared" ca="1" si="0"/>
        <v>65</v>
      </c>
      <c r="M4" s="39">
        <f t="shared" ca="1" si="0"/>
        <v>155</v>
      </c>
      <c r="N4" s="39">
        <f t="shared" ca="1" si="0"/>
        <v>151</v>
      </c>
      <c r="O4" s="39">
        <f t="shared" ca="1" si="0"/>
        <v>190</v>
      </c>
      <c r="P4" s="39">
        <f t="shared" ca="1" si="0"/>
        <v>96</v>
      </c>
      <c r="Q4" s="39">
        <f t="shared" ca="1" si="0"/>
        <v>156</v>
      </c>
      <c r="R4" s="39">
        <f t="shared" ca="1" si="0"/>
        <v>130</v>
      </c>
      <c r="S4" s="41">
        <f t="shared" ca="1" si="0"/>
        <v>168</v>
      </c>
      <c r="T4" s="41">
        <f t="shared" ca="1" si="0"/>
        <v>95</v>
      </c>
      <c r="U4" s="41">
        <f t="shared" ref="U4:AG19" ca="1" si="1">RANDBETWEEN(50,200)</f>
        <v>125</v>
      </c>
      <c r="V4" s="41">
        <f t="shared" ca="1" si="1"/>
        <v>134</v>
      </c>
      <c r="W4" s="41">
        <f t="shared" ca="1" si="1"/>
        <v>111</v>
      </c>
      <c r="X4" s="40">
        <f t="shared" ca="1" si="1"/>
        <v>113</v>
      </c>
      <c r="Y4" s="40">
        <f t="shared" ca="1" si="1"/>
        <v>167</v>
      </c>
      <c r="Z4" s="40">
        <f t="shared" ca="1" si="1"/>
        <v>78</v>
      </c>
      <c r="AA4" s="40">
        <f t="shared" ca="1" si="1"/>
        <v>175</v>
      </c>
      <c r="AB4" s="40">
        <f t="shared" ca="1" si="1"/>
        <v>200</v>
      </c>
      <c r="AC4" s="40">
        <f t="shared" ca="1" si="1"/>
        <v>196</v>
      </c>
      <c r="AD4" s="40">
        <f t="shared" ca="1" si="1"/>
        <v>139</v>
      </c>
      <c r="AE4" s="40">
        <f t="shared" ca="1" si="1"/>
        <v>137</v>
      </c>
      <c r="AF4" s="40">
        <f t="shared" ca="1" si="1"/>
        <v>134</v>
      </c>
      <c r="AG4" s="42">
        <f t="shared" ca="1" si="1"/>
        <v>56</v>
      </c>
      <c r="AH4" s="33"/>
    </row>
    <row r="5" spans="1:34" s="22" customFormat="1" ht="15.75" customHeight="1" x14ac:dyDescent="0.2">
      <c r="A5" s="33"/>
      <c r="B5" s="43"/>
      <c r="C5" s="9" t="s">
        <v>18</v>
      </c>
      <c r="D5" s="15">
        <f t="shared" ref="D5:S19" ca="1" si="2">RANDBETWEEN(50,200)</f>
        <v>57</v>
      </c>
      <c r="E5" s="15">
        <f t="shared" ca="1" si="0"/>
        <v>122</v>
      </c>
      <c r="F5" s="15">
        <f t="shared" ca="1" si="0"/>
        <v>180</v>
      </c>
      <c r="G5" s="15">
        <f t="shared" ca="1" si="0"/>
        <v>50</v>
      </c>
      <c r="H5" s="15">
        <f t="shared" ca="1" si="0"/>
        <v>157</v>
      </c>
      <c r="I5" s="16">
        <f t="shared" ca="1" si="0"/>
        <v>124</v>
      </c>
      <c r="J5" s="15">
        <f t="shared" ca="1" si="0"/>
        <v>113</v>
      </c>
      <c r="K5" s="15">
        <f t="shared" ca="1" si="0"/>
        <v>126</v>
      </c>
      <c r="L5" s="15">
        <f t="shared" ca="1" si="0"/>
        <v>70</v>
      </c>
      <c r="M5" s="15">
        <f t="shared" ca="1" si="0"/>
        <v>94</v>
      </c>
      <c r="N5" s="15">
        <f t="shared" ca="1" si="0"/>
        <v>200</v>
      </c>
      <c r="O5" s="15">
        <f t="shared" ca="1" si="0"/>
        <v>129</v>
      </c>
      <c r="P5" s="15">
        <f t="shared" ca="1" si="0"/>
        <v>109</v>
      </c>
      <c r="Q5" s="16">
        <f t="shared" ca="1" si="0"/>
        <v>165</v>
      </c>
      <c r="R5" s="16">
        <f t="shared" ca="1" si="0"/>
        <v>196</v>
      </c>
      <c r="S5" s="16">
        <f t="shared" ca="1" si="0"/>
        <v>78</v>
      </c>
      <c r="T5" s="16">
        <f t="shared" ca="1" si="0"/>
        <v>119</v>
      </c>
      <c r="U5" s="16">
        <f t="shared" ca="1" si="1"/>
        <v>129</v>
      </c>
      <c r="V5" s="16">
        <f t="shared" ca="1" si="1"/>
        <v>98</v>
      </c>
      <c r="W5" s="16">
        <f t="shared" ca="1" si="1"/>
        <v>175</v>
      </c>
      <c r="X5" s="16">
        <f t="shared" ca="1" si="1"/>
        <v>142</v>
      </c>
      <c r="Y5" s="16">
        <f t="shared" ca="1" si="1"/>
        <v>120</v>
      </c>
      <c r="Z5" s="16">
        <f t="shared" ca="1" si="1"/>
        <v>63</v>
      </c>
      <c r="AA5" s="16">
        <f t="shared" ca="1" si="1"/>
        <v>192</v>
      </c>
      <c r="AB5" s="16">
        <f t="shared" ca="1" si="1"/>
        <v>148</v>
      </c>
      <c r="AC5" s="16">
        <f t="shared" ca="1" si="1"/>
        <v>99</v>
      </c>
      <c r="AD5" s="16">
        <f t="shared" ca="1" si="1"/>
        <v>60</v>
      </c>
      <c r="AE5" s="16">
        <f t="shared" ca="1" si="1"/>
        <v>55</v>
      </c>
      <c r="AF5" s="16">
        <f t="shared" ca="1" si="1"/>
        <v>131</v>
      </c>
      <c r="AG5" s="44">
        <f t="shared" ca="1" si="1"/>
        <v>193</v>
      </c>
      <c r="AH5" s="33"/>
    </row>
    <row r="6" spans="1:34" s="22" customFormat="1" ht="15.75" customHeight="1" x14ac:dyDescent="0.2">
      <c r="A6" s="33"/>
      <c r="B6" s="43"/>
      <c r="C6" s="9" t="s">
        <v>19</v>
      </c>
      <c r="D6" s="15">
        <f t="shared" ca="1" si="2"/>
        <v>116</v>
      </c>
      <c r="E6" s="15">
        <f t="shared" ca="1" si="0"/>
        <v>159</v>
      </c>
      <c r="F6" s="15">
        <f t="shared" ca="1" si="0"/>
        <v>139</v>
      </c>
      <c r="G6" s="15">
        <f t="shared" ca="1" si="0"/>
        <v>53</v>
      </c>
      <c r="H6" s="15">
        <f t="shared" ca="1" si="0"/>
        <v>54</v>
      </c>
      <c r="I6" s="16">
        <f t="shared" ca="1" si="0"/>
        <v>77</v>
      </c>
      <c r="J6" s="15">
        <f t="shared" ca="1" si="0"/>
        <v>141</v>
      </c>
      <c r="K6" s="15">
        <f t="shared" ca="1" si="0"/>
        <v>141</v>
      </c>
      <c r="L6" s="15">
        <f t="shared" ca="1" si="0"/>
        <v>88</v>
      </c>
      <c r="M6" s="15">
        <f t="shared" ca="1" si="0"/>
        <v>127</v>
      </c>
      <c r="N6" s="15">
        <f t="shared" ca="1" si="0"/>
        <v>163</v>
      </c>
      <c r="O6" s="15">
        <f t="shared" ca="1" si="0"/>
        <v>51</v>
      </c>
      <c r="P6" s="15">
        <f t="shared" ca="1" si="0"/>
        <v>164</v>
      </c>
      <c r="Q6" s="16">
        <f t="shared" ca="1" si="0"/>
        <v>174</v>
      </c>
      <c r="R6" s="16">
        <f t="shared" ca="1" si="0"/>
        <v>70</v>
      </c>
      <c r="S6" s="16">
        <f t="shared" ca="1" si="0"/>
        <v>104</v>
      </c>
      <c r="T6" s="16">
        <f t="shared" ca="1" si="0"/>
        <v>68</v>
      </c>
      <c r="U6" s="16">
        <f t="shared" ca="1" si="1"/>
        <v>148</v>
      </c>
      <c r="V6" s="16">
        <f t="shared" ca="1" si="1"/>
        <v>61</v>
      </c>
      <c r="W6" s="16">
        <f t="shared" ca="1" si="1"/>
        <v>175</v>
      </c>
      <c r="X6" s="16">
        <f t="shared" ca="1" si="1"/>
        <v>88</v>
      </c>
      <c r="Y6" s="16">
        <f t="shared" ca="1" si="1"/>
        <v>195</v>
      </c>
      <c r="Z6" s="16">
        <f t="shared" ca="1" si="1"/>
        <v>187</v>
      </c>
      <c r="AA6" s="16">
        <f t="shared" ca="1" si="1"/>
        <v>124</v>
      </c>
      <c r="AB6" s="16">
        <f t="shared" ca="1" si="1"/>
        <v>68</v>
      </c>
      <c r="AC6" s="16">
        <f t="shared" ca="1" si="1"/>
        <v>70</v>
      </c>
      <c r="AD6" s="16">
        <f t="shared" ca="1" si="1"/>
        <v>79</v>
      </c>
      <c r="AE6" s="16">
        <f t="shared" ca="1" si="1"/>
        <v>165</v>
      </c>
      <c r="AF6" s="16">
        <f t="shared" ca="1" si="1"/>
        <v>92</v>
      </c>
      <c r="AG6" s="44">
        <f t="shared" ca="1" si="1"/>
        <v>131</v>
      </c>
      <c r="AH6" s="33"/>
    </row>
    <row r="7" spans="1:34" s="22" customFormat="1" ht="15.75" customHeight="1" x14ac:dyDescent="0.2">
      <c r="A7" s="33"/>
      <c r="B7" s="43"/>
      <c r="C7" s="9" t="s">
        <v>20</v>
      </c>
      <c r="D7" s="15">
        <f t="shared" ca="1" si="2"/>
        <v>76</v>
      </c>
      <c r="E7" s="15">
        <f t="shared" ca="1" si="0"/>
        <v>69</v>
      </c>
      <c r="F7" s="15">
        <f t="shared" ca="1" si="0"/>
        <v>50</v>
      </c>
      <c r="G7" s="15">
        <f t="shared" ca="1" si="0"/>
        <v>190</v>
      </c>
      <c r="H7" s="15">
        <f t="shared" ca="1" si="0"/>
        <v>145</v>
      </c>
      <c r="I7" s="16">
        <f t="shared" ca="1" si="0"/>
        <v>151</v>
      </c>
      <c r="J7" s="15">
        <f t="shared" ca="1" si="0"/>
        <v>132</v>
      </c>
      <c r="K7" s="15">
        <f t="shared" ca="1" si="0"/>
        <v>164</v>
      </c>
      <c r="L7" s="15">
        <f t="shared" ca="1" si="0"/>
        <v>134</v>
      </c>
      <c r="M7" s="15">
        <f t="shared" ca="1" si="0"/>
        <v>102</v>
      </c>
      <c r="N7" s="15">
        <f t="shared" ca="1" si="0"/>
        <v>161</v>
      </c>
      <c r="O7" s="15">
        <f t="shared" ca="1" si="0"/>
        <v>159</v>
      </c>
      <c r="P7" s="15">
        <f t="shared" ca="1" si="0"/>
        <v>195</v>
      </c>
      <c r="Q7" s="16">
        <f t="shared" ca="1" si="0"/>
        <v>179</v>
      </c>
      <c r="R7" s="16">
        <f t="shared" ca="1" si="0"/>
        <v>145</v>
      </c>
      <c r="S7" s="16">
        <f t="shared" ca="1" si="0"/>
        <v>63</v>
      </c>
      <c r="T7" s="16">
        <f t="shared" ca="1" si="0"/>
        <v>196</v>
      </c>
      <c r="U7" s="16">
        <f t="shared" ca="1" si="1"/>
        <v>139</v>
      </c>
      <c r="V7" s="16">
        <f t="shared" ca="1" si="1"/>
        <v>81</v>
      </c>
      <c r="W7" s="16">
        <f t="shared" ca="1" si="1"/>
        <v>186</v>
      </c>
      <c r="X7" s="16">
        <f t="shared" ca="1" si="1"/>
        <v>103</v>
      </c>
      <c r="Y7" s="16">
        <f t="shared" ca="1" si="1"/>
        <v>191</v>
      </c>
      <c r="Z7" s="16">
        <f t="shared" ca="1" si="1"/>
        <v>57</v>
      </c>
      <c r="AA7" s="16">
        <f t="shared" ca="1" si="1"/>
        <v>131</v>
      </c>
      <c r="AB7" s="16">
        <f t="shared" ca="1" si="1"/>
        <v>152</v>
      </c>
      <c r="AC7" s="16">
        <f t="shared" ca="1" si="1"/>
        <v>170</v>
      </c>
      <c r="AD7" s="16">
        <f t="shared" ca="1" si="1"/>
        <v>112</v>
      </c>
      <c r="AE7" s="16">
        <f t="shared" ca="1" si="1"/>
        <v>189</v>
      </c>
      <c r="AF7" s="16">
        <f t="shared" ca="1" si="1"/>
        <v>176</v>
      </c>
      <c r="AG7" s="44">
        <f t="shared" ca="1" si="1"/>
        <v>194</v>
      </c>
      <c r="AH7" s="33"/>
    </row>
    <row r="8" spans="1:34" s="22" customFormat="1" ht="15.75" customHeight="1" x14ac:dyDescent="0.2">
      <c r="A8" s="33"/>
      <c r="B8" s="43"/>
      <c r="C8" s="9" t="s">
        <v>21</v>
      </c>
      <c r="D8" s="15">
        <f t="shared" ca="1" si="2"/>
        <v>121</v>
      </c>
      <c r="E8" s="15">
        <f t="shared" ca="1" si="0"/>
        <v>102</v>
      </c>
      <c r="F8" s="15">
        <f t="shared" ca="1" si="0"/>
        <v>130</v>
      </c>
      <c r="G8" s="15">
        <f t="shared" ca="1" si="0"/>
        <v>180</v>
      </c>
      <c r="H8" s="15">
        <f t="shared" ca="1" si="0"/>
        <v>93</v>
      </c>
      <c r="I8" s="16">
        <f t="shared" ca="1" si="0"/>
        <v>187</v>
      </c>
      <c r="J8" s="15">
        <f t="shared" ca="1" si="0"/>
        <v>198</v>
      </c>
      <c r="K8" s="15">
        <f t="shared" ca="1" si="0"/>
        <v>67</v>
      </c>
      <c r="L8" s="15">
        <f t="shared" ca="1" si="0"/>
        <v>51</v>
      </c>
      <c r="M8" s="15">
        <f t="shared" ca="1" si="0"/>
        <v>99</v>
      </c>
      <c r="N8" s="15">
        <f t="shared" ca="1" si="0"/>
        <v>163</v>
      </c>
      <c r="O8" s="15">
        <f t="shared" ca="1" si="0"/>
        <v>59</v>
      </c>
      <c r="P8" s="15">
        <f t="shared" ca="1" si="0"/>
        <v>150</v>
      </c>
      <c r="Q8" s="16">
        <f t="shared" ca="1" si="0"/>
        <v>187</v>
      </c>
      <c r="R8" s="16">
        <f t="shared" ca="1" si="0"/>
        <v>142</v>
      </c>
      <c r="S8" s="16">
        <f t="shared" ca="1" si="0"/>
        <v>55</v>
      </c>
      <c r="T8" s="16">
        <f t="shared" ca="1" si="0"/>
        <v>170</v>
      </c>
      <c r="U8" s="16">
        <f t="shared" ca="1" si="1"/>
        <v>149</v>
      </c>
      <c r="V8" s="16">
        <f t="shared" ca="1" si="1"/>
        <v>69</v>
      </c>
      <c r="W8" s="16">
        <f t="shared" ca="1" si="1"/>
        <v>128</v>
      </c>
      <c r="X8" s="16">
        <f t="shared" ca="1" si="1"/>
        <v>76</v>
      </c>
      <c r="Y8" s="16">
        <f t="shared" ca="1" si="1"/>
        <v>133</v>
      </c>
      <c r="Z8" s="16">
        <f t="shared" ca="1" si="1"/>
        <v>115</v>
      </c>
      <c r="AA8" s="16">
        <f t="shared" ca="1" si="1"/>
        <v>50</v>
      </c>
      <c r="AB8" s="16">
        <f t="shared" ca="1" si="1"/>
        <v>119</v>
      </c>
      <c r="AC8" s="16">
        <f t="shared" ca="1" si="1"/>
        <v>60</v>
      </c>
      <c r="AD8" s="16">
        <f t="shared" ca="1" si="1"/>
        <v>139</v>
      </c>
      <c r="AE8" s="16">
        <f t="shared" ca="1" si="1"/>
        <v>69</v>
      </c>
      <c r="AF8" s="16">
        <f t="shared" ca="1" si="1"/>
        <v>108</v>
      </c>
      <c r="AG8" s="44">
        <f t="shared" ca="1" si="1"/>
        <v>153</v>
      </c>
      <c r="AH8" s="33"/>
    </row>
    <row r="9" spans="1:34" s="22" customFormat="1" ht="15.75" customHeight="1" x14ac:dyDescent="0.2">
      <c r="A9" s="33"/>
      <c r="B9" s="43"/>
      <c r="C9" s="9" t="s">
        <v>22</v>
      </c>
      <c r="D9" s="15">
        <f t="shared" ca="1" si="2"/>
        <v>137</v>
      </c>
      <c r="E9" s="15">
        <f t="shared" ca="1" si="0"/>
        <v>146</v>
      </c>
      <c r="F9" s="15">
        <f t="shared" ca="1" si="0"/>
        <v>88</v>
      </c>
      <c r="G9" s="15">
        <f t="shared" ca="1" si="0"/>
        <v>116</v>
      </c>
      <c r="H9" s="15">
        <f t="shared" ca="1" si="0"/>
        <v>74</v>
      </c>
      <c r="I9" s="16">
        <f t="shared" ca="1" si="0"/>
        <v>113</v>
      </c>
      <c r="J9" s="15">
        <f t="shared" ca="1" si="0"/>
        <v>193</v>
      </c>
      <c r="K9" s="15">
        <f t="shared" ca="1" si="0"/>
        <v>52</v>
      </c>
      <c r="L9" s="15">
        <f t="shared" ca="1" si="0"/>
        <v>198</v>
      </c>
      <c r="M9" s="15">
        <f t="shared" ca="1" si="0"/>
        <v>156</v>
      </c>
      <c r="N9" s="15">
        <f t="shared" ca="1" si="0"/>
        <v>54</v>
      </c>
      <c r="O9" s="15">
        <f t="shared" ca="1" si="0"/>
        <v>119</v>
      </c>
      <c r="P9" s="15">
        <f t="shared" ca="1" si="0"/>
        <v>171</v>
      </c>
      <c r="Q9" s="16">
        <f t="shared" ca="1" si="0"/>
        <v>198</v>
      </c>
      <c r="R9" s="16">
        <f t="shared" ca="1" si="0"/>
        <v>74</v>
      </c>
      <c r="S9" s="16">
        <f t="shared" ca="1" si="0"/>
        <v>141</v>
      </c>
      <c r="T9" s="16">
        <f t="shared" ca="1" si="0"/>
        <v>62</v>
      </c>
      <c r="U9" s="16">
        <f t="shared" ca="1" si="1"/>
        <v>63</v>
      </c>
      <c r="V9" s="16">
        <f t="shared" ca="1" si="1"/>
        <v>186</v>
      </c>
      <c r="W9" s="16">
        <f t="shared" ca="1" si="1"/>
        <v>60</v>
      </c>
      <c r="X9" s="16">
        <f t="shared" ca="1" si="1"/>
        <v>141</v>
      </c>
      <c r="Y9" s="16">
        <f t="shared" ca="1" si="1"/>
        <v>117</v>
      </c>
      <c r="Z9" s="16">
        <f t="shared" ca="1" si="1"/>
        <v>106</v>
      </c>
      <c r="AA9" s="16">
        <f t="shared" ca="1" si="1"/>
        <v>113</v>
      </c>
      <c r="AB9" s="16">
        <f t="shared" ca="1" si="1"/>
        <v>129</v>
      </c>
      <c r="AC9" s="16">
        <f t="shared" ca="1" si="1"/>
        <v>109</v>
      </c>
      <c r="AD9" s="16">
        <f t="shared" ca="1" si="1"/>
        <v>66</v>
      </c>
      <c r="AE9" s="16">
        <f t="shared" ca="1" si="1"/>
        <v>189</v>
      </c>
      <c r="AF9" s="16">
        <f t="shared" ca="1" si="1"/>
        <v>108</v>
      </c>
      <c r="AG9" s="44">
        <f t="shared" ca="1" si="1"/>
        <v>187</v>
      </c>
      <c r="AH9" s="33"/>
    </row>
    <row r="10" spans="1:34" s="22" customFormat="1" ht="15.75" customHeight="1" x14ac:dyDescent="0.2">
      <c r="A10" s="33"/>
      <c r="B10" s="43"/>
      <c r="C10" s="9" t="s">
        <v>17</v>
      </c>
      <c r="D10" s="15">
        <f t="shared" ca="1" si="2"/>
        <v>130</v>
      </c>
      <c r="E10" s="15">
        <f t="shared" ca="1" si="0"/>
        <v>147</v>
      </c>
      <c r="F10" s="15">
        <f t="shared" ca="1" si="0"/>
        <v>91</v>
      </c>
      <c r="G10" s="15">
        <f t="shared" ca="1" si="0"/>
        <v>177</v>
      </c>
      <c r="H10" s="15">
        <f t="shared" ca="1" si="0"/>
        <v>158</v>
      </c>
      <c r="I10" s="16">
        <f t="shared" ca="1" si="0"/>
        <v>124</v>
      </c>
      <c r="J10" s="15">
        <f t="shared" ca="1" si="0"/>
        <v>61</v>
      </c>
      <c r="K10" s="15">
        <f t="shared" ca="1" si="0"/>
        <v>115</v>
      </c>
      <c r="L10" s="15">
        <f t="shared" ca="1" si="0"/>
        <v>194</v>
      </c>
      <c r="M10" s="15">
        <f t="shared" ca="1" si="0"/>
        <v>199</v>
      </c>
      <c r="N10" s="15">
        <f t="shared" ca="1" si="0"/>
        <v>91</v>
      </c>
      <c r="O10" s="15">
        <f t="shared" ca="1" si="0"/>
        <v>78</v>
      </c>
      <c r="P10" s="15">
        <f t="shared" ca="1" si="0"/>
        <v>86</v>
      </c>
      <c r="Q10" s="16">
        <f t="shared" ca="1" si="0"/>
        <v>114</v>
      </c>
      <c r="R10" s="16">
        <f t="shared" ca="1" si="0"/>
        <v>175</v>
      </c>
      <c r="S10" s="16">
        <f t="shared" ca="1" si="0"/>
        <v>81</v>
      </c>
      <c r="T10" s="16">
        <f t="shared" ca="1" si="0"/>
        <v>122</v>
      </c>
      <c r="U10" s="16">
        <f t="shared" ca="1" si="1"/>
        <v>162</v>
      </c>
      <c r="V10" s="16">
        <f t="shared" ca="1" si="1"/>
        <v>110</v>
      </c>
      <c r="W10" s="16">
        <f t="shared" ca="1" si="1"/>
        <v>196</v>
      </c>
      <c r="X10" s="16">
        <f t="shared" ca="1" si="1"/>
        <v>164</v>
      </c>
      <c r="Y10" s="16">
        <f t="shared" ca="1" si="1"/>
        <v>92</v>
      </c>
      <c r="Z10" s="16">
        <f t="shared" ca="1" si="1"/>
        <v>150</v>
      </c>
      <c r="AA10" s="16">
        <f t="shared" ca="1" si="1"/>
        <v>78</v>
      </c>
      <c r="AB10" s="16">
        <f t="shared" ca="1" si="1"/>
        <v>102</v>
      </c>
      <c r="AC10" s="16">
        <f t="shared" ca="1" si="1"/>
        <v>88</v>
      </c>
      <c r="AD10" s="16">
        <f t="shared" ca="1" si="1"/>
        <v>94</v>
      </c>
      <c r="AE10" s="16">
        <f t="shared" ca="1" si="1"/>
        <v>141</v>
      </c>
      <c r="AF10" s="16">
        <f t="shared" ca="1" si="1"/>
        <v>134</v>
      </c>
      <c r="AG10" s="44">
        <f t="shared" ca="1" si="1"/>
        <v>81</v>
      </c>
      <c r="AH10" s="33"/>
    </row>
    <row r="11" spans="1:34" s="22" customFormat="1" ht="15.75" customHeight="1" x14ac:dyDescent="0.25">
      <c r="A11" s="33"/>
      <c r="B11" s="45" t="s">
        <v>15</v>
      </c>
      <c r="C11" s="9" t="s">
        <v>20</v>
      </c>
      <c r="D11" s="15">
        <f t="shared" ca="1" si="2"/>
        <v>102</v>
      </c>
      <c r="E11" s="15">
        <f t="shared" ca="1" si="0"/>
        <v>154</v>
      </c>
      <c r="F11" s="15">
        <f t="shared" ca="1" si="0"/>
        <v>116</v>
      </c>
      <c r="G11" s="15">
        <f t="shared" ca="1" si="0"/>
        <v>151</v>
      </c>
      <c r="H11" s="15">
        <f t="shared" ca="1" si="0"/>
        <v>186</v>
      </c>
      <c r="I11" s="16">
        <f t="shared" ca="1" si="0"/>
        <v>103</v>
      </c>
      <c r="J11" s="15">
        <f t="shared" ca="1" si="0"/>
        <v>99</v>
      </c>
      <c r="K11" s="15">
        <f t="shared" ca="1" si="0"/>
        <v>125</v>
      </c>
      <c r="L11" s="15">
        <f t="shared" ca="1" si="0"/>
        <v>113</v>
      </c>
      <c r="M11" s="15">
        <f t="shared" ca="1" si="0"/>
        <v>93</v>
      </c>
      <c r="N11" s="15">
        <f t="shared" ca="1" si="0"/>
        <v>136</v>
      </c>
      <c r="O11" s="15">
        <f t="shared" ca="1" si="0"/>
        <v>183</v>
      </c>
      <c r="P11" s="15">
        <f t="shared" ca="1" si="0"/>
        <v>56</v>
      </c>
      <c r="Q11" s="16">
        <f t="shared" ca="1" si="0"/>
        <v>184</v>
      </c>
      <c r="R11" s="16">
        <f t="shared" ca="1" si="0"/>
        <v>100</v>
      </c>
      <c r="S11" s="16">
        <f t="shared" ca="1" si="0"/>
        <v>114</v>
      </c>
      <c r="T11" s="16">
        <f t="shared" ca="1" si="0"/>
        <v>188</v>
      </c>
      <c r="U11" s="16">
        <f t="shared" ca="1" si="1"/>
        <v>66</v>
      </c>
      <c r="V11" s="16">
        <f t="shared" ca="1" si="1"/>
        <v>164</v>
      </c>
      <c r="W11" s="16">
        <f t="shared" ca="1" si="1"/>
        <v>172</v>
      </c>
      <c r="X11" s="16">
        <f t="shared" ca="1" si="1"/>
        <v>191</v>
      </c>
      <c r="Y11" s="16">
        <f t="shared" ca="1" si="1"/>
        <v>182</v>
      </c>
      <c r="Z11" s="16">
        <f t="shared" ca="1" si="1"/>
        <v>56</v>
      </c>
      <c r="AA11" s="16">
        <f t="shared" ca="1" si="1"/>
        <v>172</v>
      </c>
      <c r="AB11" s="16">
        <f t="shared" ca="1" si="1"/>
        <v>107</v>
      </c>
      <c r="AC11" s="16">
        <f t="shared" ca="1" si="1"/>
        <v>107</v>
      </c>
      <c r="AD11" s="16">
        <f t="shared" ca="1" si="1"/>
        <v>117</v>
      </c>
      <c r="AE11" s="16">
        <f t="shared" ca="1" si="1"/>
        <v>154</v>
      </c>
      <c r="AF11" s="16">
        <f t="shared" ca="1" si="1"/>
        <v>109</v>
      </c>
      <c r="AG11" s="44">
        <f t="shared" ca="1" si="1"/>
        <v>140</v>
      </c>
      <c r="AH11" s="33"/>
    </row>
    <row r="12" spans="1:34" s="22" customFormat="1" ht="15.75" customHeight="1" x14ac:dyDescent="0.2">
      <c r="A12" s="33"/>
      <c r="B12" s="43" t="s">
        <v>14</v>
      </c>
      <c r="C12" s="9" t="s">
        <v>18</v>
      </c>
      <c r="D12" s="15">
        <f t="shared" ca="1" si="2"/>
        <v>141</v>
      </c>
      <c r="E12" s="15">
        <f t="shared" ca="1" si="0"/>
        <v>110</v>
      </c>
      <c r="F12" s="15">
        <f t="shared" ca="1" si="0"/>
        <v>89</v>
      </c>
      <c r="G12" s="15">
        <f t="shared" ca="1" si="0"/>
        <v>199</v>
      </c>
      <c r="H12" s="15">
        <f t="shared" ca="1" si="0"/>
        <v>74</v>
      </c>
      <c r="I12" s="16">
        <f t="shared" ca="1" si="0"/>
        <v>113</v>
      </c>
      <c r="J12" s="15">
        <f t="shared" ca="1" si="0"/>
        <v>135</v>
      </c>
      <c r="K12" s="15">
        <f t="shared" ca="1" si="0"/>
        <v>64</v>
      </c>
      <c r="L12" s="15">
        <f t="shared" ca="1" si="0"/>
        <v>109</v>
      </c>
      <c r="M12" s="15">
        <f t="shared" ca="1" si="0"/>
        <v>116</v>
      </c>
      <c r="N12" s="15">
        <f t="shared" ca="1" si="0"/>
        <v>180</v>
      </c>
      <c r="O12" s="15">
        <f t="shared" ca="1" si="0"/>
        <v>112</v>
      </c>
      <c r="P12" s="15">
        <f t="shared" ca="1" si="0"/>
        <v>129</v>
      </c>
      <c r="Q12" s="16">
        <f t="shared" ca="1" si="0"/>
        <v>195</v>
      </c>
      <c r="R12" s="16">
        <f t="shared" ca="1" si="0"/>
        <v>101</v>
      </c>
      <c r="S12" s="16">
        <f t="shared" ca="1" si="0"/>
        <v>91</v>
      </c>
      <c r="T12" s="16">
        <f t="shared" ca="1" si="0"/>
        <v>162</v>
      </c>
      <c r="U12" s="16">
        <f t="shared" ca="1" si="1"/>
        <v>59</v>
      </c>
      <c r="V12" s="16">
        <f t="shared" ca="1" si="1"/>
        <v>74</v>
      </c>
      <c r="W12" s="16">
        <f t="shared" ca="1" si="1"/>
        <v>108</v>
      </c>
      <c r="X12" s="16">
        <f t="shared" ca="1" si="1"/>
        <v>158</v>
      </c>
      <c r="Y12" s="16">
        <f t="shared" ca="1" si="1"/>
        <v>172</v>
      </c>
      <c r="Z12" s="16">
        <f t="shared" ca="1" si="1"/>
        <v>53</v>
      </c>
      <c r="AA12" s="16">
        <f t="shared" ca="1" si="1"/>
        <v>187</v>
      </c>
      <c r="AB12" s="16">
        <f t="shared" ca="1" si="1"/>
        <v>188</v>
      </c>
      <c r="AC12" s="16">
        <f t="shared" ca="1" si="1"/>
        <v>76</v>
      </c>
      <c r="AD12" s="16">
        <f t="shared" ca="1" si="1"/>
        <v>197</v>
      </c>
      <c r="AE12" s="16">
        <f t="shared" ca="1" si="1"/>
        <v>80</v>
      </c>
      <c r="AF12" s="16">
        <f t="shared" ca="1" si="1"/>
        <v>160</v>
      </c>
      <c r="AG12" s="44">
        <f t="shared" ca="1" si="1"/>
        <v>120</v>
      </c>
      <c r="AH12" s="33"/>
    </row>
    <row r="13" spans="1:34" s="22" customFormat="1" ht="15.75" customHeight="1" x14ac:dyDescent="0.2">
      <c r="A13" s="33"/>
      <c r="B13" s="43"/>
      <c r="C13" s="9" t="s">
        <v>23</v>
      </c>
      <c r="D13" s="15">
        <f t="shared" ca="1" si="2"/>
        <v>129</v>
      </c>
      <c r="E13" s="15">
        <f t="shared" ca="1" si="0"/>
        <v>121</v>
      </c>
      <c r="F13" s="15">
        <f t="shared" ca="1" si="0"/>
        <v>153</v>
      </c>
      <c r="G13" s="15">
        <f t="shared" ca="1" si="0"/>
        <v>64</v>
      </c>
      <c r="H13" s="15">
        <f t="shared" ca="1" si="0"/>
        <v>125</v>
      </c>
      <c r="I13" s="16">
        <f t="shared" ca="1" si="0"/>
        <v>156</v>
      </c>
      <c r="J13" s="15">
        <f t="shared" ca="1" si="0"/>
        <v>87</v>
      </c>
      <c r="K13" s="15">
        <f t="shared" ca="1" si="0"/>
        <v>102</v>
      </c>
      <c r="L13" s="15">
        <f t="shared" ca="1" si="0"/>
        <v>174</v>
      </c>
      <c r="M13" s="15">
        <f t="shared" ca="1" si="0"/>
        <v>167</v>
      </c>
      <c r="N13" s="15">
        <f t="shared" ca="1" si="0"/>
        <v>169</v>
      </c>
      <c r="O13" s="15">
        <f t="shared" ca="1" si="0"/>
        <v>191</v>
      </c>
      <c r="P13" s="15">
        <f t="shared" ca="1" si="0"/>
        <v>175</v>
      </c>
      <c r="Q13" s="16">
        <f t="shared" ca="1" si="0"/>
        <v>127</v>
      </c>
      <c r="R13" s="16">
        <f t="shared" ca="1" si="0"/>
        <v>162</v>
      </c>
      <c r="S13" s="16">
        <f t="shared" ca="1" si="0"/>
        <v>184</v>
      </c>
      <c r="T13" s="16">
        <f t="shared" ca="1" si="0"/>
        <v>137</v>
      </c>
      <c r="U13" s="16">
        <f t="shared" ca="1" si="1"/>
        <v>83</v>
      </c>
      <c r="V13" s="16">
        <f t="shared" ca="1" si="1"/>
        <v>120</v>
      </c>
      <c r="W13" s="16">
        <f t="shared" ca="1" si="1"/>
        <v>105</v>
      </c>
      <c r="X13" s="16">
        <f t="shared" ca="1" si="1"/>
        <v>137</v>
      </c>
      <c r="Y13" s="16">
        <f t="shared" ca="1" si="1"/>
        <v>180</v>
      </c>
      <c r="Z13" s="16">
        <f t="shared" ca="1" si="1"/>
        <v>119</v>
      </c>
      <c r="AA13" s="16">
        <f t="shared" ca="1" si="1"/>
        <v>92</v>
      </c>
      <c r="AB13" s="16">
        <f t="shared" ca="1" si="1"/>
        <v>114</v>
      </c>
      <c r="AC13" s="16">
        <f t="shared" ca="1" si="1"/>
        <v>191</v>
      </c>
      <c r="AD13" s="16">
        <f t="shared" ca="1" si="1"/>
        <v>137</v>
      </c>
      <c r="AE13" s="16">
        <f t="shared" ca="1" si="1"/>
        <v>119</v>
      </c>
      <c r="AF13" s="16">
        <f t="shared" ca="1" si="1"/>
        <v>65</v>
      </c>
      <c r="AG13" s="44">
        <f t="shared" ca="1" si="1"/>
        <v>123</v>
      </c>
      <c r="AH13" s="33"/>
    </row>
    <row r="14" spans="1:34" s="22" customFormat="1" ht="15.75" customHeight="1" x14ac:dyDescent="0.2">
      <c r="A14" s="33"/>
      <c r="B14" s="43"/>
      <c r="C14" s="9" t="s">
        <v>24</v>
      </c>
      <c r="D14" s="15">
        <f t="shared" ca="1" si="2"/>
        <v>195</v>
      </c>
      <c r="E14" s="15">
        <f t="shared" ca="1" si="0"/>
        <v>181</v>
      </c>
      <c r="F14" s="15">
        <f t="shared" ca="1" si="0"/>
        <v>145</v>
      </c>
      <c r="G14" s="15">
        <f t="shared" ca="1" si="0"/>
        <v>149</v>
      </c>
      <c r="H14" s="15">
        <f t="shared" ca="1" si="0"/>
        <v>123</v>
      </c>
      <c r="I14" s="16">
        <f t="shared" ca="1" si="0"/>
        <v>86</v>
      </c>
      <c r="J14" s="15">
        <f t="shared" ca="1" si="0"/>
        <v>134</v>
      </c>
      <c r="K14" s="15">
        <f t="shared" ca="1" si="0"/>
        <v>71</v>
      </c>
      <c r="L14" s="15">
        <f t="shared" ca="1" si="0"/>
        <v>93</v>
      </c>
      <c r="M14" s="15">
        <f t="shared" ca="1" si="0"/>
        <v>196</v>
      </c>
      <c r="N14" s="15">
        <f t="shared" ca="1" si="0"/>
        <v>155</v>
      </c>
      <c r="O14" s="15">
        <f t="shared" ca="1" si="0"/>
        <v>140</v>
      </c>
      <c r="P14" s="15">
        <f t="shared" ca="1" si="0"/>
        <v>183</v>
      </c>
      <c r="Q14" s="16">
        <f t="shared" ca="1" si="0"/>
        <v>177</v>
      </c>
      <c r="R14" s="16">
        <f t="shared" ca="1" si="0"/>
        <v>161</v>
      </c>
      <c r="S14" s="16">
        <f t="shared" ca="1" si="0"/>
        <v>108</v>
      </c>
      <c r="T14" s="16">
        <f t="shared" ca="1" si="0"/>
        <v>53</v>
      </c>
      <c r="U14" s="16">
        <f t="shared" ca="1" si="1"/>
        <v>144</v>
      </c>
      <c r="V14" s="16">
        <f t="shared" ca="1" si="1"/>
        <v>113</v>
      </c>
      <c r="W14" s="16">
        <f t="shared" ca="1" si="1"/>
        <v>90</v>
      </c>
      <c r="X14" s="16">
        <f t="shared" ca="1" si="1"/>
        <v>92</v>
      </c>
      <c r="Y14" s="16">
        <f t="shared" ca="1" si="1"/>
        <v>75</v>
      </c>
      <c r="Z14" s="16">
        <f t="shared" ca="1" si="1"/>
        <v>51</v>
      </c>
      <c r="AA14" s="16">
        <f t="shared" ca="1" si="1"/>
        <v>192</v>
      </c>
      <c r="AB14" s="16">
        <f t="shared" ca="1" si="1"/>
        <v>74</v>
      </c>
      <c r="AC14" s="16">
        <f t="shared" ca="1" si="1"/>
        <v>90</v>
      </c>
      <c r="AD14" s="16">
        <f t="shared" ca="1" si="1"/>
        <v>199</v>
      </c>
      <c r="AE14" s="16">
        <f t="shared" ca="1" si="1"/>
        <v>179</v>
      </c>
      <c r="AF14" s="16">
        <f t="shared" ca="1" si="1"/>
        <v>74</v>
      </c>
      <c r="AG14" s="44">
        <f t="shared" ca="1" si="1"/>
        <v>80</v>
      </c>
      <c r="AH14" s="33"/>
    </row>
    <row r="15" spans="1:34" s="22" customFormat="1" ht="15.75" customHeight="1" x14ac:dyDescent="0.2">
      <c r="A15" s="33"/>
      <c r="B15" s="43"/>
      <c r="C15" s="9" t="s">
        <v>25</v>
      </c>
      <c r="D15" s="15">
        <f t="shared" ca="1" si="2"/>
        <v>136</v>
      </c>
      <c r="E15" s="15">
        <f t="shared" ca="1" si="0"/>
        <v>54</v>
      </c>
      <c r="F15" s="15">
        <f t="shared" ca="1" si="0"/>
        <v>78</v>
      </c>
      <c r="G15" s="15">
        <f t="shared" ca="1" si="0"/>
        <v>200</v>
      </c>
      <c r="H15" s="15">
        <f t="shared" ca="1" si="0"/>
        <v>62</v>
      </c>
      <c r="I15" s="16">
        <f t="shared" ca="1" si="0"/>
        <v>125</v>
      </c>
      <c r="J15" s="15">
        <f t="shared" ca="1" si="0"/>
        <v>106</v>
      </c>
      <c r="K15" s="15">
        <f t="shared" ca="1" si="0"/>
        <v>155</v>
      </c>
      <c r="L15" s="15">
        <f t="shared" ca="1" si="0"/>
        <v>145</v>
      </c>
      <c r="M15" s="15">
        <f t="shared" ca="1" si="0"/>
        <v>174</v>
      </c>
      <c r="N15" s="15">
        <f t="shared" ca="1" si="0"/>
        <v>82</v>
      </c>
      <c r="O15" s="15">
        <f t="shared" ca="1" si="0"/>
        <v>191</v>
      </c>
      <c r="P15" s="15">
        <f t="shared" ca="1" si="0"/>
        <v>111</v>
      </c>
      <c r="Q15" s="16">
        <f t="shared" ca="1" si="0"/>
        <v>152</v>
      </c>
      <c r="R15" s="16">
        <f t="shared" ca="1" si="0"/>
        <v>129</v>
      </c>
      <c r="S15" s="16">
        <f t="shared" ca="1" si="0"/>
        <v>71</v>
      </c>
      <c r="T15" s="16">
        <f t="shared" ca="1" si="0"/>
        <v>149</v>
      </c>
      <c r="U15" s="16">
        <f t="shared" ca="1" si="1"/>
        <v>57</v>
      </c>
      <c r="V15" s="16">
        <f t="shared" ca="1" si="1"/>
        <v>64</v>
      </c>
      <c r="W15" s="16">
        <f t="shared" ca="1" si="1"/>
        <v>183</v>
      </c>
      <c r="X15" s="16">
        <f t="shared" ca="1" si="1"/>
        <v>150</v>
      </c>
      <c r="Y15" s="16">
        <f t="shared" ca="1" si="1"/>
        <v>96</v>
      </c>
      <c r="Z15" s="16">
        <f t="shared" ca="1" si="1"/>
        <v>59</v>
      </c>
      <c r="AA15" s="16">
        <f t="shared" ca="1" si="1"/>
        <v>196</v>
      </c>
      <c r="AB15" s="16">
        <f t="shared" ca="1" si="1"/>
        <v>125</v>
      </c>
      <c r="AC15" s="16">
        <f t="shared" ca="1" si="1"/>
        <v>61</v>
      </c>
      <c r="AD15" s="16">
        <f t="shared" ca="1" si="1"/>
        <v>185</v>
      </c>
      <c r="AE15" s="16">
        <f t="shared" ca="1" si="1"/>
        <v>120</v>
      </c>
      <c r="AF15" s="16">
        <f t="shared" ca="1" si="1"/>
        <v>169</v>
      </c>
      <c r="AG15" s="44">
        <f t="shared" ca="1" si="1"/>
        <v>186</v>
      </c>
      <c r="AH15" s="33"/>
    </row>
    <row r="16" spans="1:34" s="22" customFormat="1" ht="15.75" customHeight="1" x14ac:dyDescent="0.2">
      <c r="A16" s="33"/>
      <c r="B16" s="43"/>
      <c r="C16" s="9" t="s">
        <v>26</v>
      </c>
      <c r="D16" s="15">
        <f t="shared" ca="1" si="2"/>
        <v>147</v>
      </c>
      <c r="E16" s="15">
        <f t="shared" ca="1" si="0"/>
        <v>153</v>
      </c>
      <c r="F16" s="15">
        <f t="shared" ca="1" si="0"/>
        <v>149</v>
      </c>
      <c r="G16" s="15">
        <f t="shared" ca="1" si="0"/>
        <v>189</v>
      </c>
      <c r="H16" s="15">
        <f t="shared" ca="1" si="0"/>
        <v>77</v>
      </c>
      <c r="I16" s="16">
        <f t="shared" ca="1" si="0"/>
        <v>130</v>
      </c>
      <c r="J16" s="15">
        <f t="shared" ca="1" si="0"/>
        <v>119</v>
      </c>
      <c r="K16" s="15">
        <f t="shared" ca="1" si="0"/>
        <v>175</v>
      </c>
      <c r="L16" s="15">
        <f t="shared" ca="1" si="0"/>
        <v>74</v>
      </c>
      <c r="M16" s="15">
        <f t="shared" ca="1" si="0"/>
        <v>133</v>
      </c>
      <c r="N16" s="15">
        <f t="shared" ca="1" si="0"/>
        <v>197</v>
      </c>
      <c r="O16" s="15">
        <f t="shared" ca="1" si="0"/>
        <v>54</v>
      </c>
      <c r="P16" s="15">
        <f t="shared" ca="1" si="0"/>
        <v>84</v>
      </c>
      <c r="Q16" s="16">
        <f t="shared" ca="1" si="0"/>
        <v>193</v>
      </c>
      <c r="R16" s="16">
        <f t="shared" ca="1" si="0"/>
        <v>78</v>
      </c>
      <c r="S16" s="16">
        <f t="shared" ca="1" si="0"/>
        <v>109</v>
      </c>
      <c r="T16" s="16">
        <f t="shared" ca="1" si="0"/>
        <v>165</v>
      </c>
      <c r="U16" s="16">
        <f t="shared" ca="1" si="1"/>
        <v>78</v>
      </c>
      <c r="V16" s="16">
        <f t="shared" ca="1" si="1"/>
        <v>197</v>
      </c>
      <c r="W16" s="16">
        <f t="shared" ca="1" si="1"/>
        <v>153</v>
      </c>
      <c r="X16" s="16">
        <f t="shared" ca="1" si="1"/>
        <v>112</v>
      </c>
      <c r="Y16" s="16">
        <f t="shared" ca="1" si="1"/>
        <v>64</v>
      </c>
      <c r="Z16" s="16">
        <f t="shared" ca="1" si="1"/>
        <v>61</v>
      </c>
      <c r="AA16" s="16">
        <f t="shared" ca="1" si="1"/>
        <v>108</v>
      </c>
      <c r="AB16" s="16">
        <f t="shared" ca="1" si="1"/>
        <v>142</v>
      </c>
      <c r="AC16" s="16">
        <f t="shared" ca="1" si="1"/>
        <v>96</v>
      </c>
      <c r="AD16" s="16">
        <f t="shared" ca="1" si="1"/>
        <v>180</v>
      </c>
      <c r="AE16" s="16">
        <f t="shared" ca="1" si="1"/>
        <v>193</v>
      </c>
      <c r="AF16" s="16">
        <f t="shared" ca="1" si="1"/>
        <v>160</v>
      </c>
      <c r="AG16" s="44">
        <f t="shared" ca="1" si="1"/>
        <v>120</v>
      </c>
      <c r="AH16" s="33"/>
    </row>
    <row r="17" spans="1:34" s="22" customFormat="1" ht="15.75" customHeight="1" x14ac:dyDescent="0.2">
      <c r="A17" s="33"/>
      <c r="B17" s="43"/>
      <c r="C17" s="9" t="s">
        <v>27</v>
      </c>
      <c r="D17" s="15">
        <f t="shared" ca="1" si="2"/>
        <v>65</v>
      </c>
      <c r="E17" s="15">
        <f t="shared" ca="1" si="0"/>
        <v>150</v>
      </c>
      <c r="F17" s="15">
        <f t="shared" ca="1" si="0"/>
        <v>103</v>
      </c>
      <c r="G17" s="15">
        <f t="shared" ca="1" si="0"/>
        <v>124</v>
      </c>
      <c r="H17" s="15">
        <f t="shared" ca="1" si="0"/>
        <v>156</v>
      </c>
      <c r="I17" s="16">
        <f t="shared" ca="1" si="0"/>
        <v>161</v>
      </c>
      <c r="J17" s="15">
        <f t="shared" ca="1" si="0"/>
        <v>114</v>
      </c>
      <c r="K17" s="15">
        <f t="shared" ca="1" si="0"/>
        <v>54</v>
      </c>
      <c r="L17" s="15">
        <f t="shared" ca="1" si="0"/>
        <v>56</v>
      </c>
      <c r="M17" s="15">
        <f t="shared" ca="1" si="0"/>
        <v>141</v>
      </c>
      <c r="N17" s="15">
        <f t="shared" ca="1" si="0"/>
        <v>164</v>
      </c>
      <c r="O17" s="15">
        <f t="shared" ca="1" si="0"/>
        <v>93</v>
      </c>
      <c r="P17" s="15">
        <f t="shared" ca="1" si="0"/>
        <v>57</v>
      </c>
      <c r="Q17" s="16">
        <f t="shared" ca="1" si="0"/>
        <v>150</v>
      </c>
      <c r="R17" s="16">
        <f t="shared" ca="1" si="0"/>
        <v>70</v>
      </c>
      <c r="S17" s="16">
        <f t="shared" ca="1" si="0"/>
        <v>144</v>
      </c>
      <c r="T17" s="16">
        <f t="shared" ca="1" si="0"/>
        <v>186</v>
      </c>
      <c r="U17" s="16">
        <f t="shared" ca="1" si="1"/>
        <v>131</v>
      </c>
      <c r="V17" s="16">
        <f t="shared" ca="1" si="1"/>
        <v>166</v>
      </c>
      <c r="W17" s="16">
        <f t="shared" ca="1" si="1"/>
        <v>117</v>
      </c>
      <c r="X17" s="16">
        <f t="shared" ca="1" si="1"/>
        <v>125</v>
      </c>
      <c r="Y17" s="16">
        <f t="shared" ca="1" si="1"/>
        <v>145</v>
      </c>
      <c r="Z17" s="16">
        <f t="shared" ca="1" si="1"/>
        <v>195</v>
      </c>
      <c r="AA17" s="16">
        <f t="shared" ca="1" si="1"/>
        <v>74</v>
      </c>
      <c r="AB17" s="16">
        <f t="shared" ca="1" si="1"/>
        <v>158</v>
      </c>
      <c r="AC17" s="16">
        <f t="shared" ca="1" si="1"/>
        <v>60</v>
      </c>
      <c r="AD17" s="16">
        <f t="shared" ca="1" si="1"/>
        <v>109</v>
      </c>
      <c r="AE17" s="16">
        <f t="shared" ca="1" si="1"/>
        <v>125</v>
      </c>
      <c r="AF17" s="16">
        <f t="shared" ca="1" si="1"/>
        <v>98</v>
      </c>
      <c r="AG17" s="44">
        <f t="shared" ca="1" si="1"/>
        <v>100</v>
      </c>
      <c r="AH17" s="33"/>
    </row>
    <row r="18" spans="1:34" s="22" customFormat="1" ht="15.75" customHeight="1" x14ac:dyDescent="0.2">
      <c r="A18" s="33"/>
      <c r="B18" s="46"/>
      <c r="C18" s="10" t="s">
        <v>28</v>
      </c>
      <c r="D18" s="15">
        <f t="shared" ca="1" si="2"/>
        <v>149</v>
      </c>
      <c r="E18" s="15">
        <f t="shared" ca="1" si="0"/>
        <v>110</v>
      </c>
      <c r="F18" s="15">
        <f t="shared" ca="1" si="0"/>
        <v>79</v>
      </c>
      <c r="G18" s="15">
        <f t="shared" ca="1" si="0"/>
        <v>152</v>
      </c>
      <c r="H18" s="15">
        <f t="shared" ca="1" si="0"/>
        <v>87</v>
      </c>
      <c r="I18" s="16">
        <f t="shared" ca="1" si="0"/>
        <v>160</v>
      </c>
      <c r="J18" s="15">
        <f t="shared" ca="1" si="0"/>
        <v>147</v>
      </c>
      <c r="K18" s="15">
        <f t="shared" ca="1" si="0"/>
        <v>64</v>
      </c>
      <c r="L18" s="15">
        <f t="shared" ca="1" si="0"/>
        <v>126</v>
      </c>
      <c r="M18" s="15">
        <f t="shared" ca="1" si="0"/>
        <v>70</v>
      </c>
      <c r="N18" s="15">
        <f t="shared" ca="1" si="0"/>
        <v>133</v>
      </c>
      <c r="O18" s="15">
        <f t="shared" ca="1" si="0"/>
        <v>174</v>
      </c>
      <c r="P18" s="15">
        <f t="shared" ca="1" si="0"/>
        <v>175</v>
      </c>
      <c r="Q18" s="16">
        <f t="shared" ca="1" si="0"/>
        <v>134</v>
      </c>
      <c r="R18" s="16">
        <f t="shared" ca="1" si="0"/>
        <v>117</v>
      </c>
      <c r="S18" s="16">
        <f t="shared" ca="1" si="0"/>
        <v>62</v>
      </c>
      <c r="T18" s="16">
        <f t="shared" ca="1" si="0"/>
        <v>68</v>
      </c>
      <c r="U18" s="16">
        <f t="shared" ca="1" si="1"/>
        <v>192</v>
      </c>
      <c r="V18" s="16">
        <f t="shared" ca="1" si="1"/>
        <v>55</v>
      </c>
      <c r="W18" s="16">
        <f t="shared" ca="1" si="1"/>
        <v>103</v>
      </c>
      <c r="X18" s="16">
        <f t="shared" ca="1" si="1"/>
        <v>88</v>
      </c>
      <c r="Y18" s="16">
        <f t="shared" ca="1" si="1"/>
        <v>97</v>
      </c>
      <c r="Z18" s="16">
        <f t="shared" ca="1" si="1"/>
        <v>88</v>
      </c>
      <c r="AA18" s="16">
        <f t="shared" ca="1" si="1"/>
        <v>63</v>
      </c>
      <c r="AB18" s="16">
        <f t="shared" ca="1" si="1"/>
        <v>134</v>
      </c>
      <c r="AC18" s="16">
        <f t="shared" ca="1" si="1"/>
        <v>194</v>
      </c>
      <c r="AD18" s="16">
        <f t="shared" ca="1" si="1"/>
        <v>109</v>
      </c>
      <c r="AE18" s="16">
        <f t="shared" ca="1" si="1"/>
        <v>63</v>
      </c>
      <c r="AF18" s="16">
        <f t="shared" ca="1" si="1"/>
        <v>65</v>
      </c>
      <c r="AG18" s="44">
        <f t="shared" ca="1" si="1"/>
        <v>98</v>
      </c>
      <c r="AH18" s="33"/>
    </row>
    <row r="19" spans="1:34" s="22" customFormat="1" ht="15.75" customHeight="1" x14ac:dyDescent="0.2">
      <c r="A19" s="33"/>
      <c r="B19" s="47" t="s">
        <v>13</v>
      </c>
      <c r="C19" s="11" t="s">
        <v>30</v>
      </c>
      <c r="D19" s="8">
        <f t="shared" ca="1" si="2"/>
        <v>196</v>
      </c>
      <c r="E19" s="8">
        <f t="shared" ca="1" si="2"/>
        <v>175</v>
      </c>
      <c r="F19" s="8">
        <f t="shared" ca="1" si="2"/>
        <v>151</v>
      </c>
      <c r="G19" s="8">
        <f t="shared" ca="1" si="2"/>
        <v>166</v>
      </c>
      <c r="H19" s="8">
        <f t="shared" ca="1" si="2"/>
        <v>170</v>
      </c>
      <c r="I19" s="8">
        <f t="shared" ca="1" si="2"/>
        <v>69</v>
      </c>
      <c r="J19" s="8">
        <f t="shared" ca="1" si="2"/>
        <v>119</v>
      </c>
      <c r="K19" s="8">
        <f t="shared" ca="1" si="2"/>
        <v>194</v>
      </c>
      <c r="L19" s="8">
        <f t="shared" ca="1" si="2"/>
        <v>191</v>
      </c>
      <c r="M19" s="8">
        <f t="shared" ca="1" si="2"/>
        <v>90</v>
      </c>
      <c r="N19" s="8">
        <f t="shared" ca="1" si="2"/>
        <v>173</v>
      </c>
      <c r="O19" s="8">
        <f t="shared" ca="1" si="2"/>
        <v>75</v>
      </c>
      <c r="P19" s="8">
        <f t="shared" ca="1" si="2"/>
        <v>142</v>
      </c>
      <c r="Q19" s="8">
        <f t="shared" ca="1" si="2"/>
        <v>79</v>
      </c>
      <c r="R19" s="8">
        <f t="shared" ca="1" si="2"/>
        <v>164</v>
      </c>
      <c r="S19" s="8">
        <f t="shared" ca="1" si="2"/>
        <v>65</v>
      </c>
      <c r="T19" s="8">
        <f t="shared" ca="1" si="0"/>
        <v>196</v>
      </c>
      <c r="U19" s="8">
        <f t="shared" ca="1" si="1"/>
        <v>174</v>
      </c>
      <c r="V19" s="8">
        <f t="shared" ca="1" si="1"/>
        <v>87</v>
      </c>
      <c r="W19" s="8">
        <f t="shared" ca="1" si="1"/>
        <v>93</v>
      </c>
      <c r="X19" s="8">
        <f t="shared" ca="1" si="1"/>
        <v>174</v>
      </c>
      <c r="Y19" s="8">
        <f t="shared" ca="1" si="1"/>
        <v>68</v>
      </c>
      <c r="Z19" s="8">
        <f t="shared" ca="1" si="1"/>
        <v>62</v>
      </c>
      <c r="AA19" s="8">
        <f t="shared" ca="1" si="1"/>
        <v>120</v>
      </c>
      <c r="AB19" s="8">
        <f t="shared" ca="1" si="1"/>
        <v>85</v>
      </c>
      <c r="AC19" s="8">
        <f t="shared" ca="1" si="1"/>
        <v>122</v>
      </c>
      <c r="AD19" s="8">
        <f t="shared" ca="1" si="1"/>
        <v>136</v>
      </c>
      <c r="AE19" s="8">
        <f t="shared" ca="1" si="1"/>
        <v>139</v>
      </c>
      <c r="AF19" s="8">
        <f t="shared" ca="1" si="1"/>
        <v>184</v>
      </c>
      <c r="AG19" s="48">
        <f t="shared" ca="1" si="1"/>
        <v>81</v>
      </c>
      <c r="AH19" s="33"/>
    </row>
    <row r="20" spans="1:34" s="22" customFormat="1" ht="20.25" customHeight="1" x14ac:dyDescent="0.2">
      <c r="A20" s="33"/>
      <c r="B20" s="49" t="s">
        <v>12</v>
      </c>
      <c r="C20" s="12" t="s">
        <v>11</v>
      </c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50"/>
      <c r="AH20" s="33"/>
    </row>
    <row r="21" spans="1:34" s="22" customFormat="1" ht="20.25" customHeight="1" x14ac:dyDescent="0.2">
      <c r="A21" s="33"/>
      <c r="B21" s="51"/>
      <c r="C21" s="13" t="s">
        <v>10</v>
      </c>
      <c r="D21" s="15">
        <f t="shared" ca="1" si="0"/>
        <v>165</v>
      </c>
      <c r="E21" s="15">
        <f t="shared" ca="1" si="0"/>
        <v>123</v>
      </c>
      <c r="F21" s="15">
        <f t="shared" ca="1" si="0"/>
        <v>197</v>
      </c>
      <c r="G21" s="15">
        <f t="shared" ca="1" si="0"/>
        <v>177</v>
      </c>
      <c r="H21" s="15">
        <f t="shared" ca="1" si="0"/>
        <v>155</v>
      </c>
      <c r="I21" s="15">
        <f t="shared" ca="1" si="0"/>
        <v>156</v>
      </c>
      <c r="J21" s="15">
        <f t="shared" ca="1" si="0"/>
        <v>53</v>
      </c>
      <c r="K21" s="15">
        <f t="shared" ca="1" si="0"/>
        <v>167</v>
      </c>
      <c r="L21" s="15">
        <f t="shared" ca="1" si="0"/>
        <v>137</v>
      </c>
      <c r="M21" s="15">
        <f t="shared" ca="1" si="0"/>
        <v>101</v>
      </c>
      <c r="N21" s="15">
        <f t="shared" ca="1" si="0"/>
        <v>50</v>
      </c>
      <c r="O21" s="15">
        <f t="shared" ca="1" si="0"/>
        <v>100</v>
      </c>
      <c r="P21" s="15">
        <f t="shared" ca="1" si="0"/>
        <v>122</v>
      </c>
      <c r="Q21" s="15">
        <f t="shared" ca="1" si="0"/>
        <v>170</v>
      </c>
      <c r="R21" s="15">
        <f t="shared" ref="R21:AG21" ca="1" si="3">RANDBETWEEN(50,200)</f>
        <v>78</v>
      </c>
      <c r="S21" s="15">
        <f t="shared" ca="1" si="3"/>
        <v>112</v>
      </c>
      <c r="T21" s="15">
        <f t="shared" ca="1" si="3"/>
        <v>109</v>
      </c>
      <c r="U21" s="15">
        <f t="shared" ca="1" si="3"/>
        <v>129</v>
      </c>
      <c r="V21" s="15">
        <f t="shared" ca="1" si="3"/>
        <v>86</v>
      </c>
      <c r="W21" s="15">
        <f t="shared" ca="1" si="3"/>
        <v>103</v>
      </c>
      <c r="X21" s="15">
        <f t="shared" ca="1" si="3"/>
        <v>116</v>
      </c>
      <c r="Y21" s="15">
        <f t="shared" ca="1" si="3"/>
        <v>70</v>
      </c>
      <c r="Z21" s="15">
        <f t="shared" ca="1" si="3"/>
        <v>169</v>
      </c>
      <c r="AA21" s="15">
        <f t="shared" ca="1" si="3"/>
        <v>152</v>
      </c>
      <c r="AB21" s="15">
        <f t="shared" ca="1" si="3"/>
        <v>123</v>
      </c>
      <c r="AC21" s="15">
        <f t="shared" ca="1" si="3"/>
        <v>118</v>
      </c>
      <c r="AD21" s="15">
        <f t="shared" ca="1" si="3"/>
        <v>101</v>
      </c>
      <c r="AE21" s="15">
        <f t="shared" ca="1" si="3"/>
        <v>179</v>
      </c>
      <c r="AF21" s="15">
        <f t="shared" ca="1" si="3"/>
        <v>173</v>
      </c>
      <c r="AG21" s="52">
        <f t="shared" ca="1" si="3"/>
        <v>82</v>
      </c>
      <c r="AH21" s="33"/>
    </row>
    <row r="22" spans="1:34" s="22" customFormat="1" ht="20.25" customHeight="1" x14ac:dyDescent="0.2">
      <c r="A22" s="33"/>
      <c r="B22" s="53" t="s">
        <v>0</v>
      </c>
      <c r="C22" s="14" t="s">
        <v>8</v>
      </c>
      <c r="D22" s="15">
        <f t="shared" ref="D22:AG22" ca="1" si="4">RANDBETWEEN(50,200)</f>
        <v>171</v>
      </c>
      <c r="E22" s="15">
        <f t="shared" ca="1" si="4"/>
        <v>138</v>
      </c>
      <c r="F22" s="15">
        <f t="shared" ca="1" si="4"/>
        <v>147</v>
      </c>
      <c r="G22" s="15">
        <f t="shared" ca="1" si="4"/>
        <v>165</v>
      </c>
      <c r="H22" s="15">
        <f t="shared" ca="1" si="4"/>
        <v>165</v>
      </c>
      <c r="I22" s="15">
        <f t="shared" ca="1" si="4"/>
        <v>172</v>
      </c>
      <c r="J22" s="15">
        <f t="shared" ca="1" si="4"/>
        <v>101</v>
      </c>
      <c r="K22" s="15">
        <f t="shared" ca="1" si="4"/>
        <v>193</v>
      </c>
      <c r="L22" s="15">
        <f t="shared" ca="1" si="4"/>
        <v>112</v>
      </c>
      <c r="M22" s="15">
        <f t="shared" ca="1" si="4"/>
        <v>136</v>
      </c>
      <c r="N22" s="15">
        <f t="shared" ca="1" si="4"/>
        <v>70</v>
      </c>
      <c r="O22" s="15">
        <f t="shared" ca="1" si="4"/>
        <v>110</v>
      </c>
      <c r="P22" s="15">
        <f t="shared" ca="1" si="4"/>
        <v>147</v>
      </c>
      <c r="Q22" s="15">
        <f t="shared" ca="1" si="4"/>
        <v>98</v>
      </c>
      <c r="R22" s="15">
        <f t="shared" ca="1" si="4"/>
        <v>108</v>
      </c>
      <c r="S22" s="15">
        <f t="shared" ca="1" si="4"/>
        <v>72</v>
      </c>
      <c r="T22" s="15">
        <f t="shared" ca="1" si="4"/>
        <v>66</v>
      </c>
      <c r="U22" s="15">
        <f t="shared" ca="1" si="4"/>
        <v>68</v>
      </c>
      <c r="V22" s="15">
        <f t="shared" ca="1" si="4"/>
        <v>107</v>
      </c>
      <c r="W22" s="15">
        <f t="shared" ca="1" si="4"/>
        <v>101</v>
      </c>
      <c r="X22" s="15">
        <f t="shared" ca="1" si="4"/>
        <v>156</v>
      </c>
      <c r="Y22" s="15">
        <f t="shared" ca="1" si="4"/>
        <v>77</v>
      </c>
      <c r="Z22" s="15">
        <f t="shared" ca="1" si="4"/>
        <v>99</v>
      </c>
      <c r="AA22" s="15">
        <f t="shared" ca="1" si="4"/>
        <v>57</v>
      </c>
      <c r="AB22" s="15">
        <f t="shared" ca="1" si="4"/>
        <v>118</v>
      </c>
      <c r="AC22" s="15">
        <f t="shared" ca="1" si="4"/>
        <v>103</v>
      </c>
      <c r="AD22" s="15">
        <f t="shared" ca="1" si="4"/>
        <v>64</v>
      </c>
      <c r="AE22" s="15">
        <f t="shared" ca="1" si="4"/>
        <v>135</v>
      </c>
      <c r="AF22" s="15">
        <f t="shared" ca="1" si="4"/>
        <v>164</v>
      </c>
      <c r="AG22" s="52">
        <f t="shared" ca="1" si="4"/>
        <v>158</v>
      </c>
      <c r="AH22" s="33"/>
    </row>
    <row r="23" spans="1:34" s="22" customFormat="1" ht="20.25" customHeight="1" x14ac:dyDescent="0.2">
      <c r="A23" s="33"/>
      <c r="B23" s="54" t="s">
        <v>9</v>
      </c>
      <c r="C23" s="55" t="s">
        <v>7</v>
      </c>
      <c r="D23" s="34">
        <f ca="1">IF(AND(D21=0,D22=0),"",IF(D22=0,D21,D21/D22))</f>
        <v>0.96491228070175439</v>
      </c>
      <c r="E23" s="35">
        <f t="shared" ref="E23:AG23" ca="1" si="5">IF(AND(E21=0,E22=0),"",IF(E22=0,E21,E21/E22))</f>
        <v>0.89130434782608692</v>
      </c>
      <c r="F23" s="35">
        <f t="shared" ca="1" si="5"/>
        <v>1.3401360544217686</v>
      </c>
      <c r="G23" s="35">
        <f t="shared" ca="1" si="5"/>
        <v>1.0727272727272728</v>
      </c>
      <c r="H23" s="35">
        <f t="shared" ca="1" si="5"/>
        <v>0.93939393939393945</v>
      </c>
      <c r="I23" s="35">
        <f t="shared" ca="1" si="5"/>
        <v>0.90697674418604646</v>
      </c>
      <c r="J23" s="35">
        <f t="shared" ca="1" si="5"/>
        <v>0.52475247524752477</v>
      </c>
      <c r="K23" s="35">
        <f t="shared" ca="1" si="5"/>
        <v>0.86528497409326421</v>
      </c>
      <c r="L23" s="35">
        <f t="shared" ca="1" si="5"/>
        <v>1.2232142857142858</v>
      </c>
      <c r="M23" s="35">
        <f t="shared" ca="1" si="5"/>
        <v>0.74264705882352944</v>
      </c>
      <c r="N23" s="35">
        <f t="shared" ca="1" si="5"/>
        <v>0.7142857142857143</v>
      </c>
      <c r="O23" s="35">
        <f t="shared" ca="1" si="5"/>
        <v>0.90909090909090906</v>
      </c>
      <c r="P23" s="35">
        <f t="shared" ca="1" si="5"/>
        <v>0.82993197278911568</v>
      </c>
      <c r="Q23" s="35">
        <f t="shared" ca="1" si="5"/>
        <v>1.7346938775510203</v>
      </c>
      <c r="R23" s="35">
        <f t="shared" ca="1" si="5"/>
        <v>0.72222222222222221</v>
      </c>
      <c r="S23" s="35">
        <f t="shared" ca="1" si="5"/>
        <v>1.5555555555555556</v>
      </c>
      <c r="T23" s="35">
        <f t="shared" ca="1" si="5"/>
        <v>1.6515151515151516</v>
      </c>
      <c r="U23" s="35">
        <f t="shared" ca="1" si="5"/>
        <v>1.8970588235294117</v>
      </c>
      <c r="V23" s="35">
        <f t="shared" ca="1" si="5"/>
        <v>0.80373831775700932</v>
      </c>
      <c r="W23" s="35">
        <f t="shared" ca="1" si="5"/>
        <v>1.0198019801980198</v>
      </c>
      <c r="X23" s="35">
        <f t="shared" ca="1" si="5"/>
        <v>0.74358974358974361</v>
      </c>
      <c r="Y23" s="35">
        <f t="shared" ca="1" si="5"/>
        <v>0.90909090909090906</v>
      </c>
      <c r="Z23" s="35">
        <f t="shared" ca="1" si="5"/>
        <v>1.707070707070707</v>
      </c>
      <c r="AA23" s="35">
        <f t="shared" ca="1" si="5"/>
        <v>2.6666666666666665</v>
      </c>
      <c r="AB23" s="35">
        <f t="shared" ca="1" si="5"/>
        <v>1.0423728813559323</v>
      </c>
      <c r="AC23" s="35">
        <f t="shared" ca="1" si="5"/>
        <v>1.145631067961165</v>
      </c>
      <c r="AD23" s="35">
        <f t="shared" ca="1" si="5"/>
        <v>1.578125</v>
      </c>
      <c r="AE23" s="35">
        <f t="shared" ca="1" si="5"/>
        <v>1.325925925925926</v>
      </c>
      <c r="AF23" s="35">
        <f t="shared" ca="1" si="5"/>
        <v>1.0548780487804879</v>
      </c>
      <c r="AG23" s="36">
        <f t="shared" ca="1" si="5"/>
        <v>0.51898734177215189</v>
      </c>
      <c r="AH23" s="33"/>
    </row>
    <row r="24" spans="1:34" s="22" customFormat="1" ht="13.5" customHeigh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1:34" s="22" customFormat="1" ht="18" x14ac:dyDescent="0.2">
      <c r="A25" s="33"/>
      <c r="B25" s="125" t="s">
        <v>31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7"/>
      <c r="AH25" s="33"/>
    </row>
    <row r="26" spans="1:34" s="22" customFormat="1" ht="12.75" x14ac:dyDescent="0.2">
      <c r="A26" s="33"/>
      <c r="B26" s="120" t="s">
        <v>6</v>
      </c>
      <c r="C26" s="121" t="str">
        <f>C4</f>
        <v>Tiros en Movimiento</v>
      </c>
      <c r="D26" s="111"/>
      <c r="E26" s="122">
        <f t="shared" ref="E26:AG26" ca="1" si="6">IF(ISBLANK(E4),"",(E4/D4)-1)</f>
        <v>-7.3529411764705843E-2</v>
      </c>
      <c r="F26" s="123">
        <f t="shared" ca="1" si="6"/>
        <v>1.9682539682539684</v>
      </c>
      <c r="G26" s="123">
        <f t="shared" ca="1" si="6"/>
        <v>-0.15508021390374327</v>
      </c>
      <c r="H26" s="123">
        <f t="shared" ca="1" si="6"/>
        <v>1.2658227848101333E-2</v>
      </c>
      <c r="I26" s="123">
        <f t="shared" ca="1" si="6"/>
        <v>-0.65</v>
      </c>
      <c r="J26" s="123">
        <f t="shared" ca="1" si="6"/>
        <v>1.1964285714285716</v>
      </c>
      <c r="K26" s="123">
        <f t="shared" ca="1" si="6"/>
        <v>0.49593495934959342</v>
      </c>
      <c r="L26" s="123">
        <f t="shared" ca="1" si="6"/>
        <v>-0.64673913043478259</v>
      </c>
      <c r="M26" s="123">
        <f t="shared" ca="1" si="6"/>
        <v>1.3846153846153846</v>
      </c>
      <c r="N26" s="123">
        <f t="shared" ca="1" si="6"/>
        <v>-2.5806451612903181E-2</v>
      </c>
      <c r="O26" s="123">
        <f t="shared" ca="1" si="6"/>
        <v>0.25827814569536423</v>
      </c>
      <c r="P26" s="123">
        <f t="shared" ca="1" si="6"/>
        <v>-0.49473684210526314</v>
      </c>
      <c r="Q26" s="123">
        <f t="shared" ca="1" si="6"/>
        <v>0.625</v>
      </c>
      <c r="R26" s="123">
        <f t="shared" ca="1" si="6"/>
        <v>-0.16666666666666663</v>
      </c>
      <c r="S26" s="123">
        <f t="shared" ca="1" si="6"/>
        <v>0.29230769230769238</v>
      </c>
      <c r="T26" s="123">
        <f t="shared" ca="1" si="6"/>
        <v>-0.43452380952380953</v>
      </c>
      <c r="U26" s="123">
        <f t="shared" ca="1" si="6"/>
        <v>0.31578947368421062</v>
      </c>
      <c r="V26" s="123">
        <f t="shared" ca="1" si="6"/>
        <v>7.2000000000000064E-2</v>
      </c>
      <c r="W26" s="123">
        <f t="shared" ca="1" si="6"/>
        <v>-0.17164179104477617</v>
      </c>
      <c r="X26" s="123">
        <f t="shared" ca="1" si="6"/>
        <v>1.8018018018018056E-2</v>
      </c>
      <c r="Y26" s="123">
        <f t="shared" ca="1" si="6"/>
        <v>0.47787610619469034</v>
      </c>
      <c r="Z26" s="123">
        <f t="shared" ca="1" si="6"/>
        <v>-0.53293413173652693</v>
      </c>
      <c r="AA26" s="123">
        <f t="shared" ca="1" si="6"/>
        <v>1.2435897435897436</v>
      </c>
      <c r="AB26" s="123">
        <f t="shared" ca="1" si="6"/>
        <v>0.14285714285714279</v>
      </c>
      <c r="AC26" s="123">
        <f t="shared" ca="1" si="6"/>
        <v>-2.0000000000000018E-2</v>
      </c>
      <c r="AD26" s="123">
        <f t="shared" ca="1" si="6"/>
        <v>-0.29081632653061229</v>
      </c>
      <c r="AE26" s="123">
        <f t="shared" ca="1" si="6"/>
        <v>-1.4388489208633115E-2</v>
      </c>
      <c r="AF26" s="123">
        <f t="shared" ca="1" si="6"/>
        <v>-2.1897810218978075E-2</v>
      </c>
      <c r="AG26" s="124">
        <f t="shared" ca="1" si="6"/>
        <v>-0.58208955223880599</v>
      </c>
      <c r="AH26" s="33"/>
    </row>
    <row r="27" spans="1:34" s="22" customFormat="1" ht="12.75" x14ac:dyDescent="0.2">
      <c r="A27" s="33"/>
      <c r="B27" s="28" t="s">
        <v>6</v>
      </c>
      <c r="C27" s="113" t="str">
        <f>C5</f>
        <v>Tiros en Red</v>
      </c>
      <c r="D27" s="111"/>
      <c r="E27" s="107">
        <f t="shared" ref="E27:AG27" ca="1" si="7">IF(ISBLANK(E5),"",(E5/D5)-1)</f>
        <v>1.1403508771929824</v>
      </c>
      <c r="F27" s="29">
        <f t="shared" ca="1" si="7"/>
        <v>0.47540983606557385</v>
      </c>
      <c r="G27" s="29">
        <f t="shared" ca="1" si="7"/>
        <v>-0.72222222222222221</v>
      </c>
      <c r="H27" s="29">
        <f t="shared" ca="1" si="7"/>
        <v>2.14</v>
      </c>
      <c r="I27" s="29">
        <f t="shared" ca="1" si="7"/>
        <v>-0.21019108280254772</v>
      </c>
      <c r="J27" s="29">
        <f t="shared" ca="1" si="7"/>
        <v>-8.8709677419354871E-2</v>
      </c>
      <c r="K27" s="29">
        <f t="shared" ca="1" si="7"/>
        <v>0.11504424778761058</v>
      </c>
      <c r="L27" s="29">
        <f t="shared" ca="1" si="7"/>
        <v>-0.44444444444444442</v>
      </c>
      <c r="M27" s="29">
        <f t="shared" ca="1" si="7"/>
        <v>0.34285714285714275</v>
      </c>
      <c r="N27" s="29">
        <f t="shared" ca="1" si="7"/>
        <v>1.1276595744680851</v>
      </c>
      <c r="O27" s="29">
        <f t="shared" ca="1" si="7"/>
        <v>-0.35499999999999998</v>
      </c>
      <c r="P27" s="29">
        <f t="shared" ca="1" si="7"/>
        <v>-0.15503875968992253</v>
      </c>
      <c r="Q27" s="29">
        <f t="shared" ca="1" si="7"/>
        <v>0.51376146788990829</v>
      </c>
      <c r="R27" s="29">
        <f t="shared" ca="1" si="7"/>
        <v>0.18787878787878798</v>
      </c>
      <c r="S27" s="29">
        <f t="shared" ca="1" si="7"/>
        <v>-0.60204081632653061</v>
      </c>
      <c r="T27" s="29">
        <f t="shared" ca="1" si="7"/>
        <v>0.52564102564102555</v>
      </c>
      <c r="U27" s="29">
        <f t="shared" ca="1" si="7"/>
        <v>8.4033613445378075E-2</v>
      </c>
      <c r="V27" s="29">
        <f t="shared" ca="1" si="7"/>
        <v>-0.24031007751937983</v>
      </c>
      <c r="W27" s="29">
        <f t="shared" ca="1" si="7"/>
        <v>0.78571428571428581</v>
      </c>
      <c r="X27" s="29">
        <f t="shared" ca="1" si="7"/>
        <v>-0.18857142857142861</v>
      </c>
      <c r="Y27" s="29">
        <f t="shared" ca="1" si="7"/>
        <v>-0.15492957746478875</v>
      </c>
      <c r="Z27" s="29">
        <f t="shared" ca="1" si="7"/>
        <v>-0.47499999999999998</v>
      </c>
      <c r="AA27" s="29">
        <f t="shared" ca="1" si="7"/>
        <v>2.0476190476190474</v>
      </c>
      <c r="AB27" s="29">
        <f t="shared" ca="1" si="7"/>
        <v>-0.22916666666666663</v>
      </c>
      <c r="AC27" s="29">
        <f t="shared" ca="1" si="7"/>
        <v>-0.33108108108108103</v>
      </c>
      <c r="AD27" s="29">
        <f t="shared" ca="1" si="7"/>
        <v>-0.39393939393939392</v>
      </c>
      <c r="AE27" s="29">
        <f t="shared" ca="1" si="7"/>
        <v>-8.333333333333337E-2</v>
      </c>
      <c r="AF27" s="29">
        <f t="shared" ca="1" si="7"/>
        <v>1.3818181818181818</v>
      </c>
      <c r="AG27" s="30">
        <f t="shared" ca="1" si="7"/>
        <v>0.4732824427480915</v>
      </c>
      <c r="AH27" s="33"/>
    </row>
    <row r="28" spans="1:34" s="22" customFormat="1" ht="12.75" x14ac:dyDescent="0.2">
      <c r="A28" s="33"/>
      <c r="B28" s="114" t="s">
        <v>6</v>
      </c>
      <c r="C28" s="115" t="str">
        <f t="shared" ref="C28:C40" si="8">C6</f>
        <v>Tiros Séxtuples</v>
      </c>
      <c r="D28" s="105"/>
      <c r="E28" s="108">
        <f ca="1">IF(ISBLANK(E6),"",(E6/D6)-1)</f>
        <v>0.3706896551724137</v>
      </c>
      <c r="F28" s="106">
        <f t="shared" ref="F28:AG28" ca="1" si="9">IF(ISBLANK(F6),"",(F6/E6)-1)</f>
        <v>-0.12578616352201255</v>
      </c>
      <c r="G28" s="106">
        <f t="shared" ca="1" si="9"/>
        <v>-0.61870503597122295</v>
      </c>
      <c r="H28" s="106">
        <f t="shared" ca="1" si="9"/>
        <v>1.8867924528301883E-2</v>
      </c>
      <c r="I28" s="106">
        <f t="shared" ca="1" si="9"/>
        <v>0.42592592592592582</v>
      </c>
      <c r="J28" s="106">
        <f t="shared" ca="1" si="9"/>
        <v>0.83116883116883122</v>
      </c>
      <c r="K28" s="106">
        <f t="shared" ca="1" si="9"/>
        <v>0</v>
      </c>
      <c r="L28" s="106">
        <f t="shared" ca="1" si="9"/>
        <v>-0.37588652482269502</v>
      </c>
      <c r="M28" s="106">
        <f t="shared" ca="1" si="9"/>
        <v>0.44318181818181812</v>
      </c>
      <c r="N28" s="106">
        <f t="shared" ca="1" si="9"/>
        <v>0.2834645669291338</v>
      </c>
      <c r="O28" s="106">
        <f t="shared" ca="1" si="9"/>
        <v>-0.68711656441717794</v>
      </c>
      <c r="P28" s="106">
        <f t="shared" ca="1" si="9"/>
        <v>2.215686274509804</v>
      </c>
      <c r="Q28" s="106">
        <f t="shared" ca="1" si="9"/>
        <v>6.0975609756097615E-2</v>
      </c>
      <c r="R28" s="106">
        <f t="shared" ca="1" si="9"/>
        <v>-0.59770114942528729</v>
      </c>
      <c r="S28" s="106">
        <f t="shared" ca="1" si="9"/>
        <v>0.48571428571428577</v>
      </c>
      <c r="T28" s="106">
        <f t="shared" ca="1" si="9"/>
        <v>-0.34615384615384615</v>
      </c>
      <c r="U28" s="106">
        <f t="shared" ca="1" si="9"/>
        <v>1.1764705882352939</v>
      </c>
      <c r="V28" s="106">
        <f t="shared" ca="1" si="9"/>
        <v>-0.58783783783783783</v>
      </c>
      <c r="W28" s="106">
        <f t="shared" ca="1" si="9"/>
        <v>1.8688524590163933</v>
      </c>
      <c r="X28" s="106">
        <f t="shared" ca="1" si="9"/>
        <v>-0.49714285714285711</v>
      </c>
      <c r="Y28" s="106">
        <f t="shared" ca="1" si="9"/>
        <v>1.2159090909090908</v>
      </c>
      <c r="Z28" s="106">
        <f t="shared" ca="1" si="9"/>
        <v>-4.1025641025640991E-2</v>
      </c>
      <c r="AA28" s="106">
        <f t="shared" ca="1" si="9"/>
        <v>-0.33689839572192515</v>
      </c>
      <c r="AB28" s="106">
        <f t="shared" ca="1" si="9"/>
        <v>-0.45161290322580649</v>
      </c>
      <c r="AC28" s="106">
        <f t="shared" ca="1" si="9"/>
        <v>2.9411764705882248E-2</v>
      </c>
      <c r="AD28" s="106">
        <f t="shared" ca="1" si="9"/>
        <v>0.12857142857142856</v>
      </c>
      <c r="AE28" s="106">
        <f t="shared" ca="1" si="9"/>
        <v>1.0886075949367089</v>
      </c>
      <c r="AF28" s="106">
        <f t="shared" ca="1" si="9"/>
        <v>-0.44242424242424239</v>
      </c>
      <c r="AG28" s="109">
        <f t="shared" ca="1" si="9"/>
        <v>0.42391304347826098</v>
      </c>
      <c r="AH28" s="33"/>
    </row>
    <row r="29" spans="1:34" s="22" customFormat="1" ht="12.75" x14ac:dyDescent="0.2">
      <c r="A29" s="33"/>
      <c r="B29" s="28" t="s">
        <v>6</v>
      </c>
      <c r="C29" s="113" t="str">
        <f t="shared" si="8"/>
        <v>Rastreo Lateral</v>
      </c>
      <c r="D29" s="105"/>
      <c r="E29" s="107">
        <f t="shared" ref="E29:T40" ca="1" si="10">IF(ISBLANK(E7),"",(E7/D7)-1)</f>
        <v>-9.210526315789469E-2</v>
      </c>
      <c r="F29" s="29">
        <f t="shared" ca="1" si="10"/>
        <v>-0.27536231884057971</v>
      </c>
      <c r="G29" s="29">
        <f t="shared" ca="1" si="10"/>
        <v>2.8</v>
      </c>
      <c r="H29" s="29">
        <f t="shared" ca="1" si="10"/>
        <v>-0.23684210526315785</v>
      </c>
      <c r="I29" s="29">
        <f t="shared" ca="1" si="10"/>
        <v>4.1379310344827669E-2</v>
      </c>
      <c r="J29" s="29">
        <f t="shared" ca="1" si="10"/>
        <v>-0.1258278145695364</v>
      </c>
      <c r="K29" s="29">
        <f t="shared" ca="1" si="10"/>
        <v>0.24242424242424243</v>
      </c>
      <c r="L29" s="29">
        <f t="shared" ca="1" si="10"/>
        <v>-0.18292682926829273</v>
      </c>
      <c r="M29" s="29">
        <f t="shared" ca="1" si="10"/>
        <v>-0.23880597014925375</v>
      </c>
      <c r="N29" s="29">
        <f t="shared" ca="1" si="10"/>
        <v>0.57843137254901955</v>
      </c>
      <c r="O29" s="29">
        <f t="shared" ca="1" si="10"/>
        <v>-1.2422360248447228E-2</v>
      </c>
      <c r="P29" s="29">
        <f t="shared" ca="1" si="10"/>
        <v>0.22641509433962259</v>
      </c>
      <c r="Q29" s="29">
        <f t="shared" ca="1" si="10"/>
        <v>-8.2051282051282093E-2</v>
      </c>
      <c r="R29" s="29">
        <f t="shared" ca="1" si="10"/>
        <v>-0.18994413407821231</v>
      </c>
      <c r="S29" s="29">
        <f t="shared" ca="1" si="10"/>
        <v>-0.56551724137931036</v>
      </c>
      <c r="T29" s="29">
        <f t="shared" ca="1" si="10"/>
        <v>2.1111111111111112</v>
      </c>
      <c r="U29" s="29">
        <f t="shared" ref="U29:AG29" ca="1" si="11">IF(ISBLANK(U7),"",(U7/T7)-1)</f>
        <v>-0.29081632653061229</v>
      </c>
      <c r="V29" s="29">
        <f t="shared" ca="1" si="11"/>
        <v>-0.41726618705035967</v>
      </c>
      <c r="W29" s="29">
        <f t="shared" ca="1" si="11"/>
        <v>1.2962962962962963</v>
      </c>
      <c r="X29" s="29">
        <f t="shared" ca="1" si="11"/>
        <v>-0.44623655913978499</v>
      </c>
      <c r="Y29" s="29">
        <f t="shared" ca="1" si="11"/>
        <v>0.85436893203883502</v>
      </c>
      <c r="Z29" s="29">
        <f t="shared" ca="1" si="11"/>
        <v>-0.70157068062827221</v>
      </c>
      <c r="AA29" s="29">
        <f t="shared" ca="1" si="11"/>
        <v>1.2982456140350878</v>
      </c>
      <c r="AB29" s="29">
        <f t="shared" ca="1" si="11"/>
        <v>0.16030534351145032</v>
      </c>
      <c r="AC29" s="29">
        <f t="shared" ca="1" si="11"/>
        <v>0.11842105263157898</v>
      </c>
      <c r="AD29" s="29">
        <f t="shared" ca="1" si="11"/>
        <v>-0.3411764705882353</v>
      </c>
      <c r="AE29" s="29">
        <f t="shared" ca="1" si="11"/>
        <v>0.6875</v>
      </c>
      <c r="AF29" s="29">
        <f t="shared" ca="1" si="11"/>
        <v>-6.8783068783068835E-2</v>
      </c>
      <c r="AG29" s="30">
        <f t="shared" ca="1" si="11"/>
        <v>0.10227272727272729</v>
      </c>
      <c r="AH29" s="33"/>
    </row>
    <row r="30" spans="1:34" s="22" customFormat="1" ht="12.75" x14ac:dyDescent="0.2">
      <c r="A30" s="33"/>
      <c r="B30" s="114" t="s">
        <v>6</v>
      </c>
      <c r="C30" s="115" t="str">
        <f t="shared" si="8"/>
        <v>Rastreo en Movimiento</v>
      </c>
      <c r="D30" s="105"/>
      <c r="E30" s="108">
        <f t="shared" ca="1" si="10"/>
        <v>-0.15702479338842978</v>
      </c>
      <c r="F30" s="106">
        <f t="shared" ca="1" si="10"/>
        <v>0.27450980392156854</v>
      </c>
      <c r="G30" s="106">
        <f t="shared" ca="1" si="10"/>
        <v>0.38461538461538458</v>
      </c>
      <c r="H30" s="106">
        <f t="shared" ca="1" si="10"/>
        <v>-0.48333333333333328</v>
      </c>
      <c r="I30" s="106">
        <f t="shared" ca="1" si="10"/>
        <v>1.010752688172043</v>
      </c>
      <c r="J30" s="106">
        <f t="shared" ca="1" si="10"/>
        <v>5.8823529411764719E-2</v>
      </c>
      <c r="K30" s="106">
        <f t="shared" ca="1" si="10"/>
        <v>-0.66161616161616155</v>
      </c>
      <c r="L30" s="106">
        <f t="shared" ca="1" si="10"/>
        <v>-0.23880597014925375</v>
      </c>
      <c r="M30" s="106">
        <f t="shared" ca="1" si="10"/>
        <v>0.94117647058823528</v>
      </c>
      <c r="N30" s="106">
        <f t="shared" ca="1" si="10"/>
        <v>0.64646464646464641</v>
      </c>
      <c r="O30" s="106">
        <f t="shared" ca="1" si="10"/>
        <v>-0.6380368098159509</v>
      </c>
      <c r="P30" s="106">
        <f t="shared" ca="1" si="10"/>
        <v>1.5423728813559321</v>
      </c>
      <c r="Q30" s="106">
        <f t="shared" ca="1" si="10"/>
        <v>0.24666666666666659</v>
      </c>
      <c r="R30" s="106">
        <f t="shared" ca="1" si="10"/>
        <v>-0.24064171122994649</v>
      </c>
      <c r="S30" s="106">
        <f t="shared" ca="1" si="10"/>
        <v>-0.61267605633802824</v>
      </c>
      <c r="T30" s="106">
        <f t="shared" ca="1" si="10"/>
        <v>2.0909090909090908</v>
      </c>
      <c r="U30" s="106">
        <f t="shared" ref="U30:AG30" ca="1" si="12">IF(ISBLANK(U8),"",(U8/T8)-1)</f>
        <v>-0.12352941176470589</v>
      </c>
      <c r="V30" s="106">
        <f t="shared" ca="1" si="12"/>
        <v>-0.53691275167785235</v>
      </c>
      <c r="W30" s="106">
        <f t="shared" ca="1" si="12"/>
        <v>0.85507246376811596</v>
      </c>
      <c r="X30" s="106">
        <f t="shared" ca="1" si="12"/>
        <v>-0.40625</v>
      </c>
      <c r="Y30" s="106">
        <f t="shared" ca="1" si="12"/>
        <v>0.75</v>
      </c>
      <c r="Z30" s="106">
        <f t="shared" ca="1" si="12"/>
        <v>-0.13533834586466165</v>
      </c>
      <c r="AA30" s="106">
        <f t="shared" ca="1" si="12"/>
        <v>-0.56521739130434789</v>
      </c>
      <c r="AB30" s="106">
        <f t="shared" ca="1" si="12"/>
        <v>1.38</v>
      </c>
      <c r="AC30" s="106">
        <f t="shared" ca="1" si="12"/>
        <v>-0.49579831932773111</v>
      </c>
      <c r="AD30" s="106">
        <f t="shared" ca="1" si="12"/>
        <v>1.3166666666666669</v>
      </c>
      <c r="AE30" s="106">
        <f t="shared" ca="1" si="12"/>
        <v>-0.50359712230215825</v>
      </c>
      <c r="AF30" s="106">
        <f t="shared" ca="1" si="12"/>
        <v>0.56521739130434789</v>
      </c>
      <c r="AG30" s="109">
        <f t="shared" ca="1" si="12"/>
        <v>0.41666666666666674</v>
      </c>
      <c r="AH30" s="33"/>
    </row>
    <row r="31" spans="1:34" s="22" customFormat="1" ht="12.75" x14ac:dyDescent="0.2">
      <c r="A31" s="33"/>
      <c r="B31" s="28" t="s">
        <v>6</v>
      </c>
      <c r="C31" s="113" t="str">
        <f t="shared" si="8"/>
        <v>Tiros de Araña</v>
      </c>
      <c r="D31" s="105"/>
      <c r="E31" s="107">
        <f t="shared" ca="1" si="10"/>
        <v>6.5693430656934337E-2</v>
      </c>
      <c r="F31" s="29">
        <f t="shared" ca="1" si="10"/>
        <v>-0.39726027397260277</v>
      </c>
      <c r="G31" s="29">
        <f t="shared" ca="1" si="10"/>
        <v>0.31818181818181812</v>
      </c>
      <c r="H31" s="29">
        <f t="shared" ca="1" si="10"/>
        <v>-0.36206896551724133</v>
      </c>
      <c r="I31" s="29">
        <f t="shared" ca="1" si="10"/>
        <v>0.52702702702702697</v>
      </c>
      <c r="J31" s="29">
        <f t="shared" ca="1" si="10"/>
        <v>0.70796460176991149</v>
      </c>
      <c r="K31" s="29">
        <f t="shared" ca="1" si="10"/>
        <v>-0.73056994818652843</v>
      </c>
      <c r="L31" s="29">
        <f t="shared" ca="1" si="10"/>
        <v>2.8076923076923075</v>
      </c>
      <c r="M31" s="29">
        <f t="shared" ca="1" si="10"/>
        <v>-0.21212121212121215</v>
      </c>
      <c r="N31" s="29">
        <f t="shared" ca="1" si="10"/>
        <v>-0.65384615384615385</v>
      </c>
      <c r="O31" s="29">
        <f t="shared" ca="1" si="10"/>
        <v>1.2037037037037037</v>
      </c>
      <c r="P31" s="29">
        <f t="shared" ca="1" si="10"/>
        <v>0.43697478991596639</v>
      </c>
      <c r="Q31" s="29">
        <f t="shared" ca="1" si="10"/>
        <v>0.15789473684210531</v>
      </c>
      <c r="R31" s="29">
        <f t="shared" ca="1" si="10"/>
        <v>-0.6262626262626263</v>
      </c>
      <c r="S31" s="29">
        <f t="shared" ca="1" si="10"/>
        <v>0.90540540540540548</v>
      </c>
      <c r="T31" s="29">
        <f t="shared" ca="1" si="10"/>
        <v>-0.56028368794326244</v>
      </c>
      <c r="U31" s="29">
        <f t="shared" ref="U31:AG31" ca="1" si="13">IF(ISBLANK(U9),"",(U9/T9)-1)</f>
        <v>1.6129032258064502E-2</v>
      </c>
      <c r="V31" s="29">
        <f t="shared" ca="1" si="13"/>
        <v>1.9523809523809526</v>
      </c>
      <c r="W31" s="29">
        <f t="shared" ca="1" si="13"/>
        <v>-0.67741935483870974</v>
      </c>
      <c r="X31" s="29">
        <f t="shared" ca="1" si="13"/>
        <v>1.35</v>
      </c>
      <c r="Y31" s="29">
        <f t="shared" ca="1" si="13"/>
        <v>-0.17021276595744683</v>
      </c>
      <c r="Z31" s="29">
        <f t="shared" ca="1" si="13"/>
        <v>-9.4017094017094016E-2</v>
      </c>
      <c r="AA31" s="29">
        <f t="shared" ca="1" si="13"/>
        <v>6.60377358490567E-2</v>
      </c>
      <c r="AB31" s="29">
        <f t="shared" ca="1" si="13"/>
        <v>0.1415929203539823</v>
      </c>
      <c r="AC31" s="29">
        <f t="shared" ca="1" si="13"/>
        <v>-0.15503875968992253</v>
      </c>
      <c r="AD31" s="29">
        <f t="shared" ca="1" si="13"/>
        <v>-0.39449541284403666</v>
      </c>
      <c r="AE31" s="29">
        <f t="shared" ca="1" si="13"/>
        <v>1.8636363636363638</v>
      </c>
      <c r="AF31" s="29">
        <f t="shared" ca="1" si="13"/>
        <v>-0.4285714285714286</v>
      </c>
      <c r="AG31" s="30">
        <f t="shared" ca="1" si="13"/>
        <v>0.7314814814814814</v>
      </c>
      <c r="AH31" s="33"/>
    </row>
    <row r="32" spans="1:34" s="22" customFormat="1" ht="12.75" x14ac:dyDescent="0.2">
      <c r="A32" s="33"/>
      <c r="B32" s="114" t="s">
        <v>6</v>
      </c>
      <c r="C32" s="115" t="str">
        <f t="shared" si="8"/>
        <v>Tiros en Movimiento</v>
      </c>
      <c r="D32" s="105"/>
      <c r="E32" s="108">
        <f t="shared" ca="1" si="10"/>
        <v>0.13076923076923075</v>
      </c>
      <c r="F32" s="106">
        <f t="shared" ca="1" si="10"/>
        <v>-0.38095238095238093</v>
      </c>
      <c r="G32" s="106">
        <f t="shared" ca="1" si="10"/>
        <v>0.94505494505494503</v>
      </c>
      <c r="H32" s="106">
        <f t="shared" ca="1" si="10"/>
        <v>-0.10734463276836159</v>
      </c>
      <c r="I32" s="106">
        <f t="shared" ca="1" si="10"/>
        <v>-0.21518987341772156</v>
      </c>
      <c r="J32" s="106">
        <f t="shared" ca="1" si="10"/>
        <v>-0.50806451612903225</v>
      </c>
      <c r="K32" s="106">
        <f t="shared" ca="1" si="10"/>
        <v>0.88524590163934436</v>
      </c>
      <c r="L32" s="106">
        <f t="shared" ca="1" si="10"/>
        <v>0.68695652173913047</v>
      </c>
      <c r="M32" s="106">
        <f t="shared" ca="1" si="10"/>
        <v>2.5773195876288568E-2</v>
      </c>
      <c r="N32" s="106">
        <f t="shared" ca="1" si="10"/>
        <v>-0.542713567839196</v>
      </c>
      <c r="O32" s="106">
        <f t="shared" ca="1" si="10"/>
        <v>-0.1428571428571429</v>
      </c>
      <c r="P32" s="106">
        <f t="shared" ca="1" si="10"/>
        <v>0.10256410256410264</v>
      </c>
      <c r="Q32" s="106">
        <f t="shared" ca="1" si="10"/>
        <v>0.32558139534883712</v>
      </c>
      <c r="R32" s="106">
        <f t="shared" ca="1" si="10"/>
        <v>0.53508771929824572</v>
      </c>
      <c r="S32" s="106">
        <f t="shared" ca="1" si="10"/>
        <v>-0.53714285714285714</v>
      </c>
      <c r="T32" s="106">
        <f t="shared" ca="1" si="10"/>
        <v>0.50617283950617287</v>
      </c>
      <c r="U32" s="106">
        <f t="shared" ref="U32:AG32" ca="1" si="14">IF(ISBLANK(U10),"",(U10/T10)-1)</f>
        <v>0.32786885245901631</v>
      </c>
      <c r="V32" s="106">
        <f t="shared" ca="1" si="14"/>
        <v>-0.32098765432098764</v>
      </c>
      <c r="W32" s="106">
        <f t="shared" ca="1" si="14"/>
        <v>0.78181818181818175</v>
      </c>
      <c r="X32" s="106">
        <f t="shared" ca="1" si="14"/>
        <v>-0.16326530612244894</v>
      </c>
      <c r="Y32" s="106">
        <f t="shared" ca="1" si="14"/>
        <v>-0.43902439024390238</v>
      </c>
      <c r="Z32" s="106">
        <f t="shared" ca="1" si="14"/>
        <v>0.63043478260869557</v>
      </c>
      <c r="AA32" s="106">
        <f t="shared" ca="1" si="14"/>
        <v>-0.48</v>
      </c>
      <c r="AB32" s="106">
        <f t="shared" ca="1" si="14"/>
        <v>0.30769230769230771</v>
      </c>
      <c r="AC32" s="106">
        <f t="shared" ca="1" si="14"/>
        <v>-0.13725490196078427</v>
      </c>
      <c r="AD32" s="106">
        <f t="shared" ca="1" si="14"/>
        <v>6.8181818181818121E-2</v>
      </c>
      <c r="AE32" s="106">
        <f t="shared" ca="1" si="14"/>
        <v>0.5</v>
      </c>
      <c r="AF32" s="106">
        <f t="shared" ca="1" si="14"/>
        <v>-4.9645390070921946E-2</v>
      </c>
      <c r="AG32" s="109">
        <f t="shared" ca="1" si="14"/>
        <v>-0.39552238805970152</v>
      </c>
      <c r="AH32" s="33"/>
    </row>
    <row r="33" spans="1:34" s="22" customFormat="1" ht="12.75" x14ac:dyDescent="0.2">
      <c r="A33" s="33"/>
      <c r="B33" s="28" t="s">
        <v>6</v>
      </c>
      <c r="C33" s="113" t="str">
        <f t="shared" si="8"/>
        <v>Rastreo Lateral</v>
      </c>
      <c r="D33" s="105"/>
      <c r="E33" s="107">
        <f t="shared" ca="1" si="10"/>
        <v>0.50980392156862742</v>
      </c>
      <c r="F33" s="29">
        <f t="shared" ca="1" si="10"/>
        <v>-0.24675324675324672</v>
      </c>
      <c r="G33" s="29">
        <f t="shared" ca="1" si="10"/>
        <v>0.30172413793103448</v>
      </c>
      <c r="H33" s="29">
        <f t="shared" ca="1" si="10"/>
        <v>0.23178807947019875</v>
      </c>
      <c r="I33" s="29">
        <f t="shared" ca="1" si="10"/>
        <v>-0.44623655913978499</v>
      </c>
      <c r="J33" s="29">
        <f t="shared" ca="1" si="10"/>
        <v>-3.8834951456310662E-2</v>
      </c>
      <c r="K33" s="29">
        <f t="shared" ca="1" si="10"/>
        <v>0.26262626262626254</v>
      </c>
      <c r="L33" s="29">
        <f t="shared" ca="1" si="10"/>
        <v>-9.5999999999999974E-2</v>
      </c>
      <c r="M33" s="29">
        <f t="shared" ca="1" si="10"/>
        <v>-0.17699115044247793</v>
      </c>
      <c r="N33" s="29">
        <f t="shared" ca="1" si="10"/>
        <v>0.4623655913978495</v>
      </c>
      <c r="O33" s="29">
        <f t="shared" ca="1" si="10"/>
        <v>0.34558823529411775</v>
      </c>
      <c r="P33" s="29">
        <f t="shared" ca="1" si="10"/>
        <v>-0.69398907103825136</v>
      </c>
      <c r="Q33" s="29">
        <f t="shared" ca="1" si="10"/>
        <v>2.2857142857142856</v>
      </c>
      <c r="R33" s="29">
        <f t="shared" ca="1" si="10"/>
        <v>-0.45652173913043481</v>
      </c>
      <c r="S33" s="29">
        <f t="shared" ca="1" si="10"/>
        <v>0.1399999999999999</v>
      </c>
      <c r="T33" s="29">
        <f t="shared" ca="1" si="10"/>
        <v>0.64912280701754388</v>
      </c>
      <c r="U33" s="29">
        <f t="shared" ref="U33:AG33" ca="1" si="15">IF(ISBLANK(U11),"",(U11/T11)-1)</f>
        <v>-0.64893617021276595</v>
      </c>
      <c r="V33" s="29">
        <f t="shared" ca="1" si="15"/>
        <v>1.4848484848484849</v>
      </c>
      <c r="W33" s="29">
        <f t="shared" ca="1" si="15"/>
        <v>4.8780487804878092E-2</v>
      </c>
      <c r="X33" s="29">
        <f t="shared" ca="1" si="15"/>
        <v>0.11046511627906974</v>
      </c>
      <c r="Y33" s="29">
        <f t="shared" ca="1" si="15"/>
        <v>-4.7120418848167533E-2</v>
      </c>
      <c r="Z33" s="29">
        <f t="shared" ca="1" si="15"/>
        <v>-0.69230769230769229</v>
      </c>
      <c r="AA33" s="29">
        <f t="shared" ca="1" si="15"/>
        <v>2.0714285714285716</v>
      </c>
      <c r="AB33" s="29">
        <f t="shared" ca="1" si="15"/>
        <v>-0.37790697674418605</v>
      </c>
      <c r="AC33" s="29">
        <f t="shared" ca="1" si="15"/>
        <v>0</v>
      </c>
      <c r="AD33" s="29">
        <f t="shared" ca="1" si="15"/>
        <v>9.3457943925233655E-2</v>
      </c>
      <c r="AE33" s="29">
        <f t="shared" ca="1" si="15"/>
        <v>0.31623931623931623</v>
      </c>
      <c r="AF33" s="29">
        <f t="shared" ca="1" si="15"/>
        <v>-0.29220779220779225</v>
      </c>
      <c r="AG33" s="30">
        <f t="shared" ca="1" si="15"/>
        <v>0.28440366972477071</v>
      </c>
      <c r="AH33" s="33"/>
    </row>
    <row r="34" spans="1:34" s="22" customFormat="1" ht="12.75" x14ac:dyDescent="0.2">
      <c r="A34" s="33"/>
      <c r="B34" s="114" t="s">
        <v>6</v>
      </c>
      <c r="C34" s="115" t="str">
        <f t="shared" si="8"/>
        <v>Tiros en Red</v>
      </c>
      <c r="D34" s="105"/>
      <c r="E34" s="108">
        <f t="shared" ca="1" si="10"/>
        <v>-0.21985815602836878</v>
      </c>
      <c r="F34" s="106">
        <f t="shared" ca="1" si="10"/>
        <v>-0.19090909090909092</v>
      </c>
      <c r="G34" s="106">
        <f t="shared" ca="1" si="10"/>
        <v>1.2359550561797752</v>
      </c>
      <c r="H34" s="106">
        <f t="shared" ca="1" si="10"/>
        <v>-0.62814070351758788</v>
      </c>
      <c r="I34" s="106">
        <f t="shared" ca="1" si="10"/>
        <v>0.52702702702702697</v>
      </c>
      <c r="J34" s="106">
        <f t="shared" ca="1" si="10"/>
        <v>0.19469026548672574</v>
      </c>
      <c r="K34" s="106">
        <f t="shared" ca="1" si="10"/>
        <v>-0.52592592592592591</v>
      </c>
      <c r="L34" s="106">
        <f t="shared" ca="1" si="10"/>
        <v>0.703125</v>
      </c>
      <c r="M34" s="106">
        <f t="shared" ca="1" si="10"/>
        <v>6.4220183486238591E-2</v>
      </c>
      <c r="N34" s="106">
        <f t="shared" ca="1" si="10"/>
        <v>0.55172413793103448</v>
      </c>
      <c r="O34" s="106">
        <f t="shared" ca="1" si="10"/>
        <v>-0.37777777777777777</v>
      </c>
      <c r="P34" s="106">
        <f t="shared" ca="1" si="10"/>
        <v>0.15178571428571419</v>
      </c>
      <c r="Q34" s="106">
        <f t="shared" ca="1" si="10"/>
        <v>0.51162790697674421</v>
      </c>
      <c r="R34" s="106">
        <f t="shared" ca="1" si="10"/>
        <v>-0.482051282051282</v>
      </c>
      <c r="S34" s="106">
        <f t="shared" ca="1" si="10"/>
        <v>-9.9009900990098987E-2</v>
      </c>
      <c r="T34" s="106">
        <f t="shared" ca="1" si="10"/>
        <v>0.78021978021978011</v>
      </c>
      <c r="U34" s="106">
        <f t="shared" ref="U34:AG34" ca="1" si="16">IF(ISBLANK(U12),"",(U12/T12)-1)</f>
        <v>-0.63580246913580241</v>
      </c>
      <c r="V34" s="106">
        <f t="shared" ca="1" si="16"/>
        <v>0.25423728813559321</v>
      </c>
      <c r="W34" s="106">
        <f t="shared" ca="1" si="16"/>
        <v>0.45945945945945943</v>
      </c>
      <c r="X34" s="106">
        <f t="shared" ca="1" si="16"/>
        <v>0.46296296296296302</v>
      </c>
      <c r="Y34" s="106">
        <f t="shared" ca="1" si="16"/>
        <v>8.8607594936708889E-2</v>
      </c>
      <c r="Z34" s="106">
        <f t="shared" ca="1" si="16"/>
        <v>-0.69186046511627908</v>
      </c>
      <c r="AA34" s="106">
        <f t="shared" ca="1" si="16"/>
        <v>2.5283018867924527</v>
      </c>
      <c r="AB34" s="106">
        <f t="shared" ca="1" si="16"/>
        <v>5.3475935828877219E-3</v>
      </c>
      <c r="AC34" s="106">
        <f t="shared" ca="1" si="16"/>
        <v>-0.5957446808510638</v>
      </c>
      <c r="AD34" s="106">
        <f t="shared" ca="1" si="16"/>
        <v>1.5921052631578947</v>
      </c>
      <c r="AE34" s="106">
        <f t="shared" ca="1" si="16"/>
        <v>-0.59390862944162437</v>
      </c>
      <c r="AF34" s="106">
        <f t="shared" ca="1" si="16"/>
        <v>1</v>
      </c>
      <c r="AG34" s="109">
        <f t="shared" ca="1" si="16"/>
        <v>-0.25</v>
      </c>
      <c r="AH34" s="33"/>
    </row>
    <row r="35" spans="1:34" s="22" customFormat="1" ht="12.75" x14ac:dyDescent="0.2">
      <c r="A35" s="33"/>
      <c r="B35" s="28" t="s">
        <v>6</v>
      </c>
      <c r="C35" s="113" t="str">
        <f t="shared" si="8"/>
        <v>Reflejos</v>
      </c>
      <c r="D35" s="105"/>
      <c r="E35" s="107">
        <f t="shared" ca="1" si="10"/>
        <v>-6.2015503875968991E-2</v>
      </c>
      <c r="F35" s="29">
        <f t="shared" ca="1" si="10"/>
        <v>0.26446280991735538</v>
      </c>
      <c r="G35" s="29">
        <f t="shared" ca="1" si="10"/>
        <v>-0.58169934640522869</v>
      </c>
      <c r="H35" s="29">
        <f t="shared" ca="1" si="10"/>
        <v>0.953125</v>
      </c>
      <c r="I35" s="29">
        <f t="shared" ca="1" si="10"/>
        <v>0.248</v>
      </c>
      <c r="J35" s="29">
        <f t="shared" ca="1" si="10"/>
        <v>-0.44230769230769229</v>
      </c>
      <c r="K35" s="29">
        <f t="shared" ca="1" si="10"/>
        <v>0.17241379310344818</v>
      </c>
      <c r="L35" s="29">
        <f t="shared" ca="1" si="10"/>
        <v>0.70588235294117641</v>
      </c>
      <c r="M35" s="29">
        <f t="shared" ca="1" si="10"/>
        <v>-4.0229885057471271E-2</v>
      </c>
      <c r="N35" s="29">
        <f t="shared" ca="1" si="10"/>
        <v>1.1976047904191711E-2</v>
      </c>
      <c r="O35" s="29">
        <f t="shared" ca="1" si="10"/>
        <v>0.13017751479289941</v>
      </c>
      <c r="P35" s="29">
        <f t="shared" ca="1" si="10"/>
        <v>-8.376963350785338E-2</v>
      </c>
      <c r="Q35" s="29">
        <f t="shared" ca="1" si="10"/>
        <v>-0.27428571428571424</v>
      </c>
      <c r="R35" s="29">
        <f t="shared" ca="1" si="10"/>
        <v>0.27559055118110232</v>
      </c>
      <c r="S35" s="29">
        <f t="shared" ca="1" si="10"/>
        <v>0.13580246913580241</v>
      </c>
      <c r="T35" s="29">
        <f t="shared" ca="1" si="10"/>
        <v>-0.25543478260869568</v>
      </c>
      <c r="U35" s="29">
        <f t="shared" ref="U35:AG35" ca="1" si="17">IF(ISBLANK(U13),"",(U13/T13)-1)</f>
        <v>-0.3941605839416058</v>
      </c>
      <c r="V35" s="29">
        <f t="shared" ca="1" si="17"/>
        <v>0.44578313253012047</v>
      </c>
      <c r="W35" s="29">
        <f t="shared" ca="1" si="17"/>
        <v>-0.125</v>
      </c>
      <c r="X35" s="29">
        <f t="shared" ca="1" si="17"/>
        <v>0.30476190476190479</v>
      </c>
      <c r="Y35" s="29">
        <f t="shared" ca="1" si="17"/>
        <v>0.31386861313868608</v>
      </c>
      <c r="Z35" s="29">
        <f t="shared" ca="1" si="17"/>
        <v>-0.33888888888888891</v>
      </c>
      <c r="AA35" s="29">
        <f t="shared" ca="1" si="17"/>
        <v>-0.22689075630252098</v>
      </c>
      <c r="AB35" s="29">
        <f t="shared" ca="1" si="17"/>
        <v>0.23913043478260865</v>
      </c>
      <c r="AC35" s="29">
        <f t="shared" ca="1" si="17"/>
        <v>0.67543859649122817</v>
      </c>
      <c r="AD35" s="29">
        <f t="shared" ca="1" si="17"/>
        <v>-0.2827225130890052</v>
      </c>
      <c r="AE35" s="29">
        <f t="shared" ca="1" si="17"/>
        <v>-0.13138686131386856</v>
      </c>
      <c r="AF35" s="29">
        <f t="shared" ca="1" si="17"/>
        <v>-0.45378151260504207</v>
      </c>
      <c r="AG35" s="30">
        <f t="shared" ca="1" si="17"/>
        <v>0.89230769230769225</v>
      </c>
      <c r="AH35" s="33"/>
    </row>
    <row r="36" spans="1:34" s="22" customFormat="1" ht="12.75" x14ac:dyDescent="0.2">
      <c r="A36" s="33"/>
      <c r="B36" s="114" t="s">
        <v>6</v>
      </c>
      <c r="C36" s="115" t="str">
        <f t="shared" si="8"/>
        <v>Microreflejos</v>
      </c>
      <c r="D36" s="105"/>
      <c r="E36" s="108">
        <f t="shared" ca="1" si="10"/>
        <v>-7.1794871794871762E-2</v>
      </c>
      <c r="F36" s="106">
        <f t="shared" ca="1" si="10"/>
        <v>-0.19889502762430944</v>
      </c>
      <c r="G36" s="106">
        <f t="shared" ca="1" si="10"/>
        <v>2.7586206896551779E-2</v>
      </c>
      <c r="H36" s="106">
        <f t="shared" ca="1" si="10"/>
        <v>-0.17449664429530198</v>
      </c>
      <c r="I36" s="106">
        <f t="shared" ca="1" si="10"/>
        <v>-0.30081300813008127</v>
      </c>
      <c r="J36" s="106">
        <f t="shared" ca="1" si="10"/>
        <v>0.55813953488372103</v>
      </c>
      <c r="K36" s="106">
        <f t="shared" ca="1" si="10"/>
        <v>-0.47014925373134331</v>
      </c>
      <c r="L36" s="106">
        <f t="shared" ca="1" si="10"/>
        <v>0.3098591549295775</v>
      </c>
      <c r="M36" s="106">
        <f t="shared" ca="1" si="10"/>
        <v>1.10752688172043</v>
      </c>
      <c r="N36" s="106">
        <f t="shared" ca="1" si="10"/>
        <v>-0.20918367346938771</v>
      </c>
      <c r="O36" s="106">
        <f t="shared" ca="1" si="10"/>
        <v>-9.6774193548387122E-2</v>
      </c>
      <c r="P36" s="106">
        <f t="shared" ca="1" si="10"/>
        <v>0.30714285714285716</v>
      </c>
      <c r="Q36" s="106">
        <f t="shared" ca="1" si="10"/>
        <v>-3.2786885245901676E-2</v>
      </c>
      <c r="R36" s="106">
        <f t="shared" ca="1" si="10"/>
        <v>-9.0395480225988756E-2</v>
      </c>
      <c r="S36" s="106">
        <f t="shared" ca="1" si="10"/>
        <v>-0.32919254658385089</v>
      </c>
      <c r="T36" s="106">
        <f t="shared" ca="1" si="10"/>
        <v>-0.5092592592592593</v>
      </c>
      <c r="U36" s="106">
        <f t="shared" ref="U36:AG36" ca="1" si="18">IF(ISBLANK(U14),"",(U14/T14)-1)</f>
        <v>1.7169811320754715</v>
      </c>
      <c r="V36" s="106">
        <f t="shared" ca="1" si="18"/>
        <v>-0.21527777777777779</v>
      </c>
      <c r="W36" s="106">
        <f t="shared" ca="1" si="18"/>
        <v>-0.20353982300884954</v>
      </c>
      <c r="X36" s="106">
        <f t="shared" ca="1" si="18"/>
        <v>2.2222222222222143E-2</v>
      </c>
      <c r="Y36" s="106">
        <f t="shared" ca="1" si="18"/>
        <v>-0.18478260869565222</v>
      </c>
      <c r="Z36" s="106">
        <f t="shared" ca="1" si="18"/>
        <v>-0.31999999999999995</v>
      </c>
      <c r="AA36" s="106">
        <f t="shared" ca="1" si="18"/>
        <v>2.7647058823529411</v>
      </c>
      <c r="AB36" s="106">
        <f t="shared" ca="1" si="18"/>
        <v>-0.61458333333333326</v>
      </c>
      <c r="AC36" s="106">
        <f t="shared" ca="1" si="18"/>
        <v>0.21621621621621623</v>
      </c>
      <c r="AD36" s="106">
        <f t="shared" ca="1" si="18"/>
        <v>1.2111111111111112</v>
      </c>
      <c r="AE36" s="106">
        <f t="shared" ca="1" si="18"/>
        <v>-0.10050251256281406</v>
      </c>
      <c r="AF36" s="106">
        <f t="shared" ca="1" si="18"/>
        <v>-0.58659217877094971</v>
      </c>
      <c r="AG36" s="109">
        <f t="shared" ca="1" si="18"/>
        <v>8.1081081081081141E-2</v>
      </c>
      <c r="AH36" s="33"/>
    </row>
    <row r="37" spans="1:34" s="22" customFormat="1" ht="12.75" x14ac:dyDescent="0.2">
      <c r="A37" s="33"/>
      <c r="B37" s="28" t="s">
        <v>6</v>
      </c>
      <c r="C37" s="113" t="str">
        <f t="shared" si="8"/>
        <v>Tiros con Decisión</v>
      </c>
      <c r="D37" s="105"/>
      <c r="E37" s="107">
        <f t="shared" ca="1" si="10"/>
        <v>-0.60294117647058831</v>
      </c>
      <c r="F37" s="29">
        <f t="shared" ca="1" si="10"/>
        <v>0.44444444444444442</v>
      </c>
      <c r="G37" s="29">
        <f t="shared" ca="1" si="10"/>
        <v>1.5641025641025643</v>
      </c>
      <c r="H37" s="29">
        <f t="shared" ca="1" si="10"/>
        <v>-0.69</v>
      </c>
      <c r="I37" s="29">
        <f t="shared" ca="1" si="10"/>
        <v>1.0161290322580645</v>
      </c>
      <c r="J37" s="29">
        <f t="shared" ca="1" si="10"/>
        <v>-0.15200000000000002</v>
      </c>
      <c r="K37" s="29">
        <f t="shared" ca="1" si="10"/>
        <v>0.46226415094339623</v>
      </c>
      <c r="L37" s="29">
        <f t="shared" ca="1" si="10"/>
        <v>-6.4516129032258118E-2</v>
      </c>
      <c r="M37" s="29">
        <f t="shared" ca="1" si="10"/>
        <v>0.19999999999999996</v>
      </c>
      <c r="N37" s="29">
        <f t="shared" ca="1" si="10"/>
        <v>-0.52873563218390807</v>
      </c>
      <c r="O37" s="29">
        <f t="shared" ca="1" si="10"/>
        <v>1.3292682926829267</v>
      </c>
      <c r="P37" s="29">
        <f t="shared" ca="1" si="10"/>
        <v>-0.41884816753926701</v>
      </c>
      <c r="Q37" s="29">
        <f t="shared" ca="1" si="10"/>
        <v>0.36936936936936937</v>
      </c>
      <c r="R37" s="29">
        <f t="shared" ca="1" si="10"/>
        <v>-0.15131578947368418</v>
      </c>
      <c r="S37" s="29">
        <f t="shared" ca="1" si="10"/>
        <v>-0.44961240310077522</v>
      </c>
      <c r="T37" s="29">
        <f t="shared" ca="1" si="10"/>
        <v>1.0985915492957745</v>
      </c>
      <c r="U37" s="29">
        <f t="shared" ref="U37:AG37" ca="1" si="19">IF(ISBLANK(U15),"",(U15/T15)-1)</f>
        <v>-0.6174496644295302</v>
      </c>
      <c r="V37" s="29">
        <f t="shared" ca="1" si="19"/>
        <v>0.12280701754385959</v>
      </c>
      <c r="W37" s="29">
        <f t="shared" ca="1" si="19"/>
        <v>1.859375</v>
      </c>
      <c r="X37" s="29">
        <f t="shared" ca="1" si="19"/>
        <v>-0.18032786885245899</v>
      </c>
      <c r="Y37" s="29">
        <f t="shared" ca="1" si="19"/>
        <v>-0.36</v>
      </c>
      <c r="Z37" s="29">
        <f t="shared" ca="1" si="19"/>
        <v>-0.38541666666666663</v>
      </c>
      <c r="AA37" s="29">
        <f t="shared" ca="1" si="19"/>
        <v>2.3220338983050848</v>
      </c>
      <c r="AB37" s="29">
        <f t="shared" ca="1" si="19"/>
        <v>-0.36224489795918369</v>
      </c>
      <c r="AC37" s="29">
        <f t="shared" ca="1" si="19"/>
        <v>-0.51200000000000001</v>
      </c>
      <c r="AD37" s="29">
        <f t="shared" ca="1" si="19"/>
        <v>2.0327868852459017</v>
      </c>
      <c r="AE37" s="29">
        <f t="shared" ca="1" si="19"/>
        <v>-0.35135135135135132</v>
      </c>
      <c r="AF37" s="29">
        <f t="shared" ca="1" si="19"/>
        <v>0.40833333333333344</v>
      </c>
      <c r="AG37" s="30">
        <f t="shared" ca="1" si="19"/>
        <v>0.10059171597633143</v>
      </c>
      <c r="AH37" s="33"/>
    </row>
    <row r="38" spans="1:34" s="22" customFormat="1" ht="12.75" x14ac:dyDescent="0.2">
      <c r="A38" s="33"/>
      <c r="B38" s="116" t="s">
        <v>6</v>
      </c>
      <c r="C38" s="117" t="str">
        <f t="shared" si="8"/>
        <v>Capacidad</v>
      </c>
      <c r="D38" s="105"/>
      <c r="E38" s="108">
        <f t="shared" ca="1" si="10"/>
        <v>4.081632653061229E-2</v>
      </c>
      <c r="F38" s="106">
        <f t="shared" ca="1" si="10"/>
        <v>-2.6143790849673221E-2</v>
      </c>
      <c r="G38" s="106">
        <f t="shared" ca="1" si="10"/>
        <v>0.26845637583892623</v>
      </c>
      <c r="H38" s="106">
        <f t="shared" ca="1" si="10"/>
        <v>-0.59259259259259256</v>
      </c>
      <c r="I38" s="106">
        <f t="shared" ca="1" si="10"/>
        <v>0.68831168831168821</v>
      </c>
      <c r="J38" s="106">
        <f t="shared" ca="1" si="10"/>
        <v>-8.4615384615384648E-2</v>
      </c>
      <c r="K38" s="106">
        <f t="shared" ca="1" si="10"/>
        <v>0.47058823529411775</v>
      </c>
      <c r="L38" s="106">
        <f t="shared" ca="1" si="10"/>
        <v>-0.57714285714285718</v>
      </c>
      <c r="M38" s="106">
        <f t="shared" ca="1" si="10"/>
        <v>0.79729729729729737</v>
      </c>
      <c r="N38" s="106">
        <f t="shared" ca="1" si="10"/>
        <v>0.48120300751879697</v>
      </c>
      <c r="O38" s="106">
        <f t="shared" ca="1" si="10"/>
        <v>-0.72588832487309651</v>
      </c>
      <c r="P38" s="106">
        <f t="shared" ca="1" si="10"/>
        <v>0.55555555555555558</v>
      </c>
      <c r="Q38" s="106">
        <f t="shared" ca="1" si="10"/>
        <v>1.2976190476190474</v>
      </c>
      <c r="R38" s="106">
        <f t="shared" ca="1" si="10"/>
        <v>-0.59585492227979275</v>
      </c>
      <c r="S38" s="106">
        <f t="shared" ca="1" si="10"/>
        <v>0.39743589743589736</v>
      </c>
      <c r="T38" s="106">
        <f t="shared" ca="1" si="10"/>
        <v>0.51376146788990829</v>
      </c>
      <c r="U38" s="106">
        <f t="shared" ref="U38:AG38" ca="1" si="20">IF(ISBLANK(U16),"",(U16/T16)-1)</f>
        <v>-0.52727272727272734</v>
      </c>
      <c r="V38" s="106">
        <f t="shared" ca="1" si="20"/>
        <v>1.5256410256410255</v>
      </c>
      <c r="W38" s="106">
        <f t="shared" ca="1" si="20"/>
        <v>-0.2233502538071066</v>
      </c>
      <c r="X38" s="106">
        <f t="shared" ca="1" si="20"/>
        <v>-0.26797385620915037</v>
      </c>
      <c r="Y38" s="106">
        <f t="shared" ca="1" si="20"/>
        <v>-0.4285714285714286</v>
      </c>
      <c r="Z38" s="106">
        <f t="shared" ca="1" si="20"/>
        <v>-4.6875E-2</v>
      </c>
      <c r="AA38" s="106">
        <f t="shared" ca="1" si="20"/>
        <v>0.77049180327868849</v>
      </c>
      <c r="AB38" s="106">
        <f t="shared" ca="1" si="20"/>
        <v>0.31481481481481488</v>
      </c>
      <c r="AC38" s="106">
        <f t="shared" ca="1" si="20"/>
        <v>-0.323943661971831</v>
      </c>
      <c r="AD38" s="106">
        <f t="shared" ca="1" si="20"/>
        <v>0.875</v>
      </c>
      <c r="AE38" s="106">
        <f t="shared" ca="1" si="20"/>
        <v>7.2222222222222188E-2</v>
      </c>
      <c r="AF38" s="106">
        <f t="shared" ca="1" si="20"/>
        <v>-0.17098445595854928</v>
      </c>
      <c r="AG38" s="109">
        <f t="shared" ca="1" si="20"/>
        <v>-0.25</v>
      </c>
      <c r="AH38" s="33"/>
    </row>
    <row r="39" spans="1:34" s="22" customFormat="1" ht="12.75" x14ac:dyDescent="0.2">
      <c r="A39" s="33"/>
      <c r="B39" s="114" t="s">
        <v>6</v>
      </c>
      <c r="C39" s="115" t="str">
        <f t="shared" si="8"/>
        <v>Detección</v>
      </c>
      <c r="D39" s="105"/>
      <c r="E39" s="107">
        <f t="shared" ca="1" si="10"/>
        <v>1.3076923076923075</v>
      </c>
      <c r="F39" s="29">
        <f t="shared" ca="1" si="10"/>
        <v>-0.31333333333333335</v>
      </c>
      <c r="G39" s="29">
        <f t="shared" ca="1" si="10"/>
        <v>0.20388349514563098</v>
      </c>
      <c r="H39" s="29">
        <f t="shared" ca="1" si="10"/>
        <v>0.25806451612903225</v>
      </c>
      <c r="I39" s="29">
        <f t="shared" ca="1" si="10"/>
        <v>3.2051282051282159E-2</v>
      </c>
      <c r="J39" s="29">
        <f t="shared" ca="1" si="10"/>
        <v>-0.29192546583850931</v>
      </c>
      <c r="K39" s="29">
        <f t="shared" ca="1" si="10"/>
        <v>-0.52631578947368429</v>
      </c>
      <c r="L39" s="29">
        <f t="shared" ca="1" si="10"/>
        <v>3.7037037037036979E-2</v>
      </c>
      <c r="M39" s="29">
        <f t="shared" ca="1" si="10"/>
        <v>1.5178571428571428</v>
      </c>
      <c r="N39" s="29">
        <f t="shared" ca="1" si="10"/>
        <v>0.16312056737588643</v>
      </c>
      <c r="O39" s="29">
        <f t="shared" ca="1" si="10"/>
        <v>-0.43292682926829273</v>
      </c>
      <c r="P39" s="29">
        <f t="shared" ca="1" si="10"/>
        <v>-0.38709677419354838</v>
      </c>
      <c r="Q39" s="29">
        <f t="shared" ca="1" si="10"/>
        <v>1.6315789473684212</v>
      </c>
      <c r="R39" s="29">
        <f t="shared" ca="1" si="10"/>
        <v>-0.53333333333333333</v>
      </c>
      <c r="S39" s="29">
        <f t="shared" ca="1" si="10"/>
        <v>1.0571428571428569</v>
      </c>
      <c r="T39" s="29">
        <f t="shared" ca="1" si="10"/>
        <v>0.29166666666666674</v>
      </c>
      <c r="U39" s="29">
        <f t="shared" ref="U39:AG39" ca="1" si="21">IF(ISBLANK(U17),"",(U17/T17)-1)</f>
        <v>-0.29569892473118276</v>
      </c>
      <c r="V39" s="29">
        <f t="shared" ca="1" si="21"/>
        <v>0.26717557251908386</v>
      </c>
      <c r="W39" s="29">
        <f t="shared" ca="1" si="21"/>
        <v>-0.29518072289156627</v>
      </c>
      <c r="X39" s="29">
        <f t="shared" ca="1" si="21"/>
        <v>6.8376068376068355E-2</v>
      </c>
      <c r="Y39" s="29">
        <f t="shared" ca="1" si="21"/>
        <v>0.15999999999999992</v>
      </c>
      <c r="Z39" s="29">
        <f t="shared" ca="1" si="21"/>
        <v>0.34482758620689657</v>
      </c>
      <c r="AA39" s="29">
        <f t="shared" ca="1" si="21"/>
        <v>-0.62051282051282053</v>
      </c>
      <c r="AB39" s="29">
        <f t="shared" ca="1" si="21"/>
        <v>1.1351351351351351</v>
      </c>
      <c r="AC39" s="29">
        <f t="shared" ca="1" si="21"/>
        <v>-0.620253164556962</v>
      </c>
      <c r="AD39" s="29">
        <f t="shared" ca="1" si="21"/>
        <v>0.81666666666666665</v>
      </c>
      <c r="AE39" s="29">
        <f t="shared" ca="1" si="21"/>
        <v>0.14678899082568808</v>
      </c>
      <c r="AF39" s="29">
        <f t="shared" ca="1" si="21"/>
        <v>-0.21599999999999997</v>
      </c>
      <c r="AG39" s="30">
        <f t="shared" ca="1" si="21"/>
        <v>2.0408163265306145E-2</v>
      </c>
      <c r="AH39" s="33"/>
    </row>
    <row r="40" spans="1:34" s="22" customFormat="1" ht="12.75" x14ac:dyDescent="0.2">
      <c r="A40" s="33"/>
      <c r="B40" s="28" t="s">
        <v>6</v>
      </c>
      <c r="C40" s="113" t="str">
        <f t="shared" si="8"/>
        <v>Trigger Control</v>
      </c>
      <c r="D40" s="105"/>
      <c r="E40" s="108">
        <f t="shared" ca="1" si="10"/>
        <v>-0.26174496644295298</v>
      </c>
      <c r="F40" s="106">
        <f t="shared" ref="F40:AG40" ca="1" si="22">IF(ISBLANK(F18),"",(F18/E18)-1)</f>
        <v>-0.28181818181818186</v>
      </c>
      <c r="G40" s="106">
        <f t="shared" ca="1" si="22"/>
        <v>0.92405063291139244</v>
      </c>
      <c r="H40" s="106">
        <f t="shared" ca="1" si="22"/>
        <v>-0.42763157894736847</v>
      </c>
      <c r="I40" s="106">
        <f t="shared" ca="1" si="22"/>
        <v>0.83908045977011492</v>
      </c>
      <c r="J40" s="106">
        <f t="shared" ca="1" si="22"/>
        <v>-8.1250000000000044E-2</v>
      </c>
      <c r="K40" s="106">
        <f t="shared" ca="1" si="22"/>
        <v>-0.56462585034013602</v>
      </c>
      <c r="L40" s="106">
        <f t="shared" ca="1" si="22"/>
        <v>0.96875</v>
      </c>
      <c r="M40" s="106">
        <f t="shared" ca="1" si="22"/>
        <v>-0.44444444444444442</v>
      </c>
      <c r="N40" s="106">
        <f t="shared" ca="1" si="22"/>
        <v>0.89999999999999991</v>
      </c>
      <c r="O40" s="106">
        <f t="shared" ca="1" si="22"/>
        <v>0.30827067669172936</v>
      </c>
      <c r="P40" s="106">
        <f t="shared" ca="1" si="22"/>
        <v>5.7471264367816577E-3</v>
      </c>
      <c r="Q40" s="106">
        <f t="shared" ca="1" si="22"/>
        <v>-0.23428571428571432</v>
      </c>
      <c r="R40" s="106">
        <f t="shared" ca="1" si="22"/>
        <v>-0.12686567164179108</v>
      </c>
      <c r="S40" s="106">
        <f t="shared" ca="1" si="22"/>
        <v>-0.47008547008547008</v>
      </c>
      <c r="T40" s="106">
        <f t="shared" ca="1" si="22"/>
        <v>9.6774193548387011E-2</v>
      </c>
      <c r="U40" s="106">
        <f t="shared" ca="1" si="22"/>
        <v>1.8235294117647061</v>
      </c>
      <c r="V40" s="106">
        <f t="shared" ca="1" si="22"/>
        <v>-0.71354166666666674</v>
      </c>
      <c r="W40" s="106">
        <f t="shared" ca="1" si="22"/>
        <v>0.8727272727272728</v>
      </c>
      <c r="X40" s="106">
        <f t="shared" ca="1" si="22"/>
        <v>-0.14563106796116509</v>
      </c>
      <c r="Y40" s="106">
        <f t="shared" ca="1" si="22"/>
        <v>0.10227272727272729</v>
      </c>
      <c r="Z40" s="106">
        <f t="shared" ca="1" si="22"/>
        <v>-9.2783505154639179E-2</v>
      </c>
      <c r="AA40" s="106">
        <f t="shared" ca="1" si="22"/>
        <v>-0.28409090909090906</v>
      </c>
      <c r="AB40" s="106">
        <f t="shared" ca="1" si="22"/>
        <v>1.126984126984127</v>
      </c>
      <c r="AC40" s="106">
        <f t="shared" ca="1" si="22"/>
        <v>0.44776119402985071</v>
      </c>
      <c r="AD40" s="106">
        <f t="shared" ca="1" si="22"/>
        <v>-0.43814432989690721</v>
      </c>
      <c r="AE40" s="106">
        <f t="shared" ca="1" si="22"/>
        <v>-0.42201834862385323</v>
      </c>
      <c r="AF40" s="106">
        <f t="shared" ca="1" si="22"/>
        <v>3.1746031746031855E-2</v>
      </c>
      <c r="AG40" s="109">
        <f t="shared" ca="1" si="22"/>
        <v>0.50769230769230766</v>
      </c>
      <c r="AH40" s="33"/>
    </row>
    <row r="41" spans="1:34" s="22" customFormat="1" ht="12.75" x14ac:dyDescent="0.2">
      <c r="A41" s="33"/>
      <c r="B41" s="114" t="s">
        <v>5</v>
      </c>
      <c r="C41" s="118" t="s">
        <v>32</v>
      </c>
      <c r="D41" s="105"/>
      <c r="E41" s="108">
        <f t="shared" ref="E41:AG41" ca="1" si="23">IF(ISBLANK(E19),"",((E19/D19)-1)*-1)</f>
        <v>0.1071428571428571</v>
      </c>
      <c r="F41" s="106">
        <f t="shared" ca="1" si="23"/>
        <v>0.13714285714285712</v>
      </c>
      <c r="G41" s="106">
        <f t="shared" ca="1" si="23"/>
        <v>-9.9337748344370924E-2</v>
      </c>
      <c r="H41" s="106">
        <f t="shared" ca="1" si="23"/>
        <v>-2.4096385542168752E-2</v>
      </c>
      <c r="I41" s="106">
        <f t="shared" ca="1" si="23"/>
        <v>0.59411764705882353</v>
      </c>
      <c r="J41" s="106">
        <f t="shared" ca="1" si="23"/>
        <v>-0.7246376811594204</v>
      </c>
      <c r="K41" s="106">
        <f t="shared" ca="1" si="23"/>
        <v>-0.63025210084033612</v>
      </c>
      <c r="L41" s="106">
        <f t="shared" ca="1" si="23"/>
        <v>1.5463917525773141E-2</v>
      </c>
      <c r="M41" s="106">
        <f t="shared" ca="1" si="23"/>
        <v>0.52879581151832467</v>
      </c>
      <c r="N41" s="106">
        <f t="shared" ca="1" si="23"/>
        <v>-0.92222222222222228</v>
      </c>
      <c r="O41" s="106">
        <f t="shared" ca="1" si="23"/>
        <v>0.56647398843930641</v>
      </c>
      <c r="P41" s="106">
        <f t="shared" ca="1" si="23"/>
        <v>-0.89333333333333331</v>
      </c>
      <c r="Q41" s="106">
        <f t="shared" ca="1" si="23"/>
        <v>0.44366197183098588</v>
      </c>
      <c r="R41" s="106">
        <f t="shared" ca="1" si="23"/>
        <v>-1.0759493670886076</v>
      </c>
      <c r="S41" s="106">
        <f t="shared" ca="1" si="23"/>
        <v>0.60365853658536583</v>
      </c>
      <c r="T41" s="106">
        <f t="shared" ca="1" si="23"/>
        <v>-2.0153846153846153</v>
      </c>
      <c r="U41" s="106">
        <f t="shared" ca="1" si="23"/>
        <v>0.11224489795918369</v>
      </c>
      <c r="V41" s="106">
        <f t="shared" ca="1" si="23"/>
        <v>0.5</v>
      </c>
      <c r="W41" s="106">
        <f t="shared" ca="1" si="23"/>
        <v>-6.8965517241379226E-2</v>
      </c>
      <c r="X41" s="106">
        <f t="shared" ca="1" si="23"/>
        <v>-0.87096774193548376</v>
      </c>
      <c r="Y41" s="106">
        <f t="shared" ca="1" si="23"/>
        <v>0.60919540229885061</v>
      </c>
      <c r="Z41" s="106">
        <f t="shared" ca="1" si="23"/>
        <v>8.8235294117647078E-2</v>
      </c>
      <c r="AA41" s="106">
        <f t="shared" ca="1" si="23"/>
        <v>-0.93548387096774199</v>
      </c>
      <c r="AB41" s="106">
        <f t="shared" ca="1" si="23"/>
        <v>0.29166666666666663</v>
      </c>
      <c r="AC41" s="106">
        <f t="shared" ca="1" si="23"/>
        <v>-0.43529411764705883</v>
      </c>
      <c r="AD41" s="106">
        <f t="shared" ca="1" si="23"/>
        <v>-0.11475409836065564</v>
      </c>
      <c r="AE41" s="106">
        <f t="shared" ca="1" si="23"/>
        <v>-2.2058823529411686E-2</v>
      </c>
      <c r="AF41" s="106">
        <f t="shared" ca="1" si="23"/>
        <v>-0.32374100719424459</v>
      </c>
      <c r="AG41" s="109">
        <f t="shared" ca="1" si="23"/>
        <v>0.55978260869565211</v>
      </c>
      <c r="AH41" s="33"/>
    </row>
    <row r="42" spans="1:34" s="22" customFormat="1" ht="12.75" x14ac:dyDescent="0.2">
      <c r="A42" s="33"/>
      <c r="B42" s="17" t="s">
        <v>5</v>
      </c>
      <c r="C42" s="119" t="s">
        <v>33</v>
      </c>
      <c r="D42" s="112"/>
      <c r="E42" s="110">
        <f ca="1">IFERROR(IF(ISBLANK(E23),"",(E23/D23)-1),"")</f>
        <v>-7.6284584980237158E-2</v>
      </c>
      <c r="F42" s="18">
        <f t="shared" ref="F42:AG42" ca="1" si="24">IFERROR(IF(ISBLANK(F23),"",(F23/E23)-1),"")</f>
        <v>0.50356728057076494</v>
      </c>
      <c r="G42" s="18">
        <f t="shared" ca="1" si="24"/>
        <v>-0.19953853253345633</v>
      </c>
      <c r="H42" s="18">
        <f t="shared" ca="1" si="24"/>
        <v>-0.12429378531073443</v>
      </c>
      <c r="I42" s="18">
        <f t="shared" ca="1" si="24"/>
        <v>-3.4508627156789262E-2</v>
      </c>
      <c r="J42" s="18">
        <f t="shared" ca="1" si="24"/>
        <v>-0.4214267580604214</v>
      </c>
      <c r="K42" s="18">
        <f t="shared" ca="1" si="24"/>
        <v>0.64893929025320163</v>
      </c>
      <c r="L42" s="18">
        <f t="shared" ca="1" si="24"/>
        <v>0.41365483319076146</v>
      </c>
      <c r="M42" s="18">
        <f t="shared" ca="1" si="24"/>
        <v>-0.39287247745813658</v>
      </c>
      <c r="N42" s="18">
        <f t="shared" ca="1" si="24"/>
        <v>-3.8189533239038176E-2</v>
      </c>
      <c r="O42" s="18">
        <f t="shared" ca="1" si="24"/>
        <v>0.27272727272727271</v>
      </c>
      <c r="P42" s="18">
        <f t="shared" ca="1" si="24"/>
        <v>-8.7074829931972686E-2</v>
      </c>
      <c r="Q42" s="18">
        <f t="shared" ca="1" si="24"/>
        <v>1.0901639344262293</v>
      </c>
      <c r="R42" s="18">
        <f t="shared" ca="1" si="24"/>
        <v>-0.58366013071895417</v>
      </c>
      <c r="S42" s="18">
        <f t="shared" ca="1" si="24"/>
        <v>1.1538461538461537</v>
      </c>
      <c r="T42" s="18">
        <f t="shared" ca="1" si="24"/>
        <v>6.1688311688311792E-2</v>
      </c>
      <c r="U42" s="18">
        <f t="shared" ca="1" si="24"/>
        <v>0.14867781975175376</v>
      </c>
      <c r="V42" s="18">
        <f t="shared" ca="1" si="24"/>
        <v>-0.57632398753894076</v>
      </c>
      <c r="W42" s="18">
        <f t="shared" ca="1" si="24"/>
        <v>0.2688233939673037</v>
      </c>
      <c r="X42" s="18">
        <f t="shared" ca="1" si="24"/>
        <v>-0.27084889220811548</v>
      </c>
      <c r="Y42" s="18">
        <f t="shared" ca="1" si="24"/>
        <v>0.22257053291536044</v>
      </c>
      <c r="Z42" s="18">
        <f t="shared" ca="1" si="24"/>
        <v>0.87777777777777777</v>
      </c>
      <c r="AA42" s="18">
        <f t="shared" ca="1" si="24"/>
        <v>0.56213017751479288</v>
      </c>
      <c r="AB42" s="18">
        <f t="shared" ca="1" si="24"/>
        <v>-0.6091101694915253</v>
      </c>
      <c r="AC42" s="18">
        <f t="shared" ca="1" si="24"/>
        <v>9.9060699344857284E-2</v>
      </c>
      <c r="AD42" s="18">
        <f t="shared" ca="1" si="24"/>
        <v>0.37751588983050866</v>
      </c>
      <c r="AE42" s="18">
        <f t="shared" ca="1" si="24"/>
        <v>-0.15980931426475975</v>
      </c>
      <c r="AF42" s="18">
        <f t="shared" ca="1" si="24"/>
        <v>-0.20442158332197846</v>
      </c>
      <c r="AG42" s="19">
        <f t="shared" ca="1" si="24"/>
        <v>-0.50801199970732425</v>
      </c>
      <c r="AH42" s="33"/>
    </row>
    <row r="43" spans="1:34" s="33" customFormat="1" ht="13.5" customHeight="1" x14ac:dyDescent="0.2"/>
    <row r="44" spans="1:34" s="33" customFormat="1" ht="18" x14ac:dyDescent="0.2">
      <c r="B44" s="125" t="s">
        <v>34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7"/>
    </row>
    <row r="45" spans="1:34" s="22" customFormat="1" ht="12.75" x14ac:dyDescent="0.2">
      <c r="A45" s="33"/>
      <c r="B45" s="27" t="s">
        <v>6</v>
      </c>
      <c r="C45" s="96" t="str">
        <f>C4</f>
        <v>Tiros en Movimiento</v>
      </c>
      <c r="D45" s="31">
        <f ca="1">IF(ISBLANK(D4),"",(D4/Modelo!$D$64)-1)</f>
        <v>-0.65999999999999992</v>
      </c>
      <c r="E45" s="31">
        <f ca="1">IF(ISBLANK(E4),"",(E4/Modelo!$D$64)-1)</f>
        <v>-0.68500000000000005</v>
      </c>
      <c r="F45" s="31">
        <f ca="1">IF(ISBLANK(F4),"",(F4/Modelo!$D$64)-1)</f>
        <v>-6.4999999999999947E-2</v>
      </c>
      <c r="G45" s="31">
        <f ca="1">IF(ISBLANK(G4),"",(G4/Modelo!$D$64)-1)</f>
        <v>-0.20999999999999996</v>
      </c>
      <c r="H45" s="31">
        <f ca="1">IF(ISBLANK(H4),"",(H4/Modelo!$D$64)-1)</f>
        <v>-0.19999999999999996</v>
      </c>
      <c r="I45" s="31">
        <f ca="1">IF(ISBLANK(I4),"",(I4/Modelo!$D$64)-1)</f>
        <v>-0.72</v>
      </c>
      <c r="J45" s="31">
        <f ca="1">IF(ISBLANK(J4),"",(J4/Modelo!$D$64)-1)</f>
        <v>-0.38500000000000001</v>
      </c>
      <c r="K45" s="31">
        <f ca="1">IF(ISBLANK(K4),"",(K4/Modelo!$D$64)-1)</f>
        <v>-7.999999999999996E-2</v>
      </c>
      <c r="L45" s="31">
        <f ca="1">IF(ISBLANK(L4),"",(L4/Modelo!$D$64)-1)</f>
        <v>-0.67500000000000004</v>
      </c>
      <c r="M45" s="31">
        <f ca="1">IF(ISBLANK(M4),"",(M4/Modelo!$D$64)-1)</f>
        <v>-0.22499999999999998</v>
      </c>
      <c r="N45" s="31">
        <f ca="1">IF(ISBLANK(N4),"",(N4/Modelo!$D$64)-1)</f>
        <v>-0.245</v>
      </c>
      <c r="O45" s="31">
        <f ca="1">IF(ISBLANK(O4),"",(O4/Modelo!$D$64)-1)</f>
        <v>-5.0000000000000044E-2</v>
      </c>
      <c r="P45" s="31">
        <f ca="1">IF(ISBLANK(P4),"",(P4/Modelo!$D$64)-1)</f>
        <v>-0.52</v>
      </c>
      <c r="Q45" s="31">
        <f ca="1">IF(ISBLANK(Q4),"",(Q4/Modelo!$D$64)-1)</f>
        <v>-0.21999999999999997</v>
      </c>
      <c r="R45" s="31">
        <f ca="1">IF(ISBLANK(R4),"",(R4/Modelo!$D$64)-1)</f>
        <v>-0.35</v>
      </c>
      <c r="S45" s="31">
        <f ca="1">IF(ISBLANK(S4),"",(S4/Modelo!$D$64)-1)</f>
        <v>-0.16000000000000003</v>
      </c>
      <c r="T45" s="31">
        <f ca="1">IF(ISBLANK(T4),"",(T4/Modelo!$D$64)-1)</f>
        <v>-0.52500000000000002</v>
      </c>
      <c r="U45" s="31">
        <f ca="1">IF(ISBLANK(U4),"",(U4/Modelo!$D$64)-1)</f>
        <v>-0.375</v>
      </c>
      <c r="V45" s="31">
        <f ca="1">IF(ISBLANK(V4),"",(V4/Modelo!$D$64)-1)</f>
        <v>-0.32999999999999996</v>
      </c>
      <c r="W45" s="31">
        <f ca="1">IF(ISBLANK(W4),"",(W4/Modelo!$D$64)-1)</f>
        <v>-0.44499999999999995</v>
      </c>
      <c r="X45" s="31">
        <f ca="1">IF(ISBLANK(X4),"",(X4/Modelo!$D$64)-1)</f>
        <v>-0.43500000000000005</v>
      </c>
      <c r="Y45" s="31">
        <f ca="1">IF(ISBLANK(Y4),"",(Y4/Modelo!$D$64)-1)</f>
        <v>-0.16500000000000004</v>
      </c>
      <c r="Z45" s="31">
        <f ca="1">IF(ISBLANK(Z4),"",(Z4/Modelo!$D$64)-1)</f>
        <v>-0.61</v>
      </c>
      <c r="AA45" s="31">
        <f ca="1">IF(ISBLANK(AA4),"",(AA4/Modelo!$D$64)-1)</f>
        <v>-0.125</v>
      </c>
      <c r="AB45" s="31">
        <f ca="1">IF(ISBLANK(AB4),"",(AB4/Modelo!$D$64)-1)</f>
        <v>0</v>
      </c>
      <c r="AC45" s="31">
        <f ca="1">IF(ISBLANK(AC4),"",(AC4/Modelo!$D$64)-1)</f>
        <v>-2.0000000000000018E-2</v>
      </c>
      <c r="AD45" s="31">
        <f ca="1">IF(ISBLANK(AD4),"",(AD4/Modelo!$D$64)-1)</f>
        <v>-0.30500000000000005</v>
      </c>
      <c r="AE45" s="31">
        <f ca="1">IF(ISBLANK(AE4),"",(AE4/Modelo!$D$64)-1)</f>
        <v>-0.31499999999999995</v>
      </c>
      <c r="AF45" s="31">
        <f ca="1">IF(ISBLANK(AF4),"",(AF4/Modelo!$D$64)-1)</f>
        <v>-0.32999999999999996</v>
      </c>
      <c r="AG45" s="32">
        <f ca="1">IF(ISBLANK(AG4),"",(AG4/Modelo!$D$64)-1)</f>
        <v>-0.72</v>
      </c>
      <c r="AH45" s="33"/>
    </row>
    <row r="46" spans="1:34" s="22" customFormat="1" ht="12.75" x14ac:dyDescent="0.2">
      <c r="A46" s="33"/>
      <c r="B46" s="114" t="s">
        <v>6</v>
      </c>
      <c r="C46" s="98" t="str">
        <f t="shared" ref="C46:C59" si="25">C5</f>
        <v>Tiros en Red</v>
      </c>
      <c r="D46" s="99">
        <f ca="1">IF(ISBLANK(D5),"",(D5/Modelo!$D$65)-1)</f>
        <v>-0.71500000000000008</v>
      </c>
      <c r="E46" s="99">
        <f ca="1">IF(ISBLANK(E5),"",(E5/Modelo!$D$65)-1)</f>
        <v>-0.39</v>
      </c>
      <c r="F46" s="99">
        <f ca="1">IF(ISBLANK(F5),"",(F5/Modelo!$D$65)-1)</f>
        <v>-9.9999999999999978E-2</v>
      </c>
      <c r="G46" s="99">
        <f ca="1">IF(ISBLANK(G5),"",(G5/Modelo!$D$65)-1)</f>
        <v>-0.75</v>
      </c>
      <c r="H46" s="99">
        <f ca="1">IF(ISBLANK(H5),"",(H5/Modelo!$D$65)-1)</f>
        <v>-0.21499999999999997</v>
      </c>
      <c r="I46" s="99">
        <f ca="1">IF(ISBLANK(I5),"",(I5/Modelo!$D$65)-1)</f>
        <v>-0.38</v>
      </c>
      <c r="J46" s="99">
        <f ca="1">IF(ISBLANK(J5),"",(J5/Modelo!$D$65)-1)</f>
        <v>-0.43500000000000005</v>
      </c>
      <c r="K46" s="99">
        <f ca="1">IF(ISBLANK(K5),"",(K5/Modelo!$D$65)-1)</f>
        <v>-0.37</v>
      </c>
      <c r="L46" s="99">
        <f ca="1">IF(ISBLANK(L5),"",(L5/Modelo!$D$65)-1)</f>
        <v>-0.65</v>
      </c>
      <c r="M46" s="99">
        <f ca="1">IF(ISBLANK(M5),"",(M5/Modelo!$D$65)-1)</f>
        <v>-0.53</v>
      </c>
      <c r="N46" s="99">
        <f ca="1">IF(ISBLANK(N5),"",(N5/Modelo!$D$65)-1)</f>
        <v>0</v>
      </c>
      <c r="O46" s="99">
        <f ca="1">IF(ISBLANK(O5),"",(O5/Modelo!$D$65)-1)</f>
        <v>-0.35499999999999998</v>
      </c>
      <c r="P46" s="99">
        <f ca="1">IF(ISBLANK(P5),"",(P5/Modelo!$D$65)-1)</f>
        <v>-0.45499999999999996</v>
      </c>
      <c r="Q46" s="99">
        <f ca="1">IF(ISBLANK(Q5),"",(Q5/Modelo!$D$65)-1)</f>
        <v>-0.17500000000000004</v>
      </c>
      <c r="R46" s="99">
        <f ca="1">IF(ISBLANK(R5),"",(R5/Modelo!$D$65)-1)</f>
        <v>-2.0000000000000018E-2</v>
      </c>
      <c r="S46" s="99">
        <f ca="1">IF(ISBLANK(S5),"",(S5/Modelo!$D$65)-1)</f>
        <v>-0.61</v>
      </c>
      <c r="T46" s="99">
        <f ca="1">IF(ISBLANK(T5),"",(T5/Modelo!$D$65)-1)</f>
        <v>-0.40500000000000003</v>
      </c>
      <c r="U46" s="99">
        <f ca="1">IF(ISBLANK(U5),"",(U5/Modelo!$D$65)-1)</f>
        <v>-0.35499999999999998</v>
      </c>
      <c r="V46" s="99">
        <f ca="1">IF(ISBLANK(V5),"",(V5/Modelo!$D$65)-1)</f>
        <v>-0.51</v>
      </c>
      <c r="W46" s="99">
        <f ca="1">IF(ISBLANK(W5),"",(W5/Modelo!$D$65)-1)</f>
        <v>-0.125</v>
      </c>
      <c r="X46" s="99">
        <f ca="1">IF(ISBLANK(X5),"",(X5/Modelo!$D$65)-1)</f>
        <v>-0.29000000000000004</v>
      </c>
      <c r="Y46" s="99">
        <f ca="1">IF(ISBLANK(Y5),"",(Y5/Modelo!$D$65)-1)</f>
        <v>-0.4</v>
      </c>
      <c r="Z46" s="99">
        <f ca="1">IF(ISBLANK(Z5),"",(Z5/Modelo!$D$65)-1)</f>
        <v>-0.68500000000000005</v>
      </c>
      <c r="AA46" s="99">
        <f ca="1">IF(ISBLANK(AA5),"",(AA5/Modelo!$D$65)-1)</f>
        <v>-4.0000000000000036E-2</v>
      </c>
      <c r="AB46" s="99">
        <f ca="1">IF(ISBLANK(AB5),"",(AB5/Modelo!$D$65)-1)</f>
        <v>-0.26</v>
      </c>
      <c r="AC46" s="99">
        <f ca="1">IF(ISBLANK(AC5),"",(AC5/Modelo!$D$65)-1)</f>
        <v>-0.505</v>
      </c>
      <c r="AD46" s="99">
        <f ca="1">IF(ISBLANK(AD5),"",(AD5/Modelo!$D$65)-1)</f>
        <v>-0.7</v>
      </c>
      <c r="AE46" s="99">
        <f ca="1">IF(ISBLANK(AE5),"",(AE5/Modelo!$D$65)-1)</f>
        <v>-0.72499999999999998</v>
      </c>
      <c r="AF46" s="99">
        <f ca="1">IF(ISBLANK(AF5),"",(AF5/Modelo!$D$65)-1)</f>
        <v>-0.34499999999999997</v>
      </c>
      <c r="AG46" s="128">
        <f ca="1">IF(ISBLANK(AG5),"",(AG5/Modelo!$D$65)-1)</f>
        <v>-3.5000000000000031E-2</v>
      </c>
      <c r="AH46" s="33"/>
    </row>
    <row r="47" spans="1:34" s="22" customFormat="1" ht="12.75" x14ac:dyDescent="0.2">
      <c r="A47" s="33"/>
      <c r="B47" s="116" t="s">
        <v>6</v>
      </c>
      <c r="C47" s="100" t="str">
        <f t="shared" si="25"/>
        <v>Tiros Séxtuples</v>
      </c>
      <c r="D47" s="101">
        <f ca="1">IF(ISBLANK(D6),"",(D6/Modelo!$D$65)-1)</f>
        <v>-0.42000000000000004</v>
      </c>
      <c r="E47" s="101">
        <f ca="1">IF(ISBLANK(E6),"",(E6/Modelo!$D$65)-1)</f>
        <v>-0.20499999999999996</v>
      </c>
      <c r="F47" s="101">
        <f ca="1">IF(ISBLANK(F6),"",(F6/Modelo!$D$65)-1)</f>
        <v>-0.30500000000000005</v>
      </c>
      <c r="G47" s="101">
        <f ca="1">IF(ISBLANK(G6),"",(G6/Modelo!$D$65)-1)</f>
        <v>-0.73499999999999999</v>
      </c>
      <c r="H47" s="101">
        <f ca="1">IF(ISBLANK(H6),"",(H6/Modelo!$D$65)-1)</f>
        <v>-0.73</v>
      </c>
      <c r="I47" s="101">
        <f ca="1">IF(ISBLANK(I6),"",(I6/Modelo!$D$65)-1)</f>
        <v>-0.61499999999999999</v>
      </c>
      <c r="J47" s="101">
        <f ca="1">IF(ISBLANK(J6),"",(J6/Modelo!$D$65)-1)</f>
        <v>-0.29500000000000004</v>
      </c>
      <c r="K47" s="101">
        <f ca="1">IF(ISBLANK(K6),"",(K6/Modelo!$D$65)-1)</f>
        <v>-0.29500000000000004</v>
      </c>
      <c r="L47" s="101">
        <f ca="1">IF(ISBLANK(L6),"",(L6/Modelo!$D$65)-1)</f>
        <v>-0.56000000000000005</v>
      </c>
      <c r="M47" s="101">
        <f ca="1">IF(ISBLANK(M6),"",(M6/Modelo!$D$65)-1)</f>
        <v>-0.36499999999999999</v>
      </c>
      <c r="N47" s="101">
        <f ca="1">IF(ISBLANK(N6),"",(N6/Modelo!$D$65)-1)</f>
        <v>-0.18500000000000005</v>
      </c>
      <c r="O47" s="101">
        <f ca="1">IF(ISBLANK(O6),"",(O6/Modelo!$D$65)-1)</f>
        <v>-0.745</v>
      </c>
      <c r="P47" s="101">
        <f ca="1">IF(ISBLANK(P6),"",(P6/Modelo!$D$65)-1)</f>
        <v>-0.18000000000000005</v>
      </c>
      <c r="Q47" s="101">
        <f ca="1">IF(ISBLANK(Q6),"",(Q6/Modelo!$D$65)-1)</f>
        <v>-0.13</v>
      </c>
      <c r="R47" s="101">
        <f ca="1">IF(ISBLANK(R6),"",(R6/Modelo!$D$65)-1)</f>
        <v>-0.65</v>
      </c>
      <c r="S47" s="101">
        <f ca="1">IF(ISBLANK(S6),"",(S6/Modelo!$D$65)-1)</f>
        <v>-0.48</v>
      </c>
      <c r="T47" s="101">
        <f ca="1">IF(ISBLANK(T6),"",(T6/Modelo!$D$65)-1)</f>
        <v>-0.65999999999999992</v>
      </c>
      <c r="U47" s="101">
        <f ca="1">IF(ISBLANK(U6),"",(U6/Modelo!$D$65)-1)</f>
        <v>-0.26</v>
      </c>
      <c r="V47" s="101">
        <f ca="1">IF(ISBLANK(V6),"",(V6/Modelo!$D$65)-1)</f>
        <v>-0.69500000000000006</v>
      </c>
      <c r="W47" s="101">
        <f ca="1">IF(ISBLANK(W6),"",(W6/Modelo!$D$65)-1)</f>
        <v>-0.125</v>
      </c>
      <c r="X47" s="101">
        <f ca="1">IF(ISBLANK(X6),"",(X6/Modelo!$D$65)-1)</f>
        <v>-0.56000000000000005</v>
      </c>
      <c r="Y47" s="101">
        <f ca="1">IF(ISBLANK(Y6),"",(Y6/Modelo!$D$65)-1)</f>
        <v>-2.5000000000000022E-2</v>
      </c>
      <c r="Z47" s="101">
        <f ca="1">IF(ISBLANK(Z6),"",(Z6/Modelo!$D$65)-1)</f>
        <v>-6.4999999999999947E-2</v>
      </c>
      <c r="AA47" s="101">
        <f ca="1">IF(ISBLANK(AA6),"",(AA6/Modelo!$D$65)-1)</f>
        <v>-0.38</v>
      </c>
      <c r="AB47" s="101">
        <f ca="1">IF(ISBLANK(AB6),"",(AB6/Modelo!$D$65)-1)</f>
        <v>-0.65999999999999992</v>
      </c>
      <c r="AC47" s="101">
        <f ca="1">IF(ISBLANK(AC6),"",(AC6/Modelo!$D$65)-1)</f>
        <v>-0.65</v>
      </c>
      <c r="AD47" s="101">
        <f ca="1">IF(ISBLANK(AD6),"",(AD6/Modelo!$D$65)-1)</f>
        <v>-0.60499999999999998</v>
      </c>
      <c r="AE47" s="101">
        <f ca="1">IF(ISBLANK(AE6),"",(AE6/Modelo!$D$65)-1)</f>
        <v>-0.17500000000000004</v>
      </c>
      <c r="AF47" s="101">
        <f ca="1">IF(ISBLANK(AF6),"",(AF6/Modelo!$D$65)-1)</f>
        <v>-0.54</v>
      </c>
      <c r="AG47" s="129">
        <f ca="1">IF(ISBLANK(AG6),"",(AG6/Modelo!$D$65)-1)</f>
        <v>-0.34499999999999997</v>
      </c>
      <c r="AH47" s="33"/>
    </row>
    <row r="48" spans="1:34" s="22" customFormat="1" ht="12.75" x14ac:dyDescent="0.2">
      <c r="A48" s="33"/>
      <c r="B48" s="116" t="s">
        <v>6</v>
      </c>
      <c r="C48" s="100" t="str">
        <f t="shared" si="25"/>
        <v>Rastreo Lateral</v>
      </c>
      <c r="D48" s="101">
        <f ca="1">IF(ISBLANK(D7),"",(D7/Modelo!$D$65)-1)</f>
        <v>-0.62</v>
      </c>
      <c r="E48" s="101">
        <f ca="1">IF(ISBLANK(E7),"",(E7/Modelo!$D$65)-1)</f>
        <v>-0.65500000000000003</v>
      </c>
      <c r="F48" s="101">
        <f ca="1">IF(ISBLANK(F7),"",(F7/Modelo!$D$65)-1)</f>
        <v>-0.75</v>
      </c>
      <c r="G48" s="101">
        <f ca="1">IF(ISBLANK(G7),"",(G7/Modelo!$D$65)-1)</f>
        <v>-5.0000000000000044E-2</v>
      </c>
      <c r="H48" s="101">
        <f ca="1">IF(ISBLANK(H7),"",(H7/Modelo!$D$65)-1)</f>
        <v>-0.27500000000000002</v>
      </c>
      <c r="I48" s="101">
        <f ca="1">IF(ISBLANK(I7),"",(I7/Modelo!$D$65)-1)</f>
        <v>-0.245</v>
      </c>
      <c r="J48" s="101">
        <f ca="1">IF(ISBLANK(J7),"",(J7/Modelo!$D$65)-1)</f>
        <v>-0.33999999999999997</v>
      </c>
      <c r="K48" s="101">
        <f ca="1">IF(ISBLANK(K7),"",(K7/Modelo!$D$65)-1)</f>
        <v>-0.18000000000000005</v>
      </c>
      <c r="L48" s="101">
        <f ca="1">IF(ISBLANK(L7),"",(L7/Modelo!$D$65)-1)</f>
        <v>-0.32999999999999996</v>
      </c>
      <c r="M48" s="101">
        <f ca="1">IF(ISBLANK(M7),"",(M7/Modelo!$D$65)-1)</f>
        <v>-0.49</v>
      </c>
      <c r="N48" s="101">
        <f ca="1">IF(ISBLANK(N7),"",(N7/Modelo!$D$65)-1)</f>
        <v>-0.19499999999999995</v>
      </c>
      <c r="O48" s="101">
        <f ca="1">IF(ISBLANK(O7),"",(O7/Modelo!$D$65)-1)</f>
        <v>-0.20499999999999996</v>
      </c>
      <c r="P48" s="101">
        <f ca="1">IF(ISBLANK(P7),"",(P7/Modelo!$D$65)-1)</f>
        <v>-2.5000000000000022E-2</v>
      </c>
      <c r="Q48" s="101">
        <f ca="1">IF(ISBLANK(Q7),"",(Q7/Modelo!$D$65)-1)</f>
        <v>-0.10499999999999998</v>
      </c>
      <c r="R48" s="101">
        <f ca="1">IF(ISBLANK(R7),"",(R7/Modelo!$D$65)-1)</f>
        <v>-0.27500000000000002</v>
      </c>
      <c r="S48" s="101">
        <f ca="1">IF(ISBLANK(S7),"",(S7/Modelo!$D$65)-1)</f>
        <v>-0.68500000000000005</v>
      </c>
      <c r="T48" s="101">
        <f ca="1">IF(ISBLANK(T7),"",(T7/Modelo!$D$65)-1)</f>
        <v>-2.0000000000000018E-2</v>
      </c>
      <c r="U48" s="101">
        <f ca="1">IF(ISBLANK(U7),"",(U7/Modelo!$D$65)-1)</f>
        <v>-0.30500000000000005</v>
      </c>
      <c r="V48" s="101">
        <f ca="1">IF(ISBLANK(V7),"",(V7/Modelo!$D$65)-1)</f>
        <v>-0.59499999999999997</v>
      </c>
      <c r="W48" s="101">
        <f ca="1">IF(ISBLANK(W7),"",(W7/Modelo!$D$65)-1)</f>
        <v>-6.9999999999999951E-2</v>
      </c>
      <c r="X48" s="101">
        <f ca="1">IF(ISBLANK(X7),"",(X7/Modelo!$D$65)-1)</f>
        <v>-0.48499999999999999</v>
      </c>
      <c r="Y48" s="101">
        <f ca="1">IF(ISBLANK(Y7),"",(Y7/Modelo!$D$65)-1)</f>
        <v>-4.500000000000004E-2</v>
      </c>
      <c r="Z48" s="101">
        <f ca="1">IF(ISBLANK(Z7),"",(Z7/Modelo!$D$65)-1)</f>
        <v>-0.71500000000000008</v>
      </c>
      <c r="AA48" s="101">
        <f ca="1">IF(ISBLANK(AA7),"",(AA7/Modelo!$D$65)-1)</f>
        <v>-0.34499999999999997</v>
      </c>
      <c r="AB48" s="101">
        <f ca="1">IF(ISBLANK(AB7),"",(AB7/Modelo!$D$65)-1)</f>
        <v>-0.24</v>
      </c>
      <c r="AC48" s="101">
        <f ca="1">IF(ISBLANK(AC7),"",(AC7/Modelo!$D$65)-1)</f>
        <v>-0.15000000000000002</v>
      </c>
      <c r="AD48" s="101">
        <f ca="1">IF(ISBLANK(AD7),"",(AD7/Modelo!$D$65)-1)</f>
        <v>-0.43999999999999995</v>
      </c>
      <c r="AE48" s="101">
        <f ca="1">IF(ISBLANK(AE7),"",(AE7/Modelo!$D$65)-1)</f>
        <v>-5.5000000000000049E-2</v>
      </c>
      <c r="AF48" s="101">
        <f ca="1">IF(ISBLANK(AF7),"",(AF7/Modelo!$D$65)-1)</f>
        <v>-0.12</v>
      </c>
      <c r="AG48" s="129">
        <f ca="1">IF(ISBLANK(AG7),"",(AG7/Modelo!$D$65)-1)</f>
        <v>-3.0000000000000027E-2</v>
      </c>
      <c r="AH48" s="33"/>
    </row>
    <row r="49" spans="1:34" s="22" customFormat="1" ht="12.75" x14ac:dyDescent="0.2">
      <c r="A49" s="33"/>
      <c r="B49" s="116" t="s">
        <v>6</v>
      </c>
      <c r="C49" s="100" t="str">
        <f t="shared" si="25"/>
        <v>Rastreo en Movimiento</v>
      </c>
      <c r="D49" s="101">
        <f ca="1">IF(ISBLANK(D8),"",(D8/Modelo!$D$65)-1)</f>
        <v>-0.39500000000000002</v>
      </c>
      <c r="E49" s="101">
        <f ca="1">IF(ISBLANK(E8),"",(E8/Modelo!$D$65)-1)</f>
        <v>-0.49</v>
      </c>
      <c r="F49" s="101">
        <f ca="1">IF(ISBLANK(F8),"",(F8/Modelo!$D$65)-1)</f>
        <v>-0.35</v>
      </c>
      <c r="G49" s="101">
        <f ca="1">IF(ISBLANK(G8),"",(G8/Modelo!$D$65)-1)</f>
        <v>-9.9999999999999978E-2</v>
      </c>
      <c r="H49" s="101">
        <f ca="1">IF(ISBLANK(H8),"",(H8/Modelo!$D$65)-1)</f>
        <v>-0.53499999999999992</v>
      </c>
      <c r="I49" s="101">
        <f ca="1">IF(ISBLANK(I8),"",(I8/Modelo!$D$65)-1)</f>
        <v>-6.4999999999999947E-2</v>
      </c>
      <c r="J49" s="101">
        <f ca="1">IF(ISBLANK(J8),"",(J8/Modelo!$D$65)-1)</f>
        <v>-1.0000000000000009E-2</v>
      </c>
      <c r="K49" s="101">
        <f ca="1">IF(ISBLANK(K8),"",(K8/Modelo!$D$65)-1)</f>
        <v>-0.66500000000000004</v>
      </c>
      <c r="L49" s="101">
        <f ca="1">IF(ISBLANK(L8),"",(L8/Modelo!$D$65)-1)</f>
        <v>-0.745</v>
      </c>
      <c r="M49" s="101">
        <f ca="1">IF(ISBLANK(M8),"",(M8/Modelo!$D$65)-1)</f>
        <v>-0.505</v>
      </c>
      <c r="N49" s="101">
        <f ca="1">IF(ISBLANK(N8),"",(N8/Modelo!$D$65)-1)</f>
        <v>-0.18500000000000005</v>
      </c>
      <c r="O49" s="101">
        <f ca="1">IF(ISBLANK(O8),"",(O8/Modelo!$D$65)-1)</f>
        <v>-0.70500000000000007</v>
      </c>
      <c r="P49" s="101">
        <f ca="1">IF(ISBLANK(P8),"",(P8/Modelo!$D$65)-1)</f>
        <v>-0.25</v>
      </c>
      <c r="Q49" s="101">
        <f ca="1">IF(ISBLANK(Q8),"",(Q8/Modelo!$D$65)-1)</f>
        <v>-6.4999999999999947E-2</v>
      </c>
      <c r="R49" s="101">
        <f ca="1">IF(ISBLANK(R8),"",(R8/Modelo!$D$65)-1)</f>
        <v>-0.29000000000000004</v>
      </c>
      <c r="S49" s="101">
        <f ca="1">IF(ISBLANK(S8),"",(S8/Modelo!$D$65)-1)</f>
        <v>-0.72499999999999998</v>
      </c>
      <c r="T49" s="101">
        <f ca="1">IF(ISBLANK(T8),"",(T8/Modelo!$D$65)-1)</f>
        <v>-0.15000000000000002</v>
      </c>
      <c r="U49" s="101">
        <f ca="1">IF(ISBLANK(U8),"",(U8/Modelo!$D$65)-1)</f>
        <v>-0.255</v>
      </c>
      <c r="V49" s="101">
        <f ca="1">IF(ISBLANK(V8),"",(V8/Modelo!$D$65)-1)</f>
        <v>-0.65500000000000003</v>
      </c>
      <c r="W49" s="101">
        <f ca="1">IF(ISBLANK(W8),"",(W8/Modelo!$D$65)-1)</f>
        <v>-0.36</v>
      </c>
      <c r="X49" s="101">
        <f ca="1">IF(ISBLANK(X8),"",(X8/Modelo!$D$65)-1)</f>
        <v>-0.62</v>
      </c>
      <c r="Y49" s="101">
        <f ca="1">IF(ISBLANK(Y8),"",(Y8/Modelo!$D$65)-1)</f>
        <v>-0.33499999999999996</v>
      </c>
      <c r="Z49" s="101">
        <f ca="1">IF(ISBLANK(Z8),"",(Z8/Modelo!$D$65)-1)</f>
        <v>-0.42500000000000004</v>
      </c>
      <c r="AA49" s="101">
        <f ca="1">IF(ISBLANK(AA8),"",(AA8/Modelo!$D$65)-1)</f>
        <v>-0.75</v>
      </c>
      <c r="AB49" s="101">
        <f ca="1">IF(ISBLANK(AB8),"",(AB8/Modelo!$D$65)-1)</f>
        <v>-0.40500000000000003</v>
      </c>
      <c r="AC49" s="101">
        <f ca="1">IF(ISBLANK(AC8),"",(AC8/Modelo!$D$65)-1)</f>
        <v>-0.7</v>
      </c>
      <c r="AD49" s="101">
        <f ca="1">IF(ISBLANK(AD8),"",(AD8/Modelo!$D$65)-1)</f>
        <v>-0.30500000000000005</v>
      </c>
      <c r="AE49" s="101">
        <f ca="1">IF(ISBLANK(AE8),"",(AE8/Modelo!$D$65)-1)</f>
        <v>-0.65500000000000003</v>
      </c>
      <c r="AF49" s="101">
        <f ca="1">IF(ISBLANK(AF8),"",(AF8/Modelo!$D$65)-1)</f>
        <v>-0.45999999999999996</v>
      </c>
      <c r="AG49" s="129">
        <f ca="1">IF(ISBLANK(AG8),"",(AG8/Modelo!$D$65)-1)</f>
        <v>-0.23499999999999999</v>
      </c>
      <c r="AH49" s="33"/>
    </row>
    <row r="50" spans="1:34" s="22" customFormat="1" ht="12.75" x14ac:dyDescent="0.2">
      <c r="A50" s="33"/>
      <c r="B50" s="116" t="s">
        <v>6</v>
      </c>
      <c r="C50" s="100" t="str">
        <f t="shared" si="25"/>
        <v>Tiros de Araña</v>
      </c>
      <c r="D50" s="101">
        <f ca="1">IF(ISBLANK(D9),"",(D9/Modelo!$D$65)-1)</f>
        <v>-0.31499999999999995</v>
      </c>
      <c r="E50" s="101">
        <f ca="1">IF(ISBLANK(E9),"",(E9/Modelo!$D$65)-1)</f>
        <v>-0.27</v>
      </c>
      <c r="F50" s="101">
        <f ca="1">IF(ISBLANK(F9),"",(F9/Modelo!$D$65)-1)</f>
        <v>-0.56000000000000005</v>
      </c>
      <c r="G50" s="101">
        <f ca="1">IF(ISBLANK(G9),"",(G9/Modelo!$D$65)-1)</f>
        <v>-0.42000000000000004</v>
      </c>
      <c r="H50" s="101">
        <f ca="1">IF(ISBLANK(H9),"",(H9/Modelo!$D$65)-1)</f>
        <v>-0.63</v>
      </c>
      <c r="I50" s="101">
        <f ca="1">IF(ISBLANK(I9),"",(I9/Modelo!$D$65)-1)</f>
        <v>-0.43500000000000005</v>
      </c>
      <c r="J50" s="101">
        <f ca="1">IF(ISBLANK(J9),"",(J9/Modelo!$D$65)-1)</f>
        <v>-3.5000000000000031E-2</v>
      </c>
      <c r="K50" s="101">
        <f ca="1">IF(ISBLANK(K9),"",(K9/Modelo!$D$65)-1)</f>
        <v>-0.74</v>
      </c>
      <c r="L50" s="101">
        <f ca="1">IF(ISBLANK(L9),"",(L9/Modelo!$D$65)-1)</f>
        <v>-1.0000000000000009E-2</v>
      </c>
      <c r="M50" s="101">
        <f ca="1">IF(ISBLANK(M9),"",(M9/Modelo!$D$65)-1)</f>
        <v>-0.21999999999999997</v>
      </c>
      <c r="N50" s="101">
        <f ca="1">IF(ISBLANK(N9),"",(N9/Modelo!$D$65)-1)</f>
        <v>-0.73</v>
      </c>
      <c r="O50" s="101">
        <f ca="1">IF(ISBLANK(O9),"",(O9/Modelo!$D$65)-1)</f>
        <v>-0.40500000000000003</v>
      </c>
      <c r="P50" s="101">
        <f ca="1">IF(ISBLANK(P9),"",(P9/Modelo!$D$65)-1)</f>
        <v>-0.14500000000000002</v>
      </c>
      <c r="Q50" s="101">
        <f ca="1">IF(ISBLANK(Q9),"",(Q9/Modelo!$D$65)-1)</f>
        <v>-1.0000000000000009E-2</v>
      </c>
      <c r="R50" s="101">
        <f ca="1">IF(ISBLANK(R9),"",(R9/Modelo!$D$65)-1)</f>
        <v>-0.63</v>
      </c>
      <c r="S50" s="101">
        <f ca="1">IF(ISBLANK(S9),"",(S9/Modelo!$D$65)-1)</f>
        <v>-0.29500000000000004</v>
      </c>
      <c r="T50" s="101">
        <f ca="1">IF(ISBLANK(T9),"",(T9/Modelo!$D$65)-1)</f>
        <v>-0.69</v>
      </c>
      <c r="U50" s="101">
        <f ca="1">IF(ISBLANK(U9),"",(U9/Modelo!$D$65)-1)</f>
        <v>-0.68500000000000005</v>
      </c>
      <c r="V50" s="101">
        <f ca="1">IF(ISBLANK(V9),"",(V9/Modelo!$D$65)-1)</f>
        <v>-6.9999999999999951E-2</v>
      </c>
      <c r="W50" s="101">
        <f ca="1">IF(ISBLANK(W9),"",(W9/Modelo!$D$65)-1)</f>
        <v>-0.7</v>
      </c>
      <c r="X50" s="101">
        <f ca="1">IF(ISBLANK(X9),"",(X9/Modelo!$D$65)-1)</f>
        <v>-0.29500000000000004</v>
      </c>
      <c r="Y50" s="101">
        <f ca="1">IF(ISBLANK(Y9),"",(Y9/Modelo!$D$65)-1)</f>
        <v>-0.41500000000000004</v>
      </c>
      <c r="Z50" s="101">
        <f ca="1">IF(ISBLANK(Z9),"",(Z9/Modelo!$D$65)-1)</f>
        <v>-0.47</v>
      </c>
      <c r="AA50" s="101">
        <f ca="1">IF(ISBLANK(AA9),"",(AA9/Modelo!$D$65)-1)</f>
        <v>-0.43500000000000005</v>
      </c>
      <c r="AB50" s="101">
        <f ca="1">IF(ISBLANK(AB9),"",(AB9/Modelo!$D$65)-1)</f>
        <v>-0.35499999999999998</v>
      </c>
      <c r="AC50" s="101">
        <f ca="1">IF(ISBLANK(AC9),"",(AC9/Modelo!$D$65)-1)</f>
        <v>-0.45499999999999996</v>
      </c>
      <c r="AD50" s="101">
        <f ca="1">IF(ISBLANK(AD9),"",(AD9/Modelo!$D$65)-1)</f>
        <v>-0.66999999999999993</v>
      </c>
      <c r="AE50" s="101">
        <f ca="1">IF(ISBLANK(AE9),"",(AE9/Modelo!$D$65)-1)</f>
        <v>-5.5000000000000049E-2</v>
      </c>
      <c r="AF50" s="101">
        <f ca="1">IF(ISBLANK(AF9),"",(AF9/Modelo!$D$65)-1)</f>
        <v>-0.45999999999999996</v>
      </c>
      <c r="AG50" s="129">
        <f ca="1">IF(ISBLANK(AG9),"",(AG9/Modelo!$D$65)-1)</f>
        <v>-6.4999999999999947E-2</v>
      </c>
      <c r="AH50" s="33"/>
    </row>
    <row r="51" spans="1:34" s="22" customFormat="1" ht="12.75" x14ac:dyDescent="0.2">
      <c r="A51" s="33"/>
      <c r="B51" s="116" t="s">
        <v>6</v>
      </c>
      <c r="C51" s="100" t="str">
        <f t="shared" si="25"/>
        <v>Tiros en Movimiento</v>
      </c>
      <c r="D51" s="101">
        <f ca="1">IF(ISBLANK(D10),"",(D10/Modelo!$D$65)-1)</f>
        <v>-0.35</v>
      </c>
      <c r="E51" s="101">
        <f ca="1">IF(ISBLANK(E10),"",(E10/Modelo!$D$65)-1)</f>
        <v>-0.26500000000000001</v>
      </c>
      <c r="F51" s="101">
        <f ca="1">IF(ISBLANK(F10),"",(F10/Modelo!$D$65)-1)</f>
        <v>-0.54499999999999993</v>
      </c>
      <c r="G51" s="101">
        <f ca="1">IF(ISBLANK(G10),"",(G10/Modelo!$D$65)-1)</f>
        <v>-0.11499999999999999</v>
      </c>
      <c r="H51" s="101">
        <f ca="1">IF(ISBLANK(H10),"",(H10/Modelo!$D$65)-1)</f>
        <v>-0.20999999999999996</v>
      </c>
      <c r="I51" s="101">
        <f ca="1">IF(ISBLANK(I10),"",(I10/Modelo!$D$65)-1)</f>
        <v>-0.38</v>
      </c>
      <c r="J51" s="101">
        <f ca="1">IF(ISBLANK(J10),"",(J10/Modelo!$D$65)-1)</f>
        <v>-0.69500000000000006</v>
      </c>
      <c r="K51" s="101">
        <f ca="1">IF(ISBLANK(K10),"",(K10/Modelo!$D$65)-1)</f>
        <v>-0.42500000000000004</v>
      </c>
      <c r="L51" s="101">
        <f ca="1">IF(ISBLANK(L10),"",(L10/Modelo!$D$65)-1)</f>
        <v>-3.0000000000000027E-2</v>
      </c>
      <c r="M51" s="101">
        <f ca="1">IF(ISBLANK(M10),"",(M10/Modelo!$D$65)-1)</f>
        <v>-5.0000000000000044E-3</v>
      </c>
      <c r="N51" s="101">
        <f ca="1">IF(ISBLANK(N10),"",(N10/Modelo!$D$65)-1)</f>
        <v>-0.54499999999999993</v>
      </c>
      <c r="O51" s="101">
        <f ca="1">IF(ISBLANK(O10),"",(O10/Modelo!$D$65)-1)</f>
        <v>-0.61</v>
      </c>
      <c r="P51" s="101">
        <f ca="1">IF(ISBLANK(P10),"",(P10/Modelo!$D$65)-1)</f>
        <v>-0.57000000000000006</v>
      </c>
      <c r="Q51" s="101">
        <f ca="1">IF(ISBLANK(Q10),"",(Q10/Modelo!$D$65)-1)</f>
        <v>-0.43000000000000005</v>
      </c>
      <c r="R51" s="101">
        <f ca="1">IF(ISBLANK(R10),"",(R10/Modelo!$D$65)-1)</f>
        <v>-0.125</v>
      </c>
      <c r="S51" s="101">
        <f ca="1">IF(ISBLANK(S10),"",(S10/Modelo!$D$65)-1)</f>
        <v>-0.59499999999999997</v>
      </c>
      <c r="T51" s="101">
        <f ca="1">IF(ISBLANK(T10),"",(T10/Modelo!$D$65)-1)</f>
        <v>-0.39</v>
      </c>
      <c r="U51" s="101">
        <f ca="1">IF(ISBLANK(U10),"",(U10/Modelo!$D$65)-1)</f>
        <v>-0.18999999999999995</v>
      </c>
      <c r="V51" s="101">
        <f ca="1">IF(ISBLANK(V10),"",(V10/Modelo!$D$65)-1)</f>
        <v>-0.44999999999999996</v>
      </c>
      <c r="W51" s="101">
        <f ca="1">IF(ISBLANK(W10),"",(W10/Modelo!$D$65)-1)</f>
        <v>-2.0000000000000018E-2</v>
      </c>
      <c r="X51" s="101">
        <f ca="1">IF(ISBLANK(X10),"",(X10/Modelo!$D$65)-1)</f>
        <v>-0.18000000000000005</v>
      </c>
      <c r="Y51" s="101">
        <f ca="1">IF(ISBLANK(Y10),"",(Y10/Modelo!$D$65)-1)</f>
        <v>-0.54</v>
      </c>
      <c r="Z51" s="101">
        <f ca="1">IF(ISBLANK(Z10),"",(Z10/Modelo!$D$65)-1)</f>
        <v>-0.25</v>
      </c>
      <c r="AA51" s="101">
        <f ca="1">IF(ISBLANK(AA10),"",(AA10/Modelo!$D$65)-1)</f>
        <v>-0.61</v>
      </c>
      <c r="AB51" s="101">
        <f ca="1">IF(ISBLANK(AB10),"",(AB10/Modelo!$D$65)-1)</f>
        <v>-0.49</v>
      </c>
      <c r="AC51" s="101">
        <f ca="1">IF(ISBLANK(AC10),"",(AC10/Modelo!$D$65)-1)</f>
        <v>-0.56000000000000005</v>
      </c>
      <c r="AD51" s="101">
        <f ca="1">IF(ISBLANK(AD10),"",(AD10/Modelo!$D$65)-1)</f>
        <v>-0.53</v>
      </c>
      <c r="AE51" s="101">
        <f ca="1">IF(ISBLANK(AE10),"",(AE10/Modelo!$D$65)-1)</f>
        <v>-0.29500000000000004</v>
      </c>
      <c r="AF51" s="101">
        <f ca="1">IF(ISBLANK(AF10),"",(AF10/Modelo!$D$65)-1)</f>
        <v>-0.32999999999999996</v>
      </c>
      <c r="AG51" s="129">
        <f ca="1">IF(ISBLANK(AG10),"",(AG10/Modelo!$D$65)-1)</f>
        <v>-0.59499999999999997</v>
      </c>
      <c r="AH51" s="33"/>
    </row>
    <row r="52" spans="1:34" s="22" customFormat="1" ht="12.75" x14ac:dyDescent="0.2">
      <c r="A52" s="33"/>
      <c r="B52" s="116" t="s">
        <v>6</v>
      </c>
      <c r="C52" s="100" t="str">
        <f t="shared" si="25"/>
        <v>Rastreo Lateral</v>
      </c>
      <c r="D52" s="101">
        <f ca="1">IF(ISBLANK(D11),"",(D11/Modelo!$D$65)-1)</f>
        <v>-0.49</v>
      </c>
      <c r="E52" s="101">
        <f ca="1">IF(ISBLANK(E11),"",(E11/Modelo!$D$65)-1)</f>
        <v>-0.22999999999999998</v>
      </c>
      <c r="F52" s="101">
        <f ca="1">IF(ISBLANK(F11),"",(F11/Modelo!$D$65)-1)</f>
        <v>-0.42000000000000004</v>
      </c>
      <c r="G52" s="101">
        <f ca="1">IF(ISBLANK(G11),"",(G11/Modelo!$D$65)-1)</f>
        <v>-0.245</v>
      </c>
      <c r="H52" s="101">
        <f ca="1">IF(ISBLANK(H11),"",(H11/Modelo!$D$65)-1)</f>
        <v>-6.9999999999999951E-2</v>
      </c>
      <c r="I52" s="101">
        <f ca="1">IF(ISBLANK(I11),"",(I11/Modelo!$D$65)-1)</f>
        <v>-0.48499999999999999</v>
      </c>
      <c r="J52" s="101">
        <f ca="1">IF(ISBLANK(J11),"",(J11/Modelo!$D$65)-1)</f>
        <v>-0.505</v>
      </c>
      <c r="K52" s="101">
        <f ca="1">IF(ISBLANK(K11),"",(K11/Modelo!$D$65)-1)</f>
        <v>-0.375</v>
      </c>
      <c r="L52" s="101">
        <f ca="1">IF(ISBLANK(L11),"",(L11/Modelo!$D$65)-1)</f>
        <v>-0.43500000000000005</v>
      </c>
      <c r="M52" s="101">
        <f ca="1">IF(ISBLANK(M11),"",(M11/Modelo!$D$65)-1)</f>
        <v>-0.53499999999999992</v>
      </c>
      <c r="N52" s="101">
        <f ca="1">IF(ISBLANK(N11),"",(N11/Modelo!$D$65)-1)</f>
        <v>-0.31999999999999995</v>
      </c>
      <c r="O52" s="101">
        <f ca="1">IF(ISBLANK(O11),"",(O11/Modelo!$D$65)-1)</f>
        <v>-8.4999999999999964E-2</v>
      </c>
      <c r="P52" s="101">
        <f ca="1">IF(ISBLANK(P11),"",(P11/Modelo!$D$65)-1)</f>
        <v>-0.72</v>
      </c>
      <c r="Q52" s="101">
        <f ca="1">IF(ISBLANK(Q11),"",(Q11/Modelo!$D$65)-1)</f>
        <v>-7.999999999999996E-2</v>
      </c>
      <c r="R52" s="101">
        <f ca="1">IF(ISBLANK(R11),"",(R11/Modelo!$D$65)-1)</f>
        <v>-0.5</v>
      </c>
      <c r="S52" s="101">
        <f ca="1">IF(ISBLANK(S11),"",(S11/Modelo!$D$65)-1)</f>
        <v>-0.43000000000000005</v>
      </c>
      <c r="T52" s="101">
        <f ca="1">IF(ISBLANK(T11),"",(T11/Modelo!$D$65)-1)</f>
        <v>-6.0000000000000053E-2</v>
      </c>
      <c r="U52" s="101">
        <f ca="1">IF(ISBLANK(U11),"",(U11/Modelo!$D$65)-1)</f>
        <v>-0.66999999999999993</v>
      </c>
      <c r="V52" s="101">
        <f ca="1">IF(ISBLANK(V11),"",(V11/Modelo!$D$65)-1)</f>
        <v>-0.18000000000000005</v>
      </c>
      <c r="W52" s="101">
        <f ca="1">IF(ISBLANK(W11),"",(W11/Modelo!$D$65)-1)</f>
        <v>-0.14000000000000001</v>
      </c>
      <c r="X52" s="101">
        <f ca="1">IF(ISBLANK(X11),"",(X11/Modelo!$D$65)-1)</f>
        <v>-4.500000000000004E-2</v>
      </c>
      <c r="Y52" s="101">
        <f ca="1">IF(ISBLANK(Y11),"",(Y11/Modelo!$D$65)-1)</f>
        <v>-8.9999999999999969E-2</v>
      </c>
      <c r="Z52" s="101">
        <f ca="1">IF(ISBLANK(Z11),"",(Z11/Modelo!$D$65)-1)</f>
        <v>-0.72</v>
      </c>
      <c r="AA52" s="101">
        <f ca="1">IF(ISBLANK(AA11),"",(AA11/Modelo!$D$65)-1)</f>
        <v>-0.14000000000000001</v>
      </c>
      <c r="AB52" s="101">
        <f ca="1">IF(ISBLANK(AB11),"",(AB11/Modelo!$D$65)-1)</f>
        <v>-0.46499999999999997</v>
      </c>
      <c r="AC52" s="101">
        <f ca="1">IF(ISBLANK(AC11),"",(AC11/Modelo!$D$65)-1)</f>
        <v>-0.46499999999999997</v>
      </c>
      <c r="AD52" s="101">
        <f ca="1">IF(ISBLANK(AD11),"",(AD11/Modelo!$D$65)-1)</f>
        <v>-0.41500000000000004</v>
      </c>
      <c r="AE52" s="101">
        <f ca="1">IF(ISBLANK(AE11),"",(AE11/Modelo!$D$65)-1)</f>
        <v>-0.22999999999999998</v>
      </c>
      <c r="AF52" s="101">
        <f ca="1">IF(ISBLANK(AF11),"",(AF11/Modelo!$D$65)-1)</f>
        <v>-0.45499999999999996</v>
      </c>
      <c r="AG52" s="129">
        <f ca="1">IF(ISBLANK(AG11),"",(AG11/Modelo!$D$65)-1)</f>
        <v>-0.30000000000000004</v>
      </c>
      <c r="AH52" s="33"/>
    </row>
    <row r="53" spans="1:34" s="22" customFormat="1" ht="12.75" x14ac:dyDescent="0.2">
      <c r="A53" s="33"/>
      <c r="B53" s="116" t="s">
        <v>6</v>
      </c>
      <c r="C53" s="100" t="str">
        <f t="shared" si="25"/>
        <v>Tiros en Red</v>
      </c>
      <c r="D53" s="101">
        <f ca="1">IF(ISBLANK(D12),"",(D12/Modelo!$D$65)-1)</f>
        <v>-0.29500000000000004</v>
      </c>
      <c r="E53" s="101">
        <f ca="1">IF(ISBLANK(E12),"",(E12/Modelo!$D$65)-1)</f>
        <v>-0.44999999999999996</v>
      </c>
      <c r="F53" s="101">
        <f ca="1">IF(ISBLANK(F12),"",(F12/Modelo!$D$65)-1)</f>
        <v>-0.55499999999999994</v>
      </c>
      <c r="G53" s="101">
        <f ca="1">IF(ISBLANK(G12),"",(G12/Modelo!$D$65)-1)</f>
        <v>-5.0000000000000044E-3</v>
      </c>
      <c r="H53" s="101">
        <f ca="1">IF(ISBLANK(H12),"",(H12/Modelo!$D$65)-1)</f>
        <v>-0.63</v>
      </c>
      <c r="I53" s="101">
        <f ca="1">IF(ISBLANK(I12),"",(I12/Modelo!$D$65)-1)</f>
        <v>-0.43500000000000005</v>
      </c>
      <c r="J53" s="101">
        <f ca="1">IF(ISBLANK(J12),"",(J12/Modelo!$D$65)-1)</f>
        <v>-0.32499999999999996</v>
      </c>
      <c r="K53" s="101">
        <f ca="1">IF(ISBLANK(K12),"",(K12/Modelo!$D$65)-1)</f>
        <v>-0.67999999999999994</v>
      </c>
      <c r="L53" s="101">
        <f ca="1">IF(ISBLANK(L12),"",(L12/Modelo!$D$65)-1)</f>
        <v>-0.45499999999999996</v>
      </c>
      <c r="M53" s="101">
        <f ca="1">IF(ISBLANK(M12),"",(M12/Modelo!$D$65)-1)</f>
        <v>-0.42000000000000004</v>
      </c>
      <c r="N53" s="101">
        <f ca="1">IF(ISBLANK(N12),"",(N12/Modelo!$D$65)-1)</f>
        <v>-9.9999999999999978E-2</v>
      </c>
      <c r="O53" s="101">
        <f ca="1">IF(ISBLANK(O12),"",(O12/Modelo!$D$65)-1)</f>
        <v>-0.43999999999999995</v>
      </c>
      <c r="P53" s="101">
        <f ca="1">IF(ISBLANK(P12),"",(P12/Modelo!$D$65)-1)</f>
        <v>-0.35499999999999998</v>
      </c>
      <c r="Q53" s="101">
        <f ca="1">IF(ISBLANK(Q12),"",(Q12/Modelo!$D$65)-1)</f>
        <v>-2.5000000000000022E-2</v>
      </c>
      <c r="R53" s="101">
        <f ca="1">IF(ISBLANK(R12),"",(R12/Modelo!$D$65)-1)</f>
        <v>-0.495</v>
      </c>
      <c r="S53" s="101">
        <f ca="1">IF(ISBLANK(S12),"",(S12/Modelo!$D$65)-1)</f>
        <v>-0.54499999999999993</v>
      </c>
      <c r="T53" s="101">
        <f ca="1">IF(ISBLANK(T12),"",(T12/Modelo!$D$65)-1)</f>
        <v>-0.18999999999999995</v>
      </c>
      <c r="U53" s="101">
        <f ca="1">IF(ISBLANK(U12),"",(U12/Modelo!$D$65)-1)</f>
        <v>-0.70500000000000007</v>
      </c>
      <c r="V53" s="101">
        <f ca="1">IF(ISBLANK(V12),"",(V12/Modelo!$D$65)-1)</f>
        <v>-0.63</v>
      </c>
      <c r="W53" s="101">
        <f ca="1">IF(ISBLANK(W12),"",(W12/Modelo!$D$65)-1)</f>
        <v>-0.45999999999999996</v>
      </c>
      <c r="X53" s="101">
        <f ca="1">IF(ISBLANK(X12),"",(X12/Modelo!$D$65)-1)</f>
        <v>-0.20999999999999996</v>
      </c>
      <c r="Y53" s="101">
        <f ca="1">IF(ISBLANK(Y12),"",(Y12/Modelo!$D$65)-1)</f>
        <v>-0.14000000000000001</v>
      </c>
      <c r="Z53" s="101">
        <f ca="1">IF(ISBLANK(Z12),"",(Z12/Modelo!$D$65)-1)</f>
        <v>-0.73499999999999999</v>
      </c>
      <c r="AA53" s="101">
        <f ca="1">IF(ISBLANK(AA12),"",(AA12/Modelo!$D$65)-1)</f>
        <v>-6.4999999999999947E-2</v>
      </c>
      <c r="AB53" s="101">
        <f ca="1">IF(ISBLANK(AB12),"",(AB12/Modelo!$D$65)-1)</f>
        <v>-6.0000000000000053E-2</v>
      </c>
      <c r="AC53" s="101">
        <f ca="1">IF(ISBLANK(AC12),"",(AC12/Modelo!$D$65)-1)</f>
        <v>-0.62</v>
      </c>
      <c r="AD53" s="101">
        <f ca="1">IF(ISBLANK(AD12),"",(AD12/Modelo!$D$65)-1)</f>
        <v>-1.5000000000000013E-2</v>
      </c>
      <c r="AE53" s="101">
        <f ca="1">IF(ISBLANK(AE12),"",(AE12/Modelo!$D$65)-1)</f>
        <v>-0.6</v>
      </c>
      <c r="AF53" s="101">
        <f ca="1">IF(ISBLANK(AF12),"",(AF12/Modelo!$D$65)-1)</f>
        <v>-0.19999999999999996</v>
      </c>
      <c r="AG53" s="129">
        <f ca="1">IF(ISBLANK(AG12),"",(AG12/Modelo!$D$65)-1)</f>
        <v>-0.4</v>
      </c>
      <c r="AH53" s="33"/>
    </row>
    <row r="54" spans="1:34" s="22" customFormat="1" ht="12.75" x14ac:dyDescent="0.2">
      <c r="A54" s="33"/>
      <c r="B54" s="114" t="s">
        <v>6</v>
      </c>
      <c r="C54" s="98" t="str">
        <f t="shared" si="25"/>
        <v>Reflejos</v>
      </c>
      <c r="D54" s="99">
        <f ca="1">IF(ISBLANK(D13),"",(D13/Modelo!$D$65)-1)</f>
        <v>-0.35499999999999998</v>
      </c>
      <c r="E54" s="99">
        <f ca="1">IF(ISBLANK(E13),"",(E13/Modelo!$D$65)-1)</f>
        <v>-0.39500000000000002</v>
      </c>
      <c r="F54" s="99">
        <f ca="1">IF(ISBLANK(F13),"",(F13/Modelo!$D$65)-1)</f>
        <v>-0.23499999999999999</v>
      </c>
      <c r="G54" s="99">
        <f ca="1">IF(ISBLANK(G13),"",(G13/Modelo!$D$65)-1)</f>
        <v>-0.67999999999999994</v>
      </c>
      <c r="H54" s="99">
        <f ca="1">IF(ISBLANK(H13),"",(H13/Modelo!$D$65)-1)</f>
        <v>-0.375</v>
      </c>
      <c r="I54" s="99">
        <f ca="1">IF(ISBLANK(I13),"",(I13/Modelo!$D$65)-1)</f>
        <v>-0.21999999999999997</v>
      </c>
      <c r="J54" s="99">
        <f ca="1">IF(ISBLANK(J13),"",(J13/Modelo!$D$65)-1)</f>
        <v>-0.56499999999999995</v>
      </c>
      <c r="K54" s="99">
        <f ca="1">IF(ISBLANK(K13),"",(K13/Modelo!$D$65)-1)</f>
        <v>-0.49</v>
      </c>
      <c r="L54" s="99">
        <f ca="1">IF(ISBLANK(L13),"",(L13/Modelo!$D$65)-1)</f>
        <v>-0.13</v>
      </c>
      <c r="M54" s="99">
        <f ca="1">IF(ISBLANK(M13),"",(M13/Modelo!$D$65)-1)</f>
        <v>-0.16500000000000004</v>
      </c>
      <c r="N54" s="99">
        <f ca="1">IF(ISBLANK(N13),"",(N13/Modelo!$D$65)-1)</f>
        <v>-0.15500000000000003</v>
      </c>
      <c r="O54" s="99">
        <f ca="1">IF(ISBLANK(O13),"",(O13/Modelo!$D$65)-1)</f>
        <v>-4.500000000000004E-2</v>
      </c>
      <c r="P54" s="99">
        <f ca="1">IF(ISBLANK(P13),"",(P13/Modelo!$D$65)-1)</f>
        <v>-0.125</v>
      </c>
      <c r="Q54" s="99">
        <f ca="1">IF(ISBLANK(Q13),"",(Q13/Modelo!$D$65)-1)</f>
        <v>-0.36499999999999999</v>
      </c>
      <c r="R54" s="99">
        <f ca="1">IF(ISBLANK(R13),"",(R13/Modelo!$D$65)-1)</f>
        <v>-0.18999999999999995</v>
      </c>
      <c r="S54" s="99">
        <f ca="1">IF(ISBLANK(S13),"",(S13/Modelo!$D$65)-1)</f>
        <v>-7.999999999999996E-2</v>
      </c>
      <c r="T54" s="99">
        <f ca="1">IF(ISBLANK(T13),"",(T13/Modelo!$D$65)-1)</f>
        <v>-0.31499999999999995</v>
      </c>
      <c r="U54" s="99">
        <f ca="1">IF(ISBLANK(U13),"",(U13/Modelo!$D$65)-1)</f>
        <v>-0.58499999999999996</v>
      </c>
      <c r="V54" s="99">
        <f ca="1">IF(ISBLANK(V13),"",(V13/Modelo!$D$65)-1)</f>
        <v>-0.4</v>
      </c>
      <c r="W54" s="99">
        <f ca="1">IF(ISBLANK(W13),"",(W13/Modelo!$D$65)-1)</f>
        <v>-0.47499999999999998</v>
      </c>
      <c r="X54" s="99">
        <f ca="1">IF(ISBLANK(X13),"",(X13/Modelo!$D$65)-1)</f>
        <v>-0.31499999999999995</v>
      </c>
      <c r="Y54" s="99">
        <f ca="1">IF(ISBLANK(Y13),"",(Y13/Modelo!$D$65)-1)</f>
        <v>-9.9999999999999978E-2</v>
      </c>
      <c r="Z54" s="99">
        <f ca="1">IF(ISBLANK(Z13),"",(Z13/Modelo!$D$65)-1)</f>
        <v>-0.40500000000000003</v>
      </c>
      <c r="AA54" s="99">
        <f ca="1">IF(ISBLANK(AA13),"",(AA13/Modelo!$D$65)-1)</f>
        <v>-0.54</v>
      </c>
      <c r="AB54" s="99">
        <f ca="1">IF(ISBLANK(AB13),"",(AB13/Modelo!$D$65)-1)</f>
        <v>-0.43000000000000005</v>
      </c>
      <c r="AC54" s="99">
        <f ca="1">IF(ISBLANK(AC13),"",(AC13/Modelo!$D$65)-1)</f>
        <v>-4.500000000000004E-2</v>
      </c>
      <c r="AD54" s="99">
        <f ca="1">IF(ISBLANK(AD13),"",(AD13/Modelo!$D$65)-1)</f>
        <v>-0.31499999999999995</v>
      </c>
      <c r="AE54" s="99">
        <f ca="1">IF(ISBLANK(AE13),"",(AE13/Modelo!$D$65)-1)</f>
        <v>-0.40500000000000003</v>
      </c>
      <c r="AF54" s="99">
        <f ca="1">IF(ISBLANK(AF13),"",(AF13/Modelo!$D$65)-1)</f>
        <v>-0.67500000000000004</v>
      </c>
      <c r="AG54" s="128">
        <f ca="1">IF(ISBLANK(AG13),"",(AG13/Modelo!$D$65)-1)</f>
        <v>-0.38500000000000001</v>
      </c>
      <c r="AH54" s="33"/>
    </row>
    <row r="55" spans="1:34" s="22" customFormat="1" ht="12.75" x14ac:dyDescent="0.2">
      <c r="A55" s="33"/>
      <c r="B55" s="120" t="s">
        <v>6</v>
      </c>
      <c r="C55" s="104" t="str">
        <f t="shared" si="25"/>
        <v>Microreflejos</v>
      </c>
      <c r="D55" s="103">
        <f ca="1">IF(ISBLANK(D14),"",(D14/Modelo!$D$65)-1)</f>
        <v>-2.5000000000000022E-2</v>
      </c>
      <c r="E55" s="103">
        <f ca="1">IF(ISBLANK(E14),"",(E14/Modelo!$D$65)-1)</f>
        <v>-9.4999999999999973E-2</v>
      </c>
      <c r="F55" s="103">
        <f ca="1">IF(ISBLANK(F14),"",(F14/Modelo!$D$65)-1)</f>
        <v>-0.27500000000000002</v>
      </c>
      <c r="G55" s="103">
        <f ca="1">IF(ISBLANK(G14),"",(G14/Modelo!$D$65)-1)</f>
        <v>-0.255</v>
      </c>
      <c r="H55" s="103">
        <f ca="1">IF(ISBLANK(H14),"",(H14/Modelo!$D$65)-1)</f>
        <v>-0.38500000000000001</v>
      </c>
      <c r="I55" s="103">
        <f ca="1">IF(ISBLANK(I14),"",(I14/Modelo!$D$65)-1)</f>
        <v>-0.57000000000000006</v>
      </c>
      <c r="J55" s="103">
        <f ca="1">IF(ISBLANK(J14),"",(J14/Modelo!$D$65)-1)</f>
        <v>-0.32999999999999996</v>
      </c>
      <c r="K55" s="103">
        <f ca="1">IF(ISBLANK(K14),"",(K14/Modelo!$D$65)-1)</f>
        <v>-0.64500000000000002</v>
      </c>
      <c r="L55" s="103">
        <f ca="1">IF(ISBLANK(L14),"",(L14/Modelo!$D$65)-1)</f>
        <v>-0.53499999999999992</v>
      </c>
      <c r="M55" s="103">
        <f ca="1">IF(ISBLANK(M14),"",(M14/Modelo!$D$65)-1)</f>
        <v>-2.0000000000000018E-2</v>
      </c>
      <c r="N55" s="103">
        <f ca="1">IF(ISBLANK(N14),"",(N14/Modelo!$D$65)-1)</f>
        <v>-0.22499999999999998</v>
      </c>
      <c r="O55" s="103">
        <f ca="1">IF(ISBLANK(O14),"",(O14/Modelo!$D$65)-1)</f>
        <v>-0.30000000000000004</v>
      </c>
      <c r="P55" s="103">
        <f ca="1">IF(ISBLANK(P14),"",(P14/Modelo!$D$65)-1)</f>
        <v>-8.4999999999999964E-2</v>
      </c>
      <c r="Q55" s="103">
        <f ca="1">IF(ISBLANK(Q14),"",(Q14/Modelo!$D$65)-1)</f>
        <v>-0.11499999999999999</v>
      </c>
      <c r="R55" s="103">
        <f ca="1">IF(ISBLANK(R14),"",(R14/Modelo!$D$65)-1)</f>
        <v>-0.19499999999999995</v>
      </c>
      <c r="S55" s="103">
        <f ca="1">IF(ISBLANK(S14),"",(S14/Modelo!$D$65)-1)</f>
        <v>-0.45999999999999996</v>
      </c>
      <c r="T55" s="103">
        <f ca="1">IF(ISBLANK(T14),"",(T14/Modelo!$D$65)-1)</f>
        <v>-0.73499999999999999</v>
      </c>
      <c r="U55" s="103">
        <f ca="1">IF(ISBLANK(U14),"",(U14/Modelo!$D$65)-1)</f>
        <v>-0.28000000000000003</v>
      </c>
      <c r="V55" s="103">
        <f ca="1">IF(ISBLANK(V14),"",(V14/Modelo!$D$65)-1)</f>
        <v>-0.43500000000000005</v>
      </c>
      <c r="W55" s="103">
        <f ca="1">IF(ISBLANK(W14),"",(W14/Modelo!$D$65)-1)</f>
        <v>-0.55000000000000004</v>
      </c>
      <c r="X55" s="103">
        <f ca="1">IF(ISBLANK(X14),"",(X14/Modelo!$D$65)-1)</f>
        <v>-0.54</v>
      </c>
      <c r="Y55" s="103">
        <f ca="1">IF(ISBLANK(Y14),"",(Y14/Modelo!$D$65)-1)</f>
        <v>-0.625</v>
      </c>
      <c r="Z55" s="103">
        <f ca="1">IF(ISBLANK(Z14),"",(Z14/Modelo!$D$65)-1)</f>
        <v>-0.745</v>
      </c>
      <c r="AA55" s="103">
        <f ca="1">IF(ISBLANK(AA14),"",(AA14/Modelo!$D$65)-1)</f>
        <v>-4.0000000000000036E-2</v>
      </c>
      <c r="AB55" s="103">
        <f ca="1">IF(ISBLANK(AB14),"",(AB14/Modelo!$D$65)-1)</f>
        <v>-0.63</v>
      </c>
      <c r="AC55" s="103">
        <f ca="1">IF(ISBLANK(AC14),"",(AC14/Modelo!$D$65)-1)</f>
        <v>-0.55000000000000004</v>
      </c>
      <c r="AD55" s="103">
        <f ca="1">IF(ISBLANK(AD14),"",(AD14/Modelo!$D$65)-1)</f>
        <v>-5.0000000000000044E-3</v>
      </c>
      <c r="AE55" s="103">
        <f ca="1">IF(ISBLANK(AE14),"",(AE14/Modelo!$D$65)-1)</f>
        <v>-0.10499999999999998</v>
      </c>
      <c r="AF55" s="103">
        <f ca="1">IF(ISBLANK(AF14),"",(AF14/Modelo!$D$65)-1)</f>
        <v>-0.63</v>
      </c>
      <c r="AG55" s="130">
        <f ca="1">IF(ISBLANK(AG14),"",(AG14/Modelo!$D$65)-1)</f>
        <v>-0.6</v>
      </c>
      <c r="AH55" s="33"/>
    </row>
    <row r="56" spans="1:34" s="22" customFormat="1" ht="12.75" x14ac:dyDescent="0.2">
      <c r="A56" s="33"/>
      <c r="B56" s="120" t="s">
        <v>6</v>
      </c>
      <c r="C56" s="104" t="str">
        <f t="shared" si="25"/>
        <v>Tiros con Decisión</v>
      </c>
      <c r="D56" s="103">
        <f ca="1">IF(ISBLANK(D15),"",(D15/Modelo!$D$65)-1)</f>
        <v>-0.31999999999999995</v>
      </c>
      <c r="E56" s="103">
        <f ca="1">IF(ISBLANK(E15),"",(E15/Modelo!$D$65)-1)</f>
        <v>-0.73</v>
      </c>
      <c r="F56" s="103">
        <f ca="1">IF(ISBLANK(F15),"",(F15/Modelo!$D$65)-1)</f>
        <v>-0.61</v>
      </c>
      <c r="G56" s="103">
        <f ca="1">IF(ISBLANK(G15),"",(G15/Modelo!$D$65)-1)</f>
        <v>0</v>
      </c>
      <c r="H56" s="103">
        <f ca="1">IF(ISBLANK(H15),"",(H15/Modelo!$D$65)-1)</f>
        <v>-0.69</v>
      </c>
      <c r="I56" s="103">
        <f ca="1">IF(ISBLANK(I15),"",(I15/Modelo!$D$65)-1)</f>
        <v>-0.375</v>
      </c>
      <c r="J56" s="103">
        <f ca="1">IF(ISBLANK(J15),"",(J15/Modelo!$D$65)-1)</f>
        <v>-0.47</v>
      </c>
      <c r="K56" s="103">
        <f ca="1">IF(ISBLANK(K15),"",(K15/Modelo!$D$65)-1)</f>
        <v>-0.22499999999999998</v>
      </c>
      <c r="L56" s="103">
        <f ca="1">IF(ISBLANK(L15),"",(L15/Modelo!$D$65)-1)</f>
        <v>-0.27500000000000002</v>
      </c>
      <c r="M56" s="103">
        <f ca="1">IF(ISBLANK(M15),"",(M15/Modelo!$D$65)-1)</f>
        <v>-0.13</v>
      </c>
      <c r="N56" s="103">
        <f ca="1">IF(ISBLANK(N15),"",(N15/Modelo!$D$65)-1)</f>
        <v>-0.59000000000000008</v>
      </c>
      <c r="O56" s="103">
        <f ca="1">IF(ISBLANK(O15),"",(O15/Modelo!$D$65)-1)</f>
        <v>-4.500000000000004E-2</v>
      </c>
      <c r="P56" s="103">
        <f ca="1">IF(ISBLANK(P15),"",(P15/Modelo!$D$65)-1)</f>
        <v>-0.44499999999999995</v>
      </c>
      <c r="Q56" s="103">
        <f ca="1">IF(ISBLANK(Q15),"",(Q15/Modelo!$D$65)-1)</f>
        <v>-0.24</v>
      </c>
      <c r="R56" s="103">
        <f ca="1">IF(ISBLANK(R15),"",(R15/Modelo!$D$65)-1)</f>
        <v>-0.35499999999999998</v>
      </c>
      <c r="S56" s="103">
        <f ca="1">IF(ISBLANK(S15),"",(S15/Modelo!$D$65)-1)</f>
        <v>-0.64500000000000002</v>
      </c>
      <c r="T56" s="103">
        <f ca="1">IF(ISBLANK(T15),"",(T15/Modelo!$D$65)-1)</f>
        <v>-0.255</v>
      </c>
      <c r="U56" s="103">
        <f ca="1">IF(ISBLANK(U15),"",(U15/Modelo!$D$65)-1)</f>
        <v>-0.71500000000000008</v>
      </c>
      <c r="V56" s="103">
        <f ca="1">IF(ISBLANK(V15),"",(V15/Modelo!$D$65)-1)</f>
        <v>-0.67999999999999994</v>
      </c>
      <c r="W56" s="103">
        <f ca="1">IF(ISBLANK(W15),"",(W15/Modelo!$D$65)-1)</f>
        <v>-8.4999999999999964E-2</v>
      </c>
      <c r="X56" s="103">
        <f ca="1">IF(ISBLANK(X15),"",(X15/Modelo!$D$65)-1)</f>
        <v>-0.25</v>
      </c>
      <c r="Y56" s="103">
        <f ca="1">IF(ISBLANK(Y15),"",(Y15/Modelo!$D$65)-1)</f>
        <v>-0.52</v>
      </c>
      <c r="Z56" s="103">
        <f ca="1">IF(ISBLANK(Z15),"",(Z15/Modelo!$D$65)-1)</f>
        <v>-0.70500000000000007</v>
      </c>
      <c r="AA56" s="103">
        <f ca="1">IF(ISBLANK(AA15),"",(AA15/Modelo!$D$65)-1)</f>
        <v>-2.0000000000000018E-2</v>
      </c>
      <c r="AB56" s="103">
        <f ca="1">IF(ISBLANK(AB15),"",(AB15/Modelo!$D$65)-1)</f>
        <v>-0.375</v>
      </c>
      <c r="AC56" s="103">
        <f ca="1">IF(ISBLANK(AC15),"",(AC15/Modelo!$D$65)-1)</f>
        <v>-0.69500000000000006</v>
      </c>
      <c r="AD56" s="103">
        <f ca="1">IF(ISBLANK(AD15),"",(AD15/Modelo!$D$65)-1)</f>
        <v>-7.4999999999999956E-2</v>
      </c>
      <c r="AE56" s="103">
        <f ca="1">IF(ISBLANK(AE15),"",(AE15/Modelo!$D$65)-1)</f>
        <v>-0.4</v>
      </c>
      <c r="AF56" s="103">
        <f ca="1">IF(ISBLANK(AF15),"",(AF15/Modelo!$D$65)-1)</f>
        <v>-0.15500000000000003</v>
      </c>
      <c r="AG56" s="130">
        <f ca="1">IF(ISBLANK(AG15),"",(AG15/Modelo!$D$65)-1)</f>
        <v>-6.9999999999999951E-2</v>
      </c>
      <c r="AH56" s="33"/>
    </row>
    <row r="57" spans="1:34" s="22" customFormat="1" ht="12.75" x14ac:dyDescent="0.2">
      <c r="A57" s="33"/>
      <c r="B57" s="120" t="s">
        <v>6</v>
      </c>
      <c r="C57" s="104" t="str">
        <f t="shared" si="25"/>
        <v>Capacidad</v>
      </c>
      <c r="D57" s="103">
        <f ca="1">IF(ISBLANK(D16),"",(D16/Modelo!$D$65)-1)</f>
        <v>-0.26500000000000001</v>
      </c>
      <c r="E57" s="103">
        <f ca="1">IF(ISBLANK(E16),"",(E16/Modelo!$D$65)-1)</f>
        <v>-0.23499999999999999</v>
      </c>
      <c r="F57" s="103">
        <f ca="1">IF(ISBLANK(F16),"",(F16/Modelo!$D$65)-1)</f>
        <v>-0.255</v>
      </c>
      <c r="G57" s="103">
        <f ca="1">IF(ISBLANK(G16),"",(G16/Modelo!$D$65)-1)</f>
        <v>-5.5000000000000049E-2</v>
      </c>
      <c r="H57" s="103">
        <f ca="1">IF(ISBLANK(H16),"",(H16/Modelo!$D$65)-1)</f>
        <v>-0.61499999999999999</v>
      </c>
      <c r="I57" s="103">
        <f ca="1">IF(ISBLANK(I16),"",(I16/Modelo!$D$65)-1)</f>
        <v>-0.35</v>
      </c>
      <c r="J57" s="103">
        <f ca="1">IF(ISBLANK(J16),"",(J16/Modelo!$D$65)-1)</f>
        <v>-0.40500000000000003</v>
      </c>
      <c r="K57" s="103">
        <f ca="1">IF(ISBLANK(K16),"",(K16/Modelo!$D$65)-1)</f>
        <v>-0.125</v>
      </c>
      <c r="L57" s="103">
        <f ca="1">IF(ISBLANK(L16),"",(L16/Modelo!$D$65)-1)</f>
        <v>-0.63</v>
      </c>
      <c r="M57" s="103">
        <f ca="1">IF(ISBLANK(M16),"",(M16/Modelo!$D$65)-1)</f>
        <v>-0.33499999999999996</v>
      </c>
      <c r="N57" s="103">
        <f ca="1">IF(ISBLANK(N16),"",(N16/Modelo!$D$65)-1)</f>
        <v>-1.5000000000000013E-2</v>
      </c>
      <c r="O57" s="103">
        <f ca="1">IF(ISBLANK(O16),"",(O16/Modelo!$D$65)-1)</f>
        <v>-0.73</v>
      </c>
      <c r="P57" s="103">
        <f ca="1">IF(ISBLANK(P16),"",(P16/Modelo!$D$65)-1)</f>
        <v>-0.58000000000000007</v>
      </c>
      <c r="Q57" s="103">
        <f ca="1">IF(ISBLANK(Q16),"",(Q16/Modelo!$D$65)-1)</f>
        <v>-3.5000000000000031E-2</v>
      </c>
      <c r="R57" s="103">
        <f ca="1">IF(ISBLANK(R16),"",(R16/Modelo!$D$65)-1)</f>
        <v>-0.61</v>
      </c>
      <c r="S57" s="103">
        <f ca="1">IF(ISBLANK(S16),"",(S16/Modelo!$D$65)-1)</f>
        <v>-0.45499999999999996</v>
      </c>
      <c r="T57" s="103">
        <f ca="1">IF(ISBLANK(T16),"",(T16/Modelo!$D$65)-1)</f>
        <v>-0.17500000000000004</v>
      </c>
      <c r="U57" s="103">
        <f ca="1">IF(ISBLANK(U16),"",(U16/Modelo!$D$65)-1)</f>
        <v>-0.61</v>
      </c>
      <c r="V57" s="103">
        <f ca="1">IF(ISBLANK(V16),"",(V16/Modelo!$D$65)-1)</f>
        <v>-1.5000000000000013E-2</v>
      </c>
      <c r="W57" s="103">
        <f ca="1">IF(ISBLANK(W16),"",(W16/Modelo!$D$65)-1)</f>
        <v>-0.23499999999999999</v>
      </c>
      <c r="X57" s="103">
        <f ca="1">IF(ISBLANK(X16),"",(X16/Modelo!$D$65)-1)</f>
        <v>-0.43999999999999995</v>
      </c>
      <c r="Y57" s="103">
        <f ca="1">IF(ISBLANK(Y16),"",(Y16/Modelo!$D$65)-1)</f>
        <v>-0.67999999999999994</v>
      </c>
      <c r="Z57" s="103">
        <f ca="1">IF(ISBLANK(Z16),"",(Z16/Modelo!$D$65)-1)</f>
        <v>-0.69500000000000006</v>
      </c>
      <c r="AA57" s="103">
        <f ca="1">IF(ISBLANK(AA16),"",(AA16/Modelo!$D$65)-1)</f>
        <v>-0.45999999999999996</v>
      </c>
      <c r="AB57" s="103">
        <f ca="1">IF(ISBLANK(AB16),"",(AB16/Modelo!$D$65)-1)</f>
        <v>-0.29000000000000004</v>
      </c>
      <c r="AC57" s="103">
        <f ca="1">IF(ISBLANK(AC16),"",(AC16/Modelo!$D$65)-1)</f>
        <v>-0.52</v>
      </c>
      <c r="AD57" s="103">
        <f ca="1">IF(ISBLANK(AD16),"",(AD16/Modelo!$D$65)-1)</f>
        <v>-9.9999999999999978E-2</v>
      </c>
      <c r="AE57" s="103">
        <f ca="1">IF(ISBLANK(AE16),"",(AE16/Modelo!$D$65)-1)</f>
        <v>-3.5000000000000031E-2</v>
      </c>
      <c r="AF57" s="103">
        <f ca="1">IF(ISBLANK(AF16),"",(AF16/Modelo!$D$65)-1)</f>
        <v>-0.19999999999999996</v>
      </c>
      <c r="AG57" s="130">
        <f ca="1">IF(ISBLANK(AG16),"",(AG16/Modelo!$D$65)-1)</f>
        <v>-0.4</v>
      </c>
      <c r="AH57" s="33"/>
    </row>
    <row r="58" spans="1:34" s="22" customFormat="1" ht="12.75" x14ac:dyDescent="0.2">
      <c r="A58" s="33"/>
      <c r="B58" s="120" t="s">
        <v>6</v>
      </c>
      <c r="C58" s="104" t="str">
        <f t="shared" si="25"/>
        <v>Detección</v>
      </c>
      <c r="D58" s="103">
        <f ca="1">IF(ISBLANK(D17),"",(D17/Modelo!$D$65)-1)</f>
        <v>-0.67500000000000004</v>
      </c>
      <c r="E58" s="103">
        <f ca="1">IF(ISBLANK(E17),"",(E17/Modelo!$D$65)-1)</f>
        <v>-0.25</v>
      </c>
      <c r="F58" s="103">
        <f ca="1">IF(ISBLANK(F17),"",(F17/Modelo!$D$65)-1)</f>
        <v>-0.48499999999999999</v>
      </c>
      <c r="G58" s="103">
        <f ca="1">IF(ISBLANK(G17),"",(G17/Modelo!$D$65)-1)</f>
        <v>-0.38</v>
      </c>
      <c r="H58" s="103">
        <f ca="1">IF(ISBLANK(H17),"",(H17/Modelo!$D$65)-1)</f>
        <v>-0.21999999999999997</v>
      </c>
      <c r="I58" s="103">
        <f ca="1">IF(ISBLANK(I17),"",(I17/Modelo!$D$65)-1)</f>
        <v>-0.19499999999999995</v>
      </c>
      <c r="J58" s="103">
        <f ca="1">IF(ISBLANK(J17),"",(J17/Modelo!$D$65)-1)</f>
        <v>-0.43000000000000005</v>
      </c>
      <c r="K58" s="103">
        <f ca="1">IF(ISBLANK(K17),"",(K17/Modelo!$D$65)-1)</f>
        <v>-0.73</v>
      </c>
      <c r="L58" s="103">
        <f ca="1">IF(ISBLANK(L17),"",(L17/Modelo!$D$65)-1)</f>
        <v>-0.72</v>
      </c>
      <c r="M58" s="103">
        <f ca="1">IF(ISBLANK(M17),"",(M17/Modelo!$D$65)-1)</f>
        <v>-0.29500000000000004</v>
      </c>
      <c r="N58" s="103">
        <f ca="1">IF(ISBLANK(N17),"",(N17/Modelo!$D$65)-1)</f>
        <v>-0.18000000000000005</v>
      </c>
      <c r="O58" s="103">
        <f ca="1">IF(ISBLANK(O17),"",(O17/Modelo!$D$65)-1)</f>
        <v>-0.53499999999999992</v>
      </c>
      <c r="P58" s="103">
        <f ca="1">IF(ISBLANK(P17),"",(P17/Modelo!$D$65)-1)</f>
        <v>-0.71500000000000008</v>
      </c>
      <c r="Q58" s="103">
        <f ca="1">IF(ISBLANK(Q17),"",(Q17/Modelo!$D$65)-1)</f>
        <v>-0.25</v>
      </c>
      <c r="R58" s="103">
        <f ca="1">IF(ISBLANK(R17),"",(R17/Modelo!$D$65)-1)</f>
        <v>-0.65</v>
      </c>
      <c r="S58" s="103">
        <f ca="1">IF(ISBLANK(S17),"",(S17/Modelo!$D$65)-1)</f>
        <v>-0.28000000000000003</v>
      </c>
      <c r="T58" s="103">
        <f ca="1">IF(ISBLANK(T17),"",(T17/Modelo!$D$65)-1)</f>
        <v>-6.9999999999999951E-2</v>
      </c>
      <c r="U58" s="103">
        <f ca="1">IF(ISBLANK(U17),"",(U17/Modelo!$D$65)-1)</f>
        <v>-0.34499999999999997</v>
      </c>
      <c r="V58" s="103">
        <f ca="1">IF(ISBLANK(V17),"",(V17/Modelo!$D$65)-1)</f>
        <v>-0.17000000000000004</v>
      </c>
      <c r="W58" s="103">
        <f ca="1">IF(ISBLANK(W17),"",(W17/Modelo!$D$65)-1)</f>
        <v>-0.41500000000000004</v>
      </c>
      <c r="X58" s="103">
        <f ca="1">IF(ISBLANK(X17),"",(X17/Modelo!$D$65)-1)</f>
        <v>-0.375</v>
      </c>
      <c r="Y58" s="103">
        <f ca="1">IF(ISBLANK(Y17),"",(Y17/Modelo!$D$65)-1)</f>
        <v>-0.27500000000000002</v>
      </c>
      <c r="Z58" s="103">
        <f ca="1">IF(ISBLANK(Z17),"",(Z17/Modelo!$D$65)-1)</f>
        <v>-2.5000000000000022E-2</v>
      </c>
      <c r="AA58" s="103">
        <f ca="1">IF(ISBLANK(AA17),"",(AA17/Modelo!$D$65)-1)</f>
        <v>-0.63</v>
      </c>
      <c r="AB58" s="103">
        <f ca="1">IF(ISBLANK(AB17),"",(AB17/Modelo!$D$65)-1)</f>
        <v>-0.20999999999999996</v>
      </c>
      <c r="AC58" s="103">
        <f ca="1">IF(ISBLANK(AC17),"",(AC17/Modelo!$D$65)-1)</f>
        <v>-0.7</v>
      </c>
      <c r="AD58" s="103">
        <f ca="1">IF(ISBLANK(AD17),"",(AD17/Modelo!$D$65)-1)</f>
        <v>-0.45499999999999996</v>
      </c>
      <c r="AE58" s="103">
        <f ca="1">IF(ISBLANK(AE17),"",(AE17/Modelo!$D$65)-1)</f>
        <v>-0.375</v>
      </c>
      <c r="AF58" s="103">
        <f ca="1">IF(ISBLANK(AF17),"",(AF17/Modelo!$D$65)-1)</f>
        <v>-0.51</v>
      </c>
      <c r="AG58" s="130">
        <f ca="1">IF(ISBLANK(AG17),"",(AG17/Modelo!$D$65)-1)</f>
        <v>-0.5</v>
      </c>
      <c r="AH58" s="33"/>
    </row>
    <row r="59" spans="1:34" s="22" customFormat="1" ht="12.75" x14ac:dyDescent="0.2">
      <c r="A59" s="33"/>
      <c r="B59" s="120" t="s">
        <v>6</v>
      </c>
      <c r="C59" s="104" t="str">
        <f t="shared" si="25"/>
        <v>Trigger Control</v>
      </c>
      <c r="D59" s="103">
        <f ca="1">IF(ISBLANK(D18),"",(D18/Modelo!$D$65)-1)</f>
        <v>-0.255</v>
      </c>
      <c r="E59" s="103">
        <f ca="1">IF(ISBLANK(E18),"",(E18/Modelo!$D$65)-1)</f>
        <v>-0.44999999999999996</v>
      </c>
      <c r="F59" s="103">
        <f ca="1">IF(ISBLANK(F18),"",(F18/Modelo!$D$65)-1)</f>
        <v>-0.60499999999999998</v>
      </c>
      <c r="G59" s="103">
        <f ca="1">IF(ISBLANK(G18),"",(G18/Modelo!$D$65)-1)</f>
        <v>-0.24</v>
      </c>
      <c r="H59" s="103">
        <f ca="1">IF(ISBLANK(H18),"",(H18/Modelo!$D$65)-1)</f>
        <v>-0.56499999999999995</v>
      </c>
      <c r="I59" s="103">
        <f ca="1">IF(ISBLANK(I18),"",(I18/Modelo!$D$65)-1)</f>
        <v>-0.19999999999999996</v>
      </c>
      <c r="J59" s="103">
        <f ca="1">IF(ISBLANK(J18),"",(J18/Modelo!$D$65)-1)</f>
        <v>-0.26500000000000001</v>
      </c>
      <c r="K59" s="103">
        <f ca="1">IF(ISBLANK(K18),"",(K18/Modelo!$D$65)-1)</f>
        <v>-0.67999999999999994</v>
      </c>
      <c r="L59" s="103">
        <f ca="1">IF(ISBLANK(L18),"",(L18/Modelo!$D$65)-1)</f>
        <v>-0.37</v>
      </c>
      <c r="M59" s="103">
        <f ca="1">IF(ISBLANK(M18),"",(M18/Modelo!$D$65)-1)</f>
        <v>-0.65</v>
      </c>
      <c r="N59" s="103">
        <f ca="1">IF(ISBLANK(N18),"",(N18/Modelo!$D$65)-1)</f>
        <v>-0.33499999999999996</v>
      </c>
      <c r="O59" s="103">
        <f ca="1">IF(ISBLANK(O18),"",(O18/Modelo!$D$65)-1)</f>
        <v>-0.13</v>
      </c>
      <c r="P59" s="103">
        <f ca="1">IF(ISBLANK(P18),"",(P18/Modelo!$D$65)-1)</f>
        <v>-0.125</v>
      </c>
      <c r="Q59" s="103">
        <f ca="1">IF(ISBLANK(Q18),"",(Q18/Modelo!$D$65)-1)</f>
        <v>-0.32999999999999996</v>
      </c>
      <c r="R59" s="103">
        <f ca="1">IF(ISBLANK(R18),"",(R18/Modelo!$D$65)-1)</f>
        <v>-0.41500000000000004</v>
      </c>
      <c r="S59" s="103">
        <f ca="1">IF(ISBLANK(S18),"",(S18/Modelo!$D$65)-1)</f>
        <v>-0.69</v>
      </c>
      <c r="T59" s="103">
        <f ca="1">IF(ISBLANK(T18),"",(T18/Modelo!$D$65)-1)</f>
        <v>-0.65999999999999992</v>
      </c>
      <c r="U59" s="103">
        <f ca="1">IF(ISBLANK(U18),"",(U18/Modelo!$D$65)-1)</f>
        <v>-4.0000000000000036E-2</v>
      </c>
      <c r="V59" s="103">
        <f ca="1">IF(ISBLANK(V18),"",(V18/Modelo!$D$65)-1)</f>
        <v>-0.72499999999999998</v>
      </c>
      <c r="W59" s="103">
        <f ca="1">IF(ISBLANK(W18),"",(W18/Modelo!$D$65)-1)</f>
        <v>-0.48499999999999999</v>
      </c>
      <c r="X59" s="103">
        <f ca="1">IF(ISBLANK(X18),"",(X18/Modelo!$D$65)-1)</f>
        <v>-0.56000000000000005</v>
      </c>
      <c r="Y59" s="103">
        <f ca="1">IF(ISBLANK(Y18),"",(Y18/Modelo!$D$65)-1)</f>
        <v>-0.51500000000000001</v>
      </c>
      <c r="Z59" s="103">
        <f ca="1">IF(ISBLANK(Z18),"",(Z18/Modelo!$D$65)-1)</f>
        <v>-0.56000000000000005</v>
      </c>
      <c r="AA59" s="103">
        <f ca="1">IF(ISBLANK(AA18),"",(AA18/Modelo!$D$65)-1)</f>
        <v>-0.68500000000000005</v>
      </c>
      <c r="AB59" s="103">
        <f ca="1">IF(ISBLANK(AB18),"",(AB18/Modelo!$D$65)-1)</f>
        <v>-0.32999999999999996</v>
      </c>
      <c r="AC59" s="103">
        <f ca="1">IF(ISBLANK(AC18),"",(AC18/Modelo!$D$65)-1)</f>
        <v>-3.0000000000000027E-2</v>
      </c>
      <c r="AD59" s="103">
        <f ca="1">IF(ISBLANK(AD18),"",(AD18/Modelo!$D$65)-1)</f>
        <v>-0.45499999999999996</v>
      </c>
      <c r="AE59" s="103">
        <f ca="1">IF(ISBLANK(AE18),"",(AE18/Modelo!$D$65)-1)</f>
        <v>-0.68500000000000005</v>
      </c>
      <c r="AF59" s="103">
        <f ca="1">IF(ISBLANK(AF18),"",(AF18/Modelo!$D$65)-1)</f>
        <v>-0.67500000000000004</v>
      </c>
      <c r="AG59" s="130">
        <f ca="1">IF(ISBLANK(AG18),"",(AG18/Modelo!$D$65)-1)</f>
        <v>-0.51</v>
      </c>
      <c r="AH59" s="33"/>
    </row>
    <row r="60" spans="1:34" s="22" customFormat="1" ht="12.75" x14ac:dyDescent="0.2">
      <c r="A60" s="33"/>
      <c r="B60" s="120" t="s">
        <v>5</v>
      </c>
      <c r="C60" s="102" t="s">
        <v>35</v>
      </c>
      <c r="D60" s="103">
        <f ca="1">IF(ISBLANK(D19),"",(D19/Modelo!$D$65)-1)</f>
        <v>-2.0000000000000018E-2</v>
      </c>
      <c r="E60" s="103">
        <f ca="1">IF(ISBLANK(E19),"",(E19/Modelo!$D$65)-1)</f>
        <v>-0.125</v>
      </c>
      <c r="F60" s="103">
        <f ca="1">IF(ISBLANK(F19),"",(F19/Modelo!$D$65)-1)</f>
        <v>-0.245</v>
      </c>
      <c r="G60" s="103">
        <f ca="1">IF(ISBLANK(G19),"",(G19/Modelo!$D$65)-1)</f>
        <v>-0.17000000000000004</v>
      </c>
      <c r="H60" s="103">
        <f ca="1">IF(ISBLANK(H19),"",(H19/Modelo!$D$65)-1)</f>
        <v>-0.15000000000000002</v>
      </c>
      <c r="I60" s="103">
        <f ca="1">IF(ISBLANK(I19),"",(I19/Modelo!$D$65)-1)</f>
        <v>-0.65500000000000003</v>
      </c>
      <c r="J60" s="103">
        <f ca="1">IF(ISBLANK(J19),"",(J19/Modelo!$D$65)-1)</f>
        <v>-0.40500000000000003</v>
      </c>
      <c r="K60" s="103">
        <f ca="1">IF(ISBLANK(K19),"",(K19/Modelo!$D$65)-1)</f>
        <v>-3.0000000000000027E-2</v>
      </c>
      <c r="L60" s="103">
        <f ca="1">IF(ISBLANK(L19),"",(L19/Modelo!$D$65)-1)</f>
        <v>-4.500000000000004E-2</v>
      </c>
      <c r="M60" s="103">
        <f ca="1">IF(ISBLANK(M19),"",(M19/Modelo!$D$65)-1)</f>
        <v>-0.55000000000000004</v>
      </c>
      <c r="N60" s="103">
        <f ca="1">IF(ISBLANK(N19),"",(N19/Modelo!$D$65)-1)</f>
        <v>-0.13500000000000001</v>
      </c>
      <c r="O60" s="103">
        <f ca="1">IF(ISBLANK(O19),"",(O19/Modelo!$D$65)-1)</f>
        <v>-0.625</v>
      </c>
      <c r="P60" s="103">
        <f ca="1">IF(ISBLANK(P19),"",(P19/Modelo!$D$65)-1)</f>
        <v>-0.29000000000000004</v>
      </c>
      <c r="Q60" s="103">
        <f ca="1">IF(ISBLANK(Q19),"",(Q19/Modelo!$D$65)-1)</f>
        <v>-0.60499999999999998</v>
      </c>
      <c r="R60" s="103">
        <f ca="1">IF(ISBLANK(R19),"",(R19/Modelo!$D$65)-1)</f>
        <v>-0.18000000000000005</v>
      </c>
      <c r="S60" s="103">
        <f ca="1">IF(ISBLANK(S19),"",(S19/Modelo!$D$65)-1)</f>
        <v>-0.67500000000000004</v>
      </c>
      <c r="T60" s="103">
        <f ca="1">IF(ISBLANK(T19),"",(T19/Modelo!$D$65)-1)</f>
        <v>-2.0000000000000018E-2</v>
      </c>
      <c r="U60" s="103">
        <f ca="1">IF(ISBLANK(U19),"",(U19/Modelo!$D$65)-1)</f>
        <v>-0.13</v>
      </c>
      <c r="V60" s="103">
        <f ca="1">IF(ISBLANK(V19),"",(V19/Modelo!$D$65)-1)</f>
        <v>-0.56499999999999995</v>
      </c>
      <c r="W60" s="103">
        <f ca="1">IF(ISBLANK(W19),"",(W19/Modelo!$D$65)-1)</f>
        <v>-0.53499999999999992</v>
      </c>
      <c r="X60" s="103">
        <f ca="1">IF(ISBLANK(X19),"",(X19/Modelo!$D$65)-1)</f>
        <v>-0.13</v>
      </c>
      <c r="Y60" s="103">
        <f ca="1">IF(ISBLANK(Y19),"",(Y19/Modelo!$D$65)-1)</f>
        <v>-0.65999999999999992</v>
      </c>
      <c r="Z60" s="103">
        <f ca="1">IF(ISBLANK(Z19),"",(Z19/Modelo!$D$65)-1)</f>
        <v>-0.69</v>
      </c>
      <c r="AA60" s="103">
        <f ca="1">IF(ISBLANK(AA19),"",(AA19/Modelo!$D$65)-1)</f>
        <v>-0.4</v>
      </c>
      <c r="AB60" s="103">
        <f ca="1">IF(ISBLANK(AB19),"",(AB19/Modelo!$D$65)-1)</f>
        <v>-0.57499999999999996</v>
      </c>
      <c r="AC60" s="103">
        <f ca="1">IF(ISBLANK(AC19),"",(AC19/Modelo!$D$65)-1)</f>
        <v>-0.39</v>
      </c>
      <c r="AD60" s="103">
        <f ca="1">IF(ISBLANK(AD19),"",(AD19/Modelo!$D$65)-1)</f>
        <v>-0.31999999999999995</v>
      </c>
      <c r="AE60" s="103">
        <f ca="1">IF(ISBLANK(AE19),"",(AE19/Modelo!$D$65)-1)</f>
        <v>-0.30500000000000005</v>
      </c>
      <c r="AF60" s="103">
        <f ca="1">IF(ISBLANK(AF19),"",(AF19/Modelo!$D$65)-1)</f>
        <v>-7.999999999999996E-2</v>
      </c>
      <c r="AG60" s="130">
        <f ca="1">IF(ISBLANK(AG19),"",(AG19/Modelo!$D$65)-1)</f>
        <v>-0.59499999999999997</v>
      </c>
      <c r="AH60" s="33"/>
    </row>
    <row r="61" spans="1:34" s="22" customFormat="1" ht="12.75" x14ac:dyDescent="0.2">
      <c r="A61" s="33"/>
      <c r="B61" s="17" t="s">
        <v>5</v>
      </c>
      <c r="C61" s="97" t="s">
        <v>33</v>
      </c>
      <c r="D61" s="20">
        <f ca="1">IFERROR(IF(ISBLANK(D23),"",(D23/Modelo!$D$80)-1),"")</f>
        <v>-0.63815789473684204</v>
      </c>
      <c r="E61" s="20">
        <f ca="1">IFERROR(IF(ISBLANK(E23),"",(E23/Modelo!$D$80)-1),"")</f>
        <v>-0.66576086956521741</v>
      </c>
      <c r="F61" s="20">
        <f ca="1">IFERROR(IF(ISBLANK(F23),"",(F23/Modelo!$D$80)-1),"")</f>
        <v>-0.49744897959183676</v>
      </c>
      <c r="G61" s="20">
        <f ca="1">IFERROR(IF(ISBLANK(G23),"",(G23/Modelo!$D$80)-1),"")</f>
        <v>-0.59772727272727266</v>
      </c>
      <c r="H61" s="20">
        <f ca="1">IFERROR(IF(ISBLANK(H23),"",(H23/Modelo!$D$80)-1),"")</f>
        <v>-0.64772727272727271</v>
      </c>
      <c r="I61" s="20">
        <f ca="1">IFERROR(IF(ISBLANK(I23),"",(I23/Modelo!$D$80)-1),"")</f>
        <v>-0.65988372093023262</v>
      </c>
      <c r="J61" s="20">
        <f ca="1">IFERROR(IF(ISBLANK(J23),"",(J23/Modelo!$D$80)-1),"")</f>
        <v>-0.80321782178217815</v>
      </c>
      <c r="K61" s="20">
        <f ca="1">IFERROR(IF(ISBLANK(K23),"",(K23/Modelo!$D$80)-1),"")</f>
        <v>-0.67551813471502586</v>
      </c>
      <c r="L61" s="20">
        <f ca="1">IFERROR(IF(ISBLANK(L23),"",(L23/Modelo!$D$80)-1),"")</f>
        <v>-0.54129464285714279</v>
      </c>
      <c r="M61" s="20">
        <f ca="1">IFERROR(IF(ISBLANK(M23),"",(M23/Modelo!$D$80)-1),"")</f>
        <v>-0.72150735294117641</v>
      </c>
      <c r="N61" s="20">
        <f ca="1">IFERROR(IF(ISBLANK(N23),"",(N23/Modelo!$D$80)-1),"")</f>
        <v>-0.7321428571428571</v>
      </c>
      <c r="O61" s="20">
        <f ca="1">IFERROR(IF(ISBLANK(O23),"",(O23/Modelo!$D$80)-1),"")</f>
        <v>-0.65909090909090906</v>
      </c>
      <c r="P61" s="20">
        <f ca="1">IFERROR(IF(ISBLANK(P23),"",(P23/Modelo!$D$80)-1),"")</f>
        <v>-0.68877551020408156</v>
      </c>
      <c r="Q61" s="20">
        <f ca="1">IFERROR(IF(ISBLANK(Q23),"",(Q23/Modelo!$D$80)-1),"")</f>
        <v>-0.34948979591836737</v>
      </c>
      <c r="R61" s="20">
        <f ca="1">IFERROR(IF(ISBLANK(R23),"",(R23/Modelo!$D$80)-1),"")</f>
        <v>-0.72916666666666663</v>
      </c>
      <c r="S61" s="20">
        <f ca="1">IFERROR(IF(ISBLANK(S23),"",(S23/Modelo!$D$80)-1),"")</f>
        <v>-0.41666666666666663</v>
      </c>
      <c r="T61" s="20">
        <f ca="1">IFERROR(IF(ISBLANK(T23),"",(T23/Modelo!$D$80)-1),"")</f>
        <v>-0.38068181818181812</v>
      </c>
      <c r="U61" s="20">
        <f ca="1">IFERROR(IF(ISBLANK(U23),"",(U23/Modelo!$D$80)-1),"")</f>
        <v>-0.28860294117647056</v>
      </c>
      <c r="V61" s="20">
        <f ca="1">IFERROR(IF(ISBLANK(V23),"",(V23/Modelo!$D$80)-1),"")</f>
        <v>-0.69859813084112155</v>
      </c>
      <c r="W61" s="20">
        <f ca="1">IFERROR(IF(ISBLANK(W23),"",(W23/Modelo!$D$80)-1),"")</f>
        <v>-0.61757425742574257</v>
      </c>
      <c r="X61" s="20">
        <f ca="1">IFERROR(IF(ISBLANK(X23),"",(X23/Modelo!$D$80)-1),"")</f>
        <v>-0.72115384615384615</v>
      </c>
      <c r="Y61" s="20">
        <f ca="1">IFERROR(IF(ISBLANK(Y23),"",(Y23/Modelo!$D$80)-1),"")</f>
        <v>-0.65909090909090906</v>
      </c>
      <c r="Z61" s="20">
        <f ca="1">IFERROR(IF(ISBLANK(Z23),"",(Z23/Modelo!$D$80)-1),"")</f>
        <v>-0.35984848484848486</v>
      </c>
      <c r="AA61" s="20">
        <f ca="1">IFERROR(IF(ISBLANK(AA23),"",(AA23/Modelo!$D$80)-1),"")</f>
        <v>0</v>
      </c>
      <c r="AB61" s="20">
        <f ca="1">IFERROR(IF(ISBLANK(AB23),"",(AB23/Modelo!$D$80)-1),"")</f>
        <v>-0.6091101694915253</v>
      </c>
      <c r="AC61" s="20">
        <f ca="1">IFERROR(IF(ISBLANK(AC23),"",(AC23/Modelo!$D$80)-1),"")</f>
        <v>-0.57038834951456319</v>
      </c>
      <c r="AD61" s="20">
        <f ca="1">IFERROR(IF(ISBLANK(AD23),"",(AD23/Modelo!$D$80)-1),"")</f>
        <v>-0.408203125</v>
      </c>
      <c r="AE61" s="20">
        <f ca="1">IFERROR(IF(ISBLANK(AE23),"",(AE23/Modelo!$D$80)-1),"")</f>
        <v>-0.50277777777777777</v>
      </c>
      <c r="AF61" s="20">
        <f ca="1">IFERROR(IF(ISBLANK(AF23),"",(AF23/Modelo!$D$80)-1),"")</f>
        <v>-0.60442073170731703</v>
      </c>
      <c r="AG61" s="21">
        <f ca="1">IFERROR(IF(ISBLANK(AG23),"",(AG23/Modelo!$D$80)-1),"")</f>
        <v>-0.805379746835443</v>
      </c>
      <c r="AH61" s="33"/>
    </row>
    <row r="62" spans="1:34" s="22" customFormat="1" ht="13.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s="22" customFormat="1" x14ac:dyDescent="0.25">
      <c r="A63" s="33"/>
      <c r="B63" s="33"/>
      <c r="C63" s="60" t="s">
        <v>4</v>
      </c>
      <c r="D63" s="61"/>
      <c r="E63" s="62"/>
      <c r="F63" s="33"/>
      <c r="G63" s="93" t="s">
        <v>36</v>
      </c>
      <c r="H63" s="94"/>
      <c r="I63" s="94"/>
      <c r="J63" s="94"/>
      <c r="K63" s="95"/>
      <c r="L63" s="33"/>
      <c r="M63" s="131" t="s">
        <v>37</v>
      </c>
      <c r="N63" s="132"/>
      <c r="O63" s="132"/>
      <c r="P63" s="132"/>
      <c r="Q63" s="1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 spans="1:34" s="22" customFormat="1" ht="15" x14ac:dyDescent="0.2">
      <c r="A64" s="33"/>
      <c r="B64" s="33"/>
      <c r="C64" s="23" t="str">
        <f>Modelo!C4</f>
        <v>Tiros en Movimiento</v>
      </c>
      <c r="D64" s="56">
        <f ca="1">IF(MAX(Modelo!D4:AG4)=0,"",MAX(Modelo!D4:AG4))</f>
        <v>200</v>
      </c>
      <c r="E64" s="57"/>
      <c r="F64" s="33"/>
      <c r="G64" s="81" t="str">
        <f>Modelo!C4</f>
        <v>Tiros en Movimiento</v>
      </c>
      <c r="H64" s="82"/>
      <c r="I64" s="82"/>
      <c r="J64" s="85">
        <f ca="1">IFERROR(AVERAGE(Modelo!D4:AG4),"")</f>
        <v>132.33333333333334</v>
      </c>
      <c r="K64" s="86"/>
      <c r="L64" s="33"/>
      <c r="M64" s="81">
        <f ca="1">Modelo!I4</f>
        <v>56</v>
      </c>
      <c r="N64" s="82"/>
      <c r="O64" s="82"/>
      <c r="P64" s="134">
        <f ca="1">IFERROR(AVERAGE(Modelo!J4:AM4),"")</f>
        <v>136.58333333333334</v>
      </c>
      <c r="Q64" s="135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 spans="1:34" s="22" customFormat="1" ht="15" x14ac:dyDescent="0.2">
      <c r="A65" s="33"/>
      <c r="B65" s="33"/>
      <c r="C65" s="23" t="str">
        <f>Modelo!C5</f>
        <v>Tiros en Red</v>
      </c>
      <c r="D65" s="58">
        <f ca="1">IF(MAX(Modelo!D5:AG5)=0,"",MAX(Modelo!D5:AG5))</f>
        <v>200</v>
      </c>
      <c r="E65" s="59"/>
      <c r="F65" s="33"/>
      <c r="G65" s="81" t="str">
        <f>Modelo!C5</f>
        <v>Tiros en Red</v>
      </c>
      <c r="H65" s="82"/>
      <c r="I65" s="82"/>
      <c r="J65" s="87">
        <f ca="1">IFERROR(AVERAGE(Modelo!D5:AG5),"")</f>
        <v>123.13333333333334</v>
      </c>
      <c r="K65" s="88"/>
      <c r="L65" s="33"/>
      <c r="M65" s="81">
        <f ca="1">Modelo!I5</f>
        <v>124</v>
      </c>
      <c r="N65" s="82"/>
      <c r="O65" s="82"/>
      <c r="P65" s="136">
        <f ca="1">IFERROR(AVERAGE(Modelo!J5:AM5),"")</f>
        <v>125.16666666666667</v>
      </c>
      <c r="Q65" s="137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1:34" s="22" customFormat="1" ht="15" x14ac:dyDescent="0.2">
      <c r="A66" s="33"/>
      <c r="B66" s="33"/>
      <c r="C66" s="23" t="str">
        <f>Modelo!C6</f>
        <v>Tiros Séxtuples</v>
      </c>
      <c r="D66" s="58">
        <f ca="1">IF(MAX(Modelo!D6:AG6)=0,"",MAX(Modelo!D6:AG6))</f>
        <v>195</v>
      </c>
      <c r="E66" s="59"/>
      <c r="F66" s="33"/>
      <c r="G66" s="83" t="str">
        <f>Modelo!C6</f>
        <v>Tiros Séxtuples</v>
      </c>
      <c r="H66" s="84"/>
      <c r="I66" s="84"/>
      <c r="J66" s="87">
        <f ca="1">IFERROR(AVERAGE(Modelo!D6:AG6),"")</f>
        <v>115.73333333333333</v>
      </c>
      <c r="K66" s="88"/>
      <c r="L66" s="33"/>
      <c r="M66" s="83">
        <f ca="1">Modelo!I6</f>
        <v>77</v>
      </c>
      <c r="N66" s="84"/>
      <c r="O66" s="84"/>
      <c r="P66" s="136">
        <f ca="1">IFERROR(AVERAGE(Modelo!J6:AM6),"")</f>
        <v>119.75</v>
      </c>
      <c r="Q66" s="137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4" ht="15" x14ac:dyDescent="0.2">
      <c r="A67" s="33"/>
      <c r="B67" s="33"/>
      <c r="C67" s="23" t="str">
        <f>Modelo!C7</f>
        <v>Rastreo Lateral</v>
      </c>
      <c r="D67" s="58">
        <f ca="1">IF(MAX(Modelo!D7:AG7)=0,"",MAX(Modelo!D7:AG7))</f>
        <v>196</v>
      </c>
      <c r="E67" s="59"/>
      <c r="F67" s="33"/>
      <c r="G67" s="83" t="str">
        <f>Modelo!C7</f>
        <v>Rastreo Lateral</v>
      </c>
      <c r="H67" s="84"/>
      <c r="I67" s="84"/>
      <c r="J67" s="87">
        <f ca="1">IFERROR(AVERAGE(Modelo!D7:AG7),"")</f>
        <v>139.73333333333332</v>
      </c>
      <c r="K67" s="88"/>
      <c r="L67" s="33"/>
      <c r="M67" s="83">
        <f ca="1">Modelo!I7</f>
        <v>151</v>
      </c>
      <c r="N67" s="84"/>
      <c r="O67" s="84"/>
      <c r="P67" s="136">
        <f ca="1">IFERROR(AVERAGE(Modelo!J7:AM7),"")</f>
        <v>146.29166666666666</v>
      </c>
      <c r="Q67" s="137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4" ht="15" x14ac:dyDescent="0.2">
      <c r="A68" s="33"/>
      <c r="B68" s="33"/>
      <c r="C68" s="23" t="str">
        <f>Modelo!C8</f>
        <v>Rastreo en Movimiento</v>
      </c>
      <c r="D68" s="58">
        <f ca="1">IF(MAX(Modelo!D8:AG8)=0,"",MAX(Modelo!D8:AG8))</f>
        <v>198</v>
      </c>
      <c r="E68" s="59"/>
      <c r="F68" s="33"/>
      <c r="G68" s="83" t="str">
        <f>Modelo!C8</f>
        <v>Rastreo en Movimiento</v>
      </c>
      <c r="H68" s="84"/>
      <c r="I68" s="84"/>
      <c r="J68" s="87">
        <f ca="1">IFERROR(AVERAGE(Modelo!D8:AG8),"")</f>
        <v>117.4</v>
      </c>
      <c r="K68" s="88"/>
      <c r="L68" s="33"/>
      <c r="M68" s="83">
        <f ca="1">Modelo!I8</f>
        <v>187</v>
      </c>
      <c r="N68" s="84"/>
      <c r="O68" s="84"/>
      <c r="P68" s="136">
        <f ca="1">IFERROR(AVERAGE(Modelo!J8:AM8),"")</f>
        <v>112.875</v>
      </c>
      <c r="Q68" s="137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4" ht="15" x14ac:dyDescent="0.2">
      <c r="A69" s="33"/>
      <c r="B69" s="33"/>
      <c r="C69" s="23" t="str">
        <f>Modelo!C9</f>
        <v>Tiros de Araña</v>
      </c>
      <c r="D69" s="58">
        <f ca="1">IF(MAX(Modelo!D9:AG9)=0,"",MAX(Modelo!D9:AG9))</f>
        <v>198</v>
      </c>
      <c r="E69" s="59"/>
      <c r="F69" s="33"/>
      <c r="G69" s="83" t="str">
        <f>Modelo!C9</f>
        <v>Tiros de Araña</v>
      </c>
      <c r="H69" s="84"/>
      <c r="I69" s="84"/>
      <c r="J69" s="87">
        <f ca="1">IFERROR(AVERAGE(Modelo!D9:AG9),"")</f>
        <v>122.2</v>
      </c>
      <c r="K69" s="88"/>
      <c r="L69" s="33"/>
      <c r="M69" s="83">
        <f ca="1">Modelo!I9</f>
        <v>113</v>
      </c>
      <c r="N69" s="84"/>
      <c r="O69" s="84"/>
      <c r="P69" s="136">
        <f ca="1">IFERROR(AVERAGE(Modelo!J9:AM9),"")</f>
        <v>124.66666666666667</v>
      </c>
      <c r="Q69" s="137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4" ht="15" x14ac:dyDescent="0.2">
      <c r="A70" s="33"/>
      <c r="B70" s="33"/>
      <c r="C70" s="80" t="str">
        <f>Modelo!C10</f>
        <v>Tiros en Movimiento</v>
      </c>
      <c r="D70" s="58">
        <f ca="1">IF(MAX(Modelo!D10:AG10)=0,"",MAX(Modelo!D10:AG10))</f>
        <v>199</v>
      </c>
      <c r="E70" s="59"/>
      <c r="F70" s="33"/>
      <c r="G70" s="83" t="str">
        <f>Modelo!C10</f>
        <v>Tiros en Movimiento</v>
      </c>
      <c r="H70" s="84"/>
      <c r="I70" s="84"/>
      <c r="J70" s="87">
        <f ca="1">IFERROR(AVERAGE(Modelo!D10:AG10),"")</f>
        <v>124.5</v>
      </c>
      <c r="K70" s="88"/>
      <c r="L70" s="33"/>
      <c r="M70" s="83">
        <f ca="1">Modelo!I10</f>
        <v>124</v>
      </c>
      <c r="N70" s="84"/>
      <c r="O70" s="84"/>
      <c r="P70" s="136">
        <f ca="1">IFERROR(AVERAGE(Modelo!J10:AM10),"")</f>
        <v>121.16666666666667</v>
      </c>
      <c r="Q70" s="137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4" ht="15" x14ac:dyDescent="0.2">
      <c r="A71" s="33"/>
      <c r="B71" s="33"/>
      <c r="C71" s="79" t="str">
        <f>Modelo!C11</f>
        <v>Rastreo Lateral</v>
      </c>
      <c r="D71" s="58">
        <f ca="1">IF(MAX(Modelo!D11:AG11)=0,"",MAX(Modelo!D11:AG11))</f>
        <v>191</v>
      </c>
      <c r="E71" s="59"/>
      <c r="F71" s="33"/>
      <c r="G71" s="83" t="str">
        <f>Modelo!C11</f>
        <v>Rastreo Lateral</v>
      </c>
      <c r="H71" s="84"/>
      <c r="I71" s="84"/>
      <c r="J71" s="87">
        <f ca="1">IFERROR(AVERAGE(Modelo!D11:AG11),"")</f>
        <v>131.33333333333334</v>
      </c>
      <c r="K71" s="88"/>
      <c r="L71" s="33"/>
      <c r="M71" s="83">
        <f ca="1">Modelo!I11</f>
        <v>103</v>
      </c>
      <c r="N71" s="84"/>
      <c r="O71" s="84"/>
      <c r="P71" s="136">
        <f ca="1">IFERROR(AVERAGE(Modelo!J11:AM11),"")</f>
        <v>130.33333333333334</v>
      </c>
      <c r="Q71" s="137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4" ht="15" x14ac:dyDescent="0.2">
      <c r="A72" s="33"/>
      <c r="B72" s="33"/>
      <c r="C72" s="23" t="str">
        <f>Modelo!C12</f>
        <v>Tiros en Red</v>
      </c>
      <c r="D72" s="58">
        <f ca="1">IF(MAX(Modelo!D12:AG12)=0,"",MAX(Modelo!D12:AG12))</f>
        <v>199</v>
      </c>
      <c r="E72" s="59"/>
      <c r="F72" s="33"/>
      <c r="G72" s="83" t="str">
        <f>Modelo!C12</f>
        <v>Tiros en Red</v>
      </c>
      <c r="H72" s="84"/>
      <c r="I72" s="84"/>
      <c r="J72" s="87">
        <f ca="1">IFERROR(AVERAGE(Modelo!D12:AG12),"")</f>
        <v>125.06666666666666</v>
      </c>
      <c r="K72" s="88"/>
      <c r="L72" s="33"/>
      <c r="M72" s="83">
        <f ca="1">Modelo!I12</f>
        <v>113</v>
      </c>
      <c r="N72" s="84"/>
      <c r="O72" s="84"/>
      <c r="P72" s="136">
        <f ca="1">IFERROR(AVERAGE(Modelo!J12:AM12),"")</f>
        <v>126.08333333333333</v>
      </c>
      <c r="Q72" s="137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4" ht="15" x14ac:dyDescent="0.2">
      <c r="A73" s="33"/>
      <c r="B73" s="33"/>
      <c r="C73" s="23" t="str">
        <f>Modelo!C13</f>
        <v>Reflejos</v>
      </c>
      <c r="D73" s="58">
        <f ca="1">IF(MAX(Modelo!D13:AG13)=0,"",MAX(Modelo!D13:AG13))</f>
        <v>191</v>
      </c>
      <c r="E73" s="59"/>
      <c r="F73" s="33"/>
      <c r="G73" s="83" t="str">
        <f>Modelo!C13</f>
        <v>Reflejos</v>
      </c>
      <c r="H73" s="84"/>
      <c r="I73" s="84"/>
      <c r="J73" s="87">
        <f ca="1">IFERROR(AVERAGE(Modelo!D13:AG13),"")</f>
        <v>133.6</v>
      </c>
      <c r="K73" s="88"/>
      <c r="L73" s="33"/>
      <c r="M73" s="83">
        <f ca="1">Modelo!I13</f>
        <v>156</v>
      </c>
      <c r="N73" s="84"/>
      <c r="O73" s="84"/>
      <c r="P73" s="136">
        <f ca="1">IFERROR(AVERAGE(Modelo!J13:AM13),"")</f>
        <v>135.83333333333334</v>
      </c>
      <c r="Q73" s="137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4" ht="15" x14ac:dyDescent="0.2">
      <c r="A74" s="33"/>
      <c r="B74" s="33"/>
      <c r="C74" s="23" t="str">
        <f>Modelo!C14</f>
        <v>Microreflejos</v>
      </c>
      <c r="D74" s="58">
        <f ca="1">IF(MAX(Modelo!D14:AG14)=0,"",MAX(Modelo!D14:AG14))</f>
        <v>199</v>
      </c>
      <c r="E74" s="59"/>
      <c r="F74" s="33"/>
      <c r="G74" s="83" t="str">
        <f>Modelo!C14</f>
        <v>Microreflejos</v>
      </c>
      <c r="H74" s="84"/>
      <c r="I74" s="84"/>
      <c r="J74" s="87">
        <f ca="1">IFERROR(AVERAGE(Modelo!D14:AG14),"")</f>
        <v>126.76666666666667</v>
      </c>
      <c r="K74" s="88"/>
      <c r="L74" s="33"/>
      <c r="M74" s="83">
        <f ca="1">Modelo!I14</f>
        <v>86</v>
      </c>
      <c r="N74" s="84"/>
      <c r="O74" s="84"/>
      <c r="P74" s="136">
        <f ca="1">IFERROR(AVERAGE(Modelo!J14:AM14),"")</f>
        <v>121.83333333333333</v>
      </c>
      <c r="Q74" s="137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4" ht="15" x14ac:dyDescent="0.2">
      <c r="A75" s="33"/>
      <c r="B75" s="33"/>
      <c r="C75" s="23" t="str">
        <f>Modelo!C15</f>
        <v>Tiros con Decisión</v>
      </c>
      <c r="D75" s="58">
        <f ca="1">IF(MAX(Modelo!D15:AG15)=0,"",MAX(Modelo!D15:AG15))</f>
        <v>200</v>
      </c>
      <c r="E75" s="59"/>
      <c r="F75" s="33"/>
      <c r="G75" s="83" t="str">
        <f>Modelo!C15</f>
        <v>Tiros con Decisión</v>
      </c>
      <c r="H75" s="84"/>
      <c r="I75" s="84"/>
      <c r="J75" s="87">
        <f ca="1">IFERROR(AVERAGE(Modelo!D15:AG15),"")</f>
        <v>125.7</v>
      </c>
      <c r="K75" s="88"/>
      <c r="L75" s="33"/>
      <c r="M75" s="83">
        <f ca="1">Modelo!I15</f>
        <v>125</v>
      </c>
      <c r="N75" s="84"/>
      <c r="O75" s="84"/>
      <c r="P75" s="136">
        <f ca="1">IFERROR(AVERAGE(Modelo!J15:AM15),"")</f>
        <v>129.83333333333334</v>
      </c>
      <c r="Q75" s="137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4" ht="15" x14ac:dyDescent="0.2">
      <c r="A76" s="33"/>
      <c r="B76" s="33"/>
      <c r="C76" s="23" t="str">
        <f>Modelo!C16</f>
        <v>Capacidad</v>
      </c>
      <c r="D76" s="58">
        <f ca="1">IF(MAX(Modelo!D16:AG16)=0,"",MAX(Modelo!D16:AG16))</f>
        <v>197</v>
      </c>
      <c r="E76" s="59"/>
      <c r="F76" s="33"/>
      <c r="G76" s="83" t="str">
        <f>Modelo!C16</f>
        <v>Capacidad</v>
      </c>
      <c r="H76" s="84"/>
      <c r="I76" s="84"/>
      <c r="J76" s="87">
        <f ca="1">IFERROR(AVERAGE(Modelo!D16:AG16),"")</f>
        <v>129.66666666666666</v>
      </c>
      <c r="K76" s="88"/>
      <c r="L76" s="33"/>
      <c r="M76" s="83">
        <f ca="1">Modelo!I16</f>
        <v>130</v>
      </c>
      <c r="N76" s="84"/>
      <c r="O76" s="84"/>
      <c r="P76" s="136">
        <f ca="1">IFERROR(AVERAGE(Modelo!J16:AM16),"")</f>
        <v>126.875</v>
      </c>
      <c r="Q76" s="137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4" ht="15" x14ac:dyDescent="0.2">
      <c r="A77" s="33"/>
      <c r="B77" s="33"/>
      <c r="C77" s="23" t="str">
        <f>Modelo!C17</f>
        <v>Detección</v>
      </c>
      <c r="D77" s="58">
        <f ca="1">IF(MAX(Modelo!D17:AG17)=0,"",MAX(Modelo!D17:AG17))</f>
        <v>195</v>
      </c>
      <c r="E77" s="59"/>
      <c r="F77" s="33"/>
      <c r="G77" s="83" t="str">
        <f>Modelo!C17</f>
        <v>Detección</v>
      </c>
      <c r="H77" s="84"/>
      <c r="I77" s="84"/>
      <c r="J77" s="87">
        <f ca="1">IFERROR(AVERAGE(Modelo!D17:AG17),"")</f>
        <v>119.7</v>
      </c>
      <c r="K77" s="88"/>
      <c r="L77" s="33"/>
      <c r="M77" s="83">
        <f ca="1">Modelo!I17</f>
        <v>161</v>
      </c>
      <c r="N77" s="84"/>
      <c r="O77" s="84"/>
      <c r="P77" s="136">
        <f ca="1">IFERROR(AVERAGE(Modelo!J17:AM17),"")</f>
        <v>118</v>
      </c>
      <c r="Q77" s="137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</row>
    <row r="78" spans="1:34" ht="15" x14ac:dyDescent="0.2">
      <c r="A78" s="33"/>
      <c r="B78" s="33"/>
      <c r="C78" s="25" t="str">
        <f>Modelo!C18</f>
        <v>Trigger Control</v>
      </c>
      <c r="D78" s="67">
        <f ca="1">IF(MAX(Modelo!D18:AG18)=0,"",MAX(Modelo!D18:AG18))</f>
        <v>194</v>
      </c>
      <c r="E78" s="68"/>
      <c r="F78" s="33"/>
      <c r="G78" s="65" t="str">
        <f>Modelo!C18</f>
        <v>Trigger Control</v>
      </c>
      <c r="H78" s="66"/>
      <c r="I78" s="66"/>
      <c r="J78" s="89">
        <f ca="1">IFERROR(AVERAGE(Modelo!D18:AG18),"")</f>
        <v>111.86666666666666</v>
      </c>
      <c r="K78" s="90"/>
      <c r="L78" s="33"/>
      <c r="M78" s="65">
        <f ca="1">Modelo!I18</f>
        <v>160</v>
      </c>
      <c r="N78" s="66"/>
      <c r="O78" s="66"/>
      <c r="P78" s="138">
        <f ca="1">IFERROR(AVERAGE(Modelo!J18:AM18),"")</f>
        <v>109.125</v>
      </c>
      <c r="Q78" s="139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4" ht="15" x14ac:dyDescent="0.2">
      <c r="A79" s="33"/>
      <c r="B79" s="33"/>
      <c r="C79" s="24" t="s">
        <v>1</v>
      </c>
      <c r="D79" s="67">
        <f ca="1">IF(MAX(Modelo!D19:AG19)=0,"",MAX(Modelo!D19:AG19))</f>
        <v>196</v>
      </c>
      <c r="E79" s="68"/>
      <c r="F79" s="33"/>
      <c r="G79" s="63" t="str">
        <f>Modelo!C19</f>
        <v>100 Bots</v>
      </c>
      <c r="H79" s="64"/>
      <c r="I79" s="64"/>
      <c r="J79" s="91">
        <f ca="1">IFERROR(AVERAGE(Modelo!D19:AG19),"")</f>
        <v>131.33333333333334</v>
      </c>
      <c r="K79" s="92"/>
      <c r="L79" s="33"/>
      <c r="M79" s="63">
        <f ca="1">Modelo!I19</f>
        <v>69</v>
      </c>
      <c r="N79" s="64"/>
      <c r="O79" s="64"/>
      <c r="P79" s="140">
        <f ca="1">IFERROR(AVERAGE(Modelo!J19:AM19),"")</f>
        <v>125.54166666666667</v>
      </c>
      <c r="Q79" s="141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4" ht="15" x14ac:dyDescent="0.2">
      <c r="A80" s="33"/>
      <c r="B80" s="33"/>
      <c r="C80" s="26" t="s">
        <v>3</v>
      </c>
      <c r="D80" s="67">
        <f ca="1">IF(MAX(Modelo!D23:AG23)=0,"",MAX(Modelo!D23:AG23))</f>
        <v>2.6666666666666665</v>
      </c>
      <c r="E80" s="68"/>
      <c r="F80" s="33"/>
      <c r="G80" s="63" t="str">
        <f>B22</f>
        <v>DM</v>
      </c>
      <c r="H80" s="64"/>
      <c r="I80" s="64"/>
      <c r="J80" s="91">
        <f ca="1">IFERROR(AVERAGE(Modelo!D23:AG23),"")</f>
        <v>1.1333860749947762</v>
      </c>
      <c r="K80" s="92"/>
      <c r="L80" s="33"/>
      <c r="M80" s="63">
        <f ca="1">H22</f>
        <v>165</v>
      </c>
      <c r="N80" s="64"/>
      <c r="O80" s="64"/>
      <c r="P80" s="140">
        <f ca="1">IFERROR(AVERAGE(Modelo!J23:AM23),"")</f>
        <v>1.1619221504411008</v>
      </c>
      <c r="Q80" s="141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spans="1:34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 ht="12.75" x14ac:dyDescent="0.2">
      <c r="G83" s="2"/>
      <c r="H83" s="2"/>
      <c r="I83" s="2"/>
      <c r="J83" s="2"/>
      <c r="K83" s="2"/>
      <c r="L83" s="2"/>
      <c r="M83" s="2"/>
      <c r="N83" s="2"/>
      <c r="O83" s="2"/>
      <c r="P83" s="2"/>
      <c r="Q83" s="2" t="s">
        <v>2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4" ht="12.75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4" ht="12.75" x14ac:dyDescent="0.2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4" ht="12.75" x14ac:dyDescent="0.2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4" ht="12.75" x14ac:dyDescent="0.2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4" ht="12.75" x14ac:dyDescent="0.2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4" ht="12.75" x14ac:dyDescent="0.2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4" ht="12.75" x14ac:dyDescent="0.2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4" ht="12.75" x14ac:dyDescent="0.2">
      <c r="C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4" ht="12.75" x14ac:dyDescent="0.2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4" ht="12.75" x14ac:dyDescent="0.2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4" ht="12.75" x14ac:dyDescent="0.2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4" ht="12.75" x14ac:dyDescent="0.2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4" ht="12.75" x14ac:dyDescent="0.2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2:33" ht="12.75" x14ac:dyDescent="0.2">
      <c r="C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2:33" ht="12.75" x14ac:dyDescent="0.2">
      <c r="C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2:33" ht="12.75" x14ac:dyDescent="0.2"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2:33" ht="12.75" x14ac:dyDescent="0.2"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2:33" ht="12.75" x14ac:dyDescent="0.2"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2:33" ht="12.75" x14ac:dyDescent="0.2"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2:33" ht="12.75" x14ac:dyDescent="0.2"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2:33" ht="12.75" x14ac:dyDescent="0.2"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2:33" ht="12.75" x14ac:dyDescent="0.2"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2:33" ht="12.75" x14ac:dyDescent="0.2"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2:33" ht="12.75" x14ac:dyDescent="0.2"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2:33" ht="12.75" x14ac:dyDescent="0.2"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2:33" ht="12.75" x14ac:dyDescent="0.2">
      <c r="B109" s="2"/>
      <c r="C109" s="2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2:33" ht="12.75" x14ac:dyDescent="0.2">
      <c r="B110" s="2"/>
      <c r="C110" s="2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2:33" ht="12.75" x14ac:dyDescent="0.2">
      <c r="B111" s="2"/>
      <c r="C111" s="2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2:33" ht="12.75" x14ac:dyDescent="0.2">
      <c r="B112" s="2"/>
      <c r="C112" s="2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2:33" ht="12.75" x14ac:dyDescent="0.2">
      <c r="B113" s="2"/>
      <c r="C113" s="2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2:33" ht="12.75" x14ac:dyDescent="0.2">
      <c r="B114" s="2"/>
      <c r="C114" s="2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2:33" ht="12.75" x14ac:dyDescent="0.2">
      <c r="B115" s="2"/>
      <c r="C115" s="2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2:33" ht="12.75" x14ac:dyDescent="0.2">
      <c r="B116" s="2"/>
      <c r="C116" s="2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2:33" ht="12.75" x14ac:dyDescent="0.2"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2:33" ht="12.75" x14ac:dyDescent="0.2">
      <c r="B118" s="2"/>
      <c r="C118" s="2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2:33" ht="12.75" x14ac:dyDescent="0.2"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2:33" ht="12.75" x14ac:dyDescent="0.2">
      <c r="B120" s="2"/>
      <c r="C120" s="2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2:33" ht="12.75" x14ac:dyDescent="0.2">
      <c r="B121" s="2"/>
      <c r="C121" s="2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2:33" ht="12.75" x14ac:dyDescent="0.2"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2:33" ht="12.75" x14ac:dyDescent="0.2">
      <c r="B123" s="2"/>
      <c r="C123" s="2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2:33" ht="12.75" x14ac:dyDescent="0.2">
      <c r="B124" s="2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2:33" ht="12.75" x14ac:dyDescent="0.2"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2:33" ht="12.75" x14ac:dyDescent="0.2">
      <c r="B126" s="2"/>
      <c r="C126" s="2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2:33" ht="12.75" x14ac:dyDescent="0.2">
      <c r="B127" s="2"/>
      <c r="C127" s="2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2:33" ht="12.75" x14ac:dyDescent="0.2">
      <c r="B128" s="2"/>
      <c r="C128" s="2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2:33" ht="12.75" x14ac:dyDescent="0.2">
      <c r="B129" s="2"/>
      <c r="C129" s="2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2:33" ht="12.75" x14ac:dyDescent="0.2">
      <c r="B130" s="2"/>
      <c r="C130" s="2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2:33" ht="12.75" x14ac:dyDescent="0.2">
      <c r="B131" s="2"/>
      <c r="C131" s="2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2:33" ht="12.75" x14ac:dyDescent="0.2">
      <c r="B132" s="2"/>
      <c r="C132" s="2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2:33" ht="12.75" x14ac:dyDescent="0.2">
      <c r="B133" s="2"/>
      <c r="C133" s="2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2:33" ht="12.75" x14ac:dyDescent="0.2">
      <c r="B134" s="2"/>
      <c r="C134" s="2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2:33" ht="12.75" x14ac:dyDescent="0.2">
      <c r="B135" s="2"/>
      <c r="C135" s="2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2:33" ht="12.75" x14ac:dyDescent="0.2">
      <c r="B136" s="2"/>
      <c r="C136" s="2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2:33" ht="12.75" x14ac:dyDescent="0.2">
      <c r="B137" s="2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2:33" ht="12.75" x14ac:dyDescent="0.2">
      <c r="B138" s="2"/>
      <c r="C138" s="2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2:33" ht="12.75" x14ac:dyDescent="0.2">
      <c r="B139" s="2"/>
      <c r="C139" s="2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2:33" ht="12.75" x14ac:dyDescent="0.2"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2:33" ht="12.75" x14ac:dyDescent="0.2">
      <c r="B141" s="2"/>
      <c r="C141" s="2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2:33" ht="12.75" x14ac:dyDescent="0.2">
      <c r="B142" s="2"/>
      <c r="C142" s="2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2:33" ht="12.75" x14ac:dyDescent="0.2">
      <c r="B143" s="2"/>
      <c r="C143" s="2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2:33" ht="12.75" x14ac:dyDescent="0.2">
      <c r="B144" s="2"/>
      <c r="C144" s="2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33" ht="12.75" x14ac:dyDescent="0.2">
      <c r="B145" s="2"/>
      <c r="C145" s="2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2:33" ht="12.75" x14ac:dyDescent="0.2">
      <c r="B146" s="2"/>
      <c r="C146" s="2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2:33" ht="12.75" x14ac:dyDescent="0.2">
      <c r="B147" s="2"/>
      <c r="C147" s="2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2:33" ht="12.75" x14ac:dyDescent="0.2">
      <c r="B148" s="2"/>
      <c r="C148" s="2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2:33" ht="12.75" x14ac:dyDescent="0.2">
      <c r="B149" s="2"/>
      <c r="C149" s="2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2:33" ht="12.75" x14ac:dyDescent="0.2">
      <c r="B150" s="2"/>
      <c r="C150" s="2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2:33" ht="12.75" x14ac:dyDescent="0.2">
      <c r="B151" s="2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2:33" ht="12.75" x14ac:dyDescent="0.2">
      <c r="B152" s="2"/>
      <c r="C152" s="2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2:33" ht="12.75" x14ac:dyDescent="0.2">
      <c r="B153" s="2"/>
      <c r="C153" s="2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2:33" ht="12.75" x14ac:dyDescent="0.2">
      <c r="B154" s="2"/>
      <c r="C154" s="2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2:33" ht="12.75" x14ac:dyDescent="0.2">
      <c r="B155" s="2"/>
      <c r="C155" s="2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2:33" ht="12.75" x14ac:dyDescent="0.2">
      <c r="B156" s="2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2:33" ht="12.75" x14ac:dyDescent="0.2">
      <c r="B157" s="2"/>
      <c r="C157" s="2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2:33" ht="12.75" x14ac:dyDescent="0.2">
      <c r="B158" s="2"/>
      <c r="C158" s="2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2:33" ht="12.75" x14ac:dyDescent="0.2">
      <c r="B159" s="2"/>
      <c r="C159" s="2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2:33" ht="12.75" x14ac:dyDescent="0.2">
      <c r="B160" s="2"/>
      <c r="C160" s="2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2:33" ht="12.75" x14ac:dyDescent="0.2">
      <c r="B161" s="2"/>
      <c r="C161" s="2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2:33" ht="12.75" x14ac:dyDescent="0.2">
      <c r="B162" s="2"/>
      <c r="C162" s="2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2:33" ht="12.75" x14ac:dyDescent="0.2">
      <c r="B163" s="2"/>
      <c r="C163" s="2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2:33" ht="12.75" x14ac:dyDescent="0.2">
      <c r="B164" s="2"/>
      <c r="C164" s="2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2:33" ht="12.75" x14ac:dyDescent="0.2">
      <c r="B165" s="2"/>
      <c r="C165" s="2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2:33" ht="12.75" x14ac:dyDescent="0.2">
      <c r="B166" s="2"/>
      <c r="C166" s="2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2:33" ht="12.75" x14ac:dyDescent="0.2"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2:33" ht="12.75" x14ac:dyDescent="0.2">
      <c r="B168" s="2"/>
      <c r="C168" s="2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2:33" ht="12.75" x14ac:dyDescent="0.2">
      <c r="B169" s="2"/>
      <c r="C169" s="2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2:33" ht="12.75" x14ac:dyDescent="0.2">
      <c r="B170" s="2"/>
      <c r="C170" s="2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2:33" ht="12.75" x14ac:dyDescent="0.2">
      <c r="B171" s="2"/>
      <c r="C171" s="2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2:33" ht="12.75" x14ac:dyDescent="0.2">
      <c r="B172" s="2"/>
      <c r="C172" s="2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2:33" ht="12.75" x14ac:dyDescent="0.2">
      <c r="B173" s="2"/>
      <c r="C173" s="2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2:33" ht="12.75" x14ac:dyDescent="0.2">
      <c r="B174" s="2"/>
      <c r="C174" s="2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2:33" ht="12.75" x14ac:dyDescent="0.2"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2:33" ht="12.75" x14ac:dyDescent="0.2"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2:33" ht="12.75" x14ac:dyDescent="0.2"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2:33" ht="12.75" x14ac:dyDescent="0.2"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2:33" ht="12.75" x14ac:dyDescent="0.2"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2:33" ht="12.75" x14ac:dyDescent="0.2"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2:33" ht="12.75" x14ac:dyDescent="0.2"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2:33" ht="12.75" x14ac:dyDescent="0.2"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2:33" ht="12.75" x14ac:dyDescent="0.2"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2:33" ht="12.75" x14ac:dyDescent="0.2"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2:33" ht="12.75" x14ac:dyDescent="0.2"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2:33" ht="12.75" x14ac:dyDescent="0.2"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2:33" ht="12.75" x14ac:dyDescent="0.2"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2:33" ht="12.75" x14ac:dyDescent="0.2"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2:33" ht="12.75" x14ac:dyDescent="0.2"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2:33" ht="12.75" x14ac:dyDescent="0.2"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2:33" ht="12.75" x14ac:dyDescent="0.2"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2:33" ht="12.75" x14ac:dyDescent="0.2"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2:33" ht="12.75" x14ac:dyDescent="0.2"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2:33" ht="12.75" x14ac:dyDescent="0.2"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2:33" ht="12.75" x14ac:dyDescent="0.2"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2:33" ht="12.75" x14ac:dyDescent="0.2"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2:33" ht="12.75" x14ac:dyDescent="0.2"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2:33" ht="12.75" x14ac:dyDescent="0.2"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2:33" ht="12.75" x14ac:dyDescent="0.2"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2:33" ht="12.75" x14ac:dyDescent="0.2"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2:33" ht="12.75" x14ac:dyDescent="0.2"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2:33" ht="12.75" x14ac:dyDescent="0.2"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2:33" ht="12.75" x14ac:dyDescent="0.2"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2:33" ht="12.75" x14ac:dyDescent="0.2"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2:33" ht="12.75" x14ac:dyDescent="0.2"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2:33" ht="12.75" x14ac:dyDescent="0.2"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2:33" ht="12.75" x14ac:dyDescent="0.2"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2:33" ht="12.75" x14ac:dyDescent="0.2"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ht="12.75" x14ac:dyDescent="0.2"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ht="12.75" x14ac:dyDescent="0.2"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ht="12.75" x14ac:dyDescent="0.2"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ht="12.75" x14ac:dyDescent="0.2"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ht="12.75" x14ac:dyDescent="0.2"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ht="12.75" x14ac:dyDescent="0.2"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ht="12.75" x14ac:dyDescent="0.2"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ht="12.75" x14ac:dyDescent="0.2"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ht="12.75" x14ac:dyDescent="0.2"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ht="12.75" x14ac:dyDescent="0.2"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ht="12.75" x14ac:dyDescent="0.2"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ht="12.75" x14ac:dyDescent="0.2"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ht="12.75" x14ac:dyDescent="0.2"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ht="12.75" x14ac:dyDescent="0.2"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ht="12.75" x14ac:dyDescent="0.2"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ht="12.75" x14ac:dyDescent="0.2"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2:33" ht="12.75" x14ac:dyDescent="0.2"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2:33" ht="12.75" x14ac:dyDescent="0.2"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2:33" ht="12.75" x14ac:dyDescent="0.2"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2:33" ht="12.75" x14ac:dyDescent="0.2"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2:33" ht="12.75" x14ac:dyDescent="0.2"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2:33" ht="12.75" x14ac:dyDescent="0.2"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2:33" ht="12.75" x14ac:dyDescent="0.2"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:33" ht="12.75" x14ac:dyDescent="0.2"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:33" ht="12.75" x14ac:dyDescent="0.2"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:33" ht="12.75" x14ac:dyDescent="0.2">
      <c r="B234" s="2"/>
      <c r="C234" s="2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:33" ht="12.75" x14ac:dyDescent="0.2">
      <c r="B235" s="2"/>
      <c r="C235" s="2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:33" ht="12.75" x14ac:dyDescent="0.2">
      <c r="B236" s="2"/>
      <c r="C236" s="2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:33" ht="12.75" x14ac:dyDescent="0.2">
      <c r="B237" s="2"/>
      <c r="C237" s="2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:33" ht="12.75" x14ac:dyDescent="0.2">
      <c r="B238" s="2"/>
      <c r="C238" s="2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:33" ht="12.75" x14ac:dyDescent="0.2">
      <c r="B239" s="2"/>
      <c r="C239" s="2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:33" ht="12.75" x14ac:dyDescent="0.2">
      <c r="B240" s="2"/>
      <c r="C240" s="2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:33" ht="12.75" x14ac:dyDescent="0.2">
      <c r="B241" s="2"/>
      <c r="C241" s="2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:33" ht="12.75" x14ac:dyDescent="0.2">
      <c r="B242" s="2"/>
      <c r="C242" s="2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:33" ht="12.75" x14ac:dyDescent="0.2">
      <c r="B243" s="2"/>
      <c r="C243" s="2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2:33" ht="12.75" x14ac:dyDescent="0.2">
      <c r="B244" s="2"/>
      <c r="C244" s="2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2:33" ht="12.75" x14ac:dyDescent="0.2">
      <c r="B245" s="2"/>
      <c r="C245" s="2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2:33" ht="12.75" x14ac:dyDescent="0.2">
      <c r="B246" s="2"/>
      <c r="C246" s="2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2:33" ht="12.75" x14ac:dyDescent="0.2">
      <c r="B247" s="2"/>
      <c r="C247" s="2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2:33" ht="12.75" x14ac:dyDescent="0.2">
      <c r="B248" s="2"/>
      <c r="C248" s="2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2:33" ht="12.75" x14ac:dyDescent="0.2">
      <c r="B249" s="2"/>
      <c r="C249" s="2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2:33" ht="12.75" x14ac:dyDescent="0.2">
      <c r="B250" s="2"/>
      <c r="C250" s="2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2:33" ht="12.75" x14ac:dyDescent="0.2">
      <c r="B251" s="2"/>
      <c r="C251" s="2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2:33" ht="12.75" x14ac:dyDescent="0.2">
      <c r="B252" s="2"/>
      <c r="C252" s="2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2:33" ht="12.75" x14ac:dyDescent="0.2">
      <c r="B253" s="2"/>
      <c r="C253" s="2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2:33" ht="12.75" x14ac:dyDescent="0.2">
      <c r="B254" s="2"/>
      <c r="C254" s="2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2:33" ht="12.75" x14ac:dyDescent="0.2">
      <c r="B255" s="2"/>
      <c r="C255" s="2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2:33" ht="12.75" x14ac:dyDescent="0.2">
      <c r="B256" s="2"/>
      <c r="C256" s="2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2:33" ht="12.75" x14ac:dyDescent="0.2">
      <c r="B257" s="2"/>
      <c r="C257" s="2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2:33" ht="12.75" x14ac:dyDescent="0.2">
      <c r="B258" s="2"/>
      <c r="C258" s="2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2:33" ht="12.75" x14ac:dyDescent="0.2">
      <c r="B259" s="2"/>
      <c r="C259" s="2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2:33" ht="12.75" x14ac:dyDescent="0.2">
      <c r="B260" s="2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2:33" ht="12.75" x14ac:dyDescent="0.2">
      <c r="B261" s="2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2:33" ht="12.75" x14ac:dyDescent="0.2">
      <c r="B262" s="2"/>
      <c r="C262" s="2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2:33" ht="12.75" x14ac:dyDescent="0.2">
      <c r="B263" s="2"/>
      <c r="C263" s="2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2:33" ht="12.75" x14ac:dyDescent="0.2">
      <c r="B264" s="2"/>
      <c r="C264" s="2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2:33" ht="12.75" x14ac:dyDescent="0.2">
      <c r="B265" s="2"/>
      <c r="C265" s="2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2:33" ht="12.75" x14ac:dyDescent="0.2">
      <c r="B266" s="2"/>
      <c r="C266" s="2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2:33" ht="12.75" x14ac:dyDescent="0.2">
      <c r="B267" s="2"/>
      <c r="C267" s="2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2:33" ht="12.75" x14ac:dyDescent="0.2">
      <c r="B268" s="2"/>
      <c r="C268" s="2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2:33" ht="12.75" x14ac:dyDescent="0.2">
      <c r="B269" s="2"/>
      <c r="C269" s="2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2:33" ht="12.75" x14ac:dyDescent="0.2">
      <c r="B270" s="2"/>
      <c r="C270" s="2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2:33" ht="12.75" x14ac:dyDescent="0.2">
      <c r="B271" s="2"/>
      <c r="C271" s="2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2:33" ht="12.75" x14ac:dyDescent="0.2">
      <c r="B272" s="2"/>
      <c r="C272" s="2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2:33" ht="12.75" x14ac:dyDescent="0.2">
      <c r="B273" s="2"/>
      <c r="C273" s="2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2:33" ht="12.75" x14ac:dyDescent="0.2">
      <c r="B274" s="2"/>
      <c r="C274" s="2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2:33" ht="12.75" x14ac:dyDescent="0.2"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2:33" ht="12.75" x14ac:dyDescent="0.2"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2:33" ht="12.75" x14ac:dyDescent="0.2">
      <c r="B277" s="2"/>
      <c r="C277" s="2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2:33" ht="12.75" x14ac:dyDescent="0.2">
      <c r="B278" s="2"/>
      <c r="C278" s="2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2:33" ht="12.75" x14ac:dyDescent="0.2">
      <c r="B279" s="2"/>
      <c r="C279" s="2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2:33" ht="12.75" x14ac:dyDescent="0.2">
      <c r="B280" s="2"/>
      <c r="C280" s="2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2:33" ht="12.75" x14ac:dyDescent="0.2">
      <c r="B281" s="2"/>
      <c r="C281" s="2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2:33" ht="12.75" x14ac:dyDescent="0.2">
      <c r="B282" s="2"/>
      <c r="C282" s="2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2:33" ht="12.75" x14ac:dyDescent="0.2">
      <c r="B283" s="2"/>
      <c r="C283" s="2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2:33" ht="12.75" x14ac:dyDescent="0.2">
      <c r="B284" s="2"/>
      <c r="C284" s="2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2:33" ht="12.75" x14ac:dyDescent="0.2">
      <c r="B285" s="2"/>
      <c r="C285" s="2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2:33" ht="12.75" x14ac:dyDescent="0.2">
      <c r="B286" s="2"/>
      <c r="C286" s="2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2:33" ht="12.75" x14ac:dyDescent="0.2">
      <c r="B287" s="2"/>
      <c r="C287" s="2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2:33" ht="12.75" x14ac:dyDescent="0.2">
      <c r="B288" s="2"/>
      <c r="C288" s="2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2:33" ht="12.75" x14ac:dyDescent="0.2">
      <c r="B289" s="2"/>
      <c r="C289" s="2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2:33" ht="12.75" x14ac:dyDescent="0.2">
      <c r="B290" s="2"/>
      <c r="C290" s="2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2:33" ht="12.75" x14ac:dyDescent="0.2">
      <c r="B291" s="2"/>
      <c r="C291" s="2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2:33" ht="12.75" x14ac:dyDescent="0.2">
      <c r="B292" s="2"/>
      <c r="C292" s="2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2:33" ht="12.75" x14ac:dyDescent="0.2">
      <c r="B293" s="2"/>
      <c r="C293" s="2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2:33" ht="12.75" x14ac:dyDescent="0.2">
      <c r="B294" s="2"/>
      <c r="C294" s="2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2:33" ht="12.75" x14ac:dyDescent="0.2">
      <c r="B295" s="2"/>
      <c r="C295" s="2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2:33" ht="12.75" x14ac:dyDescent="0.2"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2:33" ht="12.75" x14ac:dyDescent="0.2">
      <c r="B297" s="2"/>
      <c r="C297" s="2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2:33" ht="12.75" x14ac:dyDescent="0.2"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2:33" ht="12.75" x14ac:dyDescent="0.2">
      <c r="B299" s="2"/>
      <c r="C299" s="2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2:33" ht="12.75" x14ac:dyDescent="0.2">
      <c r="B300" s="2"/>
      <c r="C300" s="2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2:33" ht="12.75" x14ac:dyDescent="0.2">
      <c r="B301" s="2"/>
      <c r="C301" s="2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2:33" ht="12.75" x14ac:dyDescent="0.2">
      <c r="B302" s="2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2:33" ht="12.75" x14ac:dyDescent="0.2">
      <c r="B303" s="2"/>
      <c r="C303" s="2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2:33" ht="12.75" x14ac:dyDescent="0.2">
      <c r="B304" s="2"/>
      <c r="C304" s="2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2:33" ht="12.75" x14ac:dyDescent="0.2">
      <c r="B305" s="2"/>
      <c r="C305" s="2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2:33" ht="12.75" x14ac:dyDescent="0.2">
      <c r="B306" s="2"/>
      <c r="C306" s="2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2:33" ht="12.75" x14ac:dyDescent="0.2">
      <c r="B307" s="2"/>
      <c r="C307" s="2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2:33" ht="12.75" x14ac:dyDescent="0.2">
      <c r="B308" s="2"/>
      <c r="C308" s="2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2:33" ht="12.75" x14ac:dyDescent="0.2">
      <c r="B309" s="2"/>
      <c r="C309" s="2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2:33" ht="12.75" x14ac:dyDescent="0.2">
      <c r="B310" s="2"/>
      <c r="C310" s="2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2:33" ht="12.75" x14ac:dyDescent="0.2">
      <c r="B311" s="2"/>
      <c r="C311" s="2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2:33" ht="12.75" x14ac:dyDescent="0.2">
      <c r="B312" s="2"/>
      <c r="C312" s="2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2:33" ht="12.75" x14ac:dyDescent="0.2">
      <c r="B313" s="2"/>
      <c r="C313" s="2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2:33" ht="12.75" x14ac:dyDescent="0.2">
      <c r="B314" s="2"/>
      <c r="C314" s="2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2:33" ht="12.75" x14ac:dyDescent="0.2">
      <c r="B315" s="2"/>
      <c r="C315" s="2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2:33" ht="12.75" x14ac:dyDescent="0.2">
      <c r="B316" s="2"/>
      <c r="C316" s="2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2:33" ht="12.75" x14ac:dyDescent="0.2">
      <c r="B317" s="2"/>
      <c r="C317" s="2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2:33" ht="12.75" x14ac:dyDescent="0.2">
      <c r="B318" s="2"/>
      <c r="C318" s="2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2:33" ht="12.75" x14ac:dyDescent="0.2">
      <c r="B319" s="2"/>
      <c r="C319" s="2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2:33" ht="12.75" x14ac:dyDescent="0.2">
      <c r="B320" s="2"/>
      <c r="C320" s="2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2:33" ht="12.75" x14ac:dyDescent="0.2">
      <c r="B321" s="2"/>
      <c r="C321" s="2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2:33" ht="12.75" x14ac:dyDescent="0.2">
      <c r="B322" s="2"/>
      <c r="C322" s="2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2:33" ht="12.75" x14ac:dyDescent="0.2">
      <c r="B323" s="2"/>
      <c r="C323" s="2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2:33" ht="12.75" x14ac:dyDescent="0.2">
      <c r="B324" s="2"/>
      <c r="C324" s="2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2:33" ht="12.75" x14ac:dyDescent="0.2">
      <c r="B325" s="2"/>
      <c r="C325" s="2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2:33" ht="12.75" x14ac:dyDescent="0.2">
      <c r="B326" s="2"/>
      <c r="C326" s="2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2:33" ht="12.75" x14ac:dyDescent="0.2">
      <c r="B327" s="2"/>
      <c r="C327" s="2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2:33" ht="12.75" x14ac:dyDescent="0.2">
      <c r="B328" s="2"/>
      <c r="C328" s="2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2:33" ht="12.75" x14ac:dyDescent="0.2">
      <c r="B329" s="2"/>
      <c r="C329" s="2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2:33" ht="12.75" x14ac:dyDescent="0.2">
      <c r="B330" s="2"/>
      <c r="C330" s="2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2:33" ht="12.75" x14ac:dyDescent="0.2">
      <c r="B331" s="2"/>
      <c r="C331" s="2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2:33" ht="12.75" x14ac:dyDescent="0.2">
      <c r="B332" s="2"/>
      <c r="C332" s="2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2:33" ht="12.75" x14ac:dyDescent="0.2">
      <c r="B333" s="2"/>
      <c r="C333" s="2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2:33" ht="12.75" x14ac:dyDescent="0.2">
      <c r="B334" s="2"/>
      <c r="C334" s="2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2:33" ht="12.75" x14ac:dyDescent="0.2">
      <c r="B335" s="2"/>
      <c r="C335" s="2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2:33" ht="12.75" x14ac:dyDescent="0.2">
      <c r="B336" s="2"/>
      <c r="C336" s="2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2:33" ht="12.75" x14ac:dyDescent="0.2">
      <c r="B337" s="2"/>
      <c r="C337" s="2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2:33" ht="12.75" x14ac:dyDescent="0.2">
      <c r="B338" s="2"/>
      <c r="C338" s="2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2:33" ht="12.75" x14ac:dyDescent="0.2">
      <c r="B339" s="2"/>
      <c r="C339" s="2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2:33" ht="12.75" x14ac:dyDescent="0.2">
      <c r="B340" s="2"/>
      <c r="C340" s="2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2:33" ht="12.75" x14ac:dyDescent="0.2">
      <c r="B341" s="2"/>
      <c r="C341" s="2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2:33" ht="12.75" x14ac:dyDescent="0.2">
      <c r="B342" s="2"/>
      <c r="C342" s="2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2:33" ht="12.75" x14ac:dyDescent="0.2">
      <c r="B343" s="2"/>
      <c r="C343" s="2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2:33" ht="12.75" x14ac:dyDescent="0.2">
      <c r="B344" s="2"/>
      <c r="C344" s="2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2:33" ht="12.75" x14ac:dyDescent="0.2">
      <c r="B345" s="2"/>
      <c r="C345" s="2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2:33" ht="12.75" x14ac:dyDescent="0.2">
      <c r="B346" s="2"/>
      <c r="C346" s="2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2:33" ht="12.75" x14ac:dyDescent="0.2">
      <c r="B347" s="2"/>
      <c r="C347" s="2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2:33" ht="12.75" x14ac:dyDescent="0.2">
      <c r="B348" s="2"/>
      <c r="C348" s="2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2:33" ht="12.75" x14ac:dyDescent="0.2">
      <c r="B349" s="2"/>
      <c r="C349" s="2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2:33" ht="12.75" x14ac:dyDescent="0.2">
      <c r="B350" s="2"/>
      <c r="C350" s="2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2:33" ht="12.75" x14ac:dyDescent="0.2">
      <c r="B351" s="2"/>
      <c r="C351" s="2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2:33" ht="12.75" x14ac:dyDescent="0.2">
      <c r="B352" s="2"/>
      <c r="C352" s="2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2:33" ht="12.75" x14ac:dyDescent="0.2">
      <c r="B353" s="2"/>
      <c r="C353" s="2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2:33" ht="12.75" x14ac:dyDescent="0.2">
      <c r="B354" s="2"/>
      <c r="C354" s="2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2:33" ht="12.75" x14ac:dyDescent="0.2">
      <c r="B355" s="2"/>
      <c r="C355" s="2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2:33" ht="12.75" x14ac:dyDescent="0.2">
      <c r="B356" s="2"/>
      <c r="C356" s="2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2:33" ht="12.75" x14ac:dyDescent="0.2">
      <c r="B357" s="2"/>
      <c r="C357" s="2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2:33" ht="12.75" x14ac:dyDescent="0.2">
      <c r="B358" s="2"/>
      <c r="C358" s="2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2:33" ht="12.75" x14ac:dyDescent="0.2">
      <c r="B359" s="2"/>
      <c r="C359" s="2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2:33" ht="12.75" x14ac:dyDescent="0.2">
      <c r="B360" s="2"/>
      <c r="C360" s="2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2:33" ht="12.75" x14ac:dyDescent="0.2">
      <c r="B361" s="2"/>
      <c r="C361" s="2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2:33" ht="12.75" x14ac:dyDescent="0.2">
      <c r="B362" s="2"/>
      <c r="C362" s="2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2:33" ht="12.75" x14ac:dyDescent="0.2">
      <c r="B363" s="2"/>
      <c r="C363" s="2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2:33" ht="12.75" x14ac:dyDescent="0.2">
      <c r="B364" s="2"/>
      <c r="C364" s="2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2:33" ht="12.75" x14ac:dyDescent="0.2">
      <c r="B365" s="2"/>
      <c r="C365" s="2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2:33" ht="12.75" x14ac:dyDescent="0.2">
      <c r="B366" s="2"/>
      <c r="C366" s="2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2:33" ht="12.75" x14ac:dyDescent="0.2">
      <c r="B367" s="2"/>
      <c r="C367" s="2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2:33" ht="12.75" x14ac:dyDescent="0.2">
      <c r="B368" s="2"/>
      <c r="C368" s="2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2:33" ht="12.75" x14ac:dyDescent="0.2">
      <c r="B369" s="2"/>
      <c r="C369" s="2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2:33" ht="12.75" x14ac:dyDescent="0.2">
      <c r="B370" s="2"/>
      <c r="C370" s="2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2:33" ht="12.75" x14ac:dyDescent="0.2">
      <c r="B371" s="2"/>
      <c r="C371" s="2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2:33" ht="12.75" x14ac:dyDescent="0.2">
      <c r="B372" s="2"/>
      <c r="C372" s="2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2:33" ht="12.75" x14ac:dyDescent="0.2">
      <c r="B373" s="2"/>
      <c r="C373" s="2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2:33" ht="12.75" x14ac:dyDescent="0.2">
      <c r="B374" s="2"/>
      <c r="C374" s="2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2:33" ht="12.75" x14ac:dyDescent="0.2">
      <c r="B375" s="2"/>
      <c r="C375" s="2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2:33" ht="12.75" x14ac:dyDescent="0.2">
      <c r="B376" s="2"/>
      <c r="C376" s="2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2:33" ht="12.75" x14ac:dyDescent="0.2">
      <c r="B377" s="2"/>
      <c r="C377" s="2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2:33" ht="12.75" x14ac:dyDescent="0.2">
      <c r="B378" s="2"/>
      <c r="C378" s="2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2:33" ht="12.75" x14ac:dyDescent="0.2">
      <c r="B379" s="2"/>
      <c r="C379" s="2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2:33" ht="12.75" x14ac:dyDescent="0.2">
      <c r="B380" s="2"/>
      <c r="C380" s="2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2:33" ht="12.75" x14ac:dyDescent="0.2">
      <c r="B381" s="2"/>
      <c r="C381" s="2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2:33" ht="12.75" x14ac:dyDescent="0.2">
      <c r="B382" s="2"/>
      <c r="C382" s="2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2:33" ht="12.75" x14ac:dyDescent="0.2">
      <c r="B383" s="2"/>
      <c r="C383" s="2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2:33" ht="12.75" x14ac:dyDescent="0.2">
      <c r="B384" s="2"/>
      <c r="C384" s="2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2:33" ht="12.75" x14ac:dyDescent="0.2">
      <c r="B385" s="2"/>
      <c r="C385" s="2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2:33" ht="12.75" x14ac:dyDescent="0.2">
      <c r="B386" s="2"/>
      <c r="C386" s="2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2:33" ht="12.75" x14ac:dyDescent="0.2">
      <c r="B387" s="2"/>
      <c r="C387" s="2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2:33" ht="12.75" x14ac:dyDescent="0.2">
      <c r="B388" s="2"/>
      <c r="C388" s="2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2:33" ht="12.75" x14ac:dyDescent="0.2">
      <c r="B389" s="2"/>
      <c r="C389" s="2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2:33" ht="12.75" x14ac:dyDescent="0.2">
      <c r="B390" s="2"/>
      <c r="C390" s="2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2:33" ht="12.75" x14ac:dyDescent="0.2">
      <c r="B391" s="2"/>
      <c r="C391" s="2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2:33" ht="12.75" x14ac:dyDescent="0.2">
      <c r="B392" s="2"/>
      <c r="C392" s="2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2:33" ht="12.75" x14ac:dyDescent="0.2">
      <c r="B393" s="2"/>
      <c r="C393" s="2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2:33" ht="12.75" x14ac:dyDescent="0.2">
      <c r="B394" s="2"/>
      <c r="C394" s="2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2:33" ht="12.75" x14ac:dyDescent="0.2">
      <c r="B395" s="2"/>
      <c r="C395" s="2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2:33" ht="12.75" x14ac:dyDescent="0.2">
      <c r="B396" s="2"/>
      <c r="C396" s="2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2:33" ht="12.75" x14ac:dyDescent="0.2">
      <c r="B397" s="2"/>
      <c r="C397" s="2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2:33" ht="12.75" x14ac:dyDescent="0.2">
      <c r="B398" s="2"/>
      <c r="C398" s="2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2:33" ht="12.75" x14ac:dyDescent="0.2">
      <c r="B399" s="2"/>
      <c r="C399" s="2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2:33" ht="12.75" x14ac:dyDescent="0.2">
      <c r="B400" s="2"/>
      <c r="C400" s="2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2:33" ht="12.75" x14ac:dyDescent="0.2">
      <c r="B401" s="2"/>
      <c r="C401" s="2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2:33" ht="12.75" x14ac:dyDescent="0.2">
      <c r="B402" s="2"/>
      <c r="C402" s="2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2:33" ht="12.75" x14ac:dyDescent="0.2">
      <c r="B403" s="2"/>
      <c r="C403" s="2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2:33" ht="12.75" x14ac:dyDescent="0.2">
      <c r="B404" s="2"/>
      <c r="C404" s="2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2:33" ht="12.75" x14ac:dyDescent="0.2">
      <c r="B405" s="2"/>
      <c r="C405" s="2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2:33" ht="12.75" x14ac:dyDescent="0.2">
      <c r="B406" s="2"/>
      <c r="C406" s="2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2:33" ht="12.75" x14ac:dyDescent="0.2">
      <c r="B407" s="2"/>
      <c r="C407" s="2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2:33" ht="12.75" x14ac:dyDescent="0.2">
      <c r="B408" s="2"/>
      <c r="C408" s="2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2:33" ht="12.75" x14ac:dyDescent="0.2">
      <c r="B409" s="2"/>
      <c r="C409" s="2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2:33" ht="12.75" x14ac:dyDescent="0.2">
      <c r="B410" s="2"/>
      <c r="C410" s="2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2:33" ht="12.75" x14ac:dyDescent="0.2">
      <c r="B411" s="2"/>
      <c r="C411" s="2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2:33" ht="12.75" x14ac:dyDescent="0.2">
      <c r="B412" s="2"/>
      <c r="C412" s="2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2:33" ht="12.75" x14ac:dyDescent="0.2">
      <c r="B413" s="2"/>
      <c r="C413" s="2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2:33" ht="12.75" x14ac:dyDescent="0.2">
      <c r="B414" s="2"/>
      <c r="C414" s="2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2:33" ht="12.75" x14ac:dyDescent="0.2">
      <c r="B415" s="2"/>
      <c r="C415" s="2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2:33" ht="12.75" x14ac:dyDescent="0.2">
      <c r="B416" s="2"/>
      <c r="C416" s="2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2:33" ht="12.75" x14ac:dyDescent="0.2">
      <c r="B417" s="2"/>
      <c r="C417" s="2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2:33" ht="12.75" x14ac:dyDescent="0.2">
      <c r="B418" s="2"/>
      <c r="C418" s="2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2:33" ht="12.75" x14ac:dyDescent="0.2">
      <c r="B419" s="2"/>
      <c r="C419" s="2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2:33" ht="12.75" x14ac:dyDescent="0.2">
      <c r="B420" s="2"/>
      <c r="C420" s="2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2:33" ht="12.75" x14ac:dyDescent="0.2">
      <c r="B421" s="2"/>
      <c r="C421" s="2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2:33" ht="12.75" x14ac:dyDescent="0.2">
      <c r="B422" s="2"/>
      <c r="C422" s="2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2:33" ht="12.75" x14ac:dyDescent="0.2">
      <c r="B423" s="2"/>
      <c r="C423" s="2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2:33" ht="12.75" x14ac:dyDescent="0.2">
      <c r="B424" s="2"/>
      <c r="C424" s="2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2:33" ht="12.75" x14ac:dyDescent="0.2">
      <c r="B425" s="2"/>
      <c r="C425" s="2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2:33" ht="12.75" x14ac:dyDescent="0.2">
      <c r="B426" s="2"/>
      <c r="C426" s="2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2:33" ht="12.75" x14ac:dyDescent="0.2">
      <c r="B427" s="2"/>
      <c r="C427" s="2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2:33" ht="12.75" x14ac:dyDescent="0.2">
      <c r="B428" s="2"/>
      <c r="C428" s="2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2:33" ht="12.75" x14ac:dyDescent="0.2">
      <c r="B429" s="2"/>
      <c r="C429" s="2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2:33" ht="12.75" x14ac:dyDescent="0.2">
      <c r="B430" s="2"/>
      <c r="C430" s="2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2:33" ht="12.75" x14ac:dyDescent="0.2">
      <c r="B431" s="2"/>
      <c r="C431" s="2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2:33" ht="12.75" x14ac:dyDescent="0.2">
      <c r="B432" s="2"/>
      <c r="C432" s="2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2:33" ht="12.75" x14ac:dyDescent="0.2">
      <c r="B433" s="2"/>
      <c r="C433" s="2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2:33" ht="12.75" x14ac:dyDescent="0.2">
      <c r="B434" s="2"/>
      <c r="C434" s="2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2:33" ht="12.75" x14ac:dyDescent="0.2">
      <c r="B435" s="2"/>
      <c r="C435" s="2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2:33" ht="12.75" x14ac:dyDescent="0.2">
      <c r="B436" s="2"/>
      <c r="C436" s="2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2:33" ht="12.75" x14ac:dyDescent="0.2">
      <c r="B437" s="2"/>
      <c r="C437" s="2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2:33" ht="12.75" x14ac:dyDescent="0.2">
      <c r="B438" s="2"/>
      <c r="C438" s="2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2:33" ht="12.75" x14ac:dyDescent="0.2">
      <c r="B439" s="2"/>
      <c r="C439" s="2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2:33" ht="12.75" x14ac:dyDescent="0.2">
      <c r="B440" s="2"/>
      <c r="C440" s="2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2:33" ht="12.75" x14ac:dyDescent="0.2">
      <c r="B441" s="2"/>
      <c r="C441" s="2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2:33" ht="12.75" x14ac:dyDescent="0.2">
      <c r="B442" s="2"/>
      <c r="C442" s="2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2:33" ht="12.75" x14ac:dyDescent="0.2">
      <c r="B443" s="2"/>
      <c r="C443" s="2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2:33" ht="12.75" x14ac:dyDescent="0.2">
      <c r="B444" s="2"/>
      <c r="C444" s="2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2:33" ht="12.75" x14ac:dyDescent="0.2">
      <c r="B445" s="2"/>
      <c r="C445" s="2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2:33" ht="12.75" x14ac:dyDescent="0.2">
      <c r="B446" s="2"/>
      <c r="C446" s="2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2:33" ht="12.75" x14ac:dyDescent="0.2">
      <c r="B447" s="2"/>
      <c r="C447" s="2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2:33" ht="12.75" x14ac:dyDescent="0.2">
      <c r="B448" s="2"/>
      <c r="C448" s="2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2:33" ht="12.75" x14ac:dyDescent="0.2">
      <c r="B449" s="2"/>
      <c r="C449" s="2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2:33" ht="12.75" x14ac:dyDescent="0.2">
      <c r="B450" s="2"/>
      <c r="C450" s="2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2:33" ht="12.75" x14ac:dyDescent="0.2">
      <c r="B451" s="2"/>
      <c r="C451" s="2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2:33" ht="12.75" x14ac:dyDescent="0.2">
      <c r="B452" s="2"/>
      <c r="C452" s="2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2:33" ht="12.75" x14ac:dyDescent="0.2">
      <c r="B453" s="2"/>
      <c r="C453" s="2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2:33" ht="12.75" x14ac:dyDescent="0.2">
      <c r="B454" s="2"/>
      <c r="C454" s="2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2:33" ht="12.75" x14ac:dyDescent="0.2">
      <c r="B455" s="2"/>
      <c r="C455" s="2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2:33" ht="12.75" x14ac:dyDescent="0.2">
      <c r="B456" s="2"/>
      <c r="C456" s="2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2:33" ht="12.75" x14ac:dyDescent="0.2">
      <c r="B457" s="2"/>
      <c r="C457" s="2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2:33" ht="12.75" x14ac:dyDescent="0.2">
      <c r="B458" s="2"/>
      <c r="C458" s="2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2:33" ht="12.75" x14ac:dyDescent="0.2">
      <c r="B459" s="2"/>
      <c r="C459" s="2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2:33" ht="12.75" x14ac:dyDescent="0.2">
      <c r="B460" s="2"/>
      <c r="C460" s="2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2:33" ht="12.75" x14ac:dyDescent="0.2">
      <c r="B461" s="2"/>
      <c r="C461" s="2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2:33" ht="12.75" x14ac:dyDescent="0.2">
      <c r="B462" s="2"/>
      <c r="C462" s="2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2:33" ht="12.75" x14ac:dyDescent="0.2">
      <c r="B463" s="2"/>
      <c r="C463" s="2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2:33" ht="12.75" x14ac:dyDescent="0.2">
      <c r="B464" s="2"/>
      <c r="C464" s="2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2:33" ht="12.75" x14ac:dyDescent="0.2">
      <c r="B465" s="2"/>
      <c r="C465" s="2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2:33" ht="12.75" x14ac:dyDescent="0.2">
      <c r="B466" s="2"/>
      <c r="C466" s="2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2:33" ht="12.75" x14ac:dyDescent="0.2">
      <c r="B467" s="2"/>
      <c r="C467" s="2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2:33" ht="12.75" x14ac:dyDescent="0.2">
      <c r="B468" s="2"/>
      <c r="C468" s="2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2:33" ht="12.75" x14ac:dyDescent="0.2">
      <c r="B469" s="2"/>
      <c r="C469" s="2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2:33" ht="12.75" x14ac:dyDescent="0.2">
      <c r="B470" s="2"/>
      <c r="C470" s="2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2:33" ht="12.75" x14ac:dyDescent="0.2">
      <c r="B471" s="2"/>
      <c r="C471" s="2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2:33" ht="12.75" x14ac:dyDescent="0.2">
      <c r="B472" s="2"/>
      <c r="C472" s="2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2:33" ht="12.75" x14ac:dyDescent="0.2">
      <c r="B473" s="2"/>
      <c r="C473" s="2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2:33" ht="12.75" x14ac:dyDescent="0.2">
      <c r="B474" s="2"/>
      <c r="C474" s="2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2:33" ht="12.75" x14ac:dyDescent="0.2">
      <c r="B475" s="2"/>
      <c r="C475" s="2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2:33" ht="12.75" x14ac:dyDescent="0.2">
      <c r="B476" s="2"/>
      <c r="C476" s="2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2:33" ht="12.75" x14ac:dyDescent="0.2">
      <c r="B477" s="2"/>
      <c r="C477" s="2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2:33" ht="12.75" x14ac:dyDescent="0.2">
      <c r="B478" s="2"/>
      <c r="C478" s="2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2:33" ht="12.75" x14ac:dyDescent="0.2">
      <c r="B479" s="2"/>
      <c r="C479" s="2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2:33" ht="12.75" x14ac:dyDescent="0.2">
      <c r="B480" s="2"/>
      <c r="C480" s="2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2:33" ht="12.75" x14ac:dyDescent="0.2">
      <c r="B481" s="2"/>
      <c r="C481" s="2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2:33" ht="12.75" x14ac:dyDescent="0.2">
      <c r="B482" s="2"/>
      <c r="C482" s="2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2:33" ht="12.75" x14ac:dyDescent="0.2">
      <c r="B483" s="2"/>
      <c r="C483" s="2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2:33" ht="12.75" x14ac:dyDescent="0.2">
      <c r="B484" s="2"/>
      <c r="C484" s="2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2:33" ht="12.75" x14ac:dyDescent="0.2">
      <c r="B485" s="2"/>
      <c r="C485" s="2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2:33" ht="12.75" x14ac:dyDescent="0.2">
      <c r="B486" s="2"/>
      <c r="C486" s="2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2:33" ht="12.75" x14ac:dyDescent="0.2">
      <c r="B487" s="2"/>
      <c r="C487" s="2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2:33" ht="12.75" x14ac:dyDescent="0.2">
      <c r="B488" s="2"/>
      <c r="C488" s="2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2:33" ht="12.75" x14ac:dyDescent="0.2">
      <c r="B489" s="2"/>
      <c r="C489" s="2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2:33" ht="12.75" x14ac:dyDescent="0.2">
      <c r="B490" s="2"/>
      <c r="C490" s="2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2:33" ht="12.75" x14ac:dyDescent="0.2">
      <c r="B491" s="2"/>
      <c r="C491" s="2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2:33" ht="12.75" x14ac:dyDescent="0.2">
      <c r="B492" s="2"/>
      <c r="C492" s="2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2:33" ht="12.75" x14ac:dyDescent="0.2">
      <c r="B493" s="2"/>
      <c r="C493" s="2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2:33" ht="12.75" x14ac:dyDescent="0.2">
      <c r="B494" s="2"/>
      <c r="C494" s="2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2:33" ht="12.75" x14ac:dyDescent="0.2">
      <c r="B495" s="2"/>
      <c r="C495" s="2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2:33" ht="12.75" x14ac:dyDescent="0.2">
      <c r="B496" s="2"/>
      <c r="C496" s="2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2:33" ht="12.75" x14ac:dyDescent="0.2">
      <c r="B497" s="2"/>
      <c r="C497" s="2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2:33" ht="12.75" x14ac:dyDescent="0.2">
      <c r="B498" s="2"/>
      <c r="C498" s="2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2:33" ht="12.75" x14ac:dyDescent="0.2">
      <c r="B499" s="2"/>
      <c r="C499" s="2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2:33" ht="12.75" x14ac:dyDescent="0.2">
      <c r="B500" s="2"/>
      <c r="C500" s="2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2:33" ht="12.75" x14ac:dyDescent="0.2">
      <c r="B501" s="2"/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2:33" ht="12.75" x14ac:dyDescent="0.2">
      <c r="B502" s="2"/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2:33" ht="12.75" x14ac:dyDescent="0.2">
      <c r="B503" s="2"/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2:33" ht="12.75" x14ac:dyDescent="0.2">
      <c r="B504" s="2"/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2:33" ht="12.75" x14ac:dyDescent="0.2">
      <c r="B505" s="2"/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2:33" ht="12.75" x14ac:dyDescent="0.2">
      <c r="B506" s="2"/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2:33" ht="12.75" x14ac:dyDescent="0.2">
      <c r="B507" s="2"/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2:33" ht="12.75" x14ac:dyDescent="0.2">
      <c r="B508" s="2"/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2:33" ht="12.75" x14ac:dyDescent="0.2">
      <c r="B509" s="2"/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2:33" ht="12.75" x14ac:dyDescent="0.2">
      <c r="B510" s="2"/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2:33" ht="12.75" x14ac:dyDescent="0.2">
      <c r="B511" s="2"/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2:33" ht="12.75" x14ac:dyDescent="0.2">
      <c r="B512" s="2"/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2:33" ht="12.75" x14ac:dyDescent="0.2">
      <c r="B513" s="2"/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2:33" ht="12.75" x14ac:dyDescent="0.2">
      <c r="B514" s="2"/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2:33" ht="12.75" x14ac:dyDescent="0.2">
      <c r="B515" s="2"/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2:33" ht="12.75" x14ac:dyDescent="0.2">
      <c r="B516" s="2"/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2:33" ht="12.75" x14ac:dyDescent="0.2">
      <c r="B517" s="2"/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2:33" ht="12.75" x14ac:dyDescent="0.2">
      <c r="B518" s="2"/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2:33" ht="12.75" x14ac:dyDescent="0.2">
      <c r="B519" s="2"/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2:33" ht="12.75" x14ac:dyDescent="0.2">
      <c r="B520" s="2"/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2:33" ht="12.75" x14ac:dyDescent="0.2">
      <c r="B521" s="2"/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2:33" ht="12.75" x14ac:dyDescent="0.2">
      <c r="B522" s="2"/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2:33" ht="12.75" x14ac:dyDescent="0.2">
      <c r="B523" s="2"/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2:33" ht="12.75" x14ac:dyDescent="0.2"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2:33" ht="12.75" x14ac:dyDescent="0.2">
      <c r="B525" s="2"/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2:33" ht="12.75" x14ac:dyDescent="0.2"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2:33" ht="12.75" x14ac:dyDescent="0.2">
      <c r="B527" s="2"/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2:33" ht="12.75" x14ac:dyDescent="0.2">
      <c r="B528" s="2"/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2:33" ht="12.75" x14ac:dyDescent="0.2">
      <c r="B529" s="2"/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2:33" ht="12.75" x14ac:dyDescent="0.2">
      <c r="B530" s="2"/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2:33" ht="12.75" x14ac:dyDescent="0.2">
      <c r="B531" s="2"/>
      <c r="C531" s="2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2:33" ht="12.75" x14ac:dyDescent="0.2">
      <c r="B532" s="2"/>
      <c r="C532" s="2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2:33" ht="12.75" x14ac:dyDescent="0.2">
      <c r="B533" s="2"/>
      <c r="C533" s="2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2:33" ht="12.75" x14ac:dyDescent="0.2">
      <c r="B534" s="2"/>
      <c r="C534" s="2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2:33" ht="12.75" x14ac:dyDescent="0.2">
      <c r="B535" s="2"/>
      <c r="C535" s="2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2:33" ht="12.75" x14ac:dyDescent="0.2">
      <c r="B536" s="2"/>
      <c r="C536" s="2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2:33" ht="12.75" x14ac:dyDescent="0.2">
      <c r="B537" s="2"/>
      <c r="C537" s="2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2:33" ht="12.75" x14ac:dyDescent="0.2">
      <c r="B538" s="2"/>
      <c r="C538" s="2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2:33" ht="12.75" x14ac:dyDescent="0.2">
      <c r="B539" s="2"/>
      <c r="C539" s="2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2:33" ht="12.75" x14ac:dyDescent="0.2">
      <c r="B540" s="2"/>
      <c r="C540" s="2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2:33" ht="12.75" x14ac:dyDescent="0.2">
      <c r="B541" s="2"/>
      <c r="C541" s="2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2:33" ht="12.75" x14ac:dyDescent="0.2">
      <c r="B542" s="2"/>
      <c r="C542" s="2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2:33" ht="12.75" x14ac:dyDescent="0.2">
      <c r="B543" s="2"/>
      <c r="C543" s="2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2:33" ht="12.75" x14ac:dyDescent="0.2">
      <c r="B544" s="2"/>
      <c r="C544" s="2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2:33" ht="12.75" x14ac:dyDescent="0.2">
      <c r="B545" s="2"/>
      <c r="C545" s="2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2:33" ht="12.75" x14ac:dyDescent="0.2">
      <c r="B546" s="2"/>
      <c r="C546" s="2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2:33" ht="12.75" x14ac:dyDescent="0.2">
      <c r="B547" s="2"/>
      <c r="C547" s="2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2:33" ht="12.75" x14ac:dyDescent="0.2">
      <c r="B548" s="2"/>
      <c r="C548" s="2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2:33" ht="12.75" x14ac:dyDescent="0.2">
      <c r="B549" s="2"/>
      <c r="C549" s="2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2:33" ht="12.75" x14ac:dyDescent="0.2">
      <c r="B550" s="2"/>
      <c r="C550" s="2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2:33" ht="12.75" x14ac:dyDescent="0.2">
      <c r="B551" s="2"/>
      <c r="C551" s="2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2:33" ht="12.75" x14ac:dyDescent="0.2">
      <c r="B552" s="2"/>
      <c r="C552" s="2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2:33" ht="12.75" x14ac:dyDescent="0.2">
      <c r="B553" s="2"/>
      <c r="C553" s="2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2:33" ht="12.75" x14ac:dyDescent="0.2">
      <c r="B554" s="2"/>
      <c r="C554" s="2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2:33" ht="12.75" x14ac:dyDescent="0.2">
      <c r="B555" s="2"/>
      <c r="C555" s="2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2:33" ht="12.75" x14ac:dyDescent="0.2">
      <c r="B556" s="2"/>
      <c r="C556" s="2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2:33" ht="12.75" x14ac:dyDescent="0.2">
      <c r="B557" s="2"/>
      <c r="C557" s="2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2:33" ht="12.75" x14ac:dyDescent="0.2">
      <c r="B558" s="2"/>
      <c r="C558" s="2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2:33" ht="12.75" x14ac:dyDescent="0.2">
      <c r="B559" s="2"/>
      <c r="C559" s="2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2:33" ht="12.75" x14ac:dyDescent="0.2">
      <c r="B560" s="2"/>
      <c r="C560" s="2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2:33" ht="12.75" x14ac:dyDescent="0.2">
      <c r="B561" s="2"/>
      <c r="C561" s="2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2:33" ht="12.75" x14ac:dyDescent="0.2">
      <c r="B562" s="2"/>
      <c r="C562" s="2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2:33" ht="12.75" x14ac:dyDescent="0.2">
      <c r="B563" s="2"/>
      <c r="C563" s="2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2:33" ht="12.75" x14ac:dyDescent="0.2">
      <c r="B564" s="2"/>
      <c r="C564" s="2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2:33" ht="12.75" x14ac:dyDescent="0.2">
      <c r="B565" s="2"/>
      <c r="C565" s="2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2:33" ht="12.75" x14ac:dyDescent="0.2">
      <c r="B566" s="2"/>
      <c r="C566" s="2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2:33" ht="12.75" x14ac:dyDescent="0.2">
      <c r="B567" s="2"/>
      <c r="C567" s="2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2:33" ht="12.75" x14ac:dyDescent="0.2">
      <c r="B568" s="2"/>
      <c r="C568" s="2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2:33" ht="12.75" x14ac:dyDescent="0.2">
      <c r="B569" s="2"/>
      <c r="C569" s="2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2:33" ht="12.75" x14ac:dyDescent="0.2">
      <c r="B570" s="2"/>
      <c r="C570" s="2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2:33" ht="12.75" x14ac:dyDescent="0.2">
      <c r="B571" s="2"/>
      <c r="C571" s="2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2:33" ht="12.75" x14ac:dyDescent="0.2">
      <c r="B572" s="2"/>
      <c r="C572" s="2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2:33" ht="12.75" x14ac:dyDescent="0.2">
      <c r="B573" s="2"/>
      <c r="C573" s="2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2:33" ht="12.75" x14ac:dyDescent="0.2">
      <c r="B574" s="2"/>
      <c r="C574" s="2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2:33" ht="12.75" x14ac:dyDescent="0.2">
      <c r="B575" s="2"/>
      <c r="C575" s="2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2:33" ht="12.75" x14ac:dyDescent="0.2">
      <c r="B576" s="2"/>
      <c r="C576" s="2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2:33" ht="12.75" x14ac:dyDescent="0.2">
      <c r="B577" s="2"/>
      <c r="C577" s="2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2:33" ht="12.75" x14ac:dyDescent="0.2">
      <c r="B578" s="2"/>
      <c r="C578" s="2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2:33" ht="12.75" x14ac:dyDescent="0.2">
      <c r="B579" s="2"/>
      <c r="C579" s="2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2:33" ht="12.75" x14ac:dyDescent="0.2">
      <c r="B580" s="2"/>
      <c r="C580" s="2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2:33" ht="12.75" x14ac:dyDescent="0.2">
      <c r="B581" s="2"/>
      <c r="C581" s="2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2:33" ht="12.75" x14ac:dyDescent="0.2">
      <c r="B582" s="2"/>
      <c r="C582" s="2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2:33" ht="12.75" x14ac:dyDescent="0.2">
      <c r="B583" s="2"/>
      <c r="C583" s="2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2:33" ht="12.75" x14ac:dyDescent="0.2">
      <c r="B584" s="2"/>
      <c r="C584" s="2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2:33" ht="12.75" x14ac:dyDescent="0.2">
      <c r="B585" s="2"/>
      <c r="C585" s="2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2:33" ht="12.75" x14ac:dyDescent="0.2">
      <c r="B586" s="2"/>
      <c r="C586" s="2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2:33" ht="12.75" x14ac:dyDescent="0.2">
      <c r="B587" s="2"/>
      <c r="C587" s="2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2:33" ht="12.75" x14ac:dyDescent="0.2">
      <c r="B588" s="2"/>
      <c r="C588" s="2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2:33" ht="12.75" x14ac:dyDescent="0.2">
      <c r="B589" s="2"/>
      <c r="C589" s="2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2:33" ht="12.75" x14ac:dyDescent="0.2">
      <c r="B590" s="2"/>
      <c r="C590" s="2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2:33" ht="12.75" x14ac:dyDescent="0.2">
      <c r="B591" s="2"/>
      <c r="C591" s="2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2:33" ht="12.75" x14ac:dyDescent="0.2">
      <c r="B592" s="2"/>
      <c r="C592" s="2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2:33" ht="12.75" x14ac:dyDescent="0.2">
      <c r="B593" s="2"/>
      <c r="C593" s="2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2:33" ht="12.75" x14ac:dyDescent="0.2">
      <c r="B594" s="2"/>
      <c r="C594" s="2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2:33" ht="12.75" x14ac:dyDescent="0.2">
      <c r="B595" s="2"/>
      <c r="C595" s="2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2:33" ht="12.75" x14ac:dyDescent="0.2">
      <c r="B596" s="2"/>
      <c r="C596" s="2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2:33" ht="12.75" x14ac:dyDescent="0.2">
      <c r="B597" s="2"/>
      <c r="C597" s="2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2:33" ht="12.75" x14ac:dyDescent="0.2">
      <c r="B598" s="2"/>
      <c r="C598" s="2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2:33" ht="12.75" x14ac:dyDescent="0.2">
      <c r="B599" s="2"/>
      <c r="C599" s="2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2:33" ht="12.75" x14ac:dyDescent="0.2">
      <c r="B600" s="2"/>
      <c r="C600" s="2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2:33" ht="12.75" x14ac:dyDescent="0.2">
      <c r="B601" s="2"/>
      <c r="C601" s="2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2:33" ht="12.75" x14ac:dyDescent="0.2">
      <c r="B602" s="2"/>
      <c r="C602" s="2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2:33" ht="12.75" x14ac:dyDescent="0.2">
      <c r="B603" s="2"/>
      <c r="C603" s="2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2:33" ht="12.75" x14ac:dyDescent="0.2">
      <c r="B604" s="2"/>
      <c r="C604" s="2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2:33" ht="12.75" x14ac:dyDescent="0.2">
      <c r="B605" s="2"/>
      <c r="C605" s="2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2:33" ht="12.75" x14ac:dyDescent="0.2">
      <c r="B606" s="2"/>
      <c r="C606" s="2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2:33" ht="12.75" x14ac:dyDescent="0.2">
      <c r="B607" s="2"/>
      <c r="C607" s="2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2:33" ht="12.75" x14ac:dyDescent="0.2">
      <c r="B608" s="2"/>
      <c r="C608" s="2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2:33" ht="12.75" x14ac:dyDescent="0.2">
      <c r="B609" s="2"/>
      <c r="C609" s="2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2:33" ht="12.75" x14ac:dyDescent="0.2">
      <c r="B610" s="2"/>
      <c r="C610" s="2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2:33" ht="12.75" x14ac:dyDescent="0.2">
      <c r="B611" s="2"/>
      <c r="C611" s="2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2:33" ht="12.75" x14ac:dyDescent="0.2">
      <c r="B612" s="2"/>
      <c r="C612" s="2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2:33" ht="12.75" x14ac:dyDescent="0.2">
      <c r="B613" s="2"/>
      <c r="C613" s="2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2:33" ht="12.75" x14ac:dyDescent="0.2">
      <c r="B614" s="2"/>
      <c r="C614" s="2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2:33" ht="12.75" x14ac:dyDescent="0.2">
      <c r="B615" s="2"/>
      <c r="C615" s="2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2:33" ht="12.75" x14ac:dyDescent="0.2">
      <c r="B616" s="2"/>
      <c r="C616" s="2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2:33" ht="12.75" x14ac:dyDescent="0.2">
      <c r="B617" s="2"/>
      <c r="C617" s="2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2:33" ht="12.75" x14ac:dyDescent="0.2">
      <c r="B618" s="2"/>
      <c r="C618" s="2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2:33" ht="12.75" x14ac:dyDescent="0.2">
      <c r="B619" s="2"/>
      <c r="C619" s="2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2:33" ht="12.75" x14ac:dyDescent="0.2">
      <c r="B620" s="2"/>
      <c r="C620" s="2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2:33" ht="12.75" x14ac:dyDescent="0.2">
      <c r="B621" s="2"/>
      <c r="C621" s="2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2:33" ht="12.75" x14ac:dyDescent="0.2">
      <c r="B622" s="2"/>
      <c r="C622" s="2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2:33" ht="12.75" x14ac:dyDescent="0.2">
      <c r="B623" s="2"/>
      <c r="C623" s="2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2:33" ht="12.75" x14ac:dyDescent="0.2">
      <c r="B624" s="2"/>
      <c r="C624" s="2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2:33" ht="12.75" x14ac:dyDescent="0.2">
      <c r="B625" s="2"/>
      <c r="C625" s="2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2:33" ht="12.75" x14ac:dyDescent="0.2">
      <c r="B626" s="2"/>
      <c r="C626" s="2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2:33" ht="12.75" x14ac:dyDescent="0.2">
      <c r="B627" s="2"/>
      <c r="C627" s="2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2:33" ht="12.75" x14ac:dyDescent="0.2">
      <c r="B628" s="2"/>
      <c r="C628" s="2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2:33" ht="12.75" x14ac:dyDescent="0.2">
      <c r="B629" s="2"/>
      <c r="C629" s="2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2:33" ht="12.75" x14ac:dyDescent="0.2">
      <c r="B630" s="2"/>
      <c r="C630" s="2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2:33" ht="12.75" x14ac:dyDescent="0.2">
      <c r="B631" s="2"/>
      <c r="C631" s="2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2:33" ht="12.75" x14ac:dyDescent="0.2">
      <c r="B632" s="2"/>
      <c r="C632" s="2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2:33" ht="12.75" x14ac:dyDescent="0.2">
      <c r="B633" s="2"/>
      <c r="C633" s="2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2:33" ht="12.75" x14ac:dyDescent="0.2">
      <c r="B634" s="2"/>
      <c r="C634" s="2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2:33" ht="12.75" x14ac:dyDescent="0.2">
      <c r="B635" s="2"/>
      <c r="C635" s="2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2:33" ht="12.75" x14ac:dyDescent="0.2">
      <c r="B636" s="2"/>
      <c r="C636" s="2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2:33" ht="12.75" x14ac:dyDescent="0.2">
      <c r="B637" s="2"/>
      <c r="C637" s="2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2:33" ht="12.75" x14ac:dyDescent="0.2">
      <c r="B638" s="2"/>
      <c r="C638" s="2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2:33" ht="12.75" x14ac:dyDescent="0.2">
      <c r="B639" s="2"/>
      <c r="C639" s="2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2:33" ht="12.75" x14ac:dyDescent="0.2">
      <c r="B640" s="2"/>
      <c r="C640" s="2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2:33" ht="12.75" x14ac:dyDescent="0.2">
      <c r="B641" s="2"/>
      <c r="C641" s="2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2:33" ht="12.75" x14ac:dyDescent="0.2">
      <c r="B642" s="2"/>
      <c r="C642" s="2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2:33" ht="12.75" x14ac:dyDescent="0.2">
      <c r="B643" s="2"/>
      <c r="C643" s="2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2:33" ht="12.75" x14ac:dyDescent="0.2">
      <c r="B644" s="2"/>
      <c r="C644" s="2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2:33" ht="12.75" x14ac:dyDescent="0.2">
      <c r="B645" s="2"/>
      <c r="C645" s="2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2:33" ht="12.75" x14ac:dyDescent="0.2">
      <c r="B646" s="2"/>
      <c r="C646" s="2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2:33" ht="12.75" x14ac:dyDescent="0.2">
      <c r="B647" s="2"/>
      <c r="C647" s="2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2:33" ht="12.75" x14ac:dyDescent="0.2">
      <c r="B648" s="2"/>
      <c r="C648" s="2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2:33" ht="12.75" x14ac:dyDescent="0.2">
      <c r="B649" s="2"/>
      <c r="C649" s="2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2:33" ht="12.75" x14ac:dyDescent="0.2">
      <c r="B650" s="2"/>
      <c r="C650" s="2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2:33" ht="12.75" x14ac:dyDescent="0.2">
      <c r="B651" s="2"/>
      <c r="C651" s="2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2:33" ht="12.75" x14ac:dyDescent="0.2">
      <c r="B652" s="2"/>
      <c r="C652" s="2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2:33" ht="12.75" x14ac:dyDescent="0.2">
      <c r="B653" s="2"/>
      <c r="C653" s="2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2:33" ht="12.75" x14ac:dyDescent="0.2">
      <c r="B654" s="2"/>
      <c r="C654" s="2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2:33" ht="12.75" x14ac:dyDescent="0.2">
      <c r="B655" s="2"/>
      <c r="C655" s="2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2:33" ht="12.75" x14ac:dyDescent="0.2">
      <c r="B656" s="2"/>
      <c r="C656" s="2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2:33" ht="12.75" x14ac:dyDescent="0.2">
      <c r="B657" s="2"/>
      <c r="C657" s="2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2:33" ht="12.75" x14ac:dyDescent="0.2">
      <c r="B658" s="2"/>
      <c r="C658" s="2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2:33" ht="12.75" x14ac:dyDescent="0.2">
      <c r="B659" s="2"/>
      <c r="C659" s="2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2:33" ht="12.75" x14ac:dyDescent="0.2">
      <c r="B660" s="2"/>
      <c r="C660" s="2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2:33" ht="12.75" x14ac:dyDescent="0.2">
      <c r="B661" s="2"/>
      <c r="C661" s="2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2:33" ht="12.75" x14ac:dyDescent="0.2">
      <c r="B662" s="2"/>
      <c r="C662" s="2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2:33" ht="12.75" x14ac:dyDescent="0.2">
      <c r="B663" s="2"/>
      <c r="C663" s="2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2:33" ht="12.75" x14ac:dyDescent="0.2">
      <c r="B664" s="2"/>
      <c r="C664" s="2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2:33" ht="12.75" x14ac:dyDescent="0.2">
      <c r="B665" s="2"/>
      <c r="C665" s="2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2:33" ht="12.75" x14ac:dyDescent="0.2">
      <c r="B666" s="2"/>
      <c r="C666" s="2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2:33" ht="12.75" x14ac:dyDescent="0.2">
      <c r="B667" s="2"/>
      <c r="C667" s="2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2:33" ht="12.75" x14ac:dyDescent="0.2">
      <c r="B668" s="2"/>
      <c r="C668" s="2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2:33" ht="12.75" x14ac:dyDescent="0.2">
      <c r="B669" s="2"/>
      <c r="C669" s="2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2:33" ht="12.75" x14ac:dyDescent="0.2">
      <c r="B670" s="2"/>
      <c r="C670" s="2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2:33" ht="12.75" x14ac:dyDescent="0.2">
      <c r="B671" s="2"/>
      <c r="C671" s="2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2:33" ht="12.75" x14ac:dyDescent="0.2">
      <c r="B672" s="2"/>
      <c r="C672" s="2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2:33" ht="12.75" x14ac:dyDescent="0.2">
      <c r="B673" s="2"/>
      <c r="C673" s="2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2:33" ht="12.75" x14ac:dyDescent="0.2">
      <c r="B674" s="2"/>
      <c r="C674" s="2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2:33" ht="12.75" x14ac:dyDescent="0.2">
      <c r="B675" s="2"/>
      <c r="C675" s="2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2:33" ht="12.75" x14ac:dyDescent="0.2">
      <c r="B676" s="2"/>
      <c r="C676" s="2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2:33" ht="12.75" x14ac:dyDescent="0.2">
      <c r="B677" s="2"/>
      <c r="C677" s="2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2:33" ht="12.75" x14ac:dyDescent="0.2">
      <c r="B678" s="2"/>
      <c r="C678" s="2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2:33" ht="12.75" x14ac:dyDescent="0.2">
      <c r="B679" s="2"/>
      <c r="C679" s="2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2:33" ht="12.75" x14ac:dyDescent="0.2">
      <c r="B680" s="2"/>
      <c r="C680" s="2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2:33" ht="12.75" x14ac:dyDescent="0.2">
      <c r="B681" s="2"/>
      <c r="C681" s="2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2:33" ht="12.75" x14ac:dyDescent="0.2">
      <c r="B682" s="2"/>
      <c r="C682" s="2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2:33" ht="12.75" x14ac:dyDescent="0.2">
      <c r="B683" s="2"/>
      <c r="C683" s="2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2:33" ht="12.75" x14ac:dyDescent="0.2">
      <c r="B684" s="2"/>
      <c r="C684" s="2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2:33" ht="12.75" x14ac:dyDescent="0.2">
      <c r="B685" s="2"/>
      <c r="C685" s="2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2:33" ht="12.75" x14ac:dyDescent="0.2">
      <c r="B686" s="2"/>
      <c r="C686" s="2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2:33" ht="12.75" x14ac:dyDescent="0.2">
      <c r="B687" s="2"/>
      <c r="C687" s="2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2:33" ht="12.75" x14ac:dyDescent="0.2">
      <c r="B688" s="2"/>
      <c r="C688" s="2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2:33" ht="12.75" x14ac:dyDescent="0.2">
      <c r="B689" s="2"/>
      <c r="C689" s="2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2:33" ht="12.75" x14ac:dyDescent="0.2">
      <c r="B690" s="2"/>
      <c r="C690" s="2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2:33" ht="12.75" x14ac:dyDescent="0.2">
      <c r="B691" s="2"/>
      <c r="C691" s="2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2:33" ht="12.75" x14ac:dyDescent="0.2">
      <c r="B692" s="2"/>
      <c r="C692" s="2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2:33" ht="12.75" x14ac:dyDescent="0.2">
      <c r="B693" s="2"/>
      <c r="C693" s="2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2:33" ht="12.75" x14ac:dyDescent="0.2">
      <c r="B694" s="2"/>
      <c r="C694" s="2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2:33" ht="12.75" x14ac:dyDescent="0.2">
      <c r="B695" s="2"/>
      <c r="C695" s="2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2:33" ht="12.75" x14ac:dyDescent="0.2">
      <c r="B696" s="2"/>
      <c r="C696" s="2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2:33" ht="12.75" x14ac:dyDescent="0.2">
      <c r="B697" s="2"/>
      <c r="C697" s="2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2:33" ht="12.75" x14ac:dyDescent="0.2">
      <c r="B698" s="2"/>
      <c r="C698" s="2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2:33" ht="12.75" x14ac:dyDescent="0.2">
      <c r="B699" s="2"/>
      <c r="C699" s="2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2:33" ht="12.75" x14ac:dyDescent="0.2">
      <c r="B700" s="2"/>
      <c r="C700" s="2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2:33" ht="12.75" x14ac:dyDescent="0.2">
      <c r="B701" s="2"/>
      <c r="C701" s="2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2:33" ht="12.75" x14ac:dyDescent="0.2">
      <c r="B702" s="2"/>
      <c r="C702" s="2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2:33" ht="12.75" x14ac:dyDescent="0.2">
      <c r="B703" s="2"/>
      <c r="C703" s="2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2:33" ht="12.75" x14ac:dyDescent="0.2">
      <c r="B704" s="2"/>
      <c r="C704" s="2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2:33" ht="12.75" x14ac:dyDescent="0.2">
      <c r="B705" s="2"/>
      <c r="C705" s="2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2:33" ht="12.75" x14ac:dyDescent="0.2">
      <c r="B706" s="2"/>
      <c r="C706" s="2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2:33" ht="12.75" x14ac:dyDescent="0.2">
      <c r="B707" s="2"/>
      <c r="C707" s="2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2:33" ht="12.75" x14ac:dyDescent="0.2">
      <c r="B708" s="2"/>
      <c r="C708" s="2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2:33" ht="12.75" x14ac:dyDescent="0.2">
      <c r="B709" s="2"/>
      <c r="C709" s="2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2:33" ht="12.75" x14ac:dyDescent="0.2">
      <c r="B710" s="2"/>
      <c r="C710" s="2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2:33" ht="12.75" x14ac:dyDescent="0.2">
      <c r="B711" s="2"/>
      <c r="C711" s="2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2:33" ht="12.75" x14ac:dyDescent="0.2">
      <c r="B712" s="2"/>
      <c r="C712" s="2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2:33" ht="12.75" x14ac:dyDescent="0.2">
      <c r="B713" s="2"/>
      <c r="C713" s="2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2:33" ht="12.75" x14ac:dyDescent="0.2">
      <c r="B714" s="2"/>
      <c r="C714" s="2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2:33" ht="12.75" x14ac:dyDescent="0.2">
      <c r="B715" s="2"/>
      <c r="C715" s="2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2:33" ht="12.75" x14ac:dyDescent="0.2">
      <c r="B716" s="2"/>
      <c r="C716" s="2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2:33" ht="12.75" x14ac:dyDescent="0.2">
      <c r="B717" s="2"/>
      <c r="C717" s="2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2:33" ht="12.75" x14ac:dyDescent="0.2">
      <c r="B718" s="2"/>
      <c r="C718" s="2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2:33" ht="12.75" x14ac:dyDescent="0.2">
      <c r="B719" s="2"/>
      <c r="C719" s="2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2:33" ht="12.75" x14ac:dyDescent="0.2">
      <c r="B720" s="2"/>
      <c r="C720" s="2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2:33" ht="12.75" x14ac:dyDescent="0.2">
      <c r="B721" s="2"/>
      <c r="C721" s="2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2:33" ht="12.75" x14ac:dyDescent="0.2">
      <c r="B722" s="2"/>
      <c r="C722" s="2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2:33" ht="12.75" x14ac:dyDescent="0.2">
      <c r="B723" s="2"/>
      <c r="C723" s="2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2:33" ht="12.75" x14ac:dyDescent="0.2">
      <c r="B724" s="2"/>
      <c r="C724" s="2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2:33" ht="12.75" x14ac:dyDescent="0.2">
      <c r="B725" s="2"/>
      <c r="C725" s="2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2:33" ht="12.75" x14ac:dyDescent="0.2">
      <c r="B726" s="2"/>
      <c r="C726" s="2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2:33" ht="12.75" x14ac:dyDescent="0.2">
      <c r="B727" s="2"/>
      <c r="C727" s="2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2:33" ht="12.75" x14ac:dyDescent="0.2">
      <c r="B728" s="2"/>
      <c r="C728" s="2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2:33" ht="12.75" x14ac:dyDescent="0.2">
      <c r="B729" s="2"/>
      <c r="C729" s="2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2:33" ht="12.75" x14ac:dyDescent="0.2">
      <c r="B730" s="2"/>
      <c r="C730" s="2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2:33" ht="12.75" x14ac:dyDescent="0.2">
      <c r="B731" s="2"/>
      <c r="C731" s="2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2:33" ht="12.75" x14ac:dyDescent="0.2">
      <c r="B732" s="2"/>
      <c r="C732" s="2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2:33" ht="12.75" x14ac:dyDescent="0.2">
      <c r="B733" s="2"/>
      <c r="C733" s="2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2:33" ht="12.75" x14ac:dyDescent="0.2">
      <c r="B734" s="2"/>
      <c r="C734" s="2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2:33" ht="12.75" x14ac:dyDescent="0.2">
      <c r="B735" s="2"/>
      <c r="C735" s="2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2:33" ht="12.75" x14ac:dyDescent="0.2">
      <c r="B736" s="2"/>
      <c r="C736" s="2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2:33" ht="12.75" x14ac:dyDescent="0.2">
      <c r="B737" s="2"/>
      <c r="C737" s="2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2:33" ht="12.75" x14ac:dyDescent="0.2">
      <c r="B738" s="2"/>
      <c r="C738" s="2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2:33" ht="12.75" x14ac:dyDescent="0.2">
      <c r="B739" s="2"/>
      <c r="C739" s="2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2:33" ht="12.75" x14ac:dyDescent="0.2">
      <c r="B740" s="2"/>
      <c r="C740" s="2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2:33" ht="12.75" x14ac:dyDescent="0.2">
      <c r="B741" s="2"/>
      <c r="C741" s="2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2:33" ht="12.75" x14ac:dyDescent="0.2">
      <c r="B742" s="2"/>
      <c r="C742" s="2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2:33" ht="12.75" x14ac:dyDescent="0.2">
      <c r="B743" s="2"/>
      <c r="C743" s="2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2:33" ht="12.75" x14ac:dyDescent="0.2">
      <c r="B744" s="2"/>
      <c r="C744" s="2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2:33" ht="12.75" x14ac:dyDescent="0.2">
      <c r="B745" s="2"/>
      <c r="C745" s="2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2:33" ht="12.75" x14ac:dyDescent="0.2">
      <c r="B746" s="2"/>
      <c r="C746" s="2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2:33" ht="12.75" x14ac:dyDescent="0.2">
      <c r="B747" s="2"/>
      <c r="C747" s="2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2:33" ht="12.75" x14ac:dyDescent="0.2">
      <c r="B748" s="2"/>
      <c r="C748" s="2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2:33" ht="12.75" x14ac:dyDescent="0.2">
      <c r="B749" s="2"/>
      <c r="C749" s="2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2:33" ht="12.75" x14ac:dyDescent="0.2">
      <c r="B750" s="2"/>
      <c r="C750" s="2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2:33" ht="12.75" x14ac:dyDescent="0.2">
      <c r="B751" s="2"/>
      <c r="C751" s="2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2:33" ht="12.75" x14ac:dyDescent="0.2">
      <c r="B752" s="2"/>
      <c r="C752" s="2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2:33" ht="12.75" x14ac:dyDescent="0.2">
      <c r="B753" s="2"/>
      <c r="C753" s="2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2:33" ht="12.75" x14ac:dyDescent="0.2">
      <c r="B754" s="2"/>
      <c r="C754" s="2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2:33" ht="12.75" x14ac:dyDescent="0.2">
      <c r="B755" s="2"/>
      <c r="C755" s="2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2:33" ht="12.75" x14ac:dyDescent="0.2">
      <c r="B756" s="2"/>
      <c r="C756" s="2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2:33" ht="12.75" x14ac:dyDescent="0.2">
      <c r="B757" s="2"/>
      <c r="C757" s="2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2:33" ht="12.75" x14ac:dyDescent="0.2">
      <c r="B758" s="2"/>
      <c r="C758" s="2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2:33" ht="12.75" x14ac:dyDescent="0.2">
      <c r="B759" s="2"/>
      <c r="C759" s="2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2:33" ht="12.75" x14ac:dyDescent="0.2">
      <c r="B760" s="2"/>
      <c r="C760" s="2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2:33" ht="12.75" x14ac:dyDescent="0.2">
      <c r="B761" s="2"/>
      <c r="C761" s="2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2:33" ht="12.75" x14ac:dyDescent="0.2">
      <c r="B762" s="2"/>
      <c r="C762" s="2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2:33" ht="12.75" x14ac:dyDescent="0.2">
      <c r="B763" s="2"/>
      <c r="C763" s="2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2:33" ht="12.75" x14ac:dyDescent="0.2">
      <c r="B764" s="2"/>
      <c r="C764" s="2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2:33" ht="12.75" x14ac:dyDescent="0.2">
      <c r="B765" s="2"/>
      <c r="C765" s="2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2:33" ht="12.75" x14ac:dyDescent="0.2">
      <c r="B766" s="2"/>
      <c r="C766" s="2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2:33" ht="12.75" x14ac:dyDescent="0.2">
      <c r="B767" s="2"/>
      <c r="C767" s="2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2:33" ht="12.75" x14ac:dyDescent="0.2">
      <c r="B768" s="2"/>
      <c r="C768" s="2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2:33" ht="12.75" x14ac:dyDescent="0.2">
      <c r="B769" s="2"/>
      <c r="C769" s="2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2:33" ht="12.75" x14ac:dyDescent="0.2">
      <c r="B770" s="2"/>
      <c r="C770" s="2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2:33" ht="12.75" x14ac:dyDescent="0.2">
      <c r="B771" s="2"/>
      <c r="C771" s="2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2:33" ht="12.75" x14ac:dyDescent="0.2">
      <c r="B772" s="2"/>
      <c r="C772" s="2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2:33" ht="12.75" x14ac:dyDescent="0.2">
      <c r="B773" s="2"/>
      <c r="C773" s="2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2:33" ht="12.75" x14ac:dyDescent="0.2">
      <c r="B774" s="2"/>
      <c r="C774" s="2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2:33" ht="12.75" x14ac:dyDescent="0.2">
      <c r="B775" s="2"/>
      <c r="C775" s="2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2:33" ht="12.75" x14ac:dyDescent="0.2">
      <c r="B776" s="2"/>
      <c r="C776" s="2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2:33" ht="12.75" x14ac:dyDescent="0.2">
      <c r="B777" s="2"/>
      <c r="C777" s="2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2:33" ht="12.75" x14ac:dyDescent="0.2">
      <c r="B778" s="2"/>
      <c r="C778" s="2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2:33" ht="12.75" x14ac:dyDescent="0.2">
      <c r="B779" s="2"/>
      <c r="C779" s="2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2:33" ht="12.75" x14ac:dyDescent="0.2">
      <c r="B780" s="2"/>
      <c r="C780" s="2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2:33" ht="12.75" x14ac:dyDescent="0.2">
      <c r="B781" s="2"/>
      <c r="C781" s="2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2:33" ht="12.75" x14ac:dyDescent="0.2">
      <c r="B782" s="2"/>
      <c r="C782" s="2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2:33" ht="12.75" x14ac:dyDescent="0.2">
      <c r="B783" s="2"/>
      <c r="C783" s="2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2:33" ht="12.75" x14ac:dyDescent="0.2">
      <c r="B784" s="2"/>
      <c r="C784" s="2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2:33" ht="12.75" x14ac:dyDescent="0.2">
      <c r="B785" s="2"/>
      <c r="C785" s="2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2:33" ht="12.75" x14ac:dyDescent="0.2">
      <c r="B786" s="2"/>
      <c r="C786" s="2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2:33" ht="12.75" x14ac:dyDescent="0.2">
      <c r="B787" s="2"/>
      <c r="C787" s="2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2:33" ht="12.75" x14ac:dyDescent="0.2">
      <c r="B788" s="2"/>
      <c r="C788" s="2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2:33" ht="12.75" x14ac:dyDescent="0.2">
      <c r="B789" s="2"/>
      <c r="C789" s="2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2:33" ht="12.75" x14ac:dyDescent="0.2">
      <c r="B790" s="2"/>
      <c r="C790" s="2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2:33" ht="12.75" x14ac:dyDescent="0.2">
      <c r="B791" s="2"/>
      <c r="C791" s="2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2:33" ht="12.75" x14ac:dyDescent="0.2">
      <c r="B792" s="2"/>
      <c r="C792" s="2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2:33" ht="12.75" x14ac:dyDescent="0.2">
      <c r="B793" s="2"/>
      <c r="C793" s="2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2:33" ht="12.75" x14ac:dyDescent="0.2">
      <c r="B794" s="2"/>
      <c r="C794" s="2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2:33" ht="12.75" x14ac:dyDescent="0.2">
      <c r="B795" s="2"/>
      <c r="C795" s="2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2:33" ht="12.75" x14ac:dyDescent="0.2">
      <c r="B796" s="2"/>
      <c r="C796" s="2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2:33" ht="12.75" x14ac:dyDescent="0.2">
      <c r="B797" s="2"/>
      <c r="C797" s="2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2:33" ht="12.75" x14ac:dyDescent="0.2">
      <c r="B798" s="2"/>
      <c r="C798" s="2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2:33" ht="12.75" x14ac:dyDescent="0.2">
      <c r="B799" s="2"/>
      <c r="C799" s="2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2:33" ht="12.75" x14ac:dyDescent="0.2">
      <c r="B800" s="2"/>
      <c r="C800" s="2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2:33" ht="12.75" x14ac:dyDescent="0.2">
      <c r="B801" s="2"/>
      <c r="C801" s="2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2:33" ht="12.75" x14ac:dyDescent="0.2">
      <c r="B802" s="2"/>
      <c r="C802" s="2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2:33" ht="12.75" x14ac:dyDescent="0.2">
      <c r="B803" s="2"/>
      <c r="C803" s="2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2:33" ht="12.75" x14ac:dyDescent="0.2">
      <c r="B804" s="2"/>
      <c r="C804" s="2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2:33" ht="12.75" x14ac:dyDescent="0.2">
      <c r="B805" s="2"/>
      <c r="C805" s="2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2:33" ht="12.75" x14ac:dyDescent="0.2">
      <c r="B806" s="2"/>
      <c r="C806" s="2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2:33" ht="12.75" x14ac:dyDescent="0.2">
      <c r="B807" s="2"/>
      <c r="C807" s="2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2:33" ht="12.75" x14ac:dyDescent="0.2">
      <c r="B808" s="2"/>
      <c r="C808" s="2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2:33" ht="12.75" x14ac:dyDescent="0.2">
      <c r="B809" s="2"/>
      <c r="C809" s="2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2:33" ht="12.75" x14ac:dyDescent="0.2">
      <c r="B810" s="2"/>
      <c r="C810" s="2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2:33" ht="12.75" x14ac:dyDescent="0.2">
      <c r="B811" s="2"/>
      <c r="C811" s="2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2:33" ht="12.75" x14ac:dyDescent="0.2">
      <c r="B812" s="2"/>
      <c r="C812" s="2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2:33" ht="12.75" x14ac:dyDescent="0.2">
      <c r="B813" s="2"/>
      <c r="C813" s="2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2:33" ht="12.75" x14ac:dyDescent="0.2">
      <c r="B814" s="2"/>
      <c r="C814" s="2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2:33" ht="12.75" x14ac:dyDescent="0.2">
      <c r="B815" s="2"/>
      <c r="C815" s="2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2:33" ht="12.75" x14ac:dyDescent="0.2">
      <c r="B816" s="2"/>
      <c r="C816" s="2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2:33" ht="12.75" x14ac:dyDescent="0.2">
      <c r="B817" s="2"/>
      <c r="C817" s="2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2:33" ht="12.75" x14ac:dyDescent="0.2">
      <c r="B818" s="2"/>
      <c r="C818" s="2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2:33" ht="12.75" x14ac:dyDescent="0.2">
      <c r="B819" s="2"/>
      <c r="C819" s="2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2:33" ht="12.75" x14ac:dyDescent="0.2">
      <c r="B820" s="2"/>
      <c r="C820" s="2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2:33" ht="12.75" x14ac:dyDescent="0.2">
      <c r="B821" s="2"/>
      <c r="C821" s="2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2:33" ht="12.75" x14ac:dyDescent="0.2">
      <c r="B822" s="2"/>
      <c r="C822" s="2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2:33" ht="12.75" x14ac:dyDescent="0.2">
      <c r="B823" s="2"/>
      <c r="C823" s="2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2:33" ht="12.75" x14ac:dyDescent="0.2">
      <c r="B824" s="2"/>
      <c r="C824" s="2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2:33" ht="12.75" x14ac:dyDescent="0.2">
      <c r="B825" s="2"/>
      <c r="C825" s="2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2:33" ht="12.75" x14ac:dyDescent="0.2">
      <c r="B826" s="2"/>
      <c r="C826" s="2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2:33" ht="12.75" x14ac:dyDescent="0.2">
      <c r="B827" s="2"/>
      <c r="C827" s="2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2:33" ht="12.75" x14ac:dyDescent="0.2">
      <c r="B828" s="2"/>
      <c r="C828" s="2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2:33" ht="12.75" x14ac:dyDescent="0.2">
      <c r="B829" s="2"/>
      <c r="C829" s="2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2:33" ht="12.75" x14ac:dyDescent="0.2">
      <c r="B830" s="2"/>
      <c r="C830" s="2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2:33" ht="12.75" x14ac:dyDescent="0.2">
      <c r="B831" s="2"/>
      <c r="C831" s="2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2:33" ht="12.75" x14ac:dyDescent="0.2">
      <c r="B832" s="2"/>
      <c r="C832" s="2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2:33" ht="12.75" x14ac:dyDescent="0.2">
      <c r="B833" s="2"/>
      <c r="C833" s="2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2:33" ht="12.75" x14ac:dyDescent="0.2">
      <c r="B834" s="2"/>
      <c r="C834" s="2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2:33" ht="12.75" x14ac:dyDescent="0.2">
      <c r="B835" s="2"/>
      <c r="C835" s="2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2:33" ht="12.75" x14ac:dyDescent="0.2">
      <c r="B836" s="2"/>
      <c r="C836" s="2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2:33" ht="12.75" x14ac:dyDescent="0.2">
      <c r="B837" s="2"/>
      <c r="C837" s="2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2:33" ht="12.75" x14ac:dyDescent="0.2">
      <c r="B838" s="2"/>
      <c r="C838" s="2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2:33" ht="12.75" x14ac:dyDescent="0.2">
      <c r="B839" s="2"/>
      <c r="C839" s="2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2:33" ht="12.75" x14ac:dyDescent="0.2">
      <c r="B840" s="2"/>
      <c r="C840" s="2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2:33" ht="12.75" x14ac:dyDescent="0.2">
      <c r="B841" s="2"/>
      <c r="C841" s="2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2:33" ht="12.75" x14ac:dyDescent="0.2">
      <c r="B842" s="2"/>
      <c r="C842" s="2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2:33" ht="12.75" x14ac:dyDescent="0.2">
      <c r="B843" s="2"/>
      <c r="C843" s="2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2:33" ht="12.75" x14ac:dyDescent="0.2">
      <c r="B844" s="2"/>
      <c r="C844" s="2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2:33" ht="12.75" x14ac:dyDescent="0.2">
      <c r="B845" s="2"/>
      <c r="C845" s="2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2:33" ht="12.75" x14ac:dyDescent="0.2">
      <c r="B846" s="2"/>
      <c r="C846" s="2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2:33" ht="12.75" x14ac:dyDescent="0.2">
      <c r="B847" s="2"/>
      <c r="C847" s="2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2:33" ht="12.75" x14ac:dyDescent="0.2">
      <c r="B848" s="2"/>
      <c r="C848" s="2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2:33" ht="12.75" x14ac:dyDescent="0.2">
      <c r="B849" s="2"/>
      <c r="C849" s="2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2:33" ht="12.75" x14ac:dyDescent="0.2">
      <c r="B850" s="2"/>
      <c r="C850" s="2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2:33" ht="12.75" x14ac:dyDescent="0.2">
      <c r="B851" s="2"/>
      <c r="C851" s="2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2:33" ht="12.75" x14ac:dyDescent="0.2">
      <c r="B852" s="2"/>
      <c r="C852" s="2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2:33" ht="12.75" x14ac:dyDescent="0.2">
      <c r="B853" s="2"/>
      <c r="C853" s="2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2:33" ht="12.75" x14ac:dyDescent="0.2">
      <c r="B854" s="2"/>
      <c r="C854" s="2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2:33" ht="12.75" x14ac:dyDescent="0.2">
      <c r="B855" s="2"/>
      <c r="C855" s="2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2:33" ht="12.75" x14ac:dyDescent="0.2">
      <c r="B856" s="2"/>
      <c r="C856" s="2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2:33" ht="12.75" x14ac:dyDescent="0.2">
      <c r="B857" s="2"/>
      <c r="C857" s="2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2:33" ht="12.75" x14ac:dyDescent="0.2">
      <c r="B858" s="2"/>
      <c r="C858" s="2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2:33" ht="12.75" x14ac:dyDescent="0.2">
      <c r="B859" s="2"/>
      <c r="C859" s="2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2:33" ht="12.75" x14ac:dyDescent="0.2">
      <c r="B860" s="2"/>
      <c r="C860" s="2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2:33" ht="12.75" x14ac:dyDescent="0.2">
      <c r="B861" s="2"/>
      <c r="C861" s="2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2:33" ht="12.75" x14ac:dyDescent="0.2">
      <c r="B862" s="2"/>
      <c r="C862" s="2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2:33" ht="12.75" x14ac:dyDescent="0.2">
      <c r="B863" s="2"/>
      <c r="C863" s="2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2:33" ht="12.75" x14ac:dyDescent="0.2">
      <c r="B864" s="2"/>
      <c r="C864" s="2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2:33" ht="12.75" x14ac:dyDescent="0.2">
      <c r="B865" s="2"/>
      <c r="C865" s="2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2:33" ht="12.75" x14ac:dyDescent="0.2">
      <c r="B866" s="2"/>
      <c r="C866" s="2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2:33" ht="12.75" x14ac:dyDescent="0.2">
      <c r="B867" s="2"/>
      <c r="C867" s="2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2:33" ht="12.75" x14ac:dyDescent="0.2">
      <c r="B868" s="2"/>
      <c r="C868" s="2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2:33" ht="12.75" x14ac:dyDescent="0.2">
      <c r="B869" s="2"/>
      <c r="C869" s="2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2:33" ht="12.75" x14ac:dyDescent="0.2">
      <c r="B870" s="2"/>
      <c r="C870" s="2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2:33" ht="12.75" x14ac:dyDescent="0.2">
      <c r="B871" s="2"/>
      <c r="C871" s="2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2:33" ht="12.75" x14ac:dyDescent="0.2">
      <c r="B872" s="2"/>
      <c r="C872" s="2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2:33" ht="12.75" x14ac:dyDescent="0.2">
      <c r="B873" s="2"/>
      <c r="C873" s="2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2:33" ht="12.75" x14ac:dyDescent="0.2">
      <c r="B874" s="2"/>
      <c r="C874" s="2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2:33" ht="12.75" x14ac:dyDescent="0.2">
      <c r="B875" s="2"/>
      <c r="C875" s="2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2:33" ht="12.75" x14ac:dyDescent="0.2">
      <c r="B876" s="2"/>
      <c r="C876" s="2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2:33" ht="12.75" x14ac:dyDescent="0.2">
      <c r="B877" s="2"/>
      <c r="C877" s="2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2:33" ht="12.75" x14ac:dyDescent="0.2">
      <c r="B878" s="2"/>
      <c r="C878" s="2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2:33" ht="12.75" x14ac:dyDescent="0.2">
      <c r="B879" s="2"/>
      <c r="C879" s="2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2:33" ht="12.75" x14ac:dyDescent="0.2">
      <c r="B880" s="2"/>
      <c r="C880" s="2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2:33" ht="12.75" x14ac:dyDescent="0.2">
      <c r="B881" s="2"/>
      <c r="C881" s="2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2:33" ht="12.75" x14ac:dyDescent="0.2">
      <c r="B882" s="2"/>
      <c r="C882" s="2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2:33" ht="12.75" x14ac:dyDescent="0.2">
      <c r="B883" s="2"/>
      <c r="C883" s="2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2:33" ht="12.75" x14ac:dyDescent="0.2">
      <c r="B884" s="2"/>
      <c r="C884" s="2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2:33" ht="12.75" x14ac:dyDescent="0.2">
      <c r="B885" s="2"/>
      <c r="C885" s="2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2:33" ht="12.75" x14ac:dyDescent="0.2">
      <c r="B886" s="2"/>
      <c r="C886" s="2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2:33" ht="12.75" x14ac:dyDescent="0.2">
      <c r="B887" s="2"/>
      <c r="C887" s="2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2:33" ht="12.75" x14ac:dyDescent="0.2">
      <c r="B888" s="2"/>
      <c r="C888" s="2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2:33" ht="12.75" x14ac:dyDescent="0.2">
      <c r="B889" s="2"/>
      <c r="C889" s="2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2:33" ht="12.75" x14ac:dyDescent="0.2">
      <c r="B890" s="2"/>
      <c r="C890" s="2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2:33" ht="12.75" x14ac:dyDescent="0.2">
      <c r="B891" s="2"/>
      <c r="C891" s="2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2:33" ht="12.75" x14ac:dyDescent="0.2">
      <c r="B892" s="2"/>
      <c r="C892" s="2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2:33" ht="12.75" x14ac:dyDescent="0.2">
      <c r="B893" s="2"/>
      <c r="C893" s="2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2:33" ht="12.75" x14ac:dyDescent="0.2">
      <c r="B894" s="2"/>
      <c r="C894" s="2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2:33" ht="12.75" x14ac:dyDescent="0.2">
      <c r="B895" s="2"/>
      <c r="C895" s="2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2:33" ht="12.75" x14ac:dyDescent="0.2">
      <c r="B896" s="2"/>
      <c r="C896" s="2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2:33" ht="12.75" x14ac:dyDescent="0.2">
      <c r="B897" s="2"/>
      <c r="C897" s="2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2:33" ht="12.75" x14ac:dyDescent="0.2">
      <c r="B898" s="2"/>
      <c r="C898" s="2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2:33" ht="12.75" x14ac:dyDescent="0.2">
      <c r="B899" s="2"/>
      <c r="C899" s="2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2:33" ht="12.75" x14ac:dyDescent="0.2">
      <c r="B900" s="2"/>
      <c r="C900" s="2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2:33" ht="12.75" x14ac:dyDescent="0.2">
      <c r="B901" s="2"/>
      <c r="C901" s="2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2:33" ht="12.75" x14ac:dyDescent="0.2">
      <c r="B902" s="2"/>
      <c r="C902" s="2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2:33" ht="12.75" x14ac:dyDescent="0.2">
      <c r="B903" s="2"/>
      <c r="C903" s="2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2:33" ht="12.75" x14ac:dyDescent="0.2">
      <c r="B904" s="2"/>
      <c r="C904" s="2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2:33" ht="12.75" x14ac:dyDescent="0.2">
      <c r="B905" s="2"/>
      <c r="C905" s="2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2:33" ht="12.75" x14ac:dyDescent="0.2">
      <c r="B906" s="2"/>
      <c r="C906" s="2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2:33" ht="12.75" x14ac:dyDescent="0.2">
      <c r="B907" s="2"/>
      <c r="C907" s="2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2:33" ht="12.75" x14ac:dyDescent="0.2">
      <c r="B908" s="2"/>
      <c r="C908" s="2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2:33" ht="12.75" x14ac:dyDescent="0.2">
      <c r="B909" s="2"/>
      <c r="C909" s="2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2:33" ht="12.75" x14ac:dyDescent="0.2">
      <c r="B910" s="2"/>
      <c r="C910" s="2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2:33" ht="12.75" x14ac:dyDescent="0.2">
      <c r="B911" s="2"/>
      <c r="C911" s="2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2:33" ht="12.75" x14ac:dyDescent="0.2">
      <c r="B912" s="2"/>
      <c r="C912" s="2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2:33" ht="12.75" x14ac:dyDescent="0.2">
      <c r="B913" s="2"/>
      <c r="C913" s="2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2:33" ht="12.75" x14ac:dyDescent="0.2">
      <c r="B914" s="2"/>
      <c r="C914" s="2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2:33" ht="12.75" x14ac:dyDescent="0.2">
      <c r="B915" s="2"/>
      <c r="C915" s="2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2:33" ht="12.75" x14ac:dyDescent="0.2">
      <c r="B916" s="2"/>
      <c r="C916" s="2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2:33" ht="12.75" x14ac:dyDescent="0.2">
      <c r="B917" s="2"/>
      <c r="C917" s="2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2:33" ht="12.75" x14ac:dyDescent="0.2">
      <c r="B918" s="2"/>
      <c r="C918" s="2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2:33" ht="12.75" x14ac:dyDescent="0.2">
      <c r="B919" s="2"/>
      <c r="C919" s="2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2:33" ht="12.75" x14ac:dyDescent="0.2">
      <c r="B920" s="2"/>
      <c r="C920" s="2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2:33" ht="12.75" x14ac:dyDescent="0.2">
      <c r="B921" s="2"/>
      <c r="C921" s="2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2:33" ht="12.75" x14ac:dyDescent="0.2">
      <c r="B922" s="2"/>
      <c r="C922" s="2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2:33" ht="12.75" x14ac:dyDescent="0.2">
      <c r="B923" s="2"/>
      <c r="C923" s="2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2:33" ht="12.75" x14ac:dyDescent="0.2">
      <c r="B924" s="2"/>
      <c r="C924" s="2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2:33" ht="12.75" x14ac:dyDescent="0.2">
      <c r="B925" s="2"/>
      <c r="C925" s="2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2:33" ht="12.75" x14ac:dyDescent="0.2">
      <c r="B926" s="2"/>
      <c r="C926" s="2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2:33" ht="12.75" x14ac:dyDescent="0.2">
      <c r="B927" s="2"/>
      <c r="C927" s="2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2:33" ht="12.75" x14ac:dyDescent="0.2">
      <c r="B928" s="2"/>
      <c r="C928" s="2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2:33" ht="12.75" x14ac:dyDescent="0.2">
      <c r="B929" s="2"/>
      <c r="C929" s="2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2:33" ht="12.75" x14ac:dyDescent="0.2">
      <c r="B930" s="2"/>
      <c r="C930" s="2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2:33" ht="12.75" x14ac:dyDescent="0.2">
      <c r="B931" s="2"/>
      <c r="C931" s="2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2:33" ht="12.75" x14ac:dyDescent="0.2">
      <c r="B932" s="2"/>
      <c r="C932" s="2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2:33" ht="12.75" x14ac:dyDescent="0.2">
      <c r="B933" s="2"/>
      <c r="C933" s="2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2:33" ht="12.75" x14ac:dyDescent="0.2">
      <c r="B934" s="2"/>
      <c r="C934" s="2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2:33" ht="12.75" x14ac:dyDescent="0.2">
      <c r="B935" s="2"/>
      <c r="C935" s="2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2:33" ht="12.75" x14ac:dyDescent="0.2">
      <c r="B936" s="2"/>
      <c r="C936" s="2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2:33" ht="12.75" x14ac:dyDescent="0.2">
      <c r="B937" s="2"/>
      <c r="C937" s="2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2:33" ht="12.75" x14ac:dyDescent="0.2">
      <c r="B938" s="2"/>
      <c r="C938" s="2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2:33" ht="12.75" x14ac:dyDescent="0.2">
      <c r="B939" s="2"/>
      <c r="C939" s="2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2:33" ht="12.75" x14ac:dyDescent="0.2">
      <c r="B940" s="2"/>
      <c r="C940" s="2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2:33" ht="12.75" x14ac:dyDescent="0.2">
      <c r="B941" s="2"/>
      <c r="C941" s="2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2:33" ht="12.75" x14ac:dyDescent="0.2">
      <c r="B942" s="2"/>
      <c r="C942" s="2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2:33" ht="12.75" x14ac:dyDescent="0.2">
      <c r="B943" s="2"/>
      <c r="C943" s="2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2:33" ht="12.75" x14ac:dyDescent="0.2">
      <c r="B944" s="2"/>
      <c r="C944" s="2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2:33" ht="12.75" x14ac:dyDescent="0.2">
      <c r="B945" s="2"/>
      <c r="C945" s="2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2:33" ht="12.75" x14ac:dyDescent="0.2">
      <c r="B946" s="2"/>
      <c r="C946" s="2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2:33" ht="12.75" x14ac:dyDescent="0.2">
      <c r="B947" s="2"/>
      <c r="C947" s="2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2:33" ht="12.75" x14ac:dyDescent="0.2">
      <c r="B948" s="2"/>
      <c r="C948" s="2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2:33" ht="12.75" x14ac:dyDescent="0.2">
      <c r="B949" s="2"/>
      <c r="C949" s="2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2:33" ht="12.75" x14ac:dyDescent="0.2">
      <c r="B950" s="2"/>
      <c r="C950" s="2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2:33" ht="12.75" x14ac:dyDescent="0.2">
      <c r="B951" s="2"/>
      <c r="C951" s="2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2:33" ht="12.75" x14ac:dyDescent="0.2">
      <c r="B952" s="2"/>
      <c r="C952" s="2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2:33" ht="12.75" x14ac:dyDescent="0.2">
      <c r="B953" s="2"/>
      <c r="C953" s="2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2:33" ht="12.75" x14ac:dyDescent="0.2">
      <c r="B954" s="2"/>
      <c r="C954" s="2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2:33" ht="12.75" x14ac:dyDescent="0.2">
      <c r="B955" s="2"/>
      <c r="C955" s="2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2:33" ht="12.75" x14ac:dyDescent="0.2">
      <c r="B956" s="2"/>
      <c r="C956" s="2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2:33" ht="12.75" x14ac:dyDescent="0.2">
      <c r="B957" s="2"/>
      <c r="C957" s="2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2:33" ht="12.75" x14ac:dyDescent="0.2">
      <c r="B958" s="2"/>
      <c r="C958" s="2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2:33" ht="12.75" x14ac:dyDescent="0.2">
      <c r="B959" s="2"/>
      <c r="C959" s="2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2:33" ht="12.75" x14ac:dyDescent="0.2">
      <c r="B960" s="2"/>
      <c r="C960" s="2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2:33" ht="12.75" x14ac:dyDescent="0.2">
      <c r="B961" s="2"/>
      <c r="C961" s="2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2:33" ht="12.75" x14ac:dyDescent="0.2">
      <c r="B962" s="2"/>
      <c r="C962" s="2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2:33" ht="12.75" x14ac:dyDescent="0.2">
      <c r="B963" s="2"/>
      <c r="C963" s="2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2:33" ht="12.75" x14ac:dyDescent="0.2">
      <c r="B964" s="2"/>
      <c r="C964" s="2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2:33" ht="12.75" x14ac:dyDescent="0.2">
      <c r="B965" s="2"/>
      <c r="C965" s="2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2:33" ht="12.75" x14ac:dyDescent="0.2">
      <c r="B966" s="2"/>
      <c r="C966" s="2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2:33" ht="12.75" x14ac:dyDescent="0.2">
      <c r="B967" s="2"/>
      <c r="C967" s="2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2:33" ht="12.75" x14ac:dyDescent="0.2">
      <c r="B968" s="2"/>
      <c r="C968" s="2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2:33" ht="12.75" x14ac:dyDescent="0.2">
      <c r="B969" s="2"/>
      <c r="C969" s="2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2:33" ht="12.75" x14ac:dyDescent="0.2">
      <c r="B970" s="2"/>
      <c r="C970" s="2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2:33" ht="12.75" x14ac:dyDescent="0.2">
      <c r="B971" s="2"/>
      <c r="C971" s="2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2:33" ht="12.75" x14ac:dyDescent="0.2">
      <c r="B972" s="2"/>
      <c r="C972" s="2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2:33" ht="12.75" x14ac:dyDescent="0.2">
      <c r="B973" s="2"/>
      <c r="C973" s="2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2:33" ht="12.75" x14ac:dyDescent="0.2">
      <c r="B974" s="2"/>
      <c r="C974" s="2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2:33" ht="12.75" x14ac:dyDescent="0.2">
      <c r="B975" s="2"/>
      <c r="C975" s="2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2:33" ht="12.75" x14ac:dyDescent="0.2">
      <c r="B976" s="2"/>
      <c r="C976" s="2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2:33" ht="12.75" x14ac:dyDescent="0.2">
      <c r="B977" s="2"/>
      <c r="C977" s="2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2:33" ht="12.75" x14ac:dyDescent="0.2">
      <c r="B978" s="2"/>
      <c r="C978" s="2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2:33" ht="12.75" x14ac:dyDescent="0.2">
      <c r="B979" s="2"/>
      <c r="C979" s="2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2:33" ht="12.75" x14ac:dyDescent="0.2">
      <c r="B980" s="2"/>
      <c r="C980" s="2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2:33" ht="12.75" x14ac:dyDescent="0.2">
      <c r="B981" s="2"/>
      <c r="C981" s="2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2:33" ht="12.75" x14ac:dyDescent="0.2">
      <c r="B982" s="2"/>
      <c r="C982" s="2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2:33" ht="12.75" x14ac:dyDescent="0.2">
      <c r="B983" s="2"/>
      <c r="C983" s="2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2:33" ht="12.75" x14ac:dyDescent="0.2">
      <c r="B984" s="2"/>
      <c r="C984" s="2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2:33" ht="12.75" x14ac:dyDescent="0.2">
      <c r="B985" s="2"/>
      <c r="C985" s="2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2:33" ht="12.75" x14ac:dyDescent="0.2">
      <c r="B986" s="2"/>
      <c r="C986" s="2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2:33" ht="12.75" x14ac:dyDescent="0.2">
      <c r="B987" s="2"/>
      <c r="C987" s="2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2:33" ht="12.75" x14ac:dyDescent="0.2">
      <c r="B988" s="2"/>
      <c r="C988" s="2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2:33" ht="12.75" x14ac:dyDescent="0.2">
      <c r="B989" s="2"/>
      <c r="C989" s="2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2:33" ht="12.75" x14ac:dyDescent="0.2">
      <c r="B990" s="2"/>
      <c r="C990" s="2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2:33" ht="12.75" x14ac:dyDescent="0.2">
      <c r="B991" s="2"/>
      <c r="C991" s="2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2:33" ht="12.75" x14ac:dyDescent="0.2">
      <c r="B992" s="2"/>
      <c r="C992" s="2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2:33" ht="12.75" x14ac:dyDescent="0.2">
      <c r="B993" s="2"/>
      <c r="C993" s="2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2:33" ht="12.75" x14ac:dyDescent="0.2">
      <c r="B994" s="2"/>
      <c r="C994" s="2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2:33" ht="12.75" x14ac:dyDescent="0.2">
      <c r="B995" s="2"/>
      <c r="C995" s="2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2:33" ht="12.75" x14ac:dyDescent="0.2">
      <c r="B996" s="2"/>
      <c r="C996" s="2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2:33" ht="12.75" x14ac:dyDescent="0.2">
      <c r="B997" s="2"/>
      <c r="C997" s="2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2:33" ht="12.75" x14ac:dyDescent="0.2">
      <c r="B998" s="2"/>
      <c r="C998" s="2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3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2:33" ht="12.75" x14ac:dyDescent="0.2">
      <c r="B999" s="2"/>
      <c r="C999" s="2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3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2:33" ht="12.75" x14ac:dyDescent="0.2">
      <c r="B1000" s="2"/>
      <c r="C1000" s="2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3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2:33" ht="12.75" x14ac:dyDescent="0.2">
      <c r="B1001" s="2"/>
      <c r="C1001" s="2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3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2:33" ht="12.75" x14ac:dyDescent="0.2">
      <c r="B1002" s="2"/>
      <c r="C1002" s="2"/>
      <c r="D1002" s="4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3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2:33" ht="12.75" x14ac:dyDescent="0.2">
      <c r="B1003" s="2"/>
      <c r="C1003" s="2"/>
      <c r="D1003" s="4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3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2:33" ht="12.75" x14ac:dyDescent="0.2">
      <c r="B1004" s="2"/>
      <c r="C1004" s="2"/>
      <c r="D1004" s="4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3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2:33" ht="12.75" x14ac:dyDescent="0.2">
      <c r="B1005" s="2"/>
      <c r="C1005" s="2"/>
      <c r="D1005" s="4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3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2:33" ht="12.75" x14ac:dyDescent="0.2">
      <c r="B1006" s="2"/>
      <c r="C1006" s="2"/>
      <c r="D1006" s="4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3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2:33" ht="12.75" x14ac:dyDescent="0.2">
      <c r="B1007" s="2"/>
      <c r="C1007" s="2"/>
      <c r="D1007" s="4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3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2:33" ht="12.75" x14ac:dyDescent="0.2">
      <c r="B1008" s="2"/>
      <c r="C1008" s="2"/>
      <c r="D1008" s="4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3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2:33" ht="12.75" x14ac:dyDescent="0.2">
      <c r="B1009" s="2"/>
      <c r="C1009" s="2"/>
      <c r="D1009" s="4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3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2:33" ht="12.75" x14ac:dyDescent="0.2">
      <c r="B1010" s="2"/>
      <c r="C1010" s="2"/>
      <c r="D1010" s="4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3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2:33" ht="12.75" x14ac:dyDescent="0.2">
      <c r="B1011" s="2"/>
      <c r="C1011" s="2"/>
      <c r="D1011" s="4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3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2:33" ht="12.75" x14ac:dyDescent="0.2">
      <c r="B1012" s="2"/>
      <c r="C1012" s="2"/>
      <c r="D1012" s="4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3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2:33" ht="12.75" x14ac:dyDescent="0.2">
      <c r="B1013" s="2"/>
      <c r="C1013" s="2"/>
      <c r="D1013" s="4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3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2:33" ht="12.75" x14ac:dyDescent="0.2">
      <c r="B1014" s="2"/>
      <c r="C1014" s="2"/>
      <c r="D1014" s="4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3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2:33" ht="12.75" x14ac:dyDescent="0.2">
      <c r="B1015" s="2"/>
      <c r="C1015" s="2"/>
      <c r="D1015" s="4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3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2:33" ht="12.75" x14ac:dyDescent="0.2">
      <c r="B1016" s="2"/>
      <c r="C1016" s="2"/>
      <c r="D1016" s="4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3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2:33" ht="12.75" x14ac:dyDescent="0.2">
      <c r="B1017" s="2"/>
      <c r="C1017" s="2"/>
      <c r="D1017" s="4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3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2:33" ht="12.75" x14ac:dyDescent="0.2">
      <c r="B1018" s="2"/>
      <c r="C1018" s="2"/>
      <c r="D1018" s="4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3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2:33" ht="12.75" x14ac:dyDescent="0.2">
      <c r="B1019" s="2"/>
      <c r="C1019" s="2"/>
      <c r="D1019" s="4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3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2:33" ht="12.75" x14ac:dyDescent="0.2">
      <c r="B1020" s="2"/>
      <c r="C1020" s="2"/>
      <c r="D1020" s="4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3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2:33" ht="12.75" x14ac:dyDescent="0.2">
      <c r="B1021" s="2"/>
      <c r="C1021" s="2"/>
      <c r="D1021" s="4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3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2:33" ht="12.75" x14ac:dyDescent="0.2">
      <c r="B1022" s="2"/>
      <c r="C1022" s="2"/>
      <c r="D1022" s="4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3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2:33" ht="12.75" x14ac:dyDescent="0.2">
      <c r="B1023" s="2"/>
      <c r="C1023" s="2"/>
      <c r="D1023" s="4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3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2:33" ht="12.75" x14ac:dyDescent="0.2">
      <c r="B1024" s="2"/>
      <c r="C1024" s="2"/>
      <c r="D1024" s="4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3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2:33" ht="12.75" x14ac:dyDescent="0.2">
      <c r="B1025" s="2"/>
      <c r="C1025" s="2"/>
      <c r="D1025" s="4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3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2:33" ht="12.75" x14ac:dyDescent="0.2">
      <c r="B1026" s="2"/>
      <c r="C1026" s="2"/>
      <c r="D1026" s="4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3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2:33" ht="12.75" x14ac:dyDescent="0.2">
      <c r="B1027" s="2"/>
      <c r="C1027" s="2"/>
      <c r="D1027" s="4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3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2:33" ht="12.75" x14ac:dyDescent="0.2">
      <c r="B1028" s="2"/>
      <c r="C1028" s="2"/>
      <c r="D1028" s="4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3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2:33" ht="12.75" x14ac:dyDescent="0.2">
      <c r="B1029" s="2"/>
      <c r="C1029" s="2"/>
      <c r="D1029" s="4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3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2:33" ht="12.75" x14ac:dyDescent="0.2">
      <c r="B1030" s="2"/>
      <c r="C1030" s="2"/>
      <c r="D1030" s="4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3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2:33" ht="12.75" x14ac:dyDescent="0.2">
      <c r="B1031" s="2"/>
      <c r="C1031" s="2"/>
      <c r="D1031" s="4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3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2:33" ht="12.75" x14ac:dyDescent="0.2">
      <c r="B1032" s="2"/>
      <c r="C1032" s="2"/>
      <c r="D1032" s="4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3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2:33" ht="12.75" x14ac:dyDescent="0.2">
      <c r="B1033" s="2"/>
      <c r="C1033" s="2"/>
      <c r="D1033" s="4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3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2:33" ht="12.75" x14ac:dyDescent="0.2">
      <c r="B1034" s="2"/>
      <c r="C1034" s="2"/>
      <c r="D1034" s="4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3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2:33" ht="12.75" x14ac:dyDescent="0.2">
      <c r="B1035" s="2"/>
      <c r="C1035" s="2"/>
      <c r="D1035" s="4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3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2:33" ht="12.75" x14ac:dyDescent="0.2">
      <c r="B1036" s="2"/>
      <c r="C1036" s="2"/>
      <c r="D1036" s="4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3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2:33" ht="12.75" x14ac:dyDescent="0.2">
      <c r="B1037" s="2"/>
      <c r="C1037" s="2"/>
      <c r="D1037" s="4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3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2:33" ht="12.75" x14ac:dyDescent="0.2">
      <c r="B1038" s="2"/>
      <c r="C1038" s="2"/>
      <c r="D1038" s="4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3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2:33" ht="12.75" x14ac:dyDescent="0.2">
      <c r="B1039" s="2"/>
      <c r="C1039" s="2"/>
      <c r="D1039" s="4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3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2:33" ht="12.75" x14ac:dyDescent="0.2">
      <c r="B1040" s="2"/>
      <c r="C1040" s="2"/>
      <c r="D1040" s="4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3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2:33" ht="12.75" x14ac:dyDescent="0.2">
      <c r="B1041" s="2"/>
      <c r="C1041" s="2"/>
      <c r="D1041" s="4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3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2:33" ht="12.75" x14ac:dyDescent="0.2">
      <c r="B1042" s="2"/>
      <c r="C1042" s="2"/>
      <c r="D1042" s="4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3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2:33" ht="12.75" x14ac:dyDescent="0.2">
      <c r="B1043" s="2"/>
      <c r="C1043" s="2"/>
      <c r="D1043" s="4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3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2:33" ht="12.75" x14ac:dyDescent="0.2">
      <c r="B1044" s="2"/>
      <c r="C1044" s="2"/>
      <c r="D1044" s="4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3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2:33" ht="12.75" x14ac:dyDescent="0.2">
      <c r="B1045" s="2"/>
      <c r="C1045" s="2"/>
      <c r="D1045" s="4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3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2:33" ht="12.75" x14ac:dyDescent="0.2">
      <c r="B1046" s="2"/>
      <c r="C1046" s="2"/>
      <c r="D1046" s="4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3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2:33" ht="12.75" x14ac:dyDescent="0.2">
      <c r="B1047" s="2"/>
      <c r="C1047" s="2"/>
      <c r="D1047" s="4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3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2:33" ht="12.75" x14ac:dyDescent="0.2">
      <c r="B1048" s="2"/>
      <c r="C1048" s="2"/>
      <c r="D1048" s="4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3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2:33" ht="12.75" x14ac:dyDescent="0.2">
      <c r="B1049" s="2"/>
      <c r="C1049" s="2"/>
      <c r="D1049" s="4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3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2:33" ht="12.75" x14ac:dyDescent="0.2">
      <c r="B1050" s="2"/>
      <c r="C1050" s="2"/>
      <c r="D1050" s="4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3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2:33" ht="12.75" x14ac:dyDescent="0.2">
      <c r="B1051" s="2"/>
      <c r="C1051" s="2"/>
      <c r="D1051" s="4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3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2:33" ht="12.75" x14ac:dyDescent="0.2">
      <c r="B1052" s="2"/>
      <c r="C1052" s="2"/>
      <c r="D1052" s="4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3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2:33" ht="12.75" x14ac:dyDescent="0.2">
      <c r="B1053" s="2"/>
      <c r="C1053" s="2"/>
      <c r="D1053" s="4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3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2:33" ht="12.75" x14ac:dyDescent="0.2">
      <c r="B1054" s="2"/>
      <c r="C1054" s="2"/>
      <c r="D1054" s="4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3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2:33" ht="12.75" x14ac:dyDescent="0.2">
      <c r="B1055" s="2"/>
      <c r="C1055" s="2"/>
      <c r="D1055" s="4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3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2:33" ht="12.75" x14ac:dyDescent="0.2">
      <c r="B1056" s="2"/>
      <c r="C1056" s="2"/>
      <c r="D1056" s="4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3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2:33" ht="12.75" x14ac:dyDescent="0.2">
      <c r="B1057" s="2"/>
      <c r="C1057" s="2"/>
      <c r="D1057" s="4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3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2:33" ht="12.75" x14ac:dyDescent="0.2">
      <c r="B1058" s="2"/>
      <c r="C1058" s="2"/>
      <c r="D1058" s="4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3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 spans="2:33" ht="12.75" x14ac:dyDescent="0.2">
      <c r="B1059" s="2"/>
      <c r="C1059" s="2"/>
      <c r="D1059" s="4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3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2:33" ht="12.75" x14ac:dyDescent="0.2">
      <c r="B1060" s="2"/>
      <c r="C1060" s="2"/>
      <c r="D1060" s="4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3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</sheetData>
  <mergeCells count="91">
    <mergeCell ref="M78:O78"/>
    <mergeCell ref="P78:Q78"/>
    <mergeCell ref="M79:O79"/>
    <mergeCell ref="P79:Q79"/>
    <mergeCell ref="M80:O80"/>
    <mergeCell ref="P80:Q80"/>
    <mergeCell ref="M75:O75"/>
    <mergeCell ref="P75:Q75"/>
    <mergeCell ref="M76:O76"/>
    <mergeCell ref="P76:Q76"/>
    <mergeCell ref="M77:O77"/>
    <mergeCell ref="P77:Q77"/>
    <mergeCell ref="M72:O72"/>
    <mergeCell ref="P72:Q72"/>
    <mergeCell ref="M73:O73"/>
    <mergeCell ref="P73:Q73"/>
    <mergeCell ref="M74:O74"/>
    <mergeCell ref="P74:Q74"/>
    <mergeCell ref="M69:O69"/>
    <mergeCell ref="P69:Q69"/>
    <mergeCell ref="M70:O70"/>
    <mergeCell ref="P70:Q70"/>
    <mergeCell ref="M71:O71"/>
    <mergeCell ref="P71:Q71"/>
    <mergeCell ref="M66:O66"/>
    <mergeCell ref="P66:Q66"/>
    <mergeCell ref="M67:O67"/>
    <mergeCell ref="P67:Q67"/>
    <mergeCell ref="M68:O68"/>
    <mergeCell ref="P68:Q68"/>
    <mergeCell ref="M63:Q63"/>
    <mergeCell ref="M64:O64"/>
    <mergeCell ref="P64:Q64"/>
    <mergeCell ref="M65:O65"/>
    <mergeCell ref="P65:Q65"/>
    <mergeCell ref="J80:K80"/>
    <mergeCell ref="J79:K79"/>
    <mergeCell ref="J78:K78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B44:AG44"/>
    <mergeCell ref="G79:I79"/>
    <mergeCell ref="G80:I80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J64:K64"/>
    <mergeCell ref="G63:K63"/>
    <mergeCell ref="D75:E75"/>
    <mergeCell ref="D67:E67"/>
    <mergeCell ref="D68:E68"/>
    <mergeCell ref="D69:E69"/>
    <mergeCell ref="D70:E70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64:E64"/>
    <mergeCell ref="D65:E65"/>
    <mergeCell ref="C63:E63"/>
    <mergeCell ref="B2:C3"/>
    <mergeCell ref="D66:E66"/>
    <mergeCell ref="B25:AG25"/>
  </mergeCells>
  <conditionalFormatting sqref="D26:AG42">
    <cfRule type="cellIs" dxfId="11" priority="1" operator="greaterThan">
      <formula>0</formula>
    </cfRule>
  </conditionalFormatting>
  <conditionalFormatting sqref="D26:AG42">
    <cfRule type="cellIs" dxfId="10" priority="2" operator="lessThan">
      <formula>0</formula>
    </cfRule>
  </conditionalFormatting>
  <conditionalFormatting sqref="D45:AG61">
    <cfRule type="cellIs" dxfId="9" priority="3" operator="equal">
      <formula>0</formula>
    </cfRule>
  </conditionalFormatting>
  <conditionalFormatting sqref="D4:AG19">
    <cfRule type="containsBlanks" dxfId="8" priority="4">
      <formula>LEN(TRIM(D4))=0</formula>
    </cfRule>
  </conditionalFormatting>
  <conditionalFormatting sqref="B26:B42 B45:B61 D45:AG61">
    <cfRule type="cellIs" dxfId="7" priority="12" operator="lessThanOrEqual">
      <formula>"-10%"</formula>
    </cfRule>
  </conditionalFormatting>
  <conditionalFormatting sqref="B26:B42 B45:B61 D45:AG61">
    <cfRule type="cellIs" dxfId="6" priority="13" operator="greaterThan">
      <formula>"-10%"</formula>
    </cfRule>
  </conditionalFormatting>
  <conditionalFormatting sqref="E26:AG42 D45:AG61">
    <cfRule type="containsBlanks" dxfId="5" priority="14">
      <formula>LEN(TRIM(D26))=0</formula>
    </cfRule>
  </conditionalFormatting>
  <conditionalFormatting sqref="D6:AG17">
    <cfRule type="expression" dxfId="4" priority="42">
      <formula>GTE(D$6,#REF!)</formula>
    </cfRule>
  </conditionalFormatting>
  <conditionalFormatting sqref="D5:AG5">
    <cfRule type="expression" dxfId="3" priority="52">
      <formula>GTE(D$5,$D$65)</formula>
    </cfRule>
  </conditionalFormatting>
  <conditionalFormatting sqref="D4:AG4">
    <cfRule type="expression" dxfId="2" priority="53">
      <formula>GTE(D$4,$D$64)</formula>
    </cfRule>
  </conditionalFormatting>
  <conditionalFormatting sqref="D18:AG18">
    <cfRule type="expression" dxfId="1" priority="54">
      <formula>GTE(D$18,$D$78)</formula>
    </cfRule>
  </conditionalFormatting>
  <conditionalFormatting sqref="D19:AG19">
    <cfRule type="expression" dxfId="0" priority="57">
      <formula>EQ(D$19,$D$79)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B486-2EBD-494B-9930-1849CDC6A760}">
  <dimension ref="B2:F22"/>
  <sheetViews>
    <sheetView workbookViewId="0">
      <selection activeCell="AH18" sqref="AH18"/>
    </sheetView>
  </sheetViews>
  <sheetFormatPr baseColWidth="10" defaultRowHeight="12.75" x14ac:dyDescent="0.2"/>
  <sheetData>
    <row r="2" spans="4:6" x14ac:dyDescent="0.2">
      <c r="D2" s="4"/>
    </row>
    <row r="3" spans="4:6" x14ac:dyDescent="0.2">
      <c r="D3" s="5"/>
    </row>
    <row r="4" spans="4:6" x14ac:dyDescent="0.2">
      <c r="D4" s="1"/>
    </row>
    <row r="5" spans="4:6" x14ac:dyDescent="0.2">
      <c r="D5" s="1"/>
    </row>
    <row r="6" spans="4:6" x14ac:dyDescent="0.2">
      <c r="D6" s="1"/>
    </row>
    <row r="7" spans="4:6" x14ac:dyDescent="0.2">
      <c r="D7" s="1"/>
    </row>
    <row r="8" spans="4:6" x14ac:dyDescent="0.2">
      <c r="D8" s="1"/>
    </row>
    <row r="9" spans="4:6" x14ac:dyDescent="0.2">
      <c r="D9" s="1"/>
    </row>
    <row r="10" spans="4:6" x14ac:dyDescent="0.2">
      <c r="D10" s="1"/>
      <c r="E10" s="2"/>
      <c r="F10" s="2"/>
    </row>
    <row r="11" spans="4:6" x14ac:dyDescent="0.2">
      <c r="D11" s="1"/>
      <c r="E11" s="2"/>
      <c r="F11" s="2"/>
    </row>
    <row r="12" spans="4:6" x14ac:dyDescent="0.2">
      <c r="D12" s="1"/>
      <c r="E12" s="2"/>
      <c r="F12" s="2"/>
    </row>
    <row r="13" spans="4:6" x14ac:dyDescent="0.2">
      <c r="D13" s="1"/>
      <c r="E13" s="2"/>
      <c r="F13" s="2"/>
    </row>
    <row r="14" spans="4:6" x14ac:dyDescent="0.2">
      <c r="D14" s="1"/>
      <c r="E14" s="2"/>
      <c r="F14" s="2"/>
    </row>
    <row r="15" spans="4:6" x14ac:dyDescent="0.2">
      <c r="D15" s="1"/>
      <c r="E15" s="2"/>
      <c r="F15" s="2"/>
    </row>
    <row r="16" spans="4:6" x14ac:dyDescent="0.2">
      <c r="D16" s="1"/>
      <c r="E16" s="2"/>
      <c r="F16" s="2"/>
    </row>
    <row r="17" spans="2:6" x14ac:dyDescent="0.2">
      <c r="D17" s="1"/>
      <c r="E17" s="2"/>
      <c r="F17" s="2"/>
    </row>
    <row r="18" spans="2:6" x14ac:dyDescent="0.2">
      <c r="D18" s="1"/>
      <c r="E18" s="2"/>
      <c r="F18" s="2"/>
    </row>
    <row r="19" spans="2:6" x14ac:dyDescent="0.2">
      <c r="D19" s="1"/>
      <c r="E19" s="2"/>
      <c r="F19" s="2"/>
    </row>
    <row r="20" spans="2:6" x14ac:dyDescent="0.2">
      <c r="D20" s="1"/>
      <c r="E20" s="2"/>
      <c r="F20" s="2"/>
    </row>
    <row r="21" spans="2:6" x14ac:dyDescent="0.2">
      <c r="B21" s="1"/>
      <c r="C21" s="1"/>
      <c r="D21" s="1"/>
      <c r="E21" s="2"/>
      <c r="F21" s="2"/>
    </row>
    <row r="22" spans="2:6" x14ac:dyDescent="0.2">
      <c r="B22" s="1"/>
      <c r="C22" s="1"/>
      <c r="D22" s="1"/>
      <c r="E22" s="2"/>
      <c r="F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JAH</cp:lastModifiedBy>
  <dcterms:created xsi:type="dcterms:W3CDTF">2022-01-26T14:33:45Z</dcterms:created>
  <dcterms:modified xsi:type="dcterms:W3CDTF">2022-01-28T03:56:20Z</dcterms:modified>
</cp:coreProperties>
</file>