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maya\Downloads\"/>
    </mc:Choice>
  </mc:AlternateContent>
  <xr:revisionPtr revIDLastSave="0" documentId="13_ncr:1_{698EDE9F-1678-4F4D-A727-669CD390A2B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odelo" sheetId="8" r:id="rId1"/>
    <sheet name="Gráfica" sheetId="10" r:id="rId2"/>
    <sheet name="Hoja1" sheetId="9" state="hidden" r:id="rId3"/>
  </sheets>
  <definedNames>
    <definedName name="NombreIntervalo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P64" i="8" s="1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P80" i="8" s="1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P78" i="8" s="1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P77" i="8" s="1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P76" i="8" s="1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P75" i="8" s="1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P74" i="8" s="1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P73" i="8" s="1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P72" i="8" s="1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P70" i="8" s="1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P69" i="8" s="1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P68" i="8" s="1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P67" i="8" s="1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P65" i="8" s="1"/>
  <c r="M80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45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26" i="8"/>
  <c r="R71" i="8" l="1"/>
  <c r="R72" i="8"/>
  <c r="T72" i="8" s="1"/>
  <c r="R79" i="8"/>
  <c r="R80" i="8"/>
  <c r="T80" i="8" s="1"/>
  <c r="R66" i="8"/>
  <c r="R73" i="8"/>
  <c r="T73" i="8" s="1"/>
  <c r="R77" i="8"/>
  <c r="T77" i="8" s="1"/>
  <c r="R65" i="8"/>
  <c r="T65" i="8" s="1"/>
  <c r="R74" i="8"/>
  <c r="T74" i="8" s="1"/>
  <c r="R67" i="8"/>
  <c r="T67" i="8" s="1"/>
  <c r="R75" i="8"/>
  <c r="T75" i="8" s="1"/>
  <c r="R68" i="8"/>
  <c r="T68" i="8" s="1"/>
  <c r="R76" i="8"/>
  <c r="T76" i="8" s="1"/>
  <c r="R69" i="8"/>
  <c r="T69" i="8" s="1"/>
  <c r="R70" i="8"/>
  <c r="T70" i="8" s="1"/>
  <c r="R78" i="8"/>
  <c r="T78" i="8" s="1"/>
  <c r="R64" i="8"/>
  <c r="T64" i="8" s="1"/>
  <c r="P66" i="8"/>
  <c r="W65" i="8"/>
  <c r="W73" i="8"/>
  <c r="W68" i="8"/>
  <c r="W72" i="8"/>
  <c r="W69" i="8"/>
  <c r="W77" i="8"/>
  <c r="W76" i="8"/>
  <c r="W66" i="8"/>
  <c r="W70" i="8"/>
  <c r="W74" i="8"/>
  <c r="W78" i="8"/>
  <c r="W67" i="8"/>
  <c r="W71" i="8"/>
  <c r="W75" i="8"/>
  <c r="P71" i="8"/>
  <c r="P79" i="8"/>
  <c r="W64" i="8"/>
  <c r="G79" i="8"/>
  <c r="G80" i="8"/>
  <c r="T71" i="8" l="1"/>
  <c r="T66" i="8"/>
  <c r="T79" i="8"/>
  <c r="J67" i="8"/>
  <c r="J69" i="8"/>
  <c r="J71" i="8"/>
  <c r="J73" i="8"/>
  <c r="J75" i="8"/>
  <c r="J77" i="8"/>
  <c r="J65" i="8"/>
  <c r="J66" i="8"/>
  <c r="J68" i="8"/>
  <c r="J70" i="8"/>
  <c r="J72" i="8"/>
  <c r="J74" i="8"/>
  <c r="J76" i="8"/>
  <c r="J78" i="8"/>
  <c r="K23" i="8"/>
  <c r="J79" i="8"/>
  <c r="D23" i="8"/>
  <c r="L23" i="8"/>
  <c r="T23" i="8"/>
  <c r="AB23" i="8"/>
  <c r="F23" i="8"/>
  <c r="N23" i="8"/>
  <c r="V23" i="8"/>
  <c r="AD23" i="8"/>
  <c r="Z23" i="8"/>
  <c r="I23" i="8"/>
  <c r="AG23" i="8"/>
  <c r="E23" i="8"/>
  <c r="M23" i="8"/>
  <c r="U23" i="8"/>
  <c r="AC23" i="8"/>
  <c r="H23" i="8"/>
  <c r="P23" i="8"/>
  <c r="X23" i="8"/>
  <c r="AF23" i="8"/>
  <c r="J23" i="8"/>
  <c r="R23" i="8"/>
  <c r="S23" i="8"/>
  <c r="AA23" i="8"/>
  <c r="Q23" i="8"/>
  <c r="Y23" i="8"/>
  <c r="D79" i="8"/>
  <c r="G23" i="8"/>
  <c r="W23" i="8"/>
  <c r="AE23" i="8"/>
  <c r="O23" i="8"/>
  <c r="D74" i="8"/>
  <c r="D73" i="8"/>
  <c r="D65" i="8"/>
  <c r="D72" i="8"/>
  <c r="D67" i="8"/>
  <c r="D75" i="8"/>
  <c r="D68" i="8"/>
  <c r="D76" i="8"/>
  <c r="D66" i="8"/>
  <c r="D70" i="8"/>
  <c r="D69" i="8"/>
  <c r="D71" i="8"/>
  <c r="D77" i="8"/>
  <c r="D78" i="8"/>
  <c r="J64" i="8"/>
  <c r="D64" i="8"/>
  <c r="J80" i="8" l="1"/>
  <c r="G64" i="8" l="1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E29" i="8"/>
  <c r="E30" i="8"/>
  <c r="E31" i="8"/>
  <c r="E32" i="8"/>
  <c r="E33" i="8"/>
  <c r="E34" i="8"/>
  <c r="E35" i="8"/>
  <c r="E36" i="8"/>
  <c r="E37" i="8"/>
  <c r="E38" i="8"/>
  <c r="E39" i="8"/>
  <c r="E40" i="8"/>
  <c r="D4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E28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D80" i="8" l="1"/>
  <c r="D61" i="8" s="1"/>
  <c r="AD42" i="8"/>
  <c r="V42" i="8"/>
  <c r="N42" i="8"/>
  <c r="F42" i="8"/>
  <c r="AC42" i="8"/>
  <c r="AE42" i="8"/>
  <c r="W42" i="8"/>
  <c r="O42" i="8"/>
  <c r="G42" i="8"/>
  <c r="U42" i="8"/>
  <c r="M42" i="8"/>
  <c r="AB42" i="8"/>
  <c r="T42" i="8"/>
  <c r="L42" i="8"/>
  <c r="AA42" i="8"/>
  <c r="S42" i="8"/>
  <c r="K42" i="8"/>
  <c r="E42" i="8"/>
  <c r="Z42" i="8"/>
  <c r="R42" i="8"/>
  <c r="J42" i="8"/>
  <c r="AG42" i="8"/>
  <c r="Y42" i="8"/>
  <c r="Q42" i="8"/>
  <c r="I42" i="8"/>
  <c r="AF42" i="8"/>
  <c r="X42" i="8"/>
  <c r="P42" i="8"/>
  <c r="H42" i="8"/>
  <c r="R61" i="8" l="1"/>
  <c r="N61" i="8"/>
  <c r="V61" i="8"/>
  <c r="P61" i="8"/>
  <c r="AD61" i="8"/>
  <c r="X61" i="8"/>
  <c r="AF61" i="8"/>
  <c r="S61" i="8"/>
  <c r="AA61" i="8"/>
  <c r="E61" i="8"/>
  <c r="Q61" i="8"/>
  <c r="M61" i="8"/>
  <c r="W61" i="8"/>
  <c r="Y61" i="8"/>
  <c r="AB61" i="8"/>
  <c r="G61" i="8"/>
  <c r="I61" i="8"/>
  <c r="L61" i="8"/>
  <c r="Z61" i="8"/>
  <c r="O61" i="8"/>
  <c r="T61" i="8"/>
  <c r="U61" i="8"/>
  <c r="AE61" i="8"/>
  <c r="AG61" i="8"/>
  <c r="J61" i="8"/>
  <c r="AC61" i="8"/>
  <c r="H61" i="8"/>
  <c r="K61" i="8"/>
  <c r="F61" i="8"/>
</calcChain>
</file>

<file path=xl/sharedStrings.xml><?xml version="1.0" encoding="utf-8"?>
<sst xmlns="http://schemas.openxmlformats.org/spreadsheetml/2006/main" count="108" uniqueCount="43">
  <si>
    <t>DM</t>
  </si>
  <si>
    <t>Kill 100 Bots</t>
  </si>
  <si>
    <t xml:space="preserve"> </t>
  </si>
  <si>
    <t>RECORD HISTÓRICO</t>
  </si>
  <si>
    <t>% Variación</t>
  </si>
  <si>
    <t>% variación</t>
  </si>
  <si>
    <t>KDR calculado</t>
  </si>
  <si>
    <t>Death</t>
  </si>
  <si>
    <t>10 minutos</t>
  </si>
  <si>
    <t>Kills</t>
  </si>
  <si>
    <t>(En segundos)</t>
  </si>
  <si>
    <t>5 minutos</t>
  </si>
  <si>
    <t>Dummies</t>
  </si>
  <si>
    <t>AIM LAB</t>
  </si>
  <si>
    <t>Día</t>
  </si>
  <si>
    <t>Tiros en Movimiento</t>
  </si>
  <si>
    <t>Tiros en Red</t>
  </si>
  <si>
    <t>Tiros Séxtuples</t>
  </si>
  <si>
    <t>Rastreo Lateral</t>
  </si>
  <si>
    <t>Rastreo en Movimiento</t>
  </si>
  <si>
    <t>Tiros de Araña</t>
  </si>
  <si>
    <t>Reflejos</t>
  </si>
  <si>
    <t>Microreflejos</t>
  </si>
  <si>
    <t>Tiros con Decisión</t>
  </si>
  <si>
    <t>Capacidad</t>
  </si>
  <si>
    <t>Detección</t>
  </si>
  <si>
    <t>Trigger Control</t>
  </si>
  <si>
    <t>ENTRENAMIENTO</t>
  </si>
  <si>
    <t>100 Bots</t>
  </si>
  <si>
    <t>DATOS CON RESPECTO AL DÍA ANTERIOR</t>
  </si>
  <si>
    <t>Secs 100</t>
  </si>
  <si>
    <t>KDR DM</t>
  </si>
  <si>
    <t>DATOS CON RESPECTO AL RECORD</t>
  </si>
  <si>
    <t>Kill 100</t>
  </si>
  <si>
    <t>MEDIA DE RESULTADOS</t>
  </si>
  <si>
    <t>PRIMEROS DATOS</t>
  </si>
  <si>
    <t>ÚLTIMOS DATOS</t>
  </si>
  <si>
    <t>VARIACIÓN</t>
  </si>
  <si>
    <t>20 minutos</t>
  </si>
  <si>
    <t>TENDENCIA DE  PUNTOS</t>
  </si>
  <si>
    <t>KDR</t>
  </si>
  <si>
    <t>EJERCICIOS</t>
  </si>
  <si>
    <t>GRÁFICA DE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</si>
</sst>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b/>
      <sz val="12"/>
      <color theme="1"/>
      <name val="Arial"/>
    </font>
    <font>
      <sz val="11"/>
      <color theme="1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E06666"/>
      <name val="Arial"/>
    </font>
    <font>
      <b/>
      <sz val="10"/>
      <color rgb="FF38761D"/>
      <name val="Arial"/>
    </font>
    <font>
      <b/>
      <sz val="14"/>
      <color rgb="FF000000"/>
      <name val="Arial"/>
    </font>
    <font>
      <b/>
      <sz val="14"/>
      <color theme="1"/>
      <name val="Arial"/>
    </font>
    <font>
      <b/>
      <sz val="14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8"/>
      <color rgb="FFFFFFFF"/>
      <name val="Arial"/>
      <family val="2"/>
    </font>
    <font>
      <sz val="11"/>
      <color rgb="FFFFFFFF"/>
      <name val="Arial"/>
      <family val="2"/>
    </font>
    <font>
      <b/>
      <sz val="14"/>
      <color rgb="FFFFFFFF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8"/>
      <name val="Arial"/>
    </font>
    <font>
      <b/>
      <sz val="12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D5A6BD"/>
      </patternFill>
    </fill>
    <fill>
      <patternFill patternType="solid">
        <fgColor theme="9" tint="0.59999389629810485"/>
        <bgColor rgb="FF93C47D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5" tint="0.79998168889431442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39997558519241921"/>
        <bgColor rgb="FFE06666"/>
      </patternFill>
    </fill>
    <fill>
      <patternFill patternType="solid">
        <fgColor rgb="FFFFF9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39997558519241921"/>
        <bgColor rgb="FFE066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12" fillId="7" borderId="5" xfId="0" applyNumberFormat="1" applyFont="1" applyFill="1" applyBorder="1" applyAlignment="1">
      <alignment horizontal="center" vertical="center"/>
    </xf>
    <xf numFmtId="3" fontId="12" fillId="7" borderId="2" xfId="0" applyNumberFormat="1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10" fontId="6" fillId="4" borderId="17" xfId="0" applyNumberFormat="1" applyFont="1" applyFill="1" applyBorder="1" applyAlignment="1">
      <alignment horizontal="center"/>
    </xf>
    <xf numFmtId="10" fontId="6" fillId="4" borderId="18" xfId="0" applyNumberFormat="1" applyFont="1" applyFill="1" applyBorder="1" applyAlignment="1">
      <alignment horizontal="center"/>
    </xf>
    <xf numFmtId="10" fontId="1" fillId="5" borderId="17" xfId="0" applyNumberFormat="1" applyFont="1" applyFill="1" applyBorder="1" applyAlignment="1">
      <alignment horizontal="center"/>
    </xf>
    <xf numFmtId="10" fontId="1" fillId="5" borderId="18" xfId="0" applyNumberFormat="1" applyFont="1" applyFill="1" applyBorder="1" applyAlignment="1">
      <alignment horizontal="center"/>
    </xf>
    <xf numFmtId="0" fontId="0" fillId="14" borderId="0" xfId="0" applyFill="1"/>
    <xf numFmtId="0" fontId="1" fillId="4" borderId="1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16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10" fontId="1" fillId="0" borderId="15" xfId="0" applyNumberFormat="1" applyFont="1" applyBorder="1" applyAlignment="1">
      <alignment horizontal="center"/>
    </xf>
    <xf numFmtId="0" fontId="0" fillId="15" borderId="0" xfId="0" applyFill="1"/>
    <xf numFmtId="0" fontId="17" fillId="9" borderId="13" xfId="0" applyFont="1" applyFill="1" applyBorder="1" applyAlignment="1">
      <alignment horizontal="center"/>
    </xf>
    <xf numFmtId="0" fontId="17" fillId="9" borderId="14" xfId="0" applyFont="1" applyFill="1" applyBorder="1" applyAlignment="1">
      <alignment horizontal="center"/>
    </xf>
    <xf numFmtId="0" fontId="17" fillId="9" borderId="15" xfId="0" applyFont="1" applyFill="1" applyBorder="1" applyAlignment="1">
      <alignment horizontal="center"/>
    </xf>
    <xf numFmtId="3" fontId="1" fillId="4" borderId="14" xfId="0" applyNumberFormat="1" applyFont="1" applyFill="1" applyBorder="1" applyAlignment="1">
      <alignment horizontal="left" indent="1"/>
    </xf>
    <xf numFmtId="0" fontId="15" fillId="4" borderId="17" xfId="0" applyFont="1" applyFill="1" applyBorder="1" applyAlignment="1">
      <alignment horizontal="left" indent="1"/>
    </xf>
    <xf numFmtId="3" fontId="1" fillId="4" borderId="29" xfId="0" applyNumberFormat="1" applyFont="1" applyFill="1" applyBorder="1" applyAlignment="1">
      <alignment horizontal="left" indent="1"/>
    </xf>
    <xf numFmtId="10" fontId="1" fillId="0" borderId="29" xfId="0" applyNumberFormat="1" applyFont="1" applyBorder="1" applyAlignment="1">
      <alignment horizontal="center"/>
    </xf>
    <xf numFmtId="3" fontId="1" fillId="4" borderId="32" xfId="0" applyNumberFormat="1" applyFont="1" applyFill="1" applyBorder="1" applyAlignment="1">
      <alignment horizontal="left" indent="1"/>
    </xf>
    <xf numFmtId="10" fontId="1" fillId="0" borderId="32" xfId="0" applyNumberFormat="1" applyFont="1" applyBorder="1" applyAlignment="1">
      <alignment horizontal="center"/>
    </xf>
    <xf numFmtId="0" fontId="15" fillId="4" borderId="27" xfId="0" applyFont="1" applyFill="1" applyBorder="1" applyAlignment="1">
      <alignment horizontal="left" indent="1"/>
    </xf>
    <xf numFmtId="10" fontId="1" fillId="0" borderId="27" xfId="0" applyNumberFormat="1" applyFont="1" applyBorder="1" applyAlignment="1">
      <alignment horizontal="center"/>
    </xf>
    <xf numFmtId="3" fontId="1" fillId="4" borderId="27" xfId="0" applyNumberFormat="1" applyFont="1" applyFill="1" applyBorder="1" applyAlignment="1">
      <alignment horizontal="left" indent="1"/>
    </xf>
    <xf numFmtId="10" fontId="7" fillId="2" borderId="0" xfId="0" applyNumberFormat="1" applyFont="1" applyFill="1" applyBorder="1" applyAlignment="1">
      <alignment horizontal="center"/>
    </xf>
    <xf numFmtId="10" fontId="6" fillId="0" borderId="29" xfId="0" applyNumberFormat="1" applyFont="1" applyBorder="1" applyAlignment="1">
      <alignment horizontal="center"/>
    </xf>
    <xf numFmtId="10" fontId="6" fillId="0" borderId="21" xfId="0" applyNumberFormat="1" applyFont="1" applyBorder="1" applyAlignment="1">
      <alignment horizontal="center"/>
    </xf>
    <xf numFmtId="10" fontId="6" fillId="0" borderId="33" xfId="0" applyNumberFormat="1" applyFont="1" applyBorder="1" applyAlignment="1">
      <alignment horizontal="center"/>
    </xf>
    <xf numFmtId="10" fontId="6" fillId="0" borderId="34" xfId="0" applyNumberFormat="1" applyFont="1" applyBorder="1" applyAlignment="1">
      <alignment horizontal="center"/>
    </xf>
    <xf numFmtId="10" fontId="6" fillId="4" borderId="19" xfId="0" applyNumberFormat="1" applyFont="1" applyFill="1" applyBorder="1" applyAlignment="1">
      <alignment horizontal="center"/>
    </xf>
    <xf numFmtId="10" fontId="8" fillId="2" borderId="0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/>
    </xf>
    <xf numFmtId="3" fontId="1" fillId="4" borderId="16" xfId="0" applyNumberFormat="1" applyFont="1" applyFill="1" applyBorder="1" applyAlignment="1">
      <alignment horizontal="left" indent="1"/>
    </xf>
    <xf numFmtId="0" fontId="1" fillId="4" borderId="33" xfId="0" applyFont="1" applyFill="1" applyBorder="1" applyAlignment="1">
      <alignment horizontal="center"/>
    </xf>
    <xf numFmtId="3" fontId="1" fillId="4" borderId="34" xfId="0" applyNumberFormat="1" applyFont="1" applyFill="1" applyBorder="1" applyAlignment="1">
      <alignment horizontal="left" indent="1"/>
    </xf>
    <xf numFmtId="0" fontId="1" fillId="4" borderId="35" xfId="0" applyFont="1" applyFill="1" applyBorder="1" applyAlignment="1">
      <alignment horizontal="center"/>
    </xf>
    <xf numFmtId="3" fontId="1" fillId="4" borderId="36" xfId="0" applyNumberFormat="1" applyFont="1" applyFill="1" applyBorder="1" applyAlignment="1">
      <alignment horizontal="left" indent="1"/>
    </xf>
    <xf numFmtId="0" fontId="15" fillId="4" borderId="34" xfId="0" applyFont="1" applyFill="1" applyBorder="1" applyAlignment="1">
      <alignment horizontal="left" indent="1"/>
    </xf>
    <xf numFmtId="0" fontId="15" fillId="4" borderId="18" xfId="0" applyFont="1" applyFill="1" applyBorder="1" applyAlignment="1">
      <alignment horizontal="left" indent="1"/>
    </xf>
    <xf numFmtId="0" fontId="1" fillId="4" borderId="37" xfId="0" applyFont="1" applyFill="1" applyBorder="1" applyAlignment="1">
      <alignment horizontal="center"/>
    </xf>
    <xf numFmtId="3" fontId="1" fillId="4" borderId="38" xfId="0" applyNumberFormat="1" applyFont="1" applyFill="1" applyBorder="1" applyAlignment="1">
      <alignment horizontal="left" indent="1"/>
    </xf>
    <xf numFmtId="10" fontId="6" fillId="0" borderId="37" xfId="0" applyNumberFormat="1" applyFont="1" applyBorder="1" applyAlignment="1">
      <alignment horizontal="center"/>
    </xf>
    <xf numFmtId="10" fontId="6" fillId="0" borderId="27" xfId="0" applyNumberFormat="1" applyFont="1" applyBorder="1" applyAlignment="1">
      <alignment horizontal="center"/>
    </xf>
    <xf numFmtId="10" fontId="6" fillId="0" borderId="38" xfId="0" applyNumberFormat="1" applyFont="1" applyBorder="1" applyAlignment="1">
      <alignment horizontal="center"/>
    </xf>
    <xf numFmtId="10" fontId="1" fillId="0" borderId="34" xfId="0" applyNumberFormat="1" applyFont="1" applyBorder="1" applyAlignment="1">
      <alignment horizontal="center"/>
    </xf>
    <xf numFmtId="10" fontId="1" fillId="0" borderId="36" xfId="0" applyNumberFormat="1" applyFont="1" applyBorder="1" applyAlignment="1">
      <alignment horizontal="center"/>
    </xf>
    <xf numFmtId="10" fontId="1" fillId="0" borderId="38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25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3" fontId="1" fillId="7" borderId="42" xfId="0" applyNumberFormat="1" applyFont="1" applyFill="1" applyBorder="1" applyAlignment="1">
      <alignment horizontal="center" vertical="center"/>
    </xf>
    <xf numFmtId="3" fontId="10" fillId="7" borderId="42" xfId="0" applyNumberFormat="1" applyFont="1" applyFill="1" applyBorder="1" applyAlignment="1">
      <alignment horizontal="center"/>
    </xf>
    <xf numFmtId="3" fontId="15" fillId="7" borderId="42" xfId="0" applyNumberFormat="1" applyFont="1" applyFill="1" applyBorder="1" applyAlignment="1">
      <alignment horizontal="center" vertical="center"/>
    </xf>
    <xf numFmtId="3" fontId="1" fillId="7" borderId="43" xfId="0" applyNumberFormat="1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top"/>
    </xf>
    <xf numFmtId="0" fontId="0" fillId="8" borderId="42" xfId="0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9" fillId="6" borderId="47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top"/>
    </xf>
    <xf numFmtId="0" fontId="0" fillId="6" borderId="49" xfId="0" applyFill="1" applyBorder="1" applyAlignment="1">
      <alignment horizontal="center" vertical="top"/>
    </xf>
    <xf numFmtId="0" fontId="6" fillId="6" borderId="17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 applyProtection="1">
      <alignment horizontal="center"/>
      <protection locked="0"/>
    </xf>
    <xf numFmtId="3" fontId="1" fillId="3" borderId="16" xfId="0" applyNumberFormat="1" applyFont="1" applyFill="1" applyBorder="1" applyAlignment="1" applyProtection="1">
      <alignment horizontal="center"/>
      <protection locked="0"/>
    </xf>
    <xf numFmtId="1" fontId="1" fillId="3" borderId="10" xfId="0" applyNumberFormat="1" applyFont="1" applyFill="1" applyBorder="1" applyAlignment="1" applyProtection="1">
      <alignment horizontal="center"/>
      <protection locked="0"/>
    </xf>
    <xf numFmtId="1" fontId="1" fillId="3" borderId="45" xfId="0" applyNumberFormat="1" applyFont="1" applyFill="1" applyBorder="1" applyAlignment="1" applyProtection="1">
      <alignment horizontal="center"/>
      <protection locked="0"/>
    </xf>
    <xf numFmtId="0" fontId="17" fillId="9" borderId="53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3" fontId="4" fillId="11" borderId="19" xfId="0" applyNumberFormat="1" applyFont="1" applyFill="1" applyBorder="1" applyAlignment="1">
      <alignment horizontal="center"/>
    </xf>
    <xf numFmtId="3" fontId="4" fillId="11" borderId="18" xfId="0" applyNumberFormat="1" applyFont="1" applyFill="1" applyBorder="1" applyAlignment="1">
      <alignment horizontal="center"/>
    </xf>
    <xf numFmtId="0" fontId="22" fillId="17" borderId="20" xfId="0" applyFont="1" applyFill="1" applyBorder="1" applyAlignment="1">
      <alignment horizontal="center"/>
    </xf>
    <xf numFmtId="0" fontId="22" fillId="17" borderId="31" xfId="0" applyFont="1" applyFill="1" applyBorder="1" applyAlignment="1">
      <alignment horizontal="center"/>
    </xf>
    <xf numFmtId="0" fontId="22" fillId="17" borderId="30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0" fillId="17" borderId="30" xfId="0" applyFont="1" applyFill="1" applyBorder="1" applyAlignment="1">
      <alignment horizontal="center"/>
    </xf>
    <xf numFmtId="3" fontId="4" fillId="11" borderId="11" xfId="0" applyNumberFormat="1" applyFont="1" applyFill="1" applyBorder="1" applyAlignment="1">
      <alignment horizontal="center"/>
    </xf>
    <xf numFmtId="3" fontId="4" fillId="11" borderId="15" xfId="0" applyNumberFormat="1" applyFont="1" applyFill="1" applyBorder="1" applyAlignment="1">
      <alignment horizontal="center"/>
    </xf>
    <xf numFmtId="3" fontId="4" fillId="11" borderId="21" xfId="0" applyNumberFormat="1" applyFont="1" applyFill="1" applyBorder="1" applyAlignment="1">
      <alignment horizontal="center"/>
    </xf>
    <xf numFmtId="3" fontId="4" fillId="11" borderId="16" xfId="0" applyNumberFormat="1" applyFont="1" applyFill="1" applyBorder="1" applyAlignment="1">
      <alignment horizontal="center"/>
    </xf>
    <xf numFmtId="0" fontId="20" fillId="17" borderId="31" xfId="0" applyFont="1" applyFill="1" applyBorder="1" applyAlignment="1">
      <alignment horizontal="center"/>
    </xf>
    <xf numFmtId="3" fontId="12" fillId="0" borderId="39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3" fontId="12" fillId="0" borderId="40" xfId="0" applyNumberFormat="1" applyFont="1" applyBorder="1" applyAlignment="1">
      <alignment horizontal="center" vertical="center"/>
    </xf>
    <xf numFmtId="3" fontId="12" fillId="0" borderId="41" xfId="0" applyNumberFormat="1" applyFont="1" applyBorder="1" applyAlignment="1">
      <alignment horizontal="center" vertical="center"/>
    </xf>
    <xf numFmtId="0" fontId="19" fillId="16" borderId="11" xfId="0" applyFont="1" applyFill="1" applyBorder="1" applyAlignment="1">
      <alignment horizontal="center"/>
    </xf>
    <xf numFmtId="0" fontId="19" fillId="16" borderId="14" xfId="0" applyFont="1" applyFill="1" applyBorder="1" applyAlignment="1">
      <alignment horizontal="center"/>
    </xf>
    <xf numFmtId="0" fontId="19" fillId="16" borderId="15" xfId="0" applyFont="1" applyFill="1" applyBorder="1" applyAlignment="1">
      <alignment horizontal="center"/>
    </xf>
    <xf numFmtId="3" fontId="12" fillId="0" borderId="37" xfId="0" applyNumberFormat="1" applyFont="1" applyBorder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33" xfId="0" applyNumberFormat="1" applyFont="1" applyBorder="1" applyAlignment="1">
      <alignment horizontal="center" vertical="center"/>
    </xf>
    <xf numFmtId="3" fontId="12" fillId="0" borderId="29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3" fontId="12" fillId="18" borderId="21" xfId="0" quotePrefix="1" applyNumberFormat="1" applyFont="1" applyFill="1" applyBorder="1" applyAlignment="1">
      <alignment horizontal="center" vertical="center"/>
    </xf>
    <xf numFmtId="3" fontId="12" fillId="18" borderId="0" xfId="0" applyNumberFormat="1" applyFont="1" applyFill="1" applyBorder="1" applyAlignment="1">
      <alignment horizontal="center" vertical="center"/>
    </xf>
    <xf numFmtId="3" fontId="12" fillId="18" borderId="16" xfId="0" applyNumberFormat="1" applyFont="1" applyFill="1" applyBorder="1" applyAlignment="1">
      <alignment horizontal="center" vertical="center"/>
    </xf>
    <xf numFmtId="3" fontId="12" fillId="18" borderId="19" xfId="0" quotePrefix="1" applyNumberFormat="1" applyFont="1" applyFill="1" applyBorder="1" applyAlignment="1">
      <alignment horizontal="center" vertical="center"/>
    </xf>
    <xf numFmtId="3" fontId="12" fillId="18" borderId="17" xfId="0" applyNumberFormat="1" applyFont="1" applyFill="1" applyBorder="1" applyAlignment="1">
      <alignment horizontal="center" vertical="center"/>
    </xf>
    <xf numFmtId="3" fontId="12" fillId="18" borderId="18" xfId="0" applyNumberFormat="1" applyFont="1" applyFill="1" applyBorder="1" applyAlignment="1">
      <alignment horizontal="center" vertical="center"/>
    </xf>
    <xf numFmtId="3" fontId="12" fillId="18" borderId="0" xfId="0" quotePrefix="1" applyNumberFormat="1" applyFont="1" applyFill="1" applyBorder="1" applyAlignment="1">
      <alignment horizontal="center" vertical="center"/>
    </xf>
    <xf numFmtId="3" fontId="12" fillId="18" borderId="16" xfId="0" quotePrefix="1" applyNumberFormat="1" applyFont="1" applyFill="1" applyBorder="1" applyAlignment="1">
      <alignment horizontal="center" vertical="center"/>
    </xf>
    <xf numFmtId="3" fontId="12" fillId="18" borderId="11" xfId="0" quotePrefix="1" applyNumberFormat="1" applyFont="1" applyFill="1" applyBorder="1" applyAlignment="1">
      <alignment horizontal="center" vertical="center"/>
    </xf>
    <xf numFmtId="3" fontId="12" fillId="18" borderId="14" xfId="0" applyNumberFormat="1" applyFont="1" applyFill="1" applyBorder="1" applyAlignment="1">
      <alignment horizontal="center" vertical="center"/>
    </xf>
    <xf numFmtId="3" fontId="12" fillId="18" borderId="15" xfId="0" applyNumberFormat="1" applyFont="1" applyFill="1" applyBorder="1" applyAlignment="1">
      <alignment horizontal="center" vertical="center"/>
    </xf>
    <xf numFmtId="3" fontId="12" fillId="0" borderId="28" xfId="0" applyNumberFormat="1" applyFont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12" fillId="0" borderId="26" xfId="0" applyNumberFormat="1" applyFont="1" applyBorder="1" applyAlignment="1">
      <alignment horizontal="center" vertical="center"/>
    </xf>
    <xf numFmtId="3" fontId="2" fillId="12" borderId="20" xfId="0" applyNumberFormat="1" applyFont="1" applyFill="1" applyBorder="1" applyAlignment="1">
      <alignment horizontal="center"/>
    </xf>
    <xf numFmtId="3" fontId="2" fillId="12" borderId="30" xfId="0" applyNumberFormat="1" applyFont="1" applyFill="1" applyBorder="1" applyAlignment="1">
      <alignment horizontal="center"/>
    </xf>
    <xf numFmtId="3" fontId="2" fillId="12" borderId="19" xfId="0" applyNumberFormat="1" applyFont="1" applyFill="1" applyBorder="1" applyAlignment="1">
      <alignment horizontal="center"/>
    </xf>
    <xf numFmtId="3" fontId="2" fillId="12" borderId="18" xfId="0" applyNumberFormat="1" applyFont="1" applyFill="1" applyBorder="1" applyAlignment="1">
      <alignment horizontal="center"/>
    </xf>
    <xf numFmtId="3" fontId="2" fillId="12" borderId="21" xfId="0" applyNumberFormat="1" applyFont="1" applyFill="1" applyBorder="1" applyAlignment="1">
      <alignment horizontal="center"/>
    </xf>
    <xf numFmtId="3" fontId="2" fillId="12" borderId="16" xfId="0" applyNumberFormat="1" applyFont="1" applyFill="1" applyBorder="1" applyAlignment="1">
      <alignment horizontal="center"/>
    </xf>
    <xf numFmtId="0" fontId="18" fillId="9" borderId="20" xfId="0" applyFont="1" applyFill="1" applyBorder="1" applyAlignment="1">
      <alignment horizontal="left" vertical="center" wrapText="1"/>
    </xf>
    <xf numFmtId="0" fontId="18" fillId="9" borderId="31" xfId="0" applyFont="1" applyFill="1" applyBorder="1" applyAlignment="1">
      <alignment horizontal="left" vertical="center" wrapText="1"/>
    </xf>
    <xf numFmtId="0" fontId="18" fillId="9" borderId="30" xfId="0" applyFont="1" applyFill="1" applyBorder="1" applyAlignment="1">
      <alignment horizontal="left" vertical="center" wrapText="1"/>
    </xf>
    <xf numFmtId="0" fontId="19" fillId="13" borderId="20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30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3" fontId="12" fillId="0" borderId="25" xfId="0" applyNumberFormat="1" applyFont="1" applyBorder="1" applyAlignment="1">
      <alignment horizontal="center" vertical="center"/>
    </xf>
    <xf numFmtId="3" fontId="2" fillId="12" borderId="11" xfId="0" applyNumberFormat="1" applyFont="1" applyFill="1" applyBorder="1" applyAlignment="1">
      <alignment horizontal="center"/>
    </xf>
    <xf numFmtId="3" fontId="2" fillId="12" borderId="15" xfId="0" applyNumberFormat="1" applyFont="1" applyFill="1" applyBorder="1" applyAlignment="1">
      <alignment horizontal="center"/>
    </xf>
    <xf numFmtId="0" fontId="16" fillId="9" borderId="11" xfId="0" applyFont="1" applyFill="1" applyBorder="1" applyAlignment="1">
      <alignment horizontal="left" vertical="center" wrapText="1" indent="5"/>
    </xf>
    <xf numFmtId="0" fontId="16" fillId="9" borderId="12" xfId="0" applyFont="1" applyFill="1" applyBorder="1" applyAlignment="1">
      <alignment horizontal="left" vertical="center" wrapText="1" indent="5"/>
    </xf>
    <xf numFmtId="0" fontId="16" fillId="9" borderId="19" xfId="0" applyFont="1" applyFill="1" applyBorder="1" applyAlignment="1">
      <alignment horizontal="left" vertical="center" wrapText="1" indent="5"/>
    </xf>
    <xf numFmtId="0" fontId="16" fillId="9" borderId="52" xfId="0" applyFont="1" applyFill="1" applyBorder="1" applyAlignment="1">
      <alignment horizontal="left" vertical="center" wrapText="1" indent="5"/>
    </xf>
    <xf numFmtId="0" fontId="0" fillId="5" borderId="0" xfId="0" applyFont="1" applyFill="1" applyAlignment="1"/>
    <xf numFmtId="0" fontId="16" fillId="9" borderId="12" xfId="0" applyFont="1" applyFill="1" applyBorder="1" applyAlignment="1">
      <alignment vertical="center" wrapText="1"/>
    </xf>
    <xf numFmtId="0" fontId="16" fillId="9" borderId="11" xfId="0" applyFont="1" applyFill="1" applyBorder="1" applyAlignment="1">
      <alignment horizontal="left" vertical="center" indent="4"/>
    </xf>
  </cellXfs>
  <cellStyles count="1">
    <cellStyle name="Normal" xfId="0" builtinId="0"/>
  </cellStyles>
  <dxfs count="15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66666"/>
          <bgColor rgb="FF666666"/>
        </patternFill>
      </fill>
    </dxf>
    <dxf>
      <font>
        <color rgb="FFF1C232"/>
      </font>
      <fill>
        <patternFill patternType="solid">
          <fgColor rgb="FFFFFFFF"/>
          <bgColor rgb="FFFFFFFF"/>
        </patternFill>
      </fill>
    </dxf>
    <dxf>
      <font>
        <color rgb="FFCC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FF00"/>
      </font>
      <fill>
        <patternFill patternType="solid">
          <fgColor rgb="FFFFFFFF"/>
          <bgColor rgb="FFFFFFFF"/>
        </patternFill>
      </fill>
    </dxf>
    <dxf>
      <font>
        <color rgb="FFA61C00"/>
      </font>
      <fill>
        <patternFill patternType="solid">
          <fgColor rgb="FFFFFFFF"/>
          <bgColor rgb="FFFFFFFF"/>
        </patternFill>
      </fill>
    </dxf>
    <dxf>
      <font>
        <color rgb="FF34A853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FFF9F9F9"/>
      <color rgb="FFF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Campo de Entrenamiento (5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Modelo!$D$19:$AF$19</c:f>
              <c:numCache>
                <c:formatCode>0</c:formatCode>
                <c:ptCount val="29"/>
                <c:pt idx="0">
                  <c:v>789</c:v>
                </c:pt>
                <c:pt idx="1">
                  <c:v>779</c:v>
                </c:pt>
                <c:pt idx="2">
                  <c:v>570</c:v>
                </c:pt>
                <c:pt idx="3">
                  <c:v>593</c:v>
                </c:pt>
                <c:pt idx="4">
                  <c:v>664</c:v>
                </c:pt>
                <c:pt idx="5">
                  <c:v>289</c:v>
                </c:pt>
                <c:pt idx="6">
                  <c:v>983</c:v>
                </c:pt>
                <c:pt idx="7">
                  <c:v>773</c:v>
                </c:pt>
                <c:pt idx="8">
                  <c:v>712</c:v>
                </c:pt>
                <c:pt idx="9">
                  <c:v>255</c:v>
                </c:pt>
                <c:pt idx="10">
                  <c:v>558</c:v>
                </c:pt>
                <c:pt idx="11">
                  <c:v>731</c:v>
                </c:pt>
                <c:pt idx="12">
                  <c:v>608</c:v>
                </c:pt>
                <c:pt idx="13">
                  <c:v>810</c:v>
                </c:pt>
                <c:pt idx="14">
                  <c:v>901</c:v>
                </c:pt>
                <c:pt idx="15">
                  <c:v>556</c:v>
                </c:pt>
                <c:pt idx="16">
                  <c:v>839</c:v>
                </c:pt>
                <c:pt idx="17">
                  <c:v>708</c:v>
                </c:pt>
                <c:pt idx="18">
                  <c:v>162</c:v>
                </c:pt>
                <c:pt idx="19">
                  <c:v>926</c:v>
                </c:pt>
                <c:pt idx="20">
                  <c:v>323</c:v>
                </c:pt>
                <c:pt idx="21">
                  <c:v>255</c:v>
                </c:pt>
                <c:pt idx="22">
                  <c:v>687</c:v>
                </c:pt>
                <c:pt idx="23">
                  <c:v>356</c:v>
                </c:pt>
                <c:pt idx="24">
                  <c:v>866</c:v>
                </c:pt>
                <c:pt idx="25">
                  <c:v>407</c:v>
                </c:pt>
                <c:pt idx="26">
                  <c:v>685</c:v>
                </c:pt>
                <c:pt idx="27">
                  <c:v>355</c:v>
                </c:pt>
                <c:pt idx="28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8-4CE2-9A3D-8568D644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129705"/>
        <c:axId val="2022287834"/>
      </c:barChart>
      <c:catAx>
        <c:axId val="405129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2022287834"/>
        <c:crosses val="autoZero"/>
        <c:auto val="1"/>
        <c:lblAlgn val="ctr"/>
        <c:lblOffset val="100"/>
        <c:noMultiLvlLbl val="1"/>
      </c:catAx>
      <c:valAx>
        <c:axId val="2022287834"/>
        <c:scaling>
          <c:orientation val="minMax"/>
        </c:scaling>
        <c:delete val="0"/>
        <c:axPos val="l"/>
        <c:numFmt formatCode="0" sourceLinked="1"/>
        <c:majorTickMark val="cross"/>
        <c:minorTickMark val="cross"/>
        <c:tickLblPos val="nextTo"/>
        <c:spPr>
          <a:ln>
            <a:noFill/>
          </a:ln>
        </c:spPr>
        <c:crossAx val="405129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VALORANT: Deathmatch (10 minutos)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Modelo!$B$23:$AF$23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0.279322853688029</c:v>
                </c:pt>
                <c:pt idx="3">
                  <c:v>3.23841059602649</c:v>
                </c:pt>
                <c:pt idx="4">
                  <c:v>0.52752293577981646</c:v>
                </c:pt>
                <c:pt idx="5">
                  <c:v>0.36592592592592593</c:v>
                </c:pt>
                <c:pt idx="6">
                  <c:v>0.35843054082714743</c:v>
                </c:pt>
                <c:pt idx="7">
                  <c:v>1.7513812154696133</c:v>
                </c:pt>
                <c:pt idx="8">
                  <c:v>1.1982864137086904</c:v>
                </c:pt>
                <c:pt idx="9">
                  <c:v>0.43341404358353514</c:v>
                </c:pt>
                <c:pt idx="10">
                  <c:v>7.854838709677419</c:v>
                </c:pt>
                <c:pt idx="11">
                  <c:v>1.5135135135135136</c:v>
                </c:pt>
                <c:pt idx="12">
                  <c:v>0.93344155844155841</c:v>
                </c:pt>
                <c:pt idx="13">
                  <c:v>1.065597667638484</c:v>
                </c:pt>
                <c:pt idx="14">
                  <c:v>2.8439306358381504</c:v>
                </c:pt>
                <c:pt idx="15">
                  <c:v>0.46881287726358151</c:v>
                </c:pt>
                <c:pt idx="16">
                  <c:v>1.9779735682819384</c:v>
                </c:pt>
                <c:pt idx="17">
                  <c:v>0.16116248348745046</c:v>
                </c:pt>
                <c:pt idx="18">
                  <c:v>4.5123456790123457</c:v>
                </c:pt>
                <c:pt idx="19">
                  <c:v>0.7283176593521421</c:v>
                </c:pt>
                <c:pt idx="20">
                  <c:v>0.75767918088737196</c:v>
                </c:pt>
                <c:pt idx="21">
                  <c:v>1.1909090909090909</c:v>
                </c:pt>
                <c:pt idx="22">
                  <c:v>0.89978213507625271</c:v>
                </c:pt>
                <c:pt idx="23">
                  <c:v>9.1747572815533989</c:v>
                </c:pt>
                <c:pt idx="24">
                  <c:v>1.935672514619883</c:v>
                </c:pt>
                <c:pt idx="25">
                  <c:v>0.70930232558139539</c:v>
                </c:pt>
                <c:pt idx="26">
                  <c:v>0.50724637681159424</c:v>
                </c:pt>
                <c:pt idx="27">
                  <c:v>0.84978070175438591</c:v>
                </c:pt>
                <c:pt idx="28">
                  <c:v>1.4324894514767932</c:v>
                </c:pt>
                <c:pt idx="29">
                  <c:v>4.790909090909091</c:v>
                </c:pt>
                <c:pt idx="30">
                  <c:v>0.79231692677070831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4-400E-B947-8E69F2B9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061797"/>
        <c:axId val="937151855"/>
      </c:barChart>
      <c:catAx>
        <c:axId val="149606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937151855"/>
        <c:crosses val="autoZero"/>
        <c:auto val="1"/>
        <c:lblAlgn val="ctr"/>
        <c:lblOffset val="100"/>
        <c:noMultiLvlLbl val="1"/>
      </c:catAx>
      <c:valAx>
        <c:axId val="93715185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96061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PA" b="0">
                <a:solidFill>
                  <a:srgbClr val="757575"/>
                </a:solidFill>
                <a:latin typeface="+mn-lt"/>
              </a:rPr>
              <a:t>Rutina de Aimlab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Modelo!$C$4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Modelo!$D$4:$AG$4</c:f>
              <c:numCache>
                <c:formatCode>#,##0</c:formatCode>
                <c:ptCount val="30"/>
                <c:pt idx="0">
                  <c:v>692</c:v>
                </c:pt>
                <c:pt idx="1">
                  <c:v>893</c:v>
                </c:pt>
                <c:pt idx="2">
                  <c:v>999</c:v>
                </c:pt>
                <c:pt idx="3">
                  <c:v>344</c:v>
                </c:pt>
                <c:pt idx="4">
                  <c:v>194</c:v>
                </c:pt>
                <c:pt idx="5">
                  <c:v>718</c:v>
                </c:pt>
                <c:pt idx="6">
                  <c:v>944</c:v>
                </c:pt>
                <c:pt idx="7">
                  <c:v>118</c:v>
                </c:pt>
                <c:pt idx="8">
                  <c:v>868</c:v>
                </c:pt>
                <c:pt idx="9">
                  <c:v>588</c:v>
                </c:pt>
                <c:pt idx="10">
                  <c:v>216</c:v>
                </c:pt>
                <c:pt idx="11">
                  <c:v>396</c:v>
                </c:pt>
                <c:pt idx="12">
                  <c:v>962</c:v>
                </c:pt>
                <c:pt idx="13">
                  <c:v>729</c:v>
                </c:pt>
                <c:pt idx="14">
                  <c:v>794</c:v>
                </c:pt>
                <c:pt idx="15">
                  <c:v>989</c:v>
                </c:pt>
                <c:pt idx="16">
                  <c:v>514</c:v>
                </c:pt>
                <c:pt idx="17">
                  <c:v>288</c:v>
                </c:pt>
                <c:pt idx="18">
                  <c:v>801</c:v>
                </c:pt>
                <c:pt idx="19">
                  <c:v>352</c:v>
                </c:pt>
                <c:pt idx="20">
                  <c:v>842</c:v>
                </c:pt>
                <c:pt idx="21">
                  <c:v>403</c:v>
                </c:pt>
                <c:pt idx="22">
                  <c:v>864</c:v>
                </c:pt>
                <c:pt idx="23">
                  <c:v>613</c:v>
                </c:pt>
                <c:pt idx="24">
                  <c:v>584</c:v>
                </c:pt>
                <c:pt idx="25">
                  <c:v>100</c:v>
                </c:pt>
                <c:pt idx="26">
                  <c:v>655</c:v>
                </c:pt>
                <c:pt idx="27">
                  <c:v>844</c:v>
                </c:pt>
                <c:pt idx="28">
                  <c:v>403</c:v>
                </c:pt>
                <c:pt idx="29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9-434B-B691-4F12106E625A}"/>
            </c:ext>
          </c:extLst>
        </c:ser>
        <c:ser>
          <c:idx val="1"/>
          <c:order val="1"/>
          <c:tx>
            <c:strRef>
              <c:f>Modelo!$C$5</c:f>
              <c:strCache>
                <c:ptCount val="1"/>
                <c:pt idx="0">
                  <c:v>Tiros en Red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Modelo!$D$5:$AG$5</c:f>
              <c:numCache>
                <c:formatCode>#,##0</c:formatCode>
                <c:ptCount val="30"/>
                <c:pt idx="0">
                  <c:v>628</c:v>
                </c:pt>
                <c:pt idx="1">
                  <c:v>887</c:v>
                </c:pt>
                <c:pt idx="2">
                  <c:v>229</c:v>
                </c:pt>
                <c:pt idx="3">
                  <c:v>733</c:v>
                </c:pt>
                <c:pt idx="4">
                  <c:v>740</c:v>
                </c:pt>
                <c:pt idx="5">
                  <c:v>967</c:v>
                </c:pt>
                <c:pt idx="6">
                  <c:v>925</c:v>
                </c:pt>
                <c:pt idx="7">
                  <c:v>203</c:v>
                </c:pt>
                <c:pt idx="8">
                  <c:v>608</c:v>
                </c:pt>
                <c:pt idx="9">
                  <c:v>839</c:v>
                </c:pt>
                <c:pt idx="10">
                  <c:v>108</c:v>
                </c:pt>
                <c:pt idx="11">
                  <c:v>825</c:v>
                </c:pt>
                <c:pt idx="12">
                  <c:v>343</c:v>
                </c:pt>
                <c:pt idx="13">
                  <c:v>568</c:v>
                </c:pt>
                <c:pt idx="14">
                  <c:v>519</c:v>
                </c:pt>
                <c:pt idx="15">
                  <c:v>490</c:v>
                </c:pt>
                <c:pt idx="16">
                  <c:v>829</c:v>
                </c:pt>
                <c:pt idx="17">
                  <c:v>423</c:v>
                </c:pt>
                <c:pt idx="18">
                  <c:v>918</c:v>
                </c:pt>
                <c:pt idx="19">
                  <c:v>861</c:v>
                </c:pt>
                <c:pt idx="20">
                  <c:v>330</c:v>
                </c:pt>
                <c:pt idx="21">
                  <c:v>365</c:v>
                </c:pt>
                <c:pt idx="22">
                  <c:v>712</c:v>
                </c:pt>
                <c:pt idx="23">
                  <c:v>668</c:v>
                </c:pt>
                <c:pt idx="24">
                  <c:v>564</c:v>
                </c:pt>
                <c:pt idx="25">
                  <c:v>237</c:v>
                </c:pt>
                <c:pt idx="26">
                  <c:v>323</c:v>
                </c:pt>
                <c:pt idx="27">
                  <c:v>370</c:v>
                </c:pt>
                <c:pt idx="28">
                  <c:v>834</c:v>
                </c:pt>
                <c:pt idx="2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9-434B-B691-4F12106E625A}"/>
            </c:ext>
          </c:extLst>
        </c:ser>
        <c:ser>
          <c:idx val="2"/>
          <c:order val="2"/>
          <c:tx>
            <c:strRef>
              <c:f>Modelo!$C$6</c:f>
              <c:strCache>
                <c:ptCount val="1"/>
                <c:pt idx="0">
                  <c:v>Tiros Séxtuples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Modelo!$D$6:$AG$6</c:f>
              <c:numCache>
                <c:formatCode>#,##0</c:formatCode>
                <c:ptCount val="30"/>
                <c:pt idx="0">
                  <c:v>994</c:v>
                </c:pt>
                <c:pt idx="1">
                  <c:v>963</c:v>
                </c:pt>
                <c:pt idx="2">
                  <c:v>385</c:v>
                </c:pt>
                <c:pt idx="3">
                  <c:v>861</c:v>
                </c:pt>
                <c:pt idx="4">
                  <c:v>387</c:v>
                </c:pt>
                <c:pt idx="5">
                  <c:v>529</c:v>
                </c:pt>
                <c:pt idx="6">
                  <c:v>807</c:v>
                </c:pt>
                <c:pt idx="7">
                  <c:v>945</c:v>
                </c:pt>
                <c:pt idx="8">
                  <c:v>652</c:v>
                </c:pt>
                <c:pt idx="9">
                  <c:v>712</c:v>
                </c:pt>
                <c:pt idx="10">
                  <c:v>392</c:v>
                </c:pt>
                <c:pt idx="11">
                  <c:v>310</c:v>
                </c:pt>
                <c:pt idx="12">
                  <c:v>417</c:v>
                </c:pt>
                <c:pt idx="13">
                  <c:v>680</c:v>
                </c:pt>
                <c:pt idx="14">
                  <c:v>498</c:v>
                </c:pt>
                <c:pt idx="15">
                  <c:v>355</c:v>
                </c:pt>
                <c:pt idx="16">
                  <c:v>456</c:v>
                </c:pt>
                <c:pt idx="17">
                  <c:v>341</c:v>
                </c:pt>
                <c:pt idx="18">
                  <c:v>502</c:v>
                </c:pt>
                <c:pt idx="19">
                  <c:v>247</c:v>
                </c:pt>
                <c:pt idx="20">
                  <c:v>949</c:v>
                </c:pt>
                <c:pt idx="21">
                  <c:v>772</c:v>
                </c:pt>
                <c:pt idx="22">
                  <c:v>332</c:v>
                </c:pt>
                <c:pt idx="23">
                  <c:v>272</c:v>
                </c:pt>
                <c:pt idx="24">
                  <c:v>557</c:v>
                </c:pt>
                <c:pt idx="25">
                  <c:v>116</c:v>
                </c:pt>
                <c:pt idx="26">
                  <c:v>452</c:v>
                </c:pt>
                <c:pt idx="27">
                  <c:v>904</c:v>
                </c:pt>
                <c:pt idx="28">
                  <c:v>586</c:v>
                </c:pt>
                <c:pt idx="29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9-434B-B691-4F12106E625A}"/>
            </c:ext>
          </c:extLst>
        </c:ser>
        <c:ser>
          <c:idx val="3"/>
          <c:order val="3"/>
          <c:tx>
            <c:strRef>
              <c:f>Modelo!$C$7</c:f>
              <c:strCache>
                <c:ptCount val="1"/>
                <c:pt idx="0">
                  <c:v>Rastreo Lateral</c:v>
                </c:pt>
              </c:strCache>
            </c:strRef>
          </c:tx>
          <c:invertIfNegative val="1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Modelo!$D$7:$AG$7</c:f>
              <c:numCache>
                <c:formatCode>#,##0</c:formatCode>
                <c:ptCount val="30"/>
                <c:pt idx="0">
                  <c:v>251</c:v>
                </c:pt>
                <c:pt idx="1">
                  <c:v>230</c:v>
                </c:pt>
                <c:pt idx="2">
                  <c:v>475</c:v>
                </c:pt>
                <c:pt idx="3">
                  <c:v>221</c:v>
                </c:pt>
                <c:pt idx="4">
                  <c:v>182</c:v>
                </c:pt>
                <c:pt idx="5">
                  <c:v>157</c:v>
                </c:pt>
                <c:pt idx="6">
                  <c:v>561</c:v>
                </c:pt>
                <c:pt idx="7">
                  <c:v>670</c:v>
                </c:pt>
                <c:pt idx="8">
                  <c:v>760</c:v>
                </c:pt>
                <c:pt idx="9">
                  <c:v>199</c:v>
                </c:pt>
                <c:pt idx="10">
                  <c:v>320</c:v>
                </c:pt>
                <c:pt idx="11">
                  <c:v>865</c:v>
                </c:pt>
                <c:pt idx="12">
                  <c:v>629</c:v>
                </c:pt>
                <c:pt idx="13">
                  <c:v>852</c:v>
                </c:pt>
                <c:pt idx="14">
                  <c:v>716</c:v>
                </c:pt>
                <c:pt idx="15">
                  <c:v>995</c:v>
                </c:pt>
                <c:pt idx="16">
                  <c:v>767</c:v>
                </c:pt>
                <c:pt idx="17">
                  <c:v>246</c:v>
                </c:pt>
                <c:pt idx="18">
                  <c:v>248</c:v>
                </c:pt>
                <c:pt idx="19">
                  <c:v>976</c:v>
                </c:pt>
                <c:pt idx="20">
                  <c:v>693</c:v>
                </c:pt>
                <c:pt idx="21">
                  <c:v>546</c:v>
                </c:pt>
                <c:pt idx="22">
                  <c:v>894</c:v>
                </c:pt>
                <c:pt idx="23">
                  <c:v>205</c:v>
                </c:pt>
                <c:pt idx="24">
                  <c:v>436</c:v>
                </c:pt>
                <c:pt idx="25">
                  <c:v>789</c:v>
                </c:pt>
                <c:pt idx="26">
                  <c:v>424</c:v>
                </c:pt>
                <c:pt idx="27">
                  <c:v>113</c:v>
                </c:pt>
                <c:pt idx="28">
                  <c:v>272</c:v>
                </c:pt>
                <c:pt idx="29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9-434B-B691-4F12106E625A}"/>
            </c:ext>
          </c:extLst>
        </c:ser>
        <c:ser>
          <c:idx val="4"/>
          <c:order val="4"/>
          <c:tx>
            <c:strRef>
              <c:f>Modelo!$C$8</c:f>
              <c:strCache>
                <c:ptCount val="1"/>
                <c:pt idx="0">
                  <c:v>Rastreo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Modelo!$D$8:$AG$8</c:f>
              <c:numCache>
                <c:formatCode>#,##0</c:formatCode>
                <c:ptCount val="30"/>
                <c:pt idx="0">
                  <c:v>456</c:v>
                </c:pt>
                <c:pt idx="1">
                  <c:v>221</c:v>
                </c:pt>
                <c:pt idx="2">
                  <c:v>158</c:v>
                </c:pt>
                <c:pt idx="3">
                  <c:v>873</c:v>
                </c:pt>
                <c:pt idx="4">
                  <c:v>466</c:v>
                </c:pt>
                <c:pt idx="5">
                  <c:v>546</c:v>
                </c:pt>
                <c:pt idx="6">
                  <c:v>721</c:v>
                </c:pt>
                <c:pt idx="7">
                  <c:v>388</c:v>
                </c:pt>
                <c:pt idx="8">
                  <c:v>886</c:v>
                </c:pt>
                <c:pt idx="9">
                  <c:v>188</c:v>
                </c:pt>
                <c:pt idx="10">
                  <c:v>408</c:v>
                </c:pt>
                <c:pt idx="11">
                  <c:v>978</c:v>
                </c:pt>
                <c:pt idx="12">
                  <c:v>888</c:v>
                </c:pt>
                <c:pt idx="13">
                  <c:v>331</c:v>
                </c:pt>
                <c:pt idx="14">
                  <c:v>805</c:v>
                </c:pt>
                <c:pt idx="15">
                  <c:v>411</c:v>
                </c:pt>
                <c:pt idx="16">
                  <c:v>139</c:v>
                </c:pt>
                <c:pt idx="17">
                  <c:v>680</c:v>
                </c:pt>
                <c:pt idx="18">
                  <c:v>578</c:v>
                </c:pt>
                <c:pt idx="19">
                  <c:v>307</c:v>
                </c:pt>
                <c:pt idx="20">
                  <c:v>288</c:v>
                </c:pt>
                <c:pt idx="21">
                  <c:v>454</c:v>
                </c:pt>
                <c:pt idx="22">
                  <c:v>891</c:v>
                </c:pt>
                <c:pt idx="23">
                  <c:v>741</c:v>
                </c:pt>
                <c:pt idx="24">
                  <c:v>109</c:v>
                </c:pt>
                <c:pt idx="25">
                  <c:v>186</c:v>
                </c:pt>
                <c:pt idx="26">
                  <c:v>684</c:v>
                </c:pt>
                <c:pt idx="27">
                  <c:v>795</c:v>
                </c:pt>
                <c:pt idx="28">
                  <c:v>459</c:v>
                </c:pt>
                <c:pt idx="29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9-434B-B691-4F12106E625A}"/>
            </c:ext>
          </c:extLst>
        </c:ser>
        <c:ser>
          <c:idx val="5"/>
          <c:order val="5"/>
          <c:tx>
            <c:strRef>
              <c:f>Modelo!$C$9</c:f>
              <c:strCache>
                <c:ptCount val="1"/>
                <c:pt idx="0">
                  <c:v>Tiros de Araña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Modelo!$D$9:$AG$9</c:f>
              <c:numCache>
                <c:formatCode>#,##0</c:formatCode>
                <c:ptCount val="30"/>
                <c:pt idx="0">
                  <c:v>521</c:v>
                </c:pt>
                <c:pt idx="1">
                  <c:v>307</c:v>
                </c:pt>
                <c:pt idx="2">
                  <c:v>471</c:v>
                </c:pt>
                <c:pt idx="3">
                  <c:v>517</c:v>
                </c:pt>
                <c:pt idx="4">
                  <c:v>245</c:v>
                </c:pt>
                <c:pt idx="5">
                  <c:v>627</c:v>
                </c:pt>
                <c:pt idx="6">
                  <c:v>834</c:v>
                </c:pt>
                <c:pt idx="7">
                  <c:v>631</c:v>
                </c:pt>
                <c:pt idx="8">
                  <c:v>225</c:v>
                </c:pt>
                <c:pt idx="9">
                  <c:v>229</c:v>
                </c:pt>
                <c:pt idx="10">
                  <c:v>665</c:v>
                </c:pt>
                <c:pt idx="11">
                  <c:v>850</c:v>
                </c:pt>
                <c:pt idx="12">
                  <c:v>188</c:v>
                </c:pt>
                <c:pt idx="13">
                  <c:v>987</c:v>
                </c:pt>
                <c:pt idx="14">
                  <c:v>320</c:v>
                </c:pt>
                <c:pt idx="15">
                  <c:v>753</c:v>
                </c:pt>
                <c:pt idx="16">
                  <c:v>153</c:v>
                </c:pt>
                <c:pt idx="17">
                  <c:v>926</c:v>
                </c:pt>
                <c:pt idx="18">
                  <c:v>744</c:v>
                </c:pt>
                <c:pt idx="19">
                  <c:v>936</c:v>
                </c:pt>
                <c:pt idx="20">
                  <c:v>425</c:v>
                </c:pt>
                <c:pt idx="21">
                  <c:v>918</c:v>
                </c:pt>
                <c:pt idx="22">
                  <c:v>493</c:v>
                </c:pt>
                <c:pt idx="23">
                  <c:v>599</c:v>
                </c:pt>
                <c:pt idx="24">
                  <c:v>188</c:v>
                </c:pt>
                <c:pt idx="25">
                  <c:v>569</c:v>
                </c:pt>
                <c:pt idx="26">
                  <c:v>150</c:v>
                </c:pt>
                <c:pt idx="27">
                  <c:v>676</c:v>
                </c:pt>
                <c:pt idx="28">
                  <c:v>253</c:v>
                </c:pt>
                <c:pt idx="29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59-434B-B691-4F12106E625A}"/>
            </c:ext>
          </c:extLst>
        </c:ser>
        <c:ser>
          <c:idx val="6"/>
          <c:order val="6"/>
          <c:tx>
            <c:strRef>
              <c:f>Modelo!$C$10</c:f>
              <c:strCache>
                <c:ptCount val="1"/>
                <c:pt idx="0">
                  <c:v>Tiros en Movimiento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Modelo!$D$10:$AG$10</c:f>
              <c:numCache>
                <c:formatCode>#,##0</c:formatCode>
                <c:ptCount val="30"/>
                <c:pt idx="0">
                  <c:v>128</c:v>
                </c:pt>
                <c:pt idx="1">
                  <c:v>700</c:v>
                </c:pt>
                <c:pt idx="2">
                  <c:v>835</c:v>
                </c:pt>
                <c:pt idx="3">
                  <c:v>552</c:v>
                </c:pt>
                <c:pt idx="4">
                  <c:v>572</c:v>
                </c:pt>
                <c:pt idx="5">
                  <c:v>622</c:v>
                </c:pt>
                <c:pt idx="6">
                  <c:v>961</c:v>
                </c:pt>
                <c:pt idx="7">
                  <c:v>537</c:v>
                </c:pt>
                <c:pt idx="8">
                  <c:v>543</c:v>
                </c:pt>
                <c:pt idx="9">
                  <c:v>556</c:v>
                </c:pt>
                <c:pt idx="10">
                  <c:v>100</c:v>
                </c:pt>
                <c:pt idx="11">
                  <c:v>562</c:v>
                </c:pt>
                <c:pt idx="12">
                  <c:v>165</c:v>
                </c:pt>
                <c:pt idx="13">
                  <c:v>415</c:v>
                </c:pt>
                <c:pt idx="14">
                  <c:v>476</c:v>
                </c:pt>
                <c:pt idx="15">
                  <c:v>403</c:v>
                </c:pt>
                <c:pt idx="16">
                  <c:v>198</c:v>
                </c:pt>
                <c:pt idx="17">
                  <c:v>532</c:v>
                </c:pt>
                <c:pt idx="18">
                  <c:v>327</c:v>
                </c:pt>
                <c:pt idx="19">
                  <c:v>322</c:v>
                </c:pt>
                <c:pt idx="20">
                  <c:v>795</c:v>
                </c:pt>
                <c:pt idx="21">
                  <c:v>102</c:v>
                </c:pt>
                <c:pt idx="22">
                  <c:v>212</c:v>
                </c:pt>
                <c:pt idx="23">
                  <c:v>267</c:v>
                </c:pt>
                <c:pt idx="24">
                  <c:v>450</c:v>
                </c:pt>
                <c:pt idx="25">
                  <c:v>104</c:v>
                </c:pt>
                <c:pt idx="26">
                  <c:v>307</c:v>
                </c:pt>
                <c:pt idx="27">
                  <c:v>986</c:v>
                </c:pt>
                <c:pt idx="28">
                  <c:v>974</c:v>
                </c:pt>
                <c:pt idx="29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59-434B-B691-4F12106E625A}"/>
            </c:ext>
          </c:extLst>
        </c:ser>
        <c:ser>
          <c:idx val="7"/>
          <c:order val="7"/>
          <c:tx>
            <c:strRef>
              <c:f>Modelo!$C$11</c:f>
              <c:strCache>
                <c:ptCount val="1"/>
                <c:pt idx="0">
                  <c:v>Rastreo Lateral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Modelo!$D$11:$AG$11</c:f>
              <c:numCache>
                <c:formatCode>#,##0</c:formatCode>
                <c:ptCount val="30"/>
                <c:pt idx="0">
                  <c:v>142</c:v>
                </c:pt>
                <c:pt idx="1">
                  <c:v>120</c:v>
                </c:pt>
                <c:pt idx="2">
                  <c:v>773</c:v>
                </c:pt>
                <c:pt idx="3">
                  <c:v>499</c:v>
                </c:pt>
                <c:pt idx="4">
                  <c:v>116</c:v>
                </c:pt>
                <c:pt idx="5">
                  <c:v>768</c:v>
                </c:pt>
                <c:pt idx="6">
                  <c:v>718</c:v>
                </c:pt>
                <c:pt idx="7">
                  <c:v>549</c:v>
                </c:pt>
                <c:pt idx="8">
                  <c:v>474</c:v>
                </c:pt>
                <c:pt idx="9">
                  <c:v>607</c:v>
                </c:pt>
                <c:pt idx="10">
                  <c:v>316</c:v>
                </c:pt>
                <c:pt idx="11">
                  <c:v>182</c:v>
                </c:pt>
                <c:pt idx="12">
                  <c:v>123</c:v>
                </c:pt>
                <c:pt idx="13">
                  <c:v>268</c:v>
                </c:pt>
                <c:pt idx="14">
                  <c:v>553</c:v>
                </c:pt>
                <c:pt idx="15">
                  <c:v>192</c:v>
                </c:pt>
                <c:pt idx="16">
                  <c:v>305</c:v>
                </c:pt>
                <c:pt idx="17">
                  <c:v>151</c:v>
                </c:pt>
                <c:pt idx="18">
                  <c:v>117</c:v>
                </c:pt>
                <c:pt idx="19">
                  <c:v>899</c:v>
                </c:pt>
                <c:pt idx="20">
                  <c:v>832</c:v>
                </c:pt>
                <c:pt idx="21">
                  <c:v>233</c:v>
                </c:pt>
                <c:pt idx="22">
                  <c:v>913</c:v>
                </c:pt>
                <c:pt idx="23">
                  <c:v>373</c:v>
                </c:pt>
                <c:pt idx="24">
                  <c:v>867</c:v>
                </c:pt>
                <c:pt idx="25">
                  <c:v>768</c:v>
                </c:pt>
                <c:pt idx="26">
                  <c:v>981</c:v>
                </c:pt>
                <c:pt idx="27">
                  <c:v>266</c:v>
                </c:pt>
                <c:pt idx="28">
                  <c:v>905</c:v>
                </c:pt>
                <c:pt idx="29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59-434B-B691-4F12106E625A}"/>
            </c:ext>
          </c:extLst>
        </c:ser>
        <c:ser>
          <c:idx val="8"/>
          <c:order val="8"/>
          <c:tx>
            <c:strRef>
              <c:f>Modelo!$C$12</c:f>
              <c:strCache>
                <c:ptCount val="1"/>
                <c:pt idx="0">
                  <c:v>Tiros en Red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Modelo!$D$12:$AG$12</c:f>
              <c:numCache>
                <c:formatCode>#,##0</c:formatCode>
                <c:ptCount val="30"/>
                <c:pt idx="0">
                  <c:v>479</c:v>
                </c:pt>
                <c:pt idx="1">
                  <c:v>997</c:v>
                </c:pt>
                <c:pt idx="2">
                  <c:v>839</c:v>
                </c:pt>
                <c:pt idx="3">
                  <c:v>949</c:v>
                </c:pt>
                <c:pt idx="4">
                  <c:v>922</c:v>
                </c:pt>
                <c:pt idx="5">
                  <c:v>278</c:v>
                </c:pt>
                <c:pt idx="6">
                  <c:v>305</c:v>
                </c:pt>
                <c:pt idx="7">
                  <c:v>539</c:v>
                </c:pt>
                <c:pt idx="8">
                  <c:v>198</c:v>
                </c:pt>
                <c:pt idx="9">
                  <c:v>310</c:v>
                </c:pt>
                <c:pt idx="10">
                  <c:v>424</c:v>
                </c:pt>
                <c:pt idx="11">
                  <c:v>183</c:v>
                </c:pt>
                <c:pt idx="12">
                  <c:v>272</c:v>
                </c:pt>
                <c:pt idx="13">
                  <c:v>364</c:v>
                </c:pt>
                <c:pt idx="14">
                  <c:v>109</c:v>
                </c:pt>
                <c:pt idx="15">
                  <c:v>703</c:v>
                </c:pt>
                <c:pt idx="16">
                  <c:v>294</c:v>
                </c:pt>
                <c:pt idx="17">
                  <c:v>168</c:v>
                </c:pt>
                <c:pt idx="18">
                  <c:v>700</c:v>
                </c:pt>
                <c:pt idx="19">
                  <c:v>991</c:v>
                </c:pt>
                <c:pt idx="20">
                  <c:v>207</c:v>
                </c:pt>
                <c:pt idx="21">
                  <c:v>317</c:v>
                </c:pt>
                <c:pt idx="22">
                  <c:v>555</c:v>
                </c:pt>
                <c:pt idx="23">
                  <c:v>719</c:v>
                </c:pt>
                <c:pt idx="24">
                  <c:v>329</c:v>
                </c:pt>
                <c:pt idx="25">
                  <c:v>741</c:v>
                </c:pt>
                <c:pt idx="26">
                  <c:v>611</c:v>
                </c:pt>
                <c:pt idx="27">
                  <c:v>212</c:v>
                </c:pt>
                <c:pt idx="28">
                  <c:v>918</c:v>
                </c:pt>
                <c:pt idx="2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59-434B-B691-4F12106E625A}"/>
            </c:ext>
          </c:extLst>
        </c:ser>
        <c:ser>
          <c:idx val="9"/>
          <c:order val="9"/>
          <c:tx>
            <c:strRef>
              <c:f>Modelo!$C$13</c:f>
              <c:strCache>
                <c:ptCount val="1"/>
                <c:pt idx="0">
                  <c:v>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Modelo!$D$13:$AG$13</c:f>
              <c:numCache>
                <c:formatCode>#,##0</c:formatCode>
                <c:ptCount val="30"/>
                <c:pt idx="0">
                  <c:v>805</c:v>
                </c:pt>
                <c:pt idx="1">
                  <c:v>591</c:v>
                </c:pt>
                <c:pt idx="2">
                  <c:v>192</c:v>
                </c:pt>
                <c:pt idx="3">
                  <c:v>246</c:v>
                </c:pt>
                <c:pt idx="4">
                  <c:v>749</c:v>
                </c:pt>
                <c:pt idx="5">
                  <c:v>669</c:v>
                </c:pt>
                <c:pt idx="6">
                  <c:v>561</c:v>
                </c:pt>
                <c:pt idx="7">
                  <c:v>181</c:v>
                </c:pt>
                <c:pt idx="8">
                  <c:v>759</c:v>
                </c:pt>
                <c:pt idx="9">
                  <c:v>512</c:v>
                </c:pt>
                <c:pt idx="10">
                  <c:v>848</c:v>
                </c:pt>
                <c:pt idx="11">
                  <c:v>209</c:v>
                </c:pt>
                <c:pt idx="12">
                  <c:v>810</c:v>
                </c:pt>
                <c:pt idx="13">
                  <c:v>681</c:v>
                </c:pt>
                <c:pt idx="14">
                  <c:v>289</c:v>
                </c:pt>
                <c:pt idx="15">
                  <c:v>618</c:v>
                </c:pt>
                <c:pt idx="16">
                  <c:v>186</c:v>
                </c:pt>
                <c:pt idx="17">
                  <c:v>234</c:v>
                </c:pt>
                <c:pt idx="18">
                  <c:v>616</c:v>
                </c:pt>
                <c:pt idx="19">
                  <c:v>208</c:v>
                </c:pt>
                <c:pt idx="20">
                  <c:v>530</c:v>
                </c:pt>
                <c:pt idx="21">
                  <c:v>740</c:v>
                </c:pt>
                <c:pt idx="22">
                  <c:v>527</c:v>
                </c:pt>
                <c:pt idx="23">
                  <c:v>695</c:v>
                </c:pt>
                <c:pt idx="24">
                  <c:v>462</c:v>
                </c:pt>
                <c:pt idx="25">
                  <c:v>285</c:v>
                </c:pt>
                <c:pt idx="26">
                  <c:v>161</c:v>
                </c:pt>
                <c:pt idx="27">
                  <c:v>627</c:v>
                </c:pt>
                <c:pt idx="28">
                  <c:v>541</c:v>
                </c:pt>
                <c:pt idx="29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59-434B-B691-4F12106E625A}"/>
            </c:ext>
          </c:extLst>
        </c:ser>
        <c:ser>
          <c:idx val="10"/>
          <c:order val="10"/>
          <c:tx>
            <c:strRef>
              <c:f>Modelo!$C$14</c:f>
              <c:strCache>
                <c:ptCount val="1"/>
                <c:pt idx="0">
                  <c:v>Microreflejos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Modelo!$D$14:$AG$14</c:f>
              <c:numCache>
                <c:formatCode>#,##0</c:formatCode>
                <c:ptCount val="30"/>
                <c:pt idx="0">
                  <c:v>378</c:v>
                </c:pt>
                <c:pt idx="1">
                  <c:v>250</c:v>
                </c:pt>
                <c:pt idx="2">
                  <c:v>444</c:v>
                </c:pt>
                <c:pt idx="3">
                  <c:v>939</c:v>
                </c:pt>
                <c:pt idx="4">
                  <c:v>820</c:v>
                </c:pt>
                <c:pt idx="5">
                  <c:v>338</c:v>
                </c:pt>
                <c:pt idx="6">
                  <c:v>636</c:v>
                </c:pt>
                <c:pt idx="7">
                  <c:v>542</c:v>
                </c:pt>
                <c:pt idx="8">
                  <c:v>538</c:v>
                </c:pt>
                <c:pt idx="9">
                  <c:v>127</c:v>
                </c:pt>
                <c:pt idx="10">
                  <c:v>633</c:v>
                </c:pt>
                <c:pt idx="11">
                  <c:v>704</c:v>
                </c:pt>
                <c:pt idx="12">
                  <c:v>993</c:v>
                </c:pt>
                <c:pt idx="13">
                  <c:v>539</c:v>
                </c:pt>
                <c:pt idx="14">
                  <c:v>659</c:v>
                </c:pt>
                <c:pt idx="15">
                  <c:v>832</c:v>
                </c:pt>
                <c:pt idx="16">
                  <c:v>553</c:v>
                </c:pt>
                <c:pt idx="17">
                  <c:v>460</c:v>
                </c:pt>
                <c:pt idx="18">
                  <c:v>714</c:v>
                </c:pt>
                <c:pt idx="19">
                  <c:v>126</c:v>
                </c:pt>
                <c:pt idx="20">
                  <c:v>756</c:v>
                </c:pt>
                <c:pt idx="21">
                  <c:v>818</c:v>
                </c:pt>
                <c:pt idx="22">
                  <c:v>350</c:v>
                </c:pt>
                <c:pt idx="23">
                  <c:v>665</c:v>
                </c:pt>
                <c:pt idx="24">
                  <c:v>165</c:v>
                </c:pt>
                <c:pt idx="25">
                  <c:v>724</c:v>
                </c:pt>
                <c:pt idx="26">
                  <c:v>412</c:v>
                </c:pt>
                <c:pt idx="27">
                  <c:v>592</c:v>
                </c:pt>
                <c:pt idx="28">
                  <c:v>933</c:v>
                </c:pt>
                <c:pt idx="29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59-434B-B691-4F12106E625A}"/>
            </c:ext>
          </c:extLst>
        </c:ser>
        <c:ser>
          <c:idx val="11"/>
          <c:order val="11"/>
          <c:tx>
            <c:strRef>
              <c:f>Modelo!$C$15</c:f>
              <c:strCache>
                <c:ptCount val="1"/>
                <c:pt idx="0">
                  <c:v>Tiros con Decisión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Modelo!$D$15:$AG$15</c:f>
              <c:numCache>
                <c:formatCode>#,##0</c:formatCode>
                <c:ptCount val="30"/>
                <c:pt idx="0">
                  <c:v>224</c:v>
                </c:pt>
                <c:pt idx="1">
                  <c:v>819</c:v>
                </c:pt>
                <c:pt idx="2">
                  <c:v>353</c:v>
                </c:pt>
                <c:pt idx="3">
                  <c:v>116</c:v>
                </c:pt>
                <c:pt idx="4">
                  <c:v>597</c:v>
                </c:pt>
                <c:pt idx="5">
                  <c:v>350</c:v>
                </c:pt>
                <c:pt idx="6">
                  <c:v>189</c:v>
                </c:pt>
                <c:pt idx="7">
                  <c:v>839</c:v>
                </c:pt>
                <c:pt idx="8">
                  <c:v>713</c:v>
                </c:pt>
                <c:pt idx="9">
                  <c:v>917</c:v>
                </c:pt>
                <c:pt idx="10">
                  <c:v>359</c:v>
                </c:pt>
                <c:pt idx="11">
                  <c:v>608</c:v>
                </c:pt>
                <c:pt idx="12">
                  <c:v>298</c:v>
                </c:pt>
                <c:pt idx="13">
                  <c:v>410</c:v>
                </c:pt>
                <c:pt idx="14">
                  <c:v>130</c:v>
                </c:pt>
                <c:pt idx="15">
                  <c:v>813</c:v>
                </c:pt>
                <c:pt idx="16">
                  <c:v>420</c:v>
                </c:pt>
                <c:pt idx="17">
                  <c:v>544</c:v>
                </c:pt>
                <c:pt idx="18">
                  <c:v>638</c:v>
                </c:pt>
                <c:pt idx="19">
                  <c:v>600</c:v>
                </c:pt>
                <c:pt idx="20">
                  <c:v>928</c:v>
                </c:pt>
                <c:pt idx="21">
                  <c:v>182</c:v>
                </c:pt>
                <c:pt idx="22">
                  <c:v>619</c:v>
                </c:pt>
                <c:pt idx="23">
                  <c:v>895</c:v>
                </c:pt>
                <c:pt idx="24">
                  <c:v>782</c:v>
                </c:pt>
                <c:pt idx="25">
                  <c:v>986</c:v>
                </c:pt>
                <c:pt idx="26">
                  <c:v>839</c:v>
                </c:pt>
                <c:pt idx="27">
                  <c:v>839</c:v>
                </c:pt>
                <c:pt idx="28">
                  <c:v>202</c:v>
                </c:pt>
                <c:pt idx="29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59-434B-B691-4F12106E625A}"/>
            </c:ext>
          </c:extLst>
        </c:ser>
        <c:ser>
          <c:idx val="12"/>
          <c:order val="12"/>
          <c:tx>
            <c:strRef>
              <c:f>Modelo!$C$16</c:f>
              <c:strCache>
                <c:ptCount val="1"/>
                <c:pt idx="0">
                  <c:v>Capacidad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Modelo!$D$16:$AG$16</c:f>
              <c:numCache>
                <c:formatCode>#,##0</c:formatCode>
                <c:ptCount val="30"/>
                <c:pt idx="0">
                  <c:v>939</c:v>
                </c:pt>
                <c:pt idx="1">
                  <c:v>677</c:v>
                </c:pt>
                <c:pt idx="2">
                  <c:v>413</c:v>
                </c:pt>
                <c:pt idx="3">
                  <c:v>176</c:v>
                </c:pt>
                <c:pt idx="4">
                  <c:v>773</c:v>
                </c:pt>
                <c:pt idx="5">
                  <c:v>292</c:v>
                </c:pt>
                <c:pt idx="6">
                  <c:v>423</c:v>
                </c:pt>
                <c:pt idx="7">
                  <c:v>272</c:v>
                </c:pt>
                <c:pt idx="8">
                  <c:v>985</c:v>
                </c:pt>
                <c:pt idx="9">
                  <c:v>208</c:v>
                </c:pt>
                <c:pt idx="10">
                  <c:v>610</c:v>
                </c:pt>
                <c:pt idx="11">
                  <c:v>784</c:v>
                </c:pt>
                <c:pt idx="12">
                  <c:v>425</c:v>
                </c:pt>
                <c:pt idx="13">
                  <c:v>547</c:v>
                </c:pt>
                <c:pt idx="14">
                  <c:v>234</c:v>
                </c:pt>
                <c:pt idx="15">
                  <c:v>596</c:v>
                </c:pt>
                <c:pt idx="16">
                  <c:v>378</c:v>
                </c:pt>
                <c:pt idx="17">
                  <c:v>902</c:v>
                </c:pt>
                <c:pt idx="18">
                  <c:v>830</c:v>
                </c:pt>
                <c:pt idx="19">
                  <c:v>706</c:v>
                </c:pt>
                <c:pt idx="20">
                  <c:v>344</c:v>
                </c:pt>
                <c:pt idx="21">
                  <c:v>966</c:v>
                </c:pt>
                <c:pt idx="22">
                  <c:v>361</c:v>
                </c:pt>
                <c:pt idx="23">
                  <c:v>779</c:v>
                </c:pt>
                <c:pt idx="24">
                  <c:v>128</c:v>
                </c:pt>
                <c:pt idx="25">
                  <c:v>324</c:v>
                </c:pt>
                <c:pt idx="26">
                  <c:v>370</c:v>
                </c:pt>
                <c:pt idx="27">
                  <c:v>529</c:v>
                </c:pt>
                <c:pt idx="28">
                  <c:v>214</c:v>
                </c:pt>
                <c:pt idx="2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59-434B-B691-4F12106E625A}"/>
            </c:ext>
          </c:extLst>
        </c:ser>
        <c:ser>
          <c:idx val="13"/>
          <c:order val="13"/>
          <c:tx>
            <c:strRef>
              <c:f>Modelo!$C$17</c:f>
              <c:strCache>
                <c:ptCount val="1"/>
                <c:pt idx="0">
                  <c:v>Detección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Modelo!$D$17:$AG$17</c:f>
              <c:numCache>
                <c:formatCode>#,##0</c:formatCode>
                <c:ptCount val="30"/>
                <c:pt idx="0">
                  <c:v>136</c:v>
                </c:pt>
                <c:pt idx="1">
                  <c:v>718</c:v>
                </c:pt>
                <c:pt idx="2">
                  <c:v>479</c:v>
                </c:pt>
                <c:pt idx="3">
                  <c:v>248</c:v>
                </c:pt>
                <c:pt idx="4">
                  <c:v>542</c:v>
                </c:pt>
                <c:pt idx="5">
                  <c:v>833</c:v>
                </c:pt>
                <c:pt idx="6">
                  <c:v>835</c:v>
                </c:pt>
                <c:pt idx="7">
                  <c:v>691</c:v>
                </c:pt>
                <c:pt idx="8">
                  <c:v>618</c:v>
                </c:pt>
                <c:pt idx="9">
                  <c:v>502</c:v>
                </c:pt>
                <c:pt idx="10">
                  <c:v>853</c:v>
                </c:pt>
                <c:pt idx="11">
                  <c:v>161</c:v>
                </c:pt>
                <c:pt idx="12">
                  <c:v>344</c:v>
                </c:pt>
                <c:pt idx="13">
                  <c:v>459</c:v>
                </c:pt>
                <c:pt idx="14">
                  <c:v>257</c:v>
                </c:pt>
                <c:pt idx="15">
                  <c:v>638</c:v>
                </c:pt>
                <c:pt idx="16">
                  <c:v>729</c:v>
                </c:pt>
                <c:pt idx="17">
                  <c:v>699</c:v>
                </c:pt>
                <c:pt idx="18">
                  <c:v>574</c:v>
                </c:pt>
                <c:pt idx="19">
                  <c:v>711</c:v>
                </c:pt>
                <c:pt idx="20">
                  <c:v>453</c:v>
                </c:pt>
                <c:pt idx="21">
                  <c:v>210</c:v>
                </c:pt>
                <c:pt idx="22">
                  <c:v>502</c:v>
                </c:pt>
                <c:pt idx="23">
                  <c:v>409</c:v>
                </c:pt>
                <c:pt idx="24">
                  <c:v>138</c:v>
                </c:pt>
                <c:pt idx="25">
                  <c:v>353</c:v>
                </c:pt>
                <c:pt idx="26">
                  <c:v>598</c:v>
                </c:pt>
                <c:pt idx="27">
                  <c:v>711</c:v>
                </c:pt>
                <c:pt idx="28">
                  <c:v>967</c:v>
                </c:pt>
                <c:pt idx="29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A59-434B-B691-4F12106E625A}"/>
            </c:ext>
          </c:extLst>
        </c:ser>
        <c:ser>
          <c:idx val="14"/>
          <c:order val="14"/>
          <c:tx>
            <c:strRef>
              <c:f>Modelo!$C$18</c:f>
              <c:strCache>
                <c:ptCount val="1"/>
                <c:pt idx="0">
                  <c:v>Trigger Control</c:v>
                </c:pt>
              </c:strCache>
            </c:strRef>
          </c:tx>
          <c:invertIfNegative val="0"/>
          <c:cat>
            <c:numRef>
              <c:f>Modelo!$D$3:$AG$3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Modelo!$D$18:$AG$18</c:f>
              <c:numCache>
                <c:formatCode>#,##0</c:formatCode>
                <c:ptCount val="30"/>
                <c:pt idx="0">
                  <c:v>605</c:v>
                </c:pt>
                <c:pt idx="1">
                  <c:v>645</c:v>
                </c:pt>
                <c:pt idx="2">
                  <c:v>655</c:v>
                </c:pt>
                <c:pt idx="3">
                  <c:v>476</c:v>
                </c:pt>
                <c:pt idx="4">
                  <c:v>352</c:v>
                </c:pt>
                <c:pt idx="5">
                  <c:v>828</c:v>
                </c:pt>
                <c:pt idx="6">
                  <c:v>836</c:v>
                </c:pt>
                <c:pt idx="7">
                  <c:v>850</c:v>
                </c:pt>
                <c:pt idx="8">
                  <c:v>794</c:v>
                </c:pt>
                <c:pt idx="9">
                  <c:v>143</c:v>
                </c:pt>
                <c:pt idx="10">
                  <c:v>672</c:v>
                </c:pt>
                <c:pt idx="11">
                  <c:v>812</c:v>
                </c:pt>
                <c:pt idx="12">
                  <c:v>698</c:v>
                </c:pt>
                <c:pt idx="13">
                  <c:v>200</c:v>
                </c:pt>
                <c:pt idx="14">
                  <c:v>162</c:v>
                </c:pt>
                <c:pt idx="15">
                  <c:v>260</c:v>
                </c:pt>
                <c:pt idx="16">
                  <c:v>293</c:v>
                </c:pt>
                <c:pt idx="17">
                  <c:v>192</c:v>
                </c:pt>
                <c:pt idx="18">
                  <c:v>653</c:v>
                </c:pt>
                <c:pt idx="19">
                  <c:v>556</c:v>
                </c:pt>
                <c:pt idx="20">
                  <c:v>551</c:v>
                </c:pt>
                <c:pt idx="21">
                  <c:v>840</c:v>
                </c:pt>
                <c:pt idx="22">
                  <c:v>173</c:v>
                </c:pt>
                <c:pt idx="23">
                  <c:v>655</c:v>
                </c:pt>
                <c:pt idx="24">
                  <c:v>689</c:v>
                </c:pt>
                <c:pt idx="25">
                  <c:v>869</c:v>
                </c:pt>
                <c:pt idx="26">
                  <c:v>902</c:v>
                </c:pt>
                <c:pt idx="27">
                  <c:v>746</c:v>
                </c:pt>
                <c:pt idx="28">
                  <c:v>260</c:v>
                </c:pt>
                <c:pt idx="29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A59-434B-B691-4F12106E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24225"/>
        <c:axId val="1303657967"/>
      </c:barChart>
      <c:catAx>
        <c:axId val="165424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PA"/>
          </a:p>
        </c:txPr>
        <c:crossAx val="1303657967"/>
        <c:crosses val="autoZero"/>
        <c:auto val="1"/>
        <c:lblAlgn val="ctr"/>
        <c:lblOffset val="100"/>
        <c:noMultiLvlLbl val="1"/>
      </c:catAx>
      <c:valAx>
        <c:axId val="1303657967"/>
        <c:scaling>
          <c:orientation val="minMax"/>
        </c:scaling>
        <c:delete val="0"/>
        <c:axPos val="l"/>
        <c:numFmt formatCode="#,##0" sourceLinked="1"/>
        <c:majorTickMark val="cross"/>
        <c:minorTickMark val="cross"/>
        <c:tickLblPos val="nextTo"/>
        <c:spPr>
          <a:ln>
            <a:noFill/>
          </a:ln>
        </c:spPr>
        <c:crossAx val="1654242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P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Gr&#225;fic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odel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168088</xdr:colOff>
      <xdr:row>1</xdr:row>
      <xdr:rowOff>33618</xdr:rowOff>
    </xdr:from>
    <xdr:to>
      <xdr:col>1</xdr:col>
      <xdr:colOff>448235</xdr:colOff>
      <xdr:row>2</xdr:row>
      <xdr:rowOff>134471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35983B-9217-41FA-9277-2721F123E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123265"/>
          <a:ext cx="280147" cy="280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114302</xdr:colOff>
      <xdr:row>0</xdr:row>
      <xdr:rowOff>28576</xdr:rowOff>
    </xdr:from>
    <xdr:to>
      <xdr:col>0</xdr:col>
      <xdr:colOff>419100</xdr:colOff>
      <xdr:row>0</xdr:row>
      <xdr:rowOff>333374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8C357-E0EE-4A22-B3D9-BAE72C444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2" y="28576"/>
          <a:ext cx="304798" cy="3047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714376</xdr:colOff>
      <xdr:row>1</xdr:row>
      <xdr:rowOff>38099</xdr:rowOff>
    </xdr:from>
    <xdr:ext cx="6638722" cy="3914776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2A037753-8F0D-4CD8-A9BC-94D264134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209550</xdr:colOff>
      <xdr:row>1</xdr:row>
      <xdr:rowOff>0</xdr:rowOff>
    </xdr:from>
    <xdr:ext cx="7061693" cy="39624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CAF02D09-0494-4C21-9CC5-F68116B12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200025</xdr:colOff>
      <xdr:row>1</xdr:row>
      <xdr:rowOff>47625</xdr:rowOff>
    </xdr:from>
    <xdr:ext cx="7200900" cy="3943349"/>
    <xdr:graphicFrame macro="">
      <xdr:nvGraphicFramePr>
        <xdr:cNvPr id="5" name="Chart 1" title="Gráfico">
          <a:extLst>
            <a:ext uri="{FF2B5EF4-FFF2-40B4-BE49-F238E27FC236}">
              <a16:creationId xmlns:a16="http://schemas.microsoft.com/office/drawing/2014/main" id="{DE598CEB-D1A6-4C53-A4D5-083DF2ED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6D9D-B301-415E-B7D1-B4A963327697}">
  <sheetPr codeName="Hoja1">
    <outlinePr summaryBelow="0" summaryRight="0"/>
  </sheetPr>
  <dimension ref="A1:AH1060"/>
  <sheetViews>
    <sheetView tabSelected="1" zoomScale="85" zoomScaleNormal="85" workbookViewId="0">
      <selection activeCell="E11" sqref="E11"/>
    </sheetView>
  </sheetViews>
  <sheetFormatPr baseColWidth="10" defaultColWidth="0" defaultRowHeight="15.75" customHeight="1" zeroHeight="1" x14ac:dyDescent="0.2"/>
  <cols>
    <col min="1" max="1" width="1.42578125" style="1" customWidth="1"/>
    <col min="2" max="2" width="13.7109375" style="1" bestFit="1" customWidth="1"/>
    <col min="3" max="3" width="27.140625" style="1" customWidth="1"/>
    <col min="4" max="33" width="9.7109375" style="1" customWidth="1"/>
    <col min="34" max="34" width="1.42578125" style="1" customWidth="1"/>
    <col min="35" max="16384" width="14.42578125" style="1" hidden="1"/>
  </cols>
  <sheetData>
    <row r="1" spans="1:34" ht="6.75" customHeight="1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s="19" customFormat="1" ht="14.25" x14ac:dyDescent="0.2">
      <c r="A2" s="26"/>
      <c r="B2" s="144" t="s">
        <v>27</v>
      </c>
      <c r="C2" s="145"/>
      <c r="D2" s="27" t="s">
        <v>14</v>
      </c>
      <c r="E2" s="28" t="s">
        <v>14</v>
      </c>
      <c r="F2" s="28" t="s">
        <v>14</v>
      </c>
      <c r="G2" s="28" t="s">
        <v>14</v>
      </c>
      <c r="H2" s="28" t="s">
        <v>14</v>
      </c>
      <c r="I2" s="28" t="s">
        <v>14</v>
      </c>
      <c r="J2" s="28" t="s">
        <v>14</v>
      </c>
      <c r="K2" s="28" t="s">
        <v>14</v>
      </c>
      <c r="L2" s="28" t="s">
        <v>14</v>
      </c>
      <c r="M2" s="28" t="s">
        <v>14</v>
      </c>
      <c r="N2" s="28" t="s">
        <v>14</v>
      </c>
      <c r="O2" s="28" t="s">
        <v>14</v>
      </c>
      <c r="P2" s="28" t="s">
        <v>14</v>
      </c>
      <c r="Q2" s="28" t="s">
        <v>14</v>
      </c>
      <c r="R2" s="28" t="s">
        <v>14</v>
      </c>
      <c r="S2" s="28" t="s">
        <v>14</v>
      </c>
      <c r="T2" s="28" t="s">
        <v>14</v>
      </c>
      <c r="U2" s="28" t="s">
        <v>14</v>
      </c>
      <c r="V2" s="28" t="s">
        <v>14</v>
      </c>
      <c r="W2" s="28" t="s">
        <v>14</v>
      </c>
      <c r="X2" s="28" t="s">
        <v>14</v>
      </c>
      <c r="Y2" s="28" t="s">
        <v>14</v>
      </c>
      <c r="Z2" s="28" t="s">
        <v>14</v>
      </c>
      <c r="AA2" s="28" t="s">
        <v>14</v>
      </c>
      <c r="AB2" s="28" t="s">
        <v>14</v>
      </c>
      <c r="AC2" s="28" t="s">
        <v>14</v>
      </c>
      <c r="AD2" s="28" t="s">
        <v>14</v>
      </c>
      <c r="AE2" s="28" t="s">
        <v>14</v>
      </c>
      <c r="AF2" s="28" t="s">
        <v>14</v>
      </c>
      <c r="AG2" s="29" t="s">
        <v>14</v>
      </c>
      <c r="AH2" s="26"/>
    </row>
    <row r="3" spans="1:34" s="19" customFormat="1" ht="14.25" x14ac:dyDescent="0.2">
      <c r="A3" s="26"/>
      <c r="B3" s="146"/>
      <c r="C3" s="147"/>
      <c r="D3" s="84">
        <v>1</v>
      </c>
      <c r="E3" s="85">
        <v>2</v>
      </c>
      <c r="F3" s="85">
        <v>3</v>
      </c>
      <c r="G3" s="85">
        <v>4</v>
      </c>
      <c r="H3" s="85">
        <v>5</v>
      </c>
      <c r="I3" s="85">
        <v>6</v>
      </c>
      <c r="J3" s="85">
        <v>7</v>
      </c>
      <c r="K3" s="85">
        <v>8</v>
      </c>
      <c r="L3" s="85">
        <v>9</v>
      </c>
      <c r="M3" s="85">
        <v>10</v>
      </c>
      <c r="N3" s="85">
        <v>11</v>
      </c>
      <c r="O3" s="85">
        <v>12</v>
      </c>
      <c r="P3" s="85">
        <v>13</v>
      </c>
      <c r="Q3" s="85">
        <v>14</v>
      </c>
      <c r="R3" s="85">
        <v>15</v>
      </c>
      <c r="S3" s="85">
        <v>16</v>
      </c>
      <c r="T3" s="85">
        <v>17</v>
      </c>
      <c r="U3" s="85">
        <v>18</v>
      </c>
      <c r="V3" s="85">
        <v>19</v>
      </c>
      <c r="W3" s="85">
        <v>20</v>
      </c>
      <c r="X3" s="85">
        <v>21</v>
      </c>
      <c r="Y3" s="85">
        <v>22</v>
      </c>
      <c r="Z3" s="85">
        <v>23</v>
      </c>
      <c r="AA3" s="85">
        <v>24</v>
      </c>
      <c r="AB3" s="85">
        <v>25</v>
      </c>
      <c r="AC3" s="85">
        <v>26</v>
      </c>
      <c r="AD3" s="85">
        <v>27</v>
      </c>
      <c r="AE3" s="85">
        <v>28</v>
      </c>
      <c r="AF3" s="85">
        <v>29</v>
      </c>
      <c r="AG3" s="86">
        <v>30</v>
      </c>
      <c r="AH3" s="26"/>
    </row>
    <row r="4" spans="1:34" s="19" customFormat="1" ht="15.75" customHeight="1" x14ac:dyDescent="0.2">
      <c r="A4" s="26"/>
      <c r="B4" s="66"/>
      <c r="C4" s="8" t="s">
        <v>15</v>
      </c>
      <c r="D4" s="80">
        <f ca="1">RANDBETWEEN(100,999)</f>
        <v>692</v>
      </c>
      <c r="E4" s="80">
        <f t="shared" ref="D4:T19" ca="1" si="0">RANDBETWEEN(100,999)</f>
        <v>893</v>
      </c>
      <c r="F4" s="80">
        <f t="shared" ca="1" si="0"/>
        <v>999</v>
      </c>
      <c r="G4" s="80">
        <f t="shared" ca="1" si="0"/>
        <v>344</v>
      </c>
      <c r="H4" s="80">
        <f t="shared" ca="1" si="0"/>
        <v>194</v>
      </c>
      <c r="I4" s="80">
        <f t="shared" ca="1" si="0"/>
        <v>718</v>
      </c>
      <c r="J4" s="80">
        <f t="shared" ca="1" si="0"/>
        <v>944</v>
      </c>
      <c r="K4" s="80">
        <f t="shared" ca="1" si="0"/>
        <v>118</v>
      </c>
      <c r="L4" s="80">
        <f t="shared" ca="1" si="0"/>
        <v>868</v>
      </c>
      <c r="M4" s="80">
        <f t="shared" ca="1" si="0"/>
        <v>588</v>
      </c>
      <c r="N4" s="80">
        <f t="shared" ca="1" si="0"/>
        <v>216</v>
      </c>
      <c r="O4" s="80">
        <f t="shared" ca="1" si="0"/>
        <v>396</v>
      </c>
      <c r="P4" s="80">
        <f t="shared" ca="1" si="0"/>
        <v>962</v>
      </c>
      <c r="Q4" s="80">
        <f t="shared" ca="1" si="0"/>
        <v>729</v>
      </c>
      <c r="R4" s="80">
        <f t="shared" ca="1" si="0"/>
        <v>794</v>
      </c>
      <c r="S4" s="80">
        <f t="shared" ca="1" si="0"/>
        <v>989</v>
      </c>
      <c r="T4" s="80">
        <f t="shared" ca="1" si="0"/>
        <v>514</v>
      </c>
      <c r="U4" s="80">
        <f t="shared" ref="U4:AG18" ca="1" si="1">RANDBETWEEN(100,999)</f>
        <v>288</v>
      </c>
      <c r="V4" s="80">
        <f t="shared" ca="1" si="1"/>
        <v>801</v>
      </c>
      <c r="W4" s="80">
        <f t="shared" ca="1" si="1"/>
        <v>352</v>
      </c>
      <c r="X4" s="80">
        <f t="shared" ca="1" si="1"/>
        <v>842</v>
      </c>
      <c r="Y4" s="80">
        <f t="shared" ca="1" si="1"/>
        <v>403</v>
      </c>
      <c r="Z4" s="80">
        <f t="shared" ca="1" si="1"/>
        <v>864</v>
      </c>
      <c r="AA4" s="80">
        <f t="shared" ca="1" si="1"/>
        <v>613</v>
      </c>
      <c r="AB4" s="80">
        <f t="shared" ca="1" si="1"/>
        <v>584</v>
      </c>
      <c r="AC4" s="80">
        <f t="shared" ca="1" si="1"/>
        <v>100</v>
      </c>
      <c r="AD4" s="80">
        <f t="shared" ca="1" si="1"/>
        <v>655</v>
      </c>
      <c r="AE4" s="80">
        <f t="shared" ca="1" si="1"/>
        <v>844</v>
      </c>
      <c r="AF4" s="80">
        <f t="shared" ca="1" si="1"/>
        <v>403</v>
      </c>
      <c r="AG4" s="81">
        <f t="shared" ca="1" si="1"/>
        <v>373</v>
      </c>
      <c r="AH4" s="26"/>
    </row>
    <row r="5" spans="1:34" s="19" customFormat="1" ht="15.75" customHeight="1" x14ac:dyDescent="0.2">
      <c r="A5" s="26"/>
      <c r="B5" s="66"/>
      <c r="C5" s="8" t="s">
        <v>16</v>
      </c>
      <c r="D5" s="80">
        <f t="shared" ref="D5:M18" ca="1" si="2">RANDBETWEEN(100,999)</f>
        <v>628</v>
      </c>
      <c r="E5" s="80">
        <f t="shared" ca="1" si="0"/>
        <v>887</v>
      </c>
      <c r="F5" s="80">
        <f t="shared" ca="1" si="0"/>
        <v>229</v>
      </c>
      <c r="G5" s="80">
        <f t="shared" ca="1" si="0"/>
        <v>733</v>
      </c>
      <c r="H5" s="80">
        <f t="shared" ca="1" si="0"/>
        <v>740</v>
      </c>
      <c r="I5" s="80">
        <f t="shared" ca="1" si="0"/>
        <v>967</v>
      </c>
      <c r="J5" s="80">
        <f t="shared" ca="1" si="0"/>
        <v>925</v>
      </c>
      <c r="K5" s="80">
        <f t="shared" ca="1" si="0"/>
        <v>203</v>
      </c>
      <c r="L5" s="80">
        <f t="shared" ca="1" si="0"/>
        <v>608</v>
      </c>
      <c r="M5" s="80">
        <f t="shared" ca="1" si="0"/>
        <v>839</v>
      </c>
      <c r="N5" s="80">
        <f t="shared" ca="1" si="0"/>
        <v>108</v>
      </c>
      <c r="O5" s="80">
        <f t="shared" ca="1" si="0"/>
        <v>825</v>
      </c>
      <c r="P5" s="80">
        <f t="shared" ca="1" si="0"/>
        <v>343</v>
      </c>
      <c r="Q5" s="80">
        <f t="shared" ca="1" si="0"/>
        <v>568</v>
      </c>
      <c r="R5" s="80">
        <f t="shared" ca="1" si="0"/>
        <v>519</v>
      </c>
      <c r="S5" s="80">
        <f t="shared" ca="1" si="0"/>
        <v>490</v>
      </c>
      <c r="T5" s="80">
        <f t="shared" ca="1" si="0"/>
        <v>829</v>
      </c>
      <c r="U5" s="80">
        <f t="shared" ca="1" si="1"/>
        <v>423</v>
      </c>
      <c r="V5" s="80">
        <f t="shared" ca="1" si="1"/>
        <v>918</v>
      </c>
      <c r="W5" s="80">
        <f t="shared" ca="1" si="1"/>
        <v>861</v>
      </c>
      <c r="X5" s="80">
        <f t="shared" ca="1" si="1"/>
        <v>330</v>
      </c>
      <c r="Y5" s="80">
        <f t="shared" ca="1" si="1"/>
        <v>365</v>
      </c>
      <c r="Z5" s="80">
        <f t="shared" ca="1" si="1"/>
        <v>712</v>
      </c>
      <c r="AA5" s="80">
        <f t="shared" ca="1" si="1"/>
        <v>668</v>
      </c>
      <c r="AB5" s="80">
        <f t="shared" ca="1" si="1"/>
        <v>564</v>
      </c>
      <c r="AC5" s="80">
        <f t="shared" ca="1" si="1"/>
        <v>237</v>
      </c>
      <c r="AD5" s="80">
        <f t="shared" ca="1" si="1"/>
        <v>323</v>
      </c>
      <c r="AE5" s="80">
        <f t="shared" ca="1" si="1"/>
        <v>370</v>
      </c>
      <c r="AF5" s="80">
        <f t="shared" ca="1" si="1"/>
        <v>834</v>
      </c>
      <c r="AG5" s="81">
        <f t="shared" ca="1" si="1"/>
        <v>222</v>
      </c>
      <c r="AH5" s="26"/>
    </row>
    <row r="6" spans="1:34" s="19" customFormat="1" ht="15.75" customHeight="1" x14ac:dyDescent="0.2">
      <c r="A6" s="26"/>
      <c r="B6" s="66"/>
      <c r="C6" s="8" t="s">
        <v>17</v>
      </c>
      <c r="D6" s="80">
        <f t="shared" ca="1" si="2"/>
        <v>994</v>
      </c>
      <c r="E6" s="80">
        <f t="shared" ca="1" si="0"/>
        <v>963</v>
      </c>
      <c r="F6" s="80">
        <f t="shared" ca="1" si="0"/>
        <v>385</v>
      </c>
      <c r="G6" s="80">
        <f t="shared" ca="1" si="0"/>
        <v>861</v>
      </c>
      <c r="H6" s="80">
        <f t="shared" ca="1" si="0"/>
        <v>387</v>
      </c>
      <c r="I6" s="80">
        <f t="shared" ca="1" si="0"/>
        <v>529</v>
      </c>
      <c r="J6" s="80">
        <f t="shared" ca="1" si="0"/>
        <v>807</v>
      </c>
      <c r="K6" s="80">
        <f t="shared" ca="1" si="0"/>
        <v>945</v>
      </c>
      <c r="L6" s="80">
        <f t="shared" ca="1" si="0"/>
        <v>652</v>
      </c>
      <c r="M6" s="80">
        <f t="shared" ca="1" si="0"/>
        <v>712</v>
      </c>
      <c r="N6" s="80">
        <f t="shared" ca="1" si="0"/>
        <v>392</v>
      </c>
      <c r="O6" s="80">
        <f t="shared" ca="1" si="0"/>
        <v>310</v>
      </c>
      <c r="P6" s="80">
        <f t="shared" ca="1" si="0"/>
        <v>417</v>
      </c>
      <c r="Q6" s="80">
        <f t="shared" ca="1" si="0"/>
        <v>680</v>
      </c>
      <c r="R6" s="80">
        <f t="shared" ca="1" si="0"/>
        <v>498</v>
      </c>
      <c r="S6" s="80">
        <f t="shared" ca="1" si="0"/>
        <v>355</v>
      </c>
      <c r="T6" s="80">
        <f t="shared" ca="1" si="0"/>
        <v>456</v>
      </c>
      <c r="U6" s="80">
        <f t="shared" ca="1" si="1"/>
        <v>341</v>
      </c>
      <c r="V6" s="80">
        <f t="shared" ca="1" si="1"/>
        <v>502</v>
      </c>
      <c r="W6" s="80">
        <f t="shared" ca="1" si="1"/>
        <v>247</v>
      </c>
      <c r="X6" s="80">
        <f t="shared" ca="1" si="1"/>
        <v>949</v>
      </c>
      <c r="Y6" s="80">
        <f t="shared" ca="1" si="1"/>
        <v>772</v>
      </c>
      <c r="Z6" s="80">
        <f t="shared" ca="1" si="1"/>
        <v>332</v>
      </c>
      <c r="AA6" s="80">
        <f t="shared" ca="1" si="1"/>
        <v>272</v>
      </c>
      <c r="AB6" s="80">
        <f t="shared" ca="1" si="1"/>
        <v>557</v>
      </c>
      <c r="AC6" s="80">
        <f t="shared" ca="1" si="1"/>
        <v>116</v>
      </c>
      <c r="AD6" s="80">
        <f t="shared" ca="1" si="1"/>
        <v>452</v>
      </c>
      <c r="AE6" s="80">
        <f t="shared" ca="1" si="1"/>
        <v>904</v>
      </c>
      <c r="AF6" s="80">
        <f t="shared" ca="1" si="1"/>
        <v>586</v>
      </c>
      <c r="AG6" s="81">
        <f t="shared" ca="1" si="1"/>
        <v>849</v>
      </c>
      <c r="AH6" s="26"/>
    </row>
    <row r="7" spans="1:34" s="19" customFormat="1" ht="15.75" customHeight="1" x14ac:dyDescent="0.2">
      <c r="A7" s="26"/>
      <c r="B7" s="66"/>
      <c r="C7" s="8" t="s">
        <v>18</v>
      </c>
      <c r="D7" s="80">
        <f t="shared" ca="1" si="2"/>
        <v>251</v>
      </c>
      <c r="E7" s="80">
        <f t="shared" ca="1" si="0"/>
        <v>230</v>
      </c>
      <c r="F7" s="80">
        <f t="shared" ca="1" si="0"/>
        <v>475</v>
      </c>
      <c r="G7" s="80">
        <f t="shared" ca="1" si="0"/>
        <v>221</v>
      </c>
      <c r="H7" s="80">
        <f t="shared" ca="1" si="0"/>
        <v>182</v>
      </c>
      <c r="I7" s="80">
        <f t="shared" ca="1" si="0"/>
        <v>157</v>
      </c>
      <c r="J7" s="80">
        <f t="shared" ca="1" si="0"/>
        <v>561</v>
      </c>
      <c r="K7" s="80">
        <f t="shared" ca="1" si="0"/>
        <v>670</v>
      </c>
      <c r="L7" s="80">
        <f t="shared" ca="1" si="0"/>
        <v>760</v>
      </c>
      <c r="M7" s="80">
        <f t="shared" ca="1" si="0"/>
        <v>199</v>
      </c>
      <c r="N7" s="80">
        <f t="shared" ca="1" si="0"/>
        <v>320</v>
      </c>
      <c r="O7" s="80">
        <f t="shared" ca="1" si="0"/>
        <v>865</v>
      </c>
      <c r="P7" s="80">
        <f t="shared" ca="1" si="0"/>
        <v>629</v>
      </c>
      <c r="Q7" s="80">
        <f t="shared" ca="1" si="0"/>
        <v>852</v>
      </c>
      <c r="R7" s="80">
        <f t="shared" ca="1" si="0"/>
        <v>716</v>
      </c>
      <c r="S7" s="80">
        <f t="shared" ca="1" si="0"/>
        <v>995</v>
      </c>
      <c r="T7" s="80">
        <f t="shared" ca="1" si="0"/>
        <v>767</v>
      </c>
      <c r="U7" s="80">
        <f t="shared" ca="1" si="1"/>
        <v>246</v>
      </c>
      <c r="V7" s="80">
        <f t="shared" ca="1" si="1"/>
        <v>248</v>
      </c>
      <c r="W7" s="80">
        <f t="shared" ca="1" si="1"/>
        <v>976</v>
      </c>
      <c r="X7" s="80">
        <f t="shared" ca="1" si="1"/>
        <v>693</v>
      </c>
      <c r="Y7" s="80">
        <f t="shared" ca="1" si="1"/>
        <v>546</v>
      </c>
      <c r="Z7" s="80">
        <f t="shared" ca="1" si="1"/>
        <v>894</v>
      </c>
      <c r="AA7" s="80">
        <f t="shared" ca="1" si="1"/>
        <v>205</v>
      </c>
      <c r="AB7" s="80">
        <f t="shared" ca="1" si="1"/>
        <v>436</v>
      </c>
      <c r="AC7" s="80">
        <f t="shared" ca="1" si="1"/>
        <v>789</v>
      </c>
      <c r="AD7" s="80">
        <f t="shared" ca="1" si="1"/>
        <v>424</v>
      </c>
      <c r="AE7" s="80">
        <f t="shared" ca="1" si="1"/>
        <v>113</v>
      </c>
      <c r="AF7" s="80">
        <f t="shared" ca="1" si="1"/>
        <v>272</v>
      </c>
      <c r="AG7" s="81">
        <f t="shared" ca="1" si="1"/>
        <v>341</v>
      </c>
      <c r="AH7" s="26"/>
    </row>
    <row r="8" spans="1:34" s="19" customFormat="1" ht="15.75" customHeight="1" x14ac:dyDescent="0.2">
      <c r="A8" s="26"/>
      <c r="B8" s="66"/>
      <c r="C8" s="8" t="s">
        <v>19</v>
      </c>
      <c r="D8" s="80">
        <f t="shared" ca="1" si="2"/>
        <v>456</v>
      </c>
      <c r="E8" s="80">
        <f t="shared" ca="1" si="0"/>
        <v>221</v>
      </c>
      <c r="F8" s="80">
        <f t="shared" ca="1" si="0"/>
        <v>158</v>
      </c>
      <c r="G8" s="80">
        <f t="shared" ca="1" si="0"/>
        <v>873</v>
      </c>
      <c r="H8" s="80">
        <f t="shared" ca="1" si="0"/>
        <v>466</v>
      </c>
      <c r="I8" s="80">
        <f t="shared" ca="1" si="0"/>
        <v>546</v>
      </c>
      <c r="J8" s="80">
        <f t="shared" ca="1" si="0"/>
        <v>721</v>
      </c>
      <c r="K8" s="80">
        <f t="shared" ca="1" si="0"/>
        <v>388</v>
      </c>
      <c r="L8" s="80">
        <f t="shared" ca="1" si="0"/>
        <v>886</v>
      </c>
      <c r="M8" s="80">
        <f t="shared" ca="1" si="0"/>
        <v>188</v>
      </c>
      <c r="N8" s="80">
        <f t="shared" ca="1" si="0"/>
        <v>408</v>
      </c>
      <c r="O8" s="80">
        <f t="shared" ca="1" si="0"/>
        <v>978</v>
      </c>
      <c r="P8" s="80">
        <f t="shared" ca="1" si="0"/>
        <v>888</v>
      </c>
      <c r="Q8" s="80">
        <f t="shared" ca="1" si="0"/>
        <v>331</v>
      </c>
      <c r="R8" s="80">
        <f t="shared" ca="1" si="0"/>
        <v>805</v>
      </c>
      <c r="S8" s="80">
        <f t="shared" ca="1" si="0"/>
        <v>411</v>
      </c>
      <c r="T8" s="80">
        <f t="shared" ca="1" si="0"/>
        <v>139</v>
      </c>
      <c r="U8" s="80">
        <f t="shared" ca="1" si="1"/>
        <v>680</v>
      </c>
      <c r="V8" s="80">
        <f t="shared" ca="1" si="1"/>
        <v>578</v>
      </c>
      <c r="W8" s="80">
        <f t="shared" ca="1" si="1"/>
        <v>307</v>
      </c>
      <c r="X8" s="80">
        <f t="shared" ca="1" si="1"/>
        <v>288</v>
      </c>
      <c r="Y8" s="80">
        <f t="shared" ca="1" si="1"/>
        <v>454</v>
      </c>
      <c r="Z8" s="80">
        <f t="shared" ca="1" si="1"/>
        <v>891</v>
      </c>
      <c r="AA8" s="80">
        <f t="shared" ca="1" si="1"/>
        <v>741</v>
      </c>
      <c r="AB8" s="80">
        <f t="shared" ca="1" si="1"/>
        <v>109</v>
      </c>
      <c r="AC8" s="80">
        <f t="shared" ca="1" si="1"/>
        <v>186</v>
      </c>
      <c r="AD8" s="80">
        <f t="shared" ca="1" si="1"/>
        <v>684</v>
      </c>
      <c r="AE8" s="80">
        <f t="shared" ca="1" si="1"/>
        <v>795</v>
      </c>
      <c r="AF8" s="80">
        <f t="shared" ca="1" si="1"/>
        <v>459</v>
      </c>
      <c r="AG8" s="81">
        <f t="shared" ca="1" si="1"/>
        <v>727</v>
      </c>
      <c r="AH8" s="26"/>
    </row>
    <row r="9" spans="1:34" s="19" customFormat="1" ht="15.75" customHeight="1" x14ac:dyDescent="0.2">
      <c r="A9" s="26"/>
      <c r="B9" s="66"/>
      <c r="C9" s="8" t="s">
        <v>20</v>
      </c>
      <c r="D9" s="80">
        <f t="shared" ca="1" si="2"/>
        <v>521</v>
      </c>
      <c r="E9" s="80">
        <f t="shared" ca="1" si="0"/>
        <v>307</v>
      </c>
      <c r="F9" s="80">
        <f t="shared" ca="1" si="0"/>
        <v>471</v>
      </c>
      <c r="G9" s="80">
        <f t="shared" ca="1" si="0"/>
        <v>517</v>
      </c>
      <c r="H9" s="80">
        <f t="shared" ca="1" si="0"/>
        <v>245</v>
      </c>
      <c r="I9" s="80">
        <f t="shared" ca="1" si="0"/>
        <v>627</v>
      </c>
      <c r="J9" s="80">
        <f t="shared" ca="1" si="0"/>
        <v>834</v>
      </c>
      <c r="K9" s="80">
        <f t="shared" ca="1" si="0"/>
        <v>631</v>
      </c>
      <c r="L9" s="80">
        <f t="shared" ca="1" si="0"/>
        <v>225</v>
      </c>
      <c r="M9" s="80">
        <f t="shared" ca="1" si="0"/>
        <v>229</v>
      </c>
      <c r="N9" s="80">
        <f t="shared" ca="1" si="0"/>
        <v>665</v>
      </c>
      <c r="O9" s="80">
        <f t="shared" ca="1" si="0"/>
        <v>850</v>
      </c>
      <c r="P9" s="80">
        <f t="shared" ca="1" si="0"/>
        <v>188</v>
      </c>
      <c r="Q9" s="80">
        <f t="shared" ca="1" si="0"/>
        <v>987</v>
      </c>
      <c r="R9" s="80">
        <f t="shared" ca="1" si="0"/>
        <v>320</v>
      </c>
      <c r="S9" s="80">
        <f t="shared" ca="1" si="0"/>
        <v>753</v>
      </c>
      <c r="T9" s="80">
        <f t="shared" ca="1" si="0"/>
        <v>153</v>
      </c>
      <c r="U9" s="80">
        <f t="shared" ca="1" si="1"/>
        <v>926</v>
      </c>
      <c r="V9" s="80">
        <f t="shared" ca="1" si="1"/>
        <v>744</v>
      </c>
      <c r="W9" s="80">
        <f t="shared" ca="1" si="1"/>
        <v>936</v>
      </c>
      <c r="X9" s="80">
        <f t="shared" ca="1" si="1"/>
        <v>425</v>
      </c>
      <c r="Y9" s="80">
        <f t="shared" ca="1" si="1"/>
        <v>918</v>
      </c>
      <c r="Z9" s="80">
        <f t="shared" ca="1" si="1"/>
        <v>493</v>
      </c>
      <c r="AA9" s="80">
        <f t="shared" ca="1" si="1"/>
        <v>599</v>
      </c>
      <c r="AB9" s="80">
        <f t="shared" ca="1" si="1"/>
        <v>188</v>
      </c>
      <c r="AC9" s="80">
        <f t="shared" ca="1" si="1"/>
        <v>569</v>
      </c>
      <c r="AD9" s="80">
        <f t="shared" ca="1" si="1"/>
        <v>150</v>
      </c>
      <c r="AE9" s="80">
        <f t="shared" ca="1" si="1"/>
        <v>676</v>
      </c>
      <c r="AF9" s="80">
        <f t="shared" ca="1" si="1"/>
        <v>253</v>
      </c>
      <c r="AG9" s="81">
        <f t="shared" ca="1" si="1"/>
        <v>942</v>
      </c>
      <c r="AH9" s="26"/>
    </row>
    <row r="10" spans="1:34" s="19" customFormat="1" ht="15.75" customHeight="1" x14ac:dyDescent="0.2">
      <c r="A10" s="26"/>
      <c r="B10" s="66"/>
      <c r="C10" s="8" t="s">
        <v>15</v>
      </c>
      <c r="D10" s="80">
        <f t="shared" ca="1" si="2"/>
        <v>128</v>
      </c>
      <c r="E10" s="80">
        <f t="shared" ca="1" si="0"/>
        <v>700</v>
      </c>
      <c r="F10" s="80">
        <f t="shared" ca="1" si="0"/>
        <v>835</v>
      </c>
      <c r="G10" s="80">
        <f t="shared" ca="1" si="0"/>
        <v>552</v>
      </c>
      <c r="H10" s="80">
        <f t="shared" ca="1" si="0"/>
        <v>572</v>
      </c>
      <c r="I10" s="80">
        <f t="shared" ca="1" si="0"/>
        <v>622</v>
      </c>
      <c r="J10" s="80">
        <f t="shared" ca="1" si="0"/>
        <v>961</v>
      </c>
      <c r="K10" s="80">
        <f t="shared" ca="1" si="0"/>
        <v>537</v>
      </c>
      <c r="L10" s="80">
        <f t="shared" ca="1" si="0"/>
        <v>543</v>
      </c>
      <c r="M10" s="80">
        <f t="shared" ca="1" si="0"/>
        <v>556</v>
      </c>
      <c r="N10" s="80">
        <f t="shared" ca="1" si="0"/>
        <v>100</v>
      </c>
      <c r="O10" s="80">
        <f t="shared" ca="1" si="0"/>
        <v>562</v>
      </c>
      <c r="P10" s="80">
        <f t="shared" ca="1" si="0"/>
        <v>165</v>
      </c>
      <c r="Q10" s="80">
        <f t="shared" ca="1" si="0"/>
        <v>415</v>
      </c>
      <c r="R10" s="80">
        <f t="shared" ca="1" si="0"/>
        <v>476</v>
      </c>
      <c r="S10" s="80">
        <f t="shared" ca="1" si="0"/>
        <v>403</v>
      </c>
      <c r="T10" s="80">
        <f t="shared" ca="1" si="0"/>
        <v>198</v>
      </c>
      <c r="U10" s="80">
        <f t="shared" ca="1" si="1"/>
        <v>532</v>
      </c>
      <c r="V10" s="80">
        <f t="shared" ca="1" si="1"/>
        <v>327</v>
      </c>
      <c r="W10" s="80">
        <f t="shared" ca="1" si="1"/>
        <v>322</v>
      </c>
      <c r="X10" s="80">
        <f t="shared" ca="1" si="1"/>
        <v>795</v>
      </c>
      <c r="Y10" s="80">
        <f t="shared" ca="1" si="1"/>
        <v>102</v>
      </c>
      <c r="Z10" s="80">
        <f t="shared" ca="1" si="1"/>
        <v>212</v>
      </c>
      <c r="AA10" s="80">
        <f t="shared" ca="1" si="1"/>
        <v>267</v>
      </c>
      <c r="AB10" s="80">
        <f t="shared" ca="1" si="1"/>
        <v>450</v>
      </c>
      <c r="AC10" s="80">
        <f t="shared" ca="1" si="1"/>
        <v>104</v>
      </c>
      <c r="AD10" s="80">
        <f t="shared" ca="1" si="1"/>
        <v>307</v>
      </c>
      <c r="AE10" s="80">
        <f t="shared" ca="1" si="1"/>
        <v>986</v>
      </c>
      <c r="AF10" s="80">
        <f t="shared" ca="1" si="1"/>
        <v>974</v>
      </c>
      <c r="AG10" s="81">
        <f t="shared" ca="1" si="1"/>
        <v>236</v>
      </c>
      <c r="AH10" s="26"/>
    </row>
    <row r="11" spans="1:34" s="19" customFormat="1" ht="15.75" customHeight="1" x14ac:dyDescent="0.25">
      <c r="A11" s="26"/>
      <c r="B11" s="67" t="s">
        <v>13</v>
      </c>
      <c r="C11" s="8" t="s">
        <v>18</v>
      </c>
      <c r="D11" s="80">
        <f t="shared" ca="1" si="2"/>
        <v>142</v>
      </c>
      <c r="E11" s="80">
        <f t="shared" ca="1" si="0"/>
        <v>120</v>
      </c>
      <c r="F11" s="80">
        <f t="shared" ca="1" si="0"/>
        <v>773</v>
      </c>
      <c r="G11" s="80">
        <f t="shared" ca="1" si="0"/>
        <v>499</v>
      </c>
      <c r="H11" s="80">
        <f t="shared" ca="1" si="0"/>
        <v>116</v>
      </c>
      <c r="I11" s="80">
        <f t="shared" ca="1" si="0"/>
        <v>768</v>
      </c>
      <c r="J11" s="80">
        <f t="shared" ca="1" si="0"/>
        <v>718</v>
      </c>
      <c r="K11" s="80">
        <f t="shared" ca="1" si="0"/>
        <v>549</v>
      </c>
      <c r="L11" s="80">
        <f t="shared" ca="1" si="0"/>
        <v>474</v>
      </c>
      <c r="M11" s="80">
        <f t="shared" ca="1" si="0"/>
        <v>607</v>
      </c>
      <c r="N11" s="80">
        <f t="shared" ca="1" si="0"/>
        <v>316</v>
      </c>
      <c r="O11" s="80">
        <f t="shared" ca="1" si="0"/>
        <v>182</v>
      </c>
      <c r="P11" s="80">
        <f t="shared" ca="1" si="0"/>
        <v>123</v>
      </c>
      <c r="Q11" s="80">
        <f t="shared" ca="1" si="0"/>
        <v>268</v>
      </c>
      <c r="R11" s="80">
        <f t="shared" ca="1" si="0"/>
        <v>553</v>
      </c>
      <c r="S11" s="80">
        <f t="shared" ca="1" si="0"/>
        <v>192</v>
      </c>
      <c r="T11" s="80">
        <f t="shared" ca="1" si="0"/>
        <v>305</v>
      </c>
      <c r="U11" s="80">
        <f t="shared" ca="1" si="1"/>
        <v>151</v>
      </c>
      <c r="V11" s="80">
        <f t="shared" ca="1" si="1"/>
        <v>117</v>
      </c>
      <c r="W11" s="80">
        <f t="shared" ca="1" si="1"/>
        <v>899</v>
      </c>
      <c r="X11" s="80">
        <f t="shared" ca="1" si="1"/>
        <v>832</v>
      </c>
      <c r="Y11" s="80">
        <f t="shared" ca="1" si="1"/>
        <v>233</v>
      </c>
      <c r="Z11" s="80">
        <f t="shared" ca="1" si="1"/>
        <v>913</v>
      </c>
      <c r="AA11" s="80">
        <f t="shared" ca="1" si="1"/>
        <v>373</v>
      </c>
      <c r="AB11" s="80">
        <f t="shared" ca="1" si="1"/>
        <v>867</v>
      </c>
      <c r="AC11" s="80">
        <f t="shared" ca="1" si="1"/>
        <v>768</v>
      </c>
      <c r="AD11" s="80">
        <f t="shared" ca="1" si="1"/>
        <v>981</v>
      </c>
      <c r="AE11" s="80">
        <f t="shared" ca="1" si="1"/>
        <v>266</v>
      </c>
      <c r="AF11" s="80">
        <f t="shared" ca="1" si="1"/>
        <v>905</v>
      </c>
      <c r="AG11" s="81">
        <f t="shared" ca="1" si="1"/>
        <v>897</v>
      </c>
      <c r="AH11" s="26"/>
    </row>
    <row r="12" spans="1:34" s="19" customFormat="1" ht="15.75" customHeight="1" x14ac:dyDescent="0.2">
      <c r="A12" s="26"/>
      <c r="B12" s="68" t="s">
        <v>38</v>
      </c>
      <c r="C12" s="8" t="s">
        <v>16</v>
      </c>
      <c r="D12" s="80">
        <f t="shared" ca="1" si="2"/>
        <v>479</v>
      </c>
      <c r="E12" s="80">
        <f t="shared" ca="1" si="0"/>
        <v>997</v>
      </c>
      <c r="F12" s="80">
        <f t="shared" ca="1" si="0"/>
        <v>839</v>
      </c>
      <c r="G12" s="80">
        <f t="shared" ca="1" si="0"/>
        <v>949</v>
      </c>
      <c r="H12" s="80">
        <f t="shared" ca="1" si="0"/>
        <v>922</v>
      </c>
      <c r="I12" s="80">
        <f t="shared" ca="1" si="0"/>
        <v>278</v>
      </c>
      <c r="J12" s="80">
        <f t="shared" ca="1" si="0"/>
        <v>305</v>
      </c>
      <c r="K12" s="80">
        <f t="shared" ca="1" si="0"/>
        <v>539</v>
      </c>
      <c r="L12" s="80">
        <f t="shared" ca="1" si="0"/>
        <v>198</v>
      </c>
      <c r="M12" s="80">
        <f t="shared" ca="1" si="0"/>
        <v>310</v>
      </c>
      <c r="N12" s="80">
        <f t="shared" ca="1" si="0"/>
        <v>424</v>
      </c>
      <c r="O12" s="80">
        <f t="shared" ca="1" si="0"/>
        <v>183</v>
      </c>
      <c r="P12" s="80">
        <f t="shared" ca="1" si="0"/>
        <v>272</v>
      </c>
      <c r="Q12" s="80">
        <f t="shared" ca="1" si="0"/>
        <v>364</v>
      </c>
      <c r="R12" s="80">
        <f t="shared" ca="1" si="0"/>
        <v>109</v>
      </c>
      <c r="S12" s="80">
        <f t="shared" ca="1" si="0"/>
        <v>703</v>
      </c>
      <c r="T12" s="80">
        <f t="shared" ca="1" si="0"/>
        <v>294</v>
      </c>
      <c r="U12" s="80">
        <f t="shared" ca="1" si="1"/>
        <v>168</v>
      </c>
      <c r="V12" s="80">
        <f t="shared" ca="1" si="1"/>
        <v>700</v>
      </c>
      <c r="W12" s="80">
        <f t="shared" ca="1" si="1"/>
        <v>991</v>
      </c>
      <c r="X12" s="80">
        <f t="shared" ca="1" si="1"/>
        <v>207</v>
      </c>
      <c r="Y12" s="80">
        <f t="shared" ca="1" si="1"/>
        <v>317</v>
      </c>
      <c r="Z12" s="80">
        <f t="shared" ca="1" si="1"/>
        <v>555</v>
      </c>
      <c r="AA12" s="80">
        <f t="shared" ca="1" si="1"/>
        <v>719</v>
      </c>
      <c r="AB12" s="80">
        <f t="shared" ca="1" si="1"/>
        <v>329</v>
      </c>
      <c r="AC12" s="80">
        <f t="shared" ca="1" si="1"/>
        <v>741</v>
      </c>
      <c r="AD12" s="80">
        <f t="shared" ca="1" si="1"/>
        <v>611</v>
      </c>
      <c r="AE12" s="80">
        <f t="shared" ca="1" si="1"/>
        <v>212</v>
      </c>
      <c r="AF12" s="80">
        <f t="shared" ca="1" si="1"/>
        <v>918</v>
      </c>
      <c r="AG12" s="81">
        <f t="shared" ca="1" si="1"/>
        <v>147</v>
      </c>
      <c r="AH12" s="26"/>
    </row>
    <row r="13" spans="1:34" s="19" customFormat="1" ht="15.75" customHeight="1" x14ac:dyDescent="0.2">
      <c r="A13" s="26"/>
      <c r="B13" s="66"/>
      <c r="C13" s="8" t="s">
        <v>21</v>
      </c>
      <c r="D13" s="80">
        <f t="shared" ca="1" si="2"/>
        <v>805</v>
      </c>
      <c r="E13" s="80">
        <f t="shared" ca="1" si="0"/>
        <v>591</v>
      </c>
      <c r="F13" s="80">
        <f t="shared" ca="1" si="0"/>
        <v>192</v>
      </c>
      <c r="G13" s="80">
        <f t="shared" ca="1" si="0"/>
        <v>246</v>
      </c>
      <c r="H13" s="80">
        <f t="shared" ca="1" si="0"/>
        <v>749</v>
      </c>
      <c r="I13" s="80">
        <f t="shared" ca="1" si="0"/>
        <v>669</v>
      </c>
      <c r="J13" s="80">
        <f t="shared" ca="1" si="0"/>
        <v>561</v>
      </c>
      <c r="K13" s="80">
        <f t="shared" ca="1" si="0"/>
        <v>181</v>
      </c>
      <c r="L13" s="80">
        <f t="shared" ca="1" si="0"/>
        <v>759</v>
      </c>
      <c r="M13" s="80">
        <f t="shared" ca="1" si="0"/>
        <v>512</v>
      </c>
      <c r="N13" s="80">
        <f t="shared" ca="1" si="0"/>
        <v>848</v>
      </c>
      <c r="O13" s="80">
        <f t="shared" ca="1" si="0"/>
        <v>209</v>
      </c>
      <c r="P13" s="80">
        <f t="shared" ca="1" si="0"/>
        <v>810</v>
      </c>
      <c r="Q13" s="80">
        <f t="shared" ca="1" si="0"/>
        <v>681</v>
      </c>
      <c r="R13" s="80">
        <f t="shared" ca="1" si="0"/>
        <v>289</v>
      </c>
      <c r="S13" s="80">
        <f t="shared" ca="1" si="0"/>
        <v>618</v>
      </c>
      <c r="T13" s="80">
        <f t="shared" ca="1" si="0"/>
        <v>186</v>
      </c>
      <c r="U13" s="80">
        <f t="shared" ca="1" si="1"/>
        <v>234</v>
      </c>
      <c r="V13" s="80">
        <f t="shared" ca="1" si="1"/>
        <v>616</v>
      </c>
      <c r="W13" s="80">
        <f t="shared" ca="1" si="1"/>
        <v>208</v>
      </c>
      <c r="X13" s="80">
        <f t="shared" ca="1" si="1"/>
        <v>530</v>
      </c>
      <c r="Y13" s="80">
        <f t="shared" ca="1" si="1"/>
        <v>740</v>
      </c>
      <c r="Z13" s="80">
        <f t="shared" ca="1" si="1"/>
        <v>527</v>
      </c>
      <c r="AA13" s="80">
        <f t="shared" ca="1" si="1"/>
        <v>695</v>
      </c>
      <c r="AB13" s="80">
        <f t="shared" ca="1" si="1"/>
        <v>462</v>
      </c>
      <c r="AC13" s="80">
        <f t="shared" ca="1" si="1"/>
        <v>285</v>
      </c>
      <c r="AD13" s="80">
        <f t="shared" ca="1" si="1"/>
        <v>161</v>
      </c>
      <c r="AE13" s="80">
        <f t="shared" ca="1" si="1"/>
        <v>627</v>
      </c>
      <c r="AF13" s="80">
        <f t="shared" ca="1" si="1"/>
        <v>541</v>
      </c>
      <c r="AG13" s="81">
        <f t="shared" ca="1" si="1"/>
        <v>492</v>
      </c>
      <c r="AH13" s="26"/>
    </row>
    <row r="14" spans="1:34" s="19" customFormat="1" ht="15.75" customHeight="1" x14ac:dyDescent="0.2">
      <c r="A14" s="26"/>
      <c r="B14" s="66"/>
      <c r="C14" s="8" t="s">
        <v>22</v>
      </c>
      <c r="D14" s="80">
        <f t="shared" ca="1" si="2"/>
        <v>378</v>
      </c>
      <c r="E14" s="80">
        <f t="shared" ca="1" si="0"/>
        <v>250</v>
      </c>
      <c r="F14" s="80">
        <f t="shared" ca="1" si="0"/>
        <v>444</v>
      </c>
      <c r="G14" s="80">
        <f t="shared" ca="1" si="0"/>
        <v>939</v>
      </c>
      <c r="H14" s="80">
        <f t="shared" ca="1" si="0"/>
        <v>820</v>
      </c>
      <c r="I14" s="80">
        <f t="shared" ca="1" si="0"/>
        <v>338</v>
      </c>
      <c r="J14" s="80">
        <f t="shared" ca="1" si="0"/>
        <v>636</v>
      </c>
      <c r="K14" s="80">
        <f t="shared" ca="1" si="0"/>
        <v>542</v>
      </c>
      <c r="L14" s="80">
        <f t="shared" ca="1" si="0"/>
        <v>538</v>
      </c>
      <c r="M14" s="80">
        <f t="shared" ca="1" si="0"/>
        <v>127</v>
      </c>
      <c r="N14" s="80">
        <f t="shared" ca="1" si="0"/>
        <v>633</v>
      </c>
      <c r="O14" s="80">
        <f t="shared" ca="1" si="0"/>
        <v>704</v>
      </c>
      <c r="P14" s="80">
        <f t="shared" ca="1" si="0"/>
        <v>993</v>
      </c>
      <c r="Q14" s="80">
        <f t="shared" ca="1" si="0"/>
        <v>539</v>
      </c>
      <c r="R14" s="80">
        <f t="shared" ca="1" si="0"/>
        <v>659</v>
      </c>
      <c r="S14" s="80">
        <f t="shared" ca="1" si="0"/>
        <v>832</v>
      </c>
      <c r="T14" s="80">
        <f t="shared" ca="1" si="0"/>
        <v>553</v>
      </c>
      <c r="U14" s="80">
        <f t="shared" ca="1" si="1"/>
        <v>460</v>
      </c>
      <c r="V14" s="80">
        <f t="shared" ca="1" si="1"/>
        <v>714</v>
      </c>
      <c r="W14" s="80">
        <f t="shared" ca="1" si="1"/>
        <v>126</v>
      </c>
      <c r="X14" s="80">
        <f t="shared" ca="1" si="1"/>
        <v>756</v>
      </c>
      <c r="Y14" s="80">
        <f t="shared" ca="1" si="1"/>
        <v>818</v>
      </c>
      <c r="Z14" s="80">
        <f t="shared" ca="1" si="1"/>
        <v>350</v>
      </c>
      <c r="AA14" s="80">
        <f t="shared" ca="1" si="1"/>
        <v>665</v>
      </c>
      <c r="AB14" s="80">
        <f t="shared" ca="1" si="1"/>
        <v>165</v>
      </c>
      <c r="AC14" s="80">
        <f t="shared" ca="1" si="1"/>
        <v>724</v>
      </c>
      <c r="AD14" s="80">
        <f t="shared" ca="1" si="1"/>
        <v>412</v>
      </c>
      <c r="AE14" s="80">
        <f t="shared" ca="1" si="1"/>
        <v>592</v>
      </c>
      <c r="AF14" s="80">
        <f t="shared" ca="1" si="1"/>
        <v>933</v>
      </c>
      <c r="AG14" s="81">
        <f t="shared" ca="1" si="1"/>
        <v>272</v>
      </c>
      <c r="AH14" s="26"/>
    </row>
    <row r="15" spans="1:34" s="19" customFormat="1" ht="15.75" customHeight="1" x14ac:dyDescent="0.2">
      <c r="A15" s="26"/>
      <c r="B15" s="66"/>
      <c r="C15" s="8" t="s">
        <v>23</v>
      </c>
      <c r="D15" s="80">
        <f t="shared" ca="1" si="2"/>
        <v>224</v>
      </c>
      <c r="E15" s="80">
        <f t="shared" ca="1" si="0"/>
        <v>819</v>
      </c>
      <c r="F15" s="80">
        <f t="shared" ca="1" si="0"/>
        <v>353</v>
      </c>
      <c r="G15" s="80">
        <f t="shared" ca="1" si="0"/>
        <v>116</v>
      </c>
      <c r="H15" s="80">
        <f t="shared" ca="1" si="0"/>
        <v>597</v>
      </c>
      <c r="I15" s="80">
        <f t="shared" ca="1" si="0"/>
        <v>350</v>
      </c>
      <c r="J15" s="80">
        <f t="shared" ca="1" si="0"/>
        <v>189</v>
      </c>
      <c r="K15" s="80">
        <f t="shared" ca="1" si="0"/>
        <v>839</v>
      </c>
      <c r="L15" s="80">
        <f t="shared" ca="1" si="0"/>
        <v>713</v>
      </c>
      <c r="M15" s="80">
        <f t="shared" ca="1" si="0"/>
        <v>917</v>
      </c>
      <c r="N15" s="80">
        <f t="shared" ca="1" si="0"/>
        <v>359</v>
      </c>
      <c r="O15" s="80">
        <f t="shared" ca="1" si="0"/>
        <v>608</v>
      </c>
      <c r="P15" s="80">
        <f t="shared" ca="1" si="0"/>
        <v>298</v>
      </c>
      <c r="Q15" s="80">
        <f t="shared" ca="1" si="0"/>
        <v>410</v>
      </c>
      <c r="R15" s="80">
        <f t="shared" ca="1" si="0"/>
        <v>130</v>
      </c>
      <c r="S15" s="80">
        <f t="shared" ca="1" si="0"/>
        <v>813</v>
      </c>
      <c r="T15" s="80">
        <f t="shared" ca="1" si="0"/>
        <v>420</v>
      </c>
      <c r="U15" s="80">
        <f t="shared" ca="1" si="1"/>
        <v>544</v>
      </c>
      <c r="V15" s="80">
        <f t="shared" ca="1" si="1"/>
        <v>638</v>
      </c>
      <c r="W15" s="80">
        <f t="shared" ca="1" si="1"/>
        <v>600</v>
      </c>
      <c r="X15" s="80">
        <f t="shared" ca="1" si="1"/>
        <v>928</v>
      </c>
      <c r="Y15" s="80">
        <f t="shared" ca="1" si="1"/>
        <v>182</v>
      </c>
      <c r="Z15" s="80">
        <f t="shared" ca="1" si="1"/>
        <v>619</v>
      </c>
      <c r="AA15" s="80">
        <f t="shared" ca="1" si="1"/>
        <v>895</v>
      </c>
      <c r="AB15" s="80">
        <f t="shared" ca="1" si="1"/>
        <v>782</v>
      </c>
      <c r="AC15" s="80">
        <f t="shared" ca="1" si="1"/>
        <v>986</v>
      </c>
      <c r="AD15" s="80">
        <f t="shared" ca="1" si="1"/>
        <v>839</v>
      </c>
      <c r="AE15" s="80">
        <f t="shared" ca="1" si="1"/>
        <v>839</v>
      </c>
      <c r="AF15" s="80">
        <f t="shared" ca="1" si="1"/>
        <v>202</v>
      </c>
      <c r="AG15" s="81">
        <f t="shared" ca="1" si="1"/>
        <v>431</v>
      </c>
      <c r="AH15" s="26"/>
    </row>
    <row r="16" spans="1:34" s="19" customFormat="1" ht="15.75" customHeight="1" x14ac:dyDescent="0.2">
      <c r="A16" s="26"/>
      <c r="B16" s="66"/>
      <c r="C16" s="8" t="s">
        <v>24</v>
      </c>
      <c r="D16" s="80">
        <f t="shared" ca="1" si="2"/>
        <v>939</v>
      </c>
      <c r="E16" s="80">
        <f t="shared" ca="1" si="0"/>
        <v>677</v>
      </c>
      <c r="F16" s="80">
        <f t="shared" ca="1" si="0"/>
        <v>413</v>
      </c>
      <c r="G16" s="80">
        <f t="shared" ca="1" si="0"/>
        <v>176</v>
      </c>
      <c r="H16" s="80">
        <f t="shared" ca="1" si="0"/>
        <v>773</v>
      </c>
      <c r="I16" s="80">
        <f t="shared" ca="1" si="0"/>
        <v>292</v>
      </c>
      <c r="J16" s="80">
        <f t="shared" ca="1" si="0"/>
        <v>423</v>
      </c>
      <c r="K16" s="80">
        <f t="shared" ca="1" si="0"/>
        <v>272</v>
      </c>
      <c r="L16" s="80">
        <f t="shared" ca="1" si="0"/>
        <v>985</v>
      </c>
      <c r="M16" s="80">
        <f t="shared" ca="1" si="0"/>
        <v>208</v>
      </c>
      <c r="N16" s="80">
        <f t="shared" ca="1" si="0"/>
        <v>610</v>
      </c>
      <c r="O16" s="80">
        <f t="shared" ca="1" si="0"/>
        <v>784</v>
      </c>
      <c r="P16" s="80">
        <f t="shared" ca="1" si="0"/>
        <v>425</v>
      </c>
      <c r="Q16" s="80">
        <f t="shared" ca="1" si="0"/>
        <v>547</v>
      </c>
      <c r="R16" s="80">
        <f t="shared" ca="1" si="0"/>
        <v>234</v>
      </c>
      <c r="S16" s="80">
        <f t="shared" ca="1" si="0"/>
        <v>596</v>
      </c>
      <c r="T16" s="80">
        <f t="shared" ca="1" si="0"/>
        <v>378</v>
      </c>
      <c r="U16" s="80">
        <f t="shared" ca="1" si="1"/>
        <v>902</v>
      </c>
      <c r="V16" s="80">
        <f t="shared" ca="1" si="1"/>
        <v>830</v>
      </c>
      <c r="W16" s="80">
        <f t="shared" ca="1" si="1"/>
        <v>706</v>
      </c>
      <c r="X16" s="80">
        <f t="shared" ca="1" si="1"/>
        <v>344</v>
      </c>
      <c r="Y16" s="80">
        <f t="shared" ca="1" si="1"/>
        <v>966</v>
      </c>
      <c r="Z16" s="80">
        <f t="shared" ca="1" si="1"/>
        <v>361</v>
      </c>
      <c r="AA16" s="80">
        <f t="shared" ca="1" si="1"/>
        <v>779</v>
      </c>
      <c r="AB16" s="80">
        <f t="shared" ca="1" si="1"/>
        <v>128</v>
      </c>
      <c r="AC16" s="80">
        <f t="shared" ca="1" si="1"/>
        <v>324</v>
      </c>
      <c r="AD16" s="80">
        <f t="shared" ca="1" si="1"/>
        <v>370</v>
      </c>
      <c r="AE16" s="80">
        <f t="shared" ca="1" si="1"/>
        <v>529</v>
      </c>
      <c r="AF16" s="80">
        <f t="shared" ca="1" si="1"/>
        <v>214</v>
      </c>
      <c r="AG16" s="81">
        <f t="shared" ca="1" si="1"/>
        <v>345</v>
      </c>
      <c r="AH16" s="26"/>
    </row>
    <row r="17" spans="1:34" s="19" customFormat="1" ht="15.75" customHeight="1" x14ac:dyDescent="0.2">
      <c r="A17" s="26"/>
      <c r="B17" s="66"/>
      <c r="C17" s="8" t="s">
        <v>25</v>
      </c>
      <c r="D17" s="80">
        <f t="shared" ca="1" si="2"/>
        <v>136</v>
      </c>
      <c r="E17" s="80">
        <f t="shared" ca="1" si="0"/>
        <v>718</v>
      </c>
      <c r="F17" s="80">
        <f t="shared" ca="1" si="0"/>
        <v>479</v>
      </c>
      <c r="G17" s="80">
        <f t="shared" ca="1" si="0"/>
        <v>248</v>
      </c>
      <c r="H17" s="80">
        <f t="shared" ca="1" si="0"/>
        <v>542</v>
      </c>
      <c r="I17" s="80">
        <f t="shared" ca="1" si="0"/>
        <v>833</v>
      </c>
      <c r="J17" s="80">
        <f t="shared" ca="1" si="0"/>
        <v>835</v>
      </c>
      <c r="K17" s="80">
        <f t="shared" ca="1" si="0"/>
        <v>691</v>
      </c>
      <c r="L17" s="80">
        <f t="shared" ca="1" si="0"/>
        <v>618</v>
      </c>
      <c r="M17" s="80">
        <f t="shared" ca="1" si="0"/>
        <v>502</v>
      </c>
      <c r="N17" s="80">
        <f t="shared" ca="1" si="0"/>
        <v>853</v>
      </c>
      <c r="O17" s="80">
        <f t="shared" ca="1" si="0"/>
        <v>161</v>
      </c>
      <c r="P17" s="80">
        <f t="shared" ca="1" si="0"/>
        <v>344</v>
      </c>
      <c r="Q17" s="80">
        <f t="shared" ca="1" si="0"/>
        <v>459</v>
      </c>
      <c r="R17" s="80">
        <f t="shared" ca="1" si="0"/>
        <v>257</v>
      </c>
      <c r="S17" s="80">
        <f t="shared" ca="1" si="0"/>
        <v>638</v>
      </c>
      <c r="T17" s="80">
        <f t="shared" ca="1" si="0"/>
        <v>729</v>
      </c>
      <c r="U17" s="80">
        <f t="shared" ca="1" si="1"/>
        <v>699</v>
      </c>
      <c r="V17" s="80">
        <f t="shared" ca="1" si="1"/>
        <v>574</v>
      </c>
      <c r="W17" s="80">
        <f t="shared" ca="1" si="1"/>
        <v>711</v>
      </c>
      <c r="X17" s="80">
        <f t="shared" ca="1" si="1"/>
        <v>453</v>
      </c>
      <c r="Y17" s="80">
        <f t="shared" ca="1" si="1"/>
        <v>210</v>
      </c>
      <c r="Z17" s="80">
        <f t="shared" ca="1" si="1"/>
        <v>502</v>
      </c>
      <c r="AA17" s="80">
        <f t="shared" ca="1" si="1"/>
        <v>409</v>
      </c>
      <c r="AB17" s="80">
        <f t="shared" ca="1" si="1"/>
        <v>138</v>
      </c>
      <c r="AC17" s="80">
        <f t="shared" ca="1" si="1"/>
        <v>353</v>
      </c>
      <c r="AD17" s="80">
        <f t="shared" ca="1" si="1"/>
        <v>598</v>
      </c>
      <c r="AE17" s="80">
        <f t="shared" ca="1" si="1"/>
        <v>711</v>
      </c>
      <c r="AF17" s="80">
        <f t="shared" ca="1" si="1"/>
        <v>967</v>
      </c>
      <c r="AG17" s="81">
        <f t="shared" ca="1" si="1"/>
        <v>441</v>
      </c>
      <c r="AH17" s="26"/>
    </row>
    <row r="18" spans="1:34" s="19" customFormat="1" ht="15.75" customHeight="1" x14ac:dyDescent="0.2">
      <c r="A18" s="26"/>
      <c r="B18" s="69"/>
      <c r="C18" s="9" t="s">
        <v>26</v>
      </c>
      <c r="D18" s="80">
        <f t="shared" ca="1" si="2"/>
        <v>605</v>
      </c>
      <c r="E18" s="80">
        <f t="shared" ca="1" si="0"/>
        <v>645</v>
      </c>
      <c r="F18" s="80">
        <f t="shared" ca="1" si="0"/>
        <v>655</v>
      </c>
      <c r="G18" s="80">
        <f t="shared" ca="1" si="0"/>
        <v>476</v>
      </c>
      <c r="H18" s="80">
        <f t="shared" ca="1" si="0"/>
        <v>352</v>
      </c>
      <c r="I18" s="80">
        <f t="shared" ca="1" si="0"/>
        <v>828</v>
      </c>
      <c r="J18" s="80">
        <f t="shared" ca="1" si="0"/>
        <v>836</v>
      </c>
      <c r="K18" s="80">
        <f t="shared" ca="1" si="0"/>
        <v>850</v>
      </c>
      <c r="L18" s="80">
        <f t="shared" ca="1" si="0"/>
        <v>794</v>
      </c>
      <c r="M18" s="80">
        <f t="shared" ca="1" si="0"/>
        <v>143</v>
      </c>
      <c r="N18" s="80">
        <f t="shared" ca="1" si="0"/>
        <v>672</v>
      </c>
      <c r="O18" s="80">
        <f t="shared" ca="1" si="0"/>
        <v>812</v>
      </c>
      <c r="P18" s="80">
        <f t="shared" ca="1" si="0"/>
        <v>698</v>
      </c>
      <c r="Q18" s="80">
        <f t="shared" ca="1" si="0"/>
        <v>200</v>
      </c>
      <c r="R18" s="80">
        <f t="shared" ca="1" si="0"/>
        <v>162</v>
      </c>
      <c r="S18" s="80">
        <f t="shared" ca="1" si="0"/>
        <v>260</v>
      </c>
      <c r="T18" s="80">
        <f t="shared" ca="1" si="0"/>
        <v>293</v>
      </c>
      <c r="U18" s="80">
        <f t="shared" ca="1" si="1"/>
        <v>192</v>
      </c>
      <c r="V18" s="80">
        <f t="shared" ca="1" si="1"/>
        <v>653</v>
      </c>
      <c r="W18" s="80">
        <f t="shared" ca="1" si="1"/>
        <v>556</v>
      </c>
      <c r="X18" s="80">
        <f t="shared" ca="1" si="1"/>
        <v>551</v>
      </c>
      <c r="Y18" s="80">
        <f t="shared" ca="1" si="1"/>
        <v>840</v>
      </c>
      <c r="Z18" s="80">
        <f t="shared" ca="1" si="1"/>
        <v>173</v>
      </c>
      <c r="AA18" s="80">
        <f t="shared" ca="1" si="1"/>
        <v>655</v>
      </c>
      <c r="AB18" s="80">
        <f t="shared" ca="1" si="1"/>
        <v>689</v>
      </c>
      <c r="AC18" s="80">
        <f t="shared" ca="1" si="1"/>
        <v>869</v>
      </c>
      <c r="AD18" s="80">
        <f t="shared" ca="1" si="1"/>
        <v>902</v>
      </c>
      <c r="AE18" s="80">
        <f t="shared" ca="1" si="1"/>
        <v>746</v>
      </c>
      <c r="AF18" s="80">
        <f t="shared" ca="1" si="1"/>
        <v>260</v>
      </c>
      <c r="AG18" s="81">
        <f t="shared" ca="1" si="1"/>
        <v>584</v>
      </c>
      <c r="AH18" s="26"/>
    </row>
    <row r="19" spans="1:34" s="19" customFormat="1" ht="15.75" customHeight="1" x14ac:dyDescent="0.2">
      <c r="A19" s="26"/>
      <c r="B19" s="70" t="s">
        <v>12</v>
      </c>
      <c r="C19" s="10" t="s">
        <v>28</v>
      </c>
      <c r="D19" s="82">
        <f t="shared" ca="1" si="0"/>
        <v>789</v>
      </c>
      <c r="E19" s="82">
        <f t="shared" ca="1" si="0"/>
        <v>779</v>
      </c>
      <c r="F19" s="82">
        <f t="shared" ca="1" si="0"/>
        <v>570</v>
      </c>
      <c r="G19" s="82">
        <f t="shared" ca="1" si="0"/>
        <v>593</v>
      </c>
      <c r="H19" s="82">
        <f t="shared" ca="1" si="0"/>
        <v>664</v>
      </c>
      <c r="I19" s="82">
        <f t="shared" ca="1" si="0"/>
        <v>289</v>
      </c>
      <c r="J19" s="82">
        <f t="shared" ca="1" si="0"/>
        <v>983</v>
      </c>
      <c r="K19" s="82">
        <f t="shared" ca="1" si="0"/>
        <v>773</v>
      </c>
      <c r="L19" s="82">
        <f t="shared" ca="1" si="0"/>
        <v>712</v>
      </c>
      <c r="M19" s="82">
        <f t="shared" ca="1" si="0"/>
        <v>255</v>
      </c>
      <c r="N19" s="82">
        <f t="shared" ca="1" si="0"/>
        <v>558</v>
      </c>
      <c r="O19" s="82">
        <f t="shared" ca="1" si="0"/>
        <v>731</v>
      </c>
      <c r="P19" s="82">
        <f t="shared" ca="1" si="0"/>
        <v>608</v>
      </c>
      <c r="Q19" s="82">
        <f t="shared" ca="1" si="0"/>
        <v>810</v>
      </c>
      <c r="R19" s="82">
        <f t="shared" ca="1" si="0"/>
        <v>901</v>
      </c>
      <c r="S19" s="82">
        <f t="shared" ref="S19:AG19" ca="1" si="3">RANDBETWEEN(100,999)</f>
        <v>556</v>
      </c>
      <c r="T19" s="82">
        <f t="shared" ca="1" si="3"/>
        <v>839</v>
      </c>
      <c r="U19" s="82">
        <f t="shared" ca="1" si="3"/>
        <v>708</v>
      </c>
      <c r="V19" s="82">
        <f t="shared" ca="1" si="3"/>
        <v>162</v>
      </c>
      <c r="W19" s="82">
        <f t="shared" ca="1" si="3"/>
        <v>926</v>
      </c>
      <c r="X19" s="82">
        <f t="shared" ca="1" si="3"/>
        <v>323</v>
      </c>
      <c r="Y19" s="82">
        <f t="shared" ca="1" si="3"/>
        <v>255</v>
      </c>
      <c r="Z19" s="82">
        <f t="shared" ca="1" si="3"/>
        <v>687</v>
      </c>
      <c r="AA19" s="82">
        <f t="shared" ca="1" si="3"/>
        <v>356</v>
      </c>
      <c r="AB19" s="82">
        <f t="shared" ca="1" si="3"/>
        <v>866</v>
      </c>
      <c r="AC19" s="82">
        <f t="shared" ca="1" si="3"/>
        <v>407</v>
      </c>
      <c r="AD19" s="82">
        <f t="shared" ca="1" si="3"/>
        <v>685</v>
      </c>
      <c r="AE19" s="82">
        <f t="shared" ca="1" si="3"/>
        <v>355</v>
      </c>
      <c r="AF19" s="82">
        <f t="shared" ca="1" si="3"/>
        <v>254</v>
      </c>
      <c r="AG19" s="83">
        <f t="shared" ca="1" si="3"/>
        <v>182</v>
      </c>
      <c r="AH19" s="26"/>
    </row>
    <row r="20" spans="1:34" s="19" customFormat="1" ht="20.25" customHeight="1" x14ac:dyDescent="0.2">
      <c r="A20" s="26"/>
      <c r="B20" s="71" t="s">
        <v>11</v>
      </c>
      <c r="C20" s="11" t="s">
        <v>10</v>
      </c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2"/>
      <c r="AH20" s="26"/>
    </row>
    <row r="21" spans="1:34" s="19" customFormat="1" ht="20.25" customHeight="1" x14ac:dyDescent="0.2">
      <c r="A21" s="26"/>
      <c r="B21" s="73"/>
      <c r="C21" s="12" t="s">
        <v>9</v>
      </c>
      <c r="D21" s="80">
        <f t="shared" ref="D21:AG22" ca="1" si="4">RANDBETWEEN(100,999)</f>
        <v>231</v>
      </c>
      <c r="E21" s="80">
        <f t="shared" ca="1" si="4"/>
        <v>978</v>
      </c>
      <c r="F21" s="80">
        <f t="shared" ca="1" si="4"/>
        <v>460</v>
      </c>
      <c r="G21" s="80">
        <f t="shared" ca="1" si="4"/>
        <v>247</v>
      </c>
      <c r="H21" s="80">
        <f t="shared" ca="1" si="4"/>
        <v>338</v>
      </c>
      <c r="I21" s="80">
        <f t="shared" ca="1" si="4"/>
        <v>317</v>
      </c>
      <c r="J21" s="80">
        <f t="shared" ca="1" si="4"/>
        <v>979</v>
      </c>
      <c r="K21" s="80">
        <f t="shared" ca="1" si="4"/>
        <v>358</v>
      </c>
      <c r="L21" s="80">
        <f t="shared" ca="1" si="4"/>
        <v>974</v>
      </c>
      <c r="M21" s="80">
        <f t="shared" ca="1" si="4"/>
        <v>280</v>
      </c>
      <c r="N21" s="80">
        <f t="shared" ca="1" si="4"/>
        <v>575</v>
      </c>
      <c r="O21" s="80">
        <f t="shared" ca="1" si="4"/>
        <v>731</v>
      </c>
      <c r="P21" s="80">
        <f t="shared" ca="1" si="4"/>
        <v>984</v>
      </c>
      <c r="Q21" s="80">
        <f t="shared" ca="1" si="4"/>
        <v>233</v>
      </c>
      <c r="R21" s="80">
        <f t="shared" ca="1" si="4"/>
        <v>898</v>
      </c>
      <c r="S21" s="80">
        <f t="shared" ca="1" si="4"/>
        <v>122</v>
      </c>
      <c r="T21" s="80">
        <f t="shared" ca="1" si="4"/>
        <v>731</v>
      </c>
      <c r="U21" s="80">
        <f t="shared" ca="1" si="4"/>
        <v>697</v>
      </c>
      <c r="V21" s="80">
        <f t="shared" ca="1" si="4"/>
        <v>444</v>
      </c>
      <c r="W21" s="80">
        <f t="shared" ca="1" si="4"/>
        <v>393</v>
      </c>
      <c r="X21" s="80">
        <f t="shared" ca="1" si="4"/>
        <v>826</v>
      </c>
      <c r="Y21" s="80">
        <f t="shared" ca="1" si="4"/>
        <v>945</v>
      </c>
      <c r="Z21" s="80">
        <f t="shared" ca="1" si="4"/>
        <v>993</v>
      </c>
      <c r="AA21" s="80">
        <f t="shared" ca="1" si="4"/>
        <v>366</v>
      </c>
      <c r="AB21" s="80">
        <f t="shared" ca="1" si="4"/>
        <v>350</v>
      </c>
      <c r="AC21" s="80">
        <f t="shared" ca="1" si="4"/>
        <v>775</v>
      </c>
      <c r="AD21" s="80">
        <f t="shared" ca="1" si="4"/>
        <v>679</v>
      </c>
      <c r="AE21" s="80">
        <f t="shared" ca="1" si="4"/>
        <v>527</v>
      </c>
      <c r="AF21" s="80">
        <f t="shared" ca="1" si="4"/>
        <v>660</v>
      </c>
      <c r="AG21" s="81">
        <f t="shared" ca="1" si="4"/>
        <v>666</v>
      </c>
      <c r="AH21" s="26"/>
    </row>
    <row r="22" spans="1:34" s="19" customFormat="1" ht="20.25" customHeight="1" x14ac:dyDescent="0.2">
      <c r="A22" s="26"/>
      <c r="B22" s="74" t="s">
        <v>0</v>
      </c>
      <c r="C22" s="13" t="s">
        <v>7</v>
      </c>
      <c r="D22" s="80">
        <f t="shared" ca="1" si="4"/>
        <v>827</v>
      </c>
      <c r="E22" s="80">
        <f t="shared" ca="1" si="4"/>
        <v>302</v>
      </c>
      <c r="F22" s="80">
        <f t="shared" ca="1" si="4"/>
        <v>872</v>
      </c>
      <c r="G22" s="80">
        <f t="shared" ca="1" si="4"/>
        <v>675</v>
      </c>
      <c r="H22" s="80">
        <f t="shared" ca="1" si="4"/>
        <v>943</v>
      </c>
      <c r="I22" s="80">
        <f t="shared" ca="1" si="4"/>
        <v>181</v>
      </c>
      <c r="J22" s="80">
        <f t="shared" ca="1" si="4"/>
        <v>817</v>
      </c>
      <c r="K22" s="80">
        <f t="shared" ca="1" si="4"/>
        <v>826</v>
      </c>
      <c r="L22" s="80">
        <f t="shared" ca="1" si="4"/>
        <v>124</v>
      </c>
      <c r="M22" s="80">
        <f t="shared" ca="1" si="4"/>
        <v>185</v>
      </c>
      <c r="N22" s="80">
        <f t="shared" ca="1" si="4"/>
        <v>616</v>
      </c>
      <c r="O22" s="80">
        <f t="shared" ca="1" si="4"/>
        <v>686</v>
      </c>
      <c r="P22" s="80">
        <f t="shared" ca="1" si="4"/>
        <v>346</v>
      </c>
      <c r="Q22" s="80">
        <f t="shared" ca="1" si="4"/>
        <v>497</v>
      </c>
      <c r="R22" s="80">
        <f t="shared" ca="1" si="4"/>
        <v>454</v>
      </c>
      <c r="S22" s="80">
        <f t="shared" ca="1" si="4"/>
        <v>757</v>
      </c>
      <c r="T22" s="80">
        <f t="shared" ca="1" si="4"/>
        <v>162</v>
      </c>
      <c r="U22" s="80">
        <f t="shared" ca="1" si="4"/>
        <v>957</v>
      </c>
      <c r="V22" s="80">
        <f t="shared" ca="1" si="4"/>
        <v>586</v>
      </c>
      <c r="W22" s="80">
        <f t="shared" ca="1" si="4"/>
        <v>330</v>
      </c>
      <c r="X22" s="80">
        <f t="shared" ca="1" si="4"/>
        <v>918</v>
      </c>
      <c r="Y22" s="80">
        <f t="shared" ca="1" si="4"/>
        <v>103</v>
      </c>
      <c r="Z22" s="80">
        <f t="shared" ca="1" si="4"/>
        <v>513</v>
      </c>
      <c r="AA22" s="80">
        <f t="shared" ca="1" si="4"/>
        <v>516</v>
      </c>
      <c r="AB22" s="80">
        <f t="shared" ca="1" si="4"/>
        <v>690</v>
      </c>
      <c r="AC22" s="80">
        <f t="shared" ca="1" si="4"/>
        <v>912</v>
      </c>
      <c r="AD22" s="80">
        <f t="shared" ca="1" si="4"/>
        <v>474</v>
      </c>
      <c r="AE22" s="80">
        <f t="shared" ca="1" si="4"/>
        <v>110</v>
      </c>
      <c r="AF22" s="80">
        <f t="shared" ca="1" si="4"/>
        <v>833</v>
      </c>
      <c r="AG22" s="81">
        <f t="shared" ca="1" si="4"/>
        <v>792</v>
      </c>
      <c r="AH22" s="26"/>
    </row>
    <row r="23" spans="1:34" s="19" customFormat="1" ht="20.25" customHeight="1" x14ac:dyDescent="0.2">
      <c r="A23" s="26"/>
      <c r="B23" s="75" t="s">
        <v>8</v>
      </c>
      <c r="C23" s="76" t="s">
        <v>6</v>
      </c>
      <c r="D23" s="77">
        <f ca="1">IF(AND(D21=0,D22=0),"",IF(D22=0,D21,D21/D22))</f>
        <v>0.279322853688029</v>
      </c>
      <c r="E23" s="78">
        <f t="shared" ref="E23:AG23" ca="1" si="5">IF(AND(E21=0,E22=0),"",IF(E22=0,E21,E21/E22))</f>
        <v>3.23841059602649</v>
      </c>
      <c r="F23" s="78">
        <f t="shared" ca="1" si="5"/>
        <v>0.52752293577981646</v>
      </c>
      <c r="G23" s="78">
        <f t="shared" ca="1" si="5"/>
        <v>0.36592592592592593</v>
      </c>
      <c r="H23" s="78">
        <f t="shared" ca="1" si="5"/>
        <v>0.35843054082714743</v>
      </c>
      <c r="I23" s="78">
        <f t="shared" ca="1" si="5"/>
        <v>1.7513812154696133</v>
      </c>
      <c r="J23" s="78">
        <f t="shared" ca="1" si="5"/>
        <v>1.1982864137086904</v>
      </c>
      <c r="K23" s="78">
        <f t="shared" ca="1" si="5"/>
        <v>0.43341404358353514</v>
      </c>
      <c r="L23" s="78">
        <f t="shared" ca="1" si="5"/>
        <v>7.854838709677419</v>
      </c>
      <c r="M23" s="78">
        <f t="shared" ca="1" si="5"/>
        <v>1.5135135135135136</v>
      </c>
      <c r="N23" s="78">
        <f t="shared" ca="1" si="5"/>
        <v>0.93344155844155841</v>
      </c>
      <c r="O23" s="78">
        <f t="shared" ca="1" si="5"/>
        <v>1.065597667638484</v>
      </c>
      <c r="P23" s="78">
        <f t="shared" ca="1" si="5"/>
        <v>2.8439306358381504</v>
      </c>
      <c r="Q23" s="78">
        <f t="shared" ca="1" si="5"/>
        <v>0.46881287726358151</v>
      </c>
      <c r="R23" s="78">
        <f t="shared" ca="1" si="5"/>
        <v>1.9779735682819384</v>
      </c>
      <c r="S23" s="78">
        <f t="shared" ca="1" si="5"/>
        <v>0.16116248348745046</v>
      </c>
      <c r="T23" s="78">
        <f t="shared" ca="1" si="5"/>
        <v>4.5123456790123457</v>
      </c>
      <c r="U23" s="78">
        <f t="shared" ca="1" si="5"/>
        <v>0.7283176593521421</v>
      </c>
      <c r="V23" s="78">
        <f t="shared" ca="1" si="5"/>
        <v>0.75767918088737196</v>
      </c>
      <c r="W23" s="78">
        <f t="shared" ca="1" si="5"/>
        <v>1.1909090909090909</v>
      </c>
      <c r="X23" s="78">
        <f t="shared" ca="1" si="5"/>
        <v>0.89978213507625271</v>
      </c>
      <c r="Y23" s="78">
        <f t="shared" ca="1" si="5"/>
        <v>9.1747572815533989</v>
      </c>
      <c r="Z23" s="78">
        <f t="shared" ca="1" si="5"/>
        <v>1.935672514619883</v>
      </c>
      <c r="AA23" s="78">
        <f t="shared" ca="1" si="5"/>
        <v>0.70930232558139539</v>
      </c>
      <c r="AB23" s="78">
        <f t="shared" ca="1" si="5"/>
        <v>0.50724637681159424</v>
      </c>
      <c r="AC23" s="78">
        <f t="shared" ca="1" si="5"/>
        <v>0.84978070175438591</v>
      </c>
      <c r="AD23" s="78">
        <f t="shared" ca="1" si="5"/>
        <v>1.4324894514767932</v>
      </c>
      <c r="AE23" s="78">
        <f t="shared" ca="1" si="5"/>
        <v>4.790909090909091</v>
      </c>
      <c r="AF23" s="78">
        <f t="shared" ca="1" si="5"/>
        <v>0.79231692677070831</v>
      </c>
      <c r="AG23" s="79">
        <f t="shared" ca="1" si="5"/>
        <v>0.84090909090909094</v>
      </c>
      <c r="AH23" s="26"/>
    </row>
    <row r="24" spans="1:34" s="19" customFormat="1" ht="13.5" customHeight="1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s="19" customFormat="1" ht="18" x14ac:dyDescent="0.2">
      <c r="A25" s="26"/>
      <c r="B25" s="132" t="s">
        <v>29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4"/>
      <c r="AH25" s="26"/>
    </row>
    <row r="26" spans="1:34" s="19" customFormat="1" ht="12.75" x14ac:dyDescent="0.2">
      <c r="A26" s="26"/>
      <c r="B26" s="54" t="s">
        <v>5</v>
      </c>
      <c r="C26" s="55" t="str">
        <f>C4</f>
        <v>Tiros en Movimiento</v>
      </c>
      <c r="D26" s="45"/>
      <c r="E26" s="56">
        <f t="shared" ref="E26:AG26" ca="1" si="6">IF(ISBLANK(E4),"",(E4/D4)-1)</f>
        <v>0.29046242774566466</v>
      </c>
      <c r="F26" s="57">
        <f t="shared" ca="1" si="6"/>
        <v>0.11870100783874582</v>
      </c>
      <c r="G26" s="57">
        <f t="shared" ca="1" si="6"/>
        <v>-0.65565565565565564</v>
      </c>
      <c r="H26" s="57">
        <f t="shared" ca="1" si="6"/>
        <v>-0.43604651162790697</v>
      </c>
      <c r="I26" s="57">
        <f t="shared" ca="1" si="6"/>
        <v>2.7010309278350517</v>
      </c>
      <c r="J26" s="57">
        <f t="shared" ca="1" si="6"/>
        <v>0.3147632311977715</v>
      </c>
      <c r="K26" s="57">
        <f t="shared" ca="1" si="6"/>
        <v>-0.875</v>
      </c>
      <c r="L26" s="57">
        <f t="shared" ca="1" si="6"/>
        <v>6.3559322033898304</v>
      </c>
      <c r="M26" s="57">
        <f t="shared" ca="1" si="6"/>
        <v>-0.32258064516129037</v>
      </c>
      <c r="N26" s="57">
        <f t="shared" ca="1" si="6"/>
        <v>-0.63265306122448983</v>
      </c>
      <c r="O26" s="57">
        <f t="shared" ca="1" si="6"/>
        <v>0.83333333333333326</v>
      </c>
      <c r="P26" s="57">
        <f t="shared" ca="1" si="6"/>
        <v>1.4292929292929295</v>
      </c>
      <c r="Q26" s="57">
        <f t="shared" ca="1" si="6"/>
        <v>-0.24220374220374219</v>
      </c>
      <c r="R26" s="57">
        <f t="shared" ca="1" si="6"/>
        <v>8.9163237311385535E-2</v>
      </c>
      <c r="S26" s="57">
        <f t="shared" ca="1" si="6"/>
        <v>0.24559193954659952</v>
      </c>
      <c r="T26" s="57">
        <f t="shared" ca="1" si="6"/>
        <v>-0.48028311425682513</v>
      </c>
      <c r="U26" s="57">
        <f t="shared" ca="1" si="6"/>
        <v>-0.43968871595330739</v>
      </c>
      <c r="V26" s="57">
        <f t="shared" ca="1" si="6"/>
        <v>1.78125</v>
      </c>
      <c r="W26" s="57">
        <f t="shared" ca="1" si="6"/>
        <v>-0.56054931335830216</v>
      </c>
      <c r="X26" s="57">
        <f t="shared" ca="1" si="6"/>
        <v>1.3920454545454546</v>
      </c>
      <c r="Y26" s="57">
        <f t="shared" ca="1" si="6"/>
        <v>-0.5213776722090262</v>
      </c>
      <c r="Z26" s="57">
        <f t="shared" ca="1" si="6"/>
        <v>1.1439205955334986</v>
      </c>
      <c r="AA26" s="57">
        <f t="shared" ca="1" si="6"/>
        <v>-0.2905092592592593</v>
      </c>
      <c r="AB26" s="57">
        <f t="shared" ca="1" si="6"/>
        <v>-4.7308319738988636E-2</v>
      </c>
      <c r="AC26" s="57">
        <f t="shared" ca="1" si="6"/>
        <v>-0.82876712328767121</v>
      </c>
      <c r="AD26" s="57">
        <f t="shared" ca="1" si="6"/>
        <v>5.55</v>
      </c>
      <c r="AE26" s="57">
        <f t="shared" ca="1" si="6"/>
        <v>0.28854961832061066</v>
      </c>
      <c r="AF26" s="57">
        <f t="shared" ca="1" si="6"/>
        <v>-0.52251184834123221</v>
      </c>
      <c r="AG26" s="58">
        <f t="shared" ca="1" si="6"/>
        <v>-7.4441687344913188E-2</v>
      </c>
      <c r="AH26" s="26"/>
    </row>
    <row r="27" spans="1:34" s="19" customFormat="1" ht="12.75" x14ac:dyDescent="0.2">
      <c r="A27" s="26"/>
      <c r="B27" s="21" t="s">
        <v>5</v>
      </c>
      <c r="C27" s="47" t="str">
        <f>C5</f>
        <v>Tiros en Red</v>
      </c>
      <c r="D27" s="45"/>
      <c r="E27" s="41">
        <f t="shared" ref="E27:AG27" ca="1" si="7">IF(ISBLANK(E5),"",(E5/D5)-1)</f>
        <v>0.41242038216560517</v>
      </c>
      <c r="F27" s="22">
        <f t="shared" ca="1" si="7"/>
        <v>-0.74182638105975196</v>
      </c>
      <c r="G27" s="22">
        <f t="shared" ca="1" si="7"/>
        <v>2.2008733624454146</v>
      </c>
      <c r="H27" s="22">
        <f t="shared" ca="1" si="7"/>
        <v>9.5497953615280018E-3</v>
      </c>
      <c r="I27" s="22">
        <f t="shared" ca="1" si="7"/>
        <v>0.30675675675675684</v>
      </c>
      <c r="J27" s="22">
        <f t="shared" ca="1" si="7"/>
        <v>-4.3433298862461167E-2</v>
      </c>
      <c r="K27" s="22">
        <f t="shared" ca="1" si="7"/>
        <v>-0.78054054054054056</v>
      </c>
      <c r="L27" s="22">
        <f t="shared" ca="1" si="7"/>
        <v>1.9950738916256157</v>
      </c>
      <c r="M27" s="22">
        <f t="shared" ca="1" si="7"/>
        <v>0.37993421052631571</v>
      </c>
      <c r="N27" s="22">
        <f t="shared" ca="1" si="7"/>
        <v>-0.87127532777115613</v>
      </c>
      <c r="O27" s="22">
        <f t="shared" ca="1" si="7"/>
        <v>6.6388888888888893</v>
      </c>
      <c r="P27" s="22">
        <f t="shared" ca="1" si="7"/>
        <v>-0.58424242424242423</v>
      </c>
      <c r="Q27" s="22">
        <f t="shared" ca="1" si="7"/>
        <v>0.65597667638483959</v>
      </c>
      <c r="R27" s="22">
        <f t="shared" ca="1" si="7"/>
        <v>-8.6267605633802869E-2</v>
      </c>
      <c r="S27" s="22">
        <f t="shared" ca="1" si="7"/>
        <v>-5.5876685934489356E-2</v>
      </c>
      <c r="T27" s="22">
        <f t="shared" ca="1" si="7"/>
        <v>0.69183673469387763</v>
      </c>
      <c r="U27" s="22">
        <f t="shared" ca="1" si="7"/>
        <v>-0.48974668275030153</v>
      </c>
      <c r="V27" s="22">
        <f t="shared" ca="1" si="7"/>
        <v>1.1702127659574466</v>
      </c>
      <c r="W27" s="22">
        <f t="shared" ca="1" si="7"/>
        <v>-6.2091503267973858E-2</v>
      </c>
      <c r="X27" s="22">
        <f t="shared" ca="1" si="7"/>
        <v>-0.61672473867595823</v>
      </c>
      <c r="Y27" s="22">
        <f t="shared" ca="1" si="7"/>
        <v>0.10606060606060597</v>
      </c>
      <c r="Z27" s="22">
        <f t="shared" ca="1" si="7"/>
        <v>0.9506849315068493</v>
      </c>
      <c r="AA27" s="22">
        <f t="shared" ca="1" si="7"/>
        <v>-6.1797752808988804E-2</v>
      </c>
      <c r="AB27" s="22">
        <f t="shared" ca="1" si="7"/>
        <v>-0.15568862275449102</v>
      </c>
      <c r="AC27" s="22">
        <f t="shared" ca="1" si="7"/>
        <v>-0.57978723404255317</v>
      </c>
      <c r="AD27" s="22">
        <f t="shared" ca="1" si="7"/>
        <v>0.3628691983122363</v>
      </c>
      <c r="AE27" s="22">
        <f t="shared" ca="1" si="7"/>
        <v>0.1455108359133126</v>
      </c>
      <c r="AF27" s="22">
        <f t="shared" ca="1" si="7"/>
        <v>1.2540540540540541</v>
      </c>
      <c r="AG27" s="23">
        <f t="shared" ca="1" si="7"/>
        <v>-0.73381294964028776</v>
      </c>
      <c r="AH27" s="26"/>
    </row>
    <row r="28" spans="1:34" s="19" customFormat="1" ht="12.75" x14ac:dyDescent="0.2">
      <c r="A28" s="26"/>
      <c r="B28" s="48" t="s">
        <v>5</v>
      </c>
      <c r="C28" s="49" t="str">
        <f t="shared" ref="C28:C40" si="8">C6</f>
        <v>Tiros Séxtuples</v>
      </c>
      <c r="D28" s="39"/>
      <c r="E28" s="42">
        <f ca="1">IF(ISBLANK(E6),"",(E6/D6)-1)</f>
        <v>-3.1187122736418549E-2</v>
      </c>
      <c r="F28" s="40">
        <f t="shared" ref="F28:AG28" ca="1" si="9">IF(ISBLANK(F6),"",(F6/E6)-1)</f>
        <v>-0.60020768431983385</v>
      </c>
      <c r="G28" s="40">
        <f t="shared" ca="1" si="9"/>
        <v>1.2363636363636363</v>
      </c>
      <c r="H28" s="40">
        <f t="shared" ca="1" si="9"/>
        <v>-0.55052264808362361</v>
      </c>
      <c r="I28" s="40">
        <f t="shared" ca="1" si="9"/>
        <v>0.36692506459948326</v>
      </c>
      <c r="J28" s="40">
        <f t="shared" ca="1" si="9"/>
        <v>0.52551984877126645</v>
      </c>
      <c r="K28" s="40">
        <f t="shared" ca="1" si="9"/>
        <v>0.17100371747211907</v>
      </c>
      <c r="L28" s="40">
        <f t="shared" ca="1" si="9"/>
        <v>-0.31005291005291002</v>
      </c>
      <c r="M28" s="40">
        <f t="shared" ca="1" si="9"/>
        <v>9.2024539877300526E-2</v>
      </c>
      <c r="N28" s="40">
        <f t="shared" ca="1" si="9"/>
        <v>-0.449438202247191</v>
      </c>
      <c r="O28" s="40">
        <f t="shared" ca="1" si="9"/>
        <v>-0.20918367346938771</v>
      </c>
      <c r="P28" s="40">
        <f t="shared" ca="1" si="9"/>
        <v>0.34516129032258069</v>
      </c>
      <c r="Q28" s="40">
        <f t="shared" ca="1" si="9"/>
        <v>0.63069544364508401</v>
      </c>
      <c r="R28" s="40">
        <f t="shared" ca="1" si="9"/>
        <v>-0.26764705882352946</v>
      </c>
      <c r="S28" s="40">
        <f t="shared" ca="1" si="9"/>
        <v>-0.28714859437751006</v>
      </c>
      <c r="T28" s="40">
        <f t="shared" ca="1" si="9"/>
        <v>0.28450704225352119</v>
      </c>
      <c r="U28" s="40">
        <f t="shared" ca="1" si="9"/>
        <v>-0.2521929824561403</v>
      </c>
      <c r="V28" s="40">
        <f t="shared" ca="1" si="9"/>
        <v>0.47214076246334313</v>
      </c>
      <c r="W28" s="40">
        <f t="shared" ca="1" si="9"/>
        <v>-0.50796812749003983</v>
      </c>
      <c r="X28" s="40">
        <f t="shared" ca="1" si="9"/>
        <v>2.8421052631578947</v>
      </c>
      <c r="Y28" s="40">
        <f t="shared" ca="1" si="9"/>
        <v>-0.18651211801896739</v>
      </c>
      <c r="Z28" s="40">
        <f t="shared" ca="1" si="9"/>
        <v>-0.56994818652849744</v>
      </c>
      <c r="AA28" s="40">
        <f t="shared" ca="1" si="9"/>
        <v>-0.18072289156626509</v>
      </c>
      <c r="AB28" s="40">
        <f t="shared" ca="1" si="9"/>
        <v>1.0477941176470589</v>
      </c>
      <c r="AC28" s="40">
        <f t="shared" ca="1" si="9"/>
        <v>-0.79174147217235191</v>
      </c>
      <c r="AD28" s="40">
        <f t="shared" ca="1" si="9"/>
        <v>2.896551724137931</v>
      </c>
      <c r="AE28" s="40">
        <f t="shared" ca="1" si="9"/>
        <v>1</v>
      </c>
      <c r="AF28" s="40">
        <f t="shared" ca="1" si="9"/>
        <v>-0.35176991150442483</v>
      </c>
      <c r="AG28" s="43">
        <f t="shared" ca="1" si="9"/>
        <v>0.44880546075085315</v>
      </c>
      <c r="AH28" s="26"/>
    </row>
    <row r="29" spans="1:34" s="19" customFormat="1" ht="12.75" x14ac:dyDescent="0.2">
      <c r="A29" s="26"/>
      <c r="B29" s="21" t="s">
        <v>5</v>
      </c>
      <c r="C29" s="47" t="str">
        <f t="shared" si="8"/>
        <v>Rastreo Lateral</v>
      </c>
      <c r="D29" s="39"/>
      <c r="E29" s="41">
        <f t="shared" ref="E29:T40" ca="1" si="10">IF(ISBLANK(E7),"",(E7/D7)-1)</f>
        <v>-8.3665338645418363E-2</v>
      </c>
      <c r="F29" s="22">
        <f t="shared" ca="1" si="10"/>
        <v>1.0652173913043477</v>
      </c>
      <c r="G29" s="22">
        <f t="shared" ca="1" si="10"/>
        <v>-0.53473684210526318</v>
      </c>
      <c r="H29" s="22">
        <f t="shared" ca="1" si="10"/>
        <v>-0.17647058823529416</v>
      </c>
      <c r="I29" s="22">
        <f t="shared" ca="1" si="10"/>
        <v>-0.13736263736263732</v>
      </c>
      <c r="J29" s="22">
        <f t="shared" ca="1" si="10"/>
        <v>2.573248407643312</v>
      </c>
      <c r="K29" s="22">
        <f t="shared" ca="1" si="10"/>
        <v>0.19429590017825316</v>
      </c>
      <c r="L29" s="22">
        <f t="shared" ca="1" si="10"/>
        <v>0.13432835820895517</v>
      </c>
      <c r="M29" s="22">
        <f t="shared" ca="1" si="10"/>
        <v>-0.73815789473684212</v>
      </c>
      <c r="N29" s="22">
        <f t="shared" ca="1" si="10"/>
        <v>0.6080402010050252</v>
      </c>
      <c r="O29" s="22">
        <f t="shared" ca="1" si="10"/>
        <v>1.703125</v>
      </c>
      <c r="P29" s="22">
        <f t="shared" ca="1" si="10"/>
        <v>-0.27283236994219651</v>
      </c>
      <c r="Q29" s="22">
        <f t="shared" ca="1" si="10"/>
        <v>0.35453100158982509</v>
      </c>
      <c r="R29" s="22">
        <f t="shared" ca="1" si="10"/>
        <v>-0.15962441314553988</v>
      </c>
      <c r="S29" s="22">
        <f t="shared" ca="1" si="10"/>
        <v>0.38966480446927365</v>
      </c>
      <c r="T29" s="22">
        <f t="shared" ca="1" si="10"/>
        <v>-0.22914572864321603</v>
      </c>
      <c r="U29" s="22">
        <f t="shared" ref="U29:AG29" ca="1" si="11">IF(ISBLANK(U7),"",(U7/T7)-1)</f>
        <v>-0.67926988265971322</v>
      </c>
      <c r="V29" s="22">
        <f t="shared" ca="1" si="11"/>
        <v>8.1300813008129413E-3</v>
      </c>
      <c r="W29" s="22">
        <f t="shared" ca="1" si="11"/>
        <v>2.935483870967742</v>
      </c>
      <c r="X29" s="22">
        <f t="shared" ca="1" si="11"/>
        <v>-0.28995901639344257</v>
      </c>
      <c r="Y29" s="22">
        <f t="shared" ca="1" si="11"/>
        <v>-0.21212121212121215</v>
      </c>
      <c r="Z29" s="22">
        <f t="shared" ca="1" si="11"/>
        <v>0.63736263736263732</v>
      </c>
      <c r="AA29" s="22">
        <f t="shared" ca="1" si="11"/>
        <v>-0.77069351230425054</v>
      </c>
      <c r="AB29" s="22">
        <f t="shared" ca="1" si="11"/>
        <v>1.126829268292683</v>
      </c>
      <c r="AC29" s="22">
        <f t="shared" ca="1" si="11"/>
        <v>0.80963302752293576</v>
      </c>
      <c r="AD29" s="22">
        <f t="shared" ca="1" si="11"/>
        <v>-0.46261089987325732</v>
      </c>
      <c r="AE29" s="22">
        <f t="shared" ca="1" si="11"/>
        <v>-0.73349056603773577</v>
      </c>
      <c r="AF29" s="22">
        <f t="shared" ca="1" si="11"/>
        <v>1.4070796460176993</v>
      </c>
      <c r="AG29" s="23">
        <f t="shared" ca="1" si="11"/>
        <v>0.25367647058823528</v>
      </c>
      <c r="AH29" s="26"/>
    </row>
    <row r="30" spans="1:34" s="19" customFormat="1" ht="12.75" x14ac:dyDescent="0.2">
      <c r="A30" s="26"/>
      <c r="B30" s="48" t="s">
        <v>5</v>
      </c>
      <c r="C30" s="49" t="str">
        <f t="shared" si="8"/>
        <v>Rastreo en Movimiento</v>
      </c>
      <c r="D30" s="39"/>
      <c r="E30" s="42">
        <f t="shared" ca="1" si="10"/>
        <v>-0.51535087719298245</v>
      </c>
      <c r="F30" s="40">
        <f t="shared" ca="1" si="10"/>
        <v>-0.28506787330316741</v>
      </c>
      <c r="G30" s="40">
        <f t="shared" ca="1" si="10"/>
        <v>4.5253164556962027</v>
      </c>
      <c r="H30" s="40">
        <f t="shared" ca="1" si="10"/>
        <v>-0.46620847651775488</v>
      </c>
      <c r="I30" s="40">
        <f t="shared" ca="1" si="10"/>
        <v>0.17167381974248919</v>
      </c>
      <c r="J30" s="40">
        <f t="shared" ca="1" si="10"/>
        <v>0.32051282051282048</v>
      </c>
      <c r="K30" s="40">
        <f t="shared" ca="1" si="10"/>
        <v>-0.46185852981969489</v>
      </c>
      <c r="L30" s="40">
        <f t="shared" ca="1" si="10"/>
        <v>1.2835051546391751</v>
      </c>
      <c r="M30" s="40">
        <f t="shared" ca="1" si="10"/>
        <v>-0.78781038374717838</v>
      </c>
      <c r="N30" s="40">
        <f t="shared" ca="1" si="10"/>
        <v>1.1702127659574466</v>
      </c>
      <c r="O30" s="40">
        <f t="shared" ca="1" si="10"/>
        <v>1.3970588235294117</v>
      </c>
      <c r="P30" s="40">
        <f t="shared" ca="1" si="10"/>
        <v>-9.2024539877300637E-2</v>
      </c>
      <c r="Q30" s="40">
        <f t="shared" ca="1" si="10"/>
        <v>-0.62725225225225223</v>
      </c>
      <c r="R30" s="40">
        <f t="shared" ca="1" si="10"/>
        <v>1.4320241691842899</v>
      </c>
      <c r="S30" s="40">
        <f t="shared" ca="1" si="10"/>
        <v>-0.48944099378881989</v>
      </c>
      <c r="T30" s="40">
        <f t="shared" ca="1" si="10"/>
        <v>-0.66180048661800495</v>
      </c>
      <c r="U30" s="40">
        <f t="shared" ref="U30:AG30" ca="1" si="12">IF(ISBLANK(U8),"",(U8/T8)-1)</f>
        <v>3.8920863309352516</v>
      </c>
      <c r="V30" s="40">
        <f t="shared" ca="1" si="12"/>
        <v>-0.15000000000000002</v>
      </c>
      <c r="W30" s="40">
        <f t="shared" ca="1" si="12"/>
        <v>-0.46885813148788924</v>
      </c>
      <c r="X30" s="40">
        <f t="shared" ca="1" si="12"/>
        <v>-6.1889250814332275E-2</v>
      </c>
      <c r="Y30" s="40">
        <f t="shared" ca="1" si="12"/>
        <v>0.57638888888888884</v>
      </c>
      <c r="Z30" s="40">
        <f t="shared" ca="1" si="12"/>
        <v>0.9625550660792952</v>
      </c>
      <c r="AA30" s="40">
        <f t="shared" ca="1" si="12"/>
        <v>-0.16835016835016836</v>
      </c>
      <c r="AB30" s="40">
        <f t="shared" ca="1" si="12"/>
        <v>-0.8529014844804319</v>
      </c>
      <c r="AC30" s="40">
        <f t="shared" ca="1" si="12"/>
        <v>0.70642201834862384</v>
      </c>
      <c r="AD30" s="40">
        <f t="shared" ca="1" si="12"/>
        <v>2.6774193548387095</v>
      </c>
      <c r="AE30" s="40">
        <f t="shared" ca="1" si="12"/>
        <v>0.16228070175438591</v>
      </c>
      <c r="AF30" s="40">
        <f t="shared" ca="1" si="12"/>
        <v>-0.42264150943396228</v>
      </c>
      <c r="AG30" s="43">
        <f t="shared" ca="1" si="12"/>
        <v>0.5838779956427016</v>
      </c>
      <c r="AH30" s="26"/>
    </row>
    <row r="31" spans="1:34" s="19" customFormat="1" ht="12.75" x14ac:dyDescent="0.2">
      <c r="A31" s="26"/>
      <c r="B31" s="21" t="s">
        <v>5</v>
      </c>
      <c r="C31" s="47" t="str">
        <f t="shared" si="8"/>
        <v>Tiros de Araña</v>
      </c>
      <c r="D31" s="39"/>
      <c r="E31" s="41">
        <f t="shared" ca="1" si="10"/>
        <v>-0.41074856046065256</v>
      </c>
      <c r="F31" s="22">
        <f t="shared" ca="1" si="10"/>
        <v>0.53420195439739415</v>
      </c>
      <c r="G31" s="22">
        <f t="shared" ca="1" si="10"/>
        <v>9.7664543524416114E-2</v>
      </c>
      <c r="H31" s="22">
        <f t="shared" ca="1" si="10"/>
        <v>-0.52611218568665374</v>
      </c>
      <c r="I31" s="22">
        <f t="shared" ca="1" si="10"/>
        <v>1.5591836734693878</v>
      </c>
      <c r="J31" s="22">
        <f t="shared" ca="1" si="10"/>
        <v>0.33014354066985652</v>
      </c>
      <c r="K31" s="22">
        <f t="shared" ca="1" si="10"/>
        <v>-0.24340527577937654</v>
      </c>
      <c r="L31" s="22">
        <f t="shared" ca="1" si="10"/>
        <v>-0.64342313787638661</v>
      </c>
      <c r="M31" s="22">
        <f t="shared" ca="1" si="10"/>
        <v>1.777777777777767E-2</v>
      </c>
      <c r="N31" s="22">
        <f t="shared" ca="1" si="10"/>
        <v>1.9039301310043668</v>
      </c>
      <c r="O31" s="22">
        <f t="shared" ca="1" si="10"/>
        <v>0.27819548872180455</v>
      </c>
      <c r="P31" s="22">
        <f t="shared" ca="1" si="10"/>
        <v>-0.77882352941176469</v>
      </c>
      <c r="Q31" s="22">
        <f t="shared" ca="1" si="10"/>
        <v>4.25</v>
      </c>
      <c r="R31" s="22">
        <f t="shared" ca="1" si="10"/>
        <v>-0.67578520770010131</v>
      </c>
      <c r="S31" s="22">
        <f t="shared" ca="1" si="10"/>
        <v>1.3531249999999999</v>
      </c>
      <c r="T31" s="22">
        <f t="shared" ca="1" si="10"/>
        <v>-0.79681274900398402</v>
      </c>
      <c r="U31" s="22">
        <f t="shared" ref="U31:AG31" ca="1" si="13">IF(ISBLANK(U9),"",(U9/T9)-1)</f>
        <v>5.0522875816993462</v>
      </c>
      <c r="V31" s="22">
        <f t="shared" ca="1" si="13"/>
        <v>-0.19654427645788342</v>
      </c>
      <c r="W31" s="22">
        <f t="shared" ca="1" si="13"/>
        <v>0.25806451612903225</v>
      </c>
      <c r="X31" s="22">
        <f t="shared" ca="1" si="13"/>
        <v>-0.545940170940171</v>
      </c>
      <c r="Y31" s="22">
        <f t="shared" ca="1" si="13"/>
        <v>1.1600000000000001</v>
      </c>
      <c r="Z31" s="22">
        <f t="shared" ca="1" si="13"/>
        <v>-0.46296296296296291</v>
      </c>
      <c r="AA31" s="22">
        <f t="shared" ca="1" si="13"/>
        <v>0.21501014198782964</v>
      </c>
      <c r="AB31" s="22">
        <f t="shared" ca="1" si="13"/>
        <v>-0.68614357262103498</v>
      </c>
      <c r="AC31" s="22">
        <f t="shared" ca="1" si="13"/>
        <v>2.0265957446808511</v>
      </c>
      <c r="AD31" s="22">
        <f t="shared" ca="1" si="13"/>
        <v>-0.73637961335676627</v>
      </c>
      <c r="AE31" s="22">
        <f t="shared" ca="1" si="13"/>
        <v>3.5066666666666668</v>
      </c>
      <c r="AF31" s="22">
        <f t="shared" ca="1" si="13"/>
        <v>-0.62573964497041423</v>
      </c>
      <c r="AG31" s="23">
        <f t="shared" ca="1" si="13"/>
        <v>2.7233201581027666</v>
      </c>
      <c r="AH31" s="26"/>
    </row>
    <row r="32" spans="1:34" s="19" customFormat="1" ht="12.75" x14ac:dyDescent="0.2">
      <c r="A32" s="26"/>
      <c r="B32" s="48" t="s">
        <v>5</v>
      </c>
      <c r="C32" s="49" t="str">
        <f t="shared" si="8"/>
        <v>Tiros en Movimiento</v>
      </c>
      <c r="D32" s="39"/>
      <c r="E32" s="42">
        <f t="shared" ca="1" si="10"/>
        <v>4.46875</v>
      </c>
      <c r="F32" s="40">
        <f t="shared" ca="1" si="10"/>
        <v>0.19285714285714284</v>
      </c>
      <c r="G32" s="40">
        <f t="shared" ca="1" si="10"/>
        <v>-0.33892215568862272</v>
      </c>
      <c r="H32" s="40">
        <f t="shared" ca="1" si="10"/>
        <v>3.6231884057970953E-2</v>
      </c>
      <c r="I32" s="40">
        <f t="shared" ca="1" si="10"/>
        <v>8.7412587412587506E-2</v>
      </c>
      <c r="J32" s="40">
        <f t="shared" ca="1" si="10"/>
        <v>0.545016077170418</v>
      </c>
      <c r="K32" s="40">
        <f t="shared" ca="1" si="10"/>
        <v>-0.44120707596253905</v>
      </c>
      <c r="L32" s="40">
        <f t="shared" ca="1" si="10"/>
        <v>1.1173184357541999E-2</v>
      </c>
      <c r="M32" s="40">
        <f t="shared" ca="1" si="10"/>
        <v>2.3941068139963217E-2</v>
      </c>
      <c r="N32" s="40">
        <f t="shared" ca="1" si="10"/>
        <v>-0.82014388489208634</v>
      </c>
      <c r="O32" s="40">
        <f t="shared" ca="1" si="10"/>
        <v>4.62</v>
      </c>
      <c r="P32" s="40">
        <f t="shared" ca="1" si="10"/>
        <v>-0.70640569395017794</v>
      </c>
      <c r="Q32" s="40">
        <f t="shared" ca="1" si="10"/>
        <v>1.5151515151515151</v>
      </c>
      <c r="R32" s="40">
        <f t="shared" ca="1" si="10"/>
        <v>0.14698795180722901</v>
      </c>
      <c r="S32" s="40">
        <f t="shared" ca="1" si="10"/>
        <v>-0.15336134453781514</v>
      </c>
      <c r="T32" s="40">
        <f t="shared" ca="1" si="10"/>
        <v>-0.50868486352357323</v>
      </c>
      <c r="U32" s="40">
        <f t="shared" ref="U32:AG32" ca="1" si="14">IF(ISBLANK(U10),"",(U10/T10)-1)</f>
        <v>1.6868686868686869</v>
      </c>
      <c r="V32" s="40">
        <f t="shared" ca="1" si="14"/>
        <v>-0.38533834586466165</v>
      </c>
      <c r="W32" s="40">
        <f t="shared" ca="1" si="14"/>
        <v>-1.5290519877675823E-2</v>
      </c>
      <c r="X32" s="40">
        <f t="shared" ca="1" si="14"/>
        <v>1.468944099378882</v>
      </c>
      <c r="Y32" s="40">
        <f t="shared" ca="1" si="14"/>
        <v>-0.8716981132075472</v>
      </c>
      <c r="Z32" s="40">
        <f t="shared" ca="1" si="14"/>
        <v>1.0784313725490198</v>
      </c>
      <c r="AA32" s="40">
        <f t="shared" ca="1" si="14"/>
        <v>0.25943396226415105</v>
      </c>
      <c r="AB32" s="40">
        <f t="shared" ca="1" si="14"/>
        <v>0.68539325842696619</v>
      </c>
      <c r="AC32" s="40">
        <f t="shared" ca="1" si="14"/>
        <v>-0.76888888888888896</v>
      </c>
      <c r="AD32" s="40">
        <f t="shared" ca="1" si="14"/>
        <v>1.9519230769230771</v>
      </c>
      <c r="AE32" s="40">
        <f t="shared" ca="1" si="14"/>
        <v>2.2117263843648209</v>
      </c>
      <c r="AF32" s="40">
        <f t="shared" ca="1" si="14"/>
        <v>-1.2170385395537497E-2</v>
      </c>
      <c r="AG32" s="43">
        <f t="shared" ca="1" si="14"/>
        <v>-0.757700205338809</v>
      </c>
      <c r="AH32" s="26"/>
    </row>
    <row r="33" spans="1:34" s="19" customFormat="1" ht="12.75" x14ac:dyDescent="0.2">
      <c r="A33" s="26"/>
      <c r="B33" s="21" t="s">
        <v>5</v>
      </c>
      <c r="C33" s="47" t="str">
        <f t="shared" si="8"/>
        <v>Rastreo Lateral</v>
      </c>
      <c r="D33" s="39"/>
      <c r="E33" s="41">
        <f t="shared" ca="1" si="10"/>
        <v>-0.15492957746478875</v>
      </c>
      <c r="F33" s="22">
        <f t="shared" ca="1" si="10"/>
        <v>5.4416666666666664</v>
      </c>
      <c r="G33" s="22">
        <f t="shared" ca="1" si="10"/>
        <v>-0.35446313065976709</v>
      </c>
      <c r="H33" s="22">
        <f t="shared" ca="1" si="10"/>
        <v>-0.76753507014028055</v>
      </c>
      <c r="I33" s="22">
        <f t="shared" ca="1" si="10"/>
        <v>5.6206896551724137</v>
      </c>
      <c r="J33" s="22">
        <f t="shared" ca="1" si="10"/>
        <v>-6.510416666666663E-2</v>
      </c>
      <c r="K33" s="22">
        <f t="shared" ca="1" si="10"/>
        <v>-0.23537604456824512</v>
      </c>
      <c r="L33" s="22">
        <f t="shared" ca="1" si="10"/>
        <v>-0.13661202185792354</v>
      </c>
      <c r="M33" s="22">
        <f t="shared" ca="1" si="10"/>
        <v>0.28059071729957807</v>
      </c>
      <c r="N33" s="22">
        <f t="shared" ca="1" si="10"/>
        <v>-0.47940691927512358</v>
      </c>
      <c r="O33" s="22">
        <f t="shared" ca="1" si="10"/>
        <v>-0.42405063291139244</v>
      </c>
      <c r="P33" s="22">
        <f t="shared" ca="1" si="10"/>
        <v>-0.32417582417582413</v>
      </c>
      <c r="Q33" s="22">
        <f t="shared" ca="1" si="10"/>
        <v>1.178861788617886</v>
      </c>
      <c r="R33" s="22">
        <f t="shared" ca="1" si="10"/>
        <v>1.0634328358208953</v>
      </c>
      <c r="S33" s="22">
        <f t="shared" ca="1" si="10"/>
        <v>-0.65280289330922248</v>
      </c>
      <c r="T33" s="22">
        <f t="shared" ca="1" si="10"/>
        <v>0.58854166666666674</v>
      </c>
      <c r="U33" s="22">
        <f t="shared" ref="U33:AG33" ca="1" si="15">IF(ISBLANK(U11),"",(U11/T11)-1)</f>
        <v>-0.50491803278688518</v>
      </c>
      <c r="V33" s="22">
        <f t="shared" ca="1" si="15"/>
        <v>-0.22516556291390732</v>
      </c>
      <c r="W33" s="22">
        <f t="shared" ca="1" si="15"/>
        <v>6.683760683760684</v>
      </c>
      <c r="X33" s="22">
        <f t="shared" ca="1" si="15"/>
        <v>-7.4527252502780916E-2</v>
      </c>
      <c r="Y33" s="22">
        <f t="shared" ca="1" si="15"/>
        <v>-0.71995192307692313</v>
      </c>
      <c r="Z33" s="22">
        <f t="shared" ca="1" si="15"/>
        <v>2.9184549356223175</v>
      </c>
      <c r="AA33" s="22">
        <f t="shared" ca="1" si="15"/>
        <v>-0.59145673603504934</v>
      </c>
      <c r="AB33" s="22">
        <f t="shared" ca="1" si="15"/>
        <v>1.3243967828418231</v>
      </c>
      <c r="AC33" s="22">
        <f t="shared" ca="1" si="15"/>
        <v>-0.11418685121107264</v>
      </c>
      <c r="AD33" s="22">
        <f t="shared" ca="1" si="15"/>
        <v>0.27734375</v>
      </c>
      <c r="AE33" s="22">
        <f t="shared" ca="1" si="15"/>
        <v>-0.72884811416921513</v>
      </c>
      <c r="AF33" s="22">
        <f t="shared" ca="1" si="15"/>
        <v>2.4022556390977443</v>
      </c>
      <c r="AG33" s="23">
        <f t="shared" ca="1" si="15"/>
        <v>-8.8397790055249059E-3</v>
      </c>
      <c r="AH33" s="26"/>
    </row>
    <row r="34" spans="1:34" s="19" customFormat="1" ht="12.75" x14ac:dyDescent="0.2">
      <c r="A34" s="26"/>
      <c r="B34" s="48" t="s">
        <v>5</v>
      </c>
      <c r="C34" s="49" t="str">
        <f t="shared" si="8"/>
        <v>Tiros en Red</v>
      </c>
      <c r="D34" s="39"/>
      <c r="E34" s="42">
        <f t="shared" ca="1" si="10"/>
        <v>1.0814196242171188</v>
      </c>
      <c r="F34" s="40">
        <f t="shared" ca="1" si="10"/>
        <v>-0.15847542627883648</v>
      </c>
      <c r="G34" s="40">
        <f t="shared" ca="1" si="10"/>
        <v>0.13110846245530383</v>
      </c>
      <c r="H34" s="40">
        <f t="shared" ca="1" si="10"/>
        <v>-2.8451001053740765E-2</v>
      </c>
      <c r="I34" s="40">
        <f t="shared" ca="1" si="10"/>
        <v>-0.69848156182212584</v>
      </c>
      <c r="J34" s="40">
        <f t="shared" ca="1" si="10"/>
        <v>9.7122302158273444E-2</v>
      </c>
      <c r="K34" s="40">
        <f t="shared" ca="1" si="10"/>
        <v>0.76721311475409837</v>
      </c>
      <c r="L34" s="40">
        <f t="shared" ca="1" si="10"/>
        <v>-0.63265306122448983</v>
      </c>
      <c r="M34" s="40">
        <f t="shared" ca="1" si="10"/>
        <v>0.56565656565656575</v>
      </c>
      <c r="N34" s="40">
        <f t="shared" ca="1" si="10"/>
        <v>0.36774193548387091</v>
      </c>
      <c r="O34" s="40">
        <f t="shared" ca="1" si="10"/>
        <v>-0.56839622641509435</v>
      </c>
      <c r="P34" s="40">
        <f t="shared" ca="1" si="10"/>
        <v>0.48633879781420775</v>
      </c>
      <c r="Q34" s="40">
        <f t="shared" ca="1" si="10"/>
        <v>0.33823529411764697</v>
      </c>
      <c r="R34" s="40">
        <f t="shared" ca="1" si="10"/>
        <v>-0.7005494505494505</v>
      </c>
      <c r="S34" s="40">
        <f t="shared" ca="1" si="10"/>
        <v>5.4495412844036695</v>
      </c>
      <c r="T34" s="40">
        <f t="shared" ca="1" si="10"/>
        <v>-0.58179231863442382</v>
      </c>
      <c r="U34" s="40">
        <f t="shared" ref="U34:AG34" ca="1" si="16">IF(ISBLANK(U12),"",(U12/T12)-1)</f>
        <v>-0.4285714285714286</v>
      </c>
      <c r="V34" s="40">
        <f t="shared" ca="1" si="16"/>
        <v>3.166666666666667</v>
      </c>
      <c r="W34" s="40">
        <f t="shared" ca="1" si="16"/>
        <v>0.4157142857142857</v>
      </c>
      <c r="X34" s="40">
        <f t="shared" ca="1" si="16"/>
        <v>-0.79112008072653883</v>
      </c>
      <c r="Y34" s="40">
        <f t="shared" ca="1" si="16"/>
        <v>0.5314009661835748</v>
      </c>
      <c r="Z34" s="40">
        <f t="shared" ca="1" si="16"/>
        <v>0.75078864353312302</v>
      </c>
      <c r="AA34" s="40">
        <f t="shared" ca="1" si="16"/>
        <v>0.29549549549549559</v>
      </c>
      <c r="AB34" s="40">
        <f t="shared" ca="1" si="16"/>
        <v>-0.54242002781641174</v>
      </c>
      <c r="AC34" s="40">
        <f t="shared" ca="1" si="16"/>
        <v>1.2522796352583585</v>
      </c>
      <c r="AD34" s="40">
        <f t="shared" ca="1" si="16"/>
        <v>-0.17543859649122806</v>
      </c>
      <c r="AE34" s="40">
        <f t="shared" ca="1" si="16"/>
        <v>-0.65302782324058928</v>
      </c>
      <c r="AF34" s="40">
        <f t="shared" ca="1" si="16"/>
        <v>3.3301886792452828</v>
      </c>
      <c r="AG34" s="43">
        <f t="shared" ca="1" si="16"/>
        <v>-0.83986928104575165</v>
      </c>
      <c r="AH34" s="26"/>
    </row>
    <row r="35" spans="1:34" s="19" customFormat="1" ht="12.75" x14ac:dyDescent="0.2">
      <c r="A35" s="26"/>
      <c r="B35" s="21" t="s">
        <v>5</v>
      </c>
      <c r="C35" s="47" t="str">
        <f t="shared" si="8"/>
        <v>Reflejos</v>
      </c>
      <c r="D35" s="39"/>
      <c r="E35" s="41">
        <f t="shared" ca="1" si="10"/>
        <v>-0.26583850931677022</v>
      </c>
      <c r="F35" s="22">
        <f t="shared" ca="1" si="10"/>
        <v>-0.67512690355329952</v>
      </c>
      <c r="G35" s="22">
        <f t="shared" ca="1" si="10"/>
        <v>0.28125</v>
      </c>
      <c r="H35" s="22">
        <f t="shared" ca="1" si="10"/>
        <v>2.0447154471544717</v>
      </c>
      <c r="I35" s="22">
        <f t="shared" ca="1" si="10"/>
        <v>-0.10680907877169554</v>
      </c>
      <c r="J35" s="22">
        <f t="shared" ca="1" si="10"/>
        <v>-0.16143497757847536</v>
      </c>
      <c r="K35" s="22">
        <f t="shared" ca="1" si="10"/>
        <v>-0.67736185383244207</v>
      </c>
      <c r="L35" s="22">
        <f t="shared" ca="1" si="10"/>
        <v>3.193370165745856</v>
      </c>
      <c r="M35" s="22">
        <f t="shared" ca="1" si="10"/>
        <v>-0.32542819499341236</v>
      </c>
      <c r="N35" s="22">
        <f t="shared" ca="1" si="10"/>
        <v>0.65625</v>
      </c>
      <c r="O35" s="22">
        <f t="shared" ca="1" si="10"/>
        <v>-0.75353773584905659</v>
      </c>
      <c r="P35" s="22">
        <f t="shared" ca="1" si="10"/>
        <v>2.8755980861244019</v>
      </c>
      <c r="Q35" s="22">
        <f t="shared" ca="1" si="10"/>
        <v>-0.15925925925925921</v>
      </c>
      <c r="R35" s="22">
        <f t="shared" ca="1" si="10"/>
        <v>-0.57562408223201178</v>
      </c>
      <c r="S35" s="22">
        <f t="shared" ca="1" si="10"/>
        <v>1.1384083044982698</v>
      </c>
      <c r="T35" s="22">
        <f t="shared" ca="1" si="10"/>
        <v>-0.69902912621359226</v>
      </c>
      <c r="U35" s="22">
        <f t="shared" ref="U35:AG35" ca="1" si="17">IF(ISBLANK(U13),"",(U13/T13)-1)</f>
        <v>0.25806451612903225</v>
      </c>
      <c r="V35" s="22">
        <f t="shared" ca="1" si="17"/>
        <v>1.6324786324786325</v>
      </c>
      <c r="W35" s="22">
        <f t="shared" ca="1" si="17"/>
        <v>-0.66233766233766234</v>
      </c>
      <c r="X35" s="22">
        <f t="shared" ca="1" si="17"/>
        <v>1.5480769230769229</v>
      </c>
      <c r="Y35" s="22">
        <f t="shared" ca="1" si="17"/>
        <v>0.39622641509433953</v>
      </c>
      <c r="Z35" s="22">
        <f t="shared" ca="1" si="17"/>
        <v>-0.28783783783783778</v>
      </c>
      <c r="AA35" s="22">
        <f t="shared" ca="1" si="17"/>
        <v>0.31878557874762814</v>
      </c>
      <c r="AB35" s="22">
        <f t="shared" ca="1" si="17"/>
        <v>-0.33525179856115106</v>
      </c>
      <c r="AC35" s="22">
        <f t="shared" ca="1" si="17"/>
        <v>-0.38311688311688308</v>
      </c>
      <c r="AD35" s="22">
        <f t="shared" ca="1" si="17"/>
        <v>-0.43508771929824563</v>
      </c>
      <c r="AE35" s="22">
        <f t="shared" ca="1" si="17"/>
        <v>2.8944099378881987</v>
      </c>
      <c r="AF35" s="22">
        <f t="shared" ca="1" si="17"/>
        <v>-0.13716108452950559</v>
      </c>
      <c r="AG35" s="23">
        <f t="shared" ca="1" si="17"/>
        <v>-9.0573012939001885E-2</v>
      </c>
      <c r="AH35" s="26"/>
    </row>
    <row r="36" spans="1:34" s="19" customFormat="1" ht="12.75" x14ac:dyDescent="0.2">
      <c r="A36" s="26"/>
      <c r="B36" s="48" t="s">
        <v>5</v>
      </c>
      <c r="C36" s="49" t="str">
        <f t="shared" si="8"/>
        <v>Microreflejos</v>
      </c>
      <c r="D36" s="39"/>
      <c r="E36" s="42">
        <f t="shared" ca="1" si="10"/>
        <v>-0.33862433862433861</v>
      </c>
      <c r="F36" s="40">
        <f t="shared" ca="1" si="10"/>
        <v>0.77600000000000002</v>
      </c>
      <c r="G36" s="40">
        <f t="shared" ca="1" si="10"/>
        <v>1.1148648648648649</v>
      </c>
      <c r="H36" s="40">
        <f t="shared" ca="1" si="10"/>
        <v>-0.126730564430245</v>
      </c>
      <c r="I36" s="40">
        <f t="shared" ca="1" si="10"/>
        <v>-0.58780487804878057</v>
      </c>
      <c r="J36" s="40">
        <f t="shared" ca="1" si="10"/>
        <v>0.88165680473372787</v>
      </c>
      <c r="K36" s="40">
        <f t="shared" ca="1" si="10"/>
        <v>-0.14779874213836475</v>
      </c>
      <c r="L36" s="40">
        <f t="shared" ca="1" si="10"/>
        <v>-7.3800738007380184E-3</v>
      </c>
      <c r="M36" s="40">
        <f t="shared" ca="1" si="10"/>
        <v>-0.76394052044609662</v>
      </c>
      <c r="N36" s="40">
        <f t="shared" ca="1" si="10"/>
        <v>3.984251968503937</v>
      </c>
      <c r="O36" s="40">
        <f t="shared" ca="1" si="10"/>
        <v>0.11216429699842023</v>
      </c>
      <c r="P36" s="40">
        <f t="shared" ca="1" si="10"/>
        <v>0.41051136363636354</v>
      </c>
      <c r="Q36" s="40">
        <f t="shared" ca="1" si="10"/>
        <v>-0.45720040281973817</v>
      </c>
      <c r="R36" s="40">
        <f t="shared" ca="1" si="10"/>
        <v>0.22263450834879417</v>
      </c>
      <c r="S36" s="40">
        <f t="shared" ca="1" si="10"/>
        <v>0.26251896813353559</v>
      </c>
      <c r="T36" s="40">
        <f t="shared" ca="1" si="10"/>
        <v>-0.33533653846153844</v>
      </c>
      <c r="U36" s="40">
        <f t="shared" ref="U36:AG36" ca="1" si="18">IF(ISBLANK(U14),"",(U14/T14)-1)</f>
        <v>-0.16817359855334535</v>
      </c>
      <c r="V36" s="40">
        <f t="shared" ca="1" si="18"/>
        <v>0.55217391304347818</v>
      </c>
      <c r="W36" s="40">
        <f t="shared" ca="1" si="18"/>
        <v>-0.82352941176470584</v>
      </c>
      <c r="X36" s="40">
        <f t="shared" ca="1" si="18"/>
        <v>5</v>
      </c>
      <c r="Y36" s="40">
        <f t="shared" ca="1" si="18"/>
        <v>8.2010582010582089E-2</v>
      </c>
      <c r="Z36" s="40">
        <f t="shared" ca="1" si="18"/>
        <v>-0.57212713936430326</v>
      </c>
      <c r="AA36" s="40">
        <f t="shared" ca="1" si="18"/>
        <v>0.89999999999999991</v>
      </c>
      <c r="AB36" s="40">
        <f t="shared" ca="1" si="18"/>
        <v>-0.75187969924812026</v>
      </c>
      <c r="AC36" s="40">
        <f t="shared" ca="1" si="18"/>
        <v>3.3878787878787877</v>
      </c>
      <c r="AD36" s="40">
        <f t="shared" ca="1" si="18"/>
        <v>-0.43093922651933703</v>
      </c>
      <c r="AE36" s="40">
        <f t="shared" ca="1" si="18"/>
        <v>0.43689320388349517</v>
      </c>
      <c r="AF36" s="40">
        <f t="shared" ca="1" si="18"/>
        <v>0.5760135135135136</v>
      </c>
      <c r="AG36" s="43">
        <f t="shared" ca="1" si="18"/>
        <v>-0.70846730975348338</v>
      </c>
      <c r="AH36" s="26"/>
    </row>
    <row r="37" spans="1:34" s="19" customFormat="1" ht="12.75" x14ac:dyDescent="0.2">
      <c r="A37" s="26"/>
      <c r="B37" s="21" t="s">
        <v>5</v>
      </c>
      <c r="C37" s="47" t="str">
        <f t="shared" si="8"/>
        <v>Tiros con Decisión</v>
      </c>
      <c r="D37" s="39"/>
      <c r="E37" s="41">
        <f t="shared" ca="1" si="10"/>
        <v>2.65625</v>
      </c>
      <c r="F37" s="22">
        <f t="shared" ca="1" si="10"/>
        <v>-0.56898656898656896</v>
      </c>
      <c r="G37" s="22">
        <f t="shared" ca="1" si="10"/>
        <v>-0.67138810198300281</v>
      </c>
      <c r="H37" s="22">
        <f t="shared" ca="1" si="10"/>
        <v>4.1465517241379306</v>
      </c>
      <c r="I37" s="22">
        <f t="shared" ca="1" si="10"/>
        <v>-0.41373534338358464</v>
      </c>
      <c r="J37" s="22">
        <f t="shared" ca="1" si="10"/>
        <v>-0.45999999999999996</v>
      </c>
      <c r="K37" s="22">
        <f t="shared" ca="1" si="10"/>
        <v>3.4391534391534391</v>
      </c>
      <c r="L37" s="22">
        <f t="shared" ca="1" si="10"/>
        <v>-0.1501787842669845</v>
      </c>
      <c r="M37" s="22">
        <f t="shared" ca="1" si="10"/>
        <v>0.28611500701262282</v>
      </c>
      <c r="N37" s="22">
        <f t="shared" ca="1" si="10"/>
        <v>-0.60850599781897485</v>
      </c>
      <c r="O37" s="22">
        <f t="shared" ca="1" si="10"/>
        <v>0.69359331476323116</v>
      </c>
      <c r="P37" s="22">
        <f t="shared" ca="1" si="10"/>
        <v>-0.50986842105263164</v>
      </c>
      <c r="Q37" s="22">
        <f t="shared" ca="1" si="10"/>
        <v>0.37583892617449655</v>
      </c>
      <c r="R37" s="22">
        <f t="shared" ca="1" si="10"/>
        <v>-0.68292682926829262</v>
      </c>
      <c r="S37" s="22">
        <f t="shared" ca="1" si="10"/>
        <v>5.2538461538461538</v>
      </c>
      <c r="T37" s="22">
        <f t="shared" ca="1" si="10"/>
        <v>-0.48339483394833949</v>
      </c>
      <c r="U37" s="22">
        <f t="shared" ref="U37:AG37" ca="1" si="19">IF(ISBLANK(U15),"",(U15/T15)-1)</f>
        <v>0.2952380952380953</v>
      </c>
      <c r="V37" s="22">
        <f t="shared" ca="1" si="19"/>
        <v>0.17279411764705888</v>
      </c>
      <c r="W37" s="22">
        <f t="shared" ca="1" si="19"/>
        <v>-5.9561128526645746E-2</v>
      </c>
      <c r="X37" s="22">
        <f t="shared" ca="1" si="19"/>
        <v>0.54666666666666663</v>
      </c>
      <c r="Y37" s="22">
        <f t="shared" ca="1" si="19"/>
        <v>-0.80387931034482762</v>
      </c>
      <c r="Z37" s="22">
        <f t="shared" ca="1" si="19"/>
        <v>2.401098901098901</v>
      </c>
      <c r="AA37" s="22">
        <f t="shared" ca="1" si="19"/>
        <v>0.44588045234248797</v>
      </c>
      <c r="AB37" s="22">
        <f t="shared" ca="1" si="19"/>
        <v>-0.1262569832402235</v>
      </c>
      <c r="AC37" s="22">
        <f t="shared" ca="1" si="19"/>
        <v>0.26086956521739135</v>
      </c>
      <c r="AD37" s="22">
        <f t="shared" ca="1" si="19"/>
        <v>-0.14908722109533468</v>
      </c>
      <c r="AE37" s="22">
        <f t="shared" ca="1" si="19"/>
        <v>0</v>
      </c>
      <c r="AF37" s="22">
        <f t="shared" ca="1" si="19"/>
        <v>-0.75923718712753274</v>
      </c>
      <c r="AG37" s="23">
        <f t="shared" ca="1" si="19"/>
        <v>1.1336633663366338</v>
      </c>
      <c r="AH37" s="26"/>
    </row>
    <row r="38" spans="1:34" s="19" customFormat="1" ht="12.75" x14ac:dyDescent="0.2">
      <c r="A38" s="26"/>
      <c r="B38" s="50" t="s">
        <v>5</v>
      </c>
      <c r="C38" s="51" t="str">
        <f t="shared" si="8"/>
        <v>Capacidad</v>
      </c>
      <c r="D38" s="39"/>
      <c r="E38" s="42">
        <f t="shared" ca="1" si="10"/>
        <v>-0.27902023429179978</v>
      </c>
      <c r="F38" s="40">
        <f t="shared" ca="1" si="10"/>
        <v>-0.38995568685376658</v>
      </c>
      <c r="G38" s="40">
        <f t="shared" ca="1" si="10"/>
        <v>-0.57384987893462469</v>
      </c>
      <c r="H38" s="40">
        <f t="shared" ca="1" si="10"/>
        <v>3.3920454545454541</v>
      </c>
      <c r="I38" s="40">
        <f t="shared" ca="1" si="10"/>
        <v>-0.62225097024579568</v>
      </c>
      <c r="J38" s="40">
        <f t="shared" ca="1" si="10"/>
        <v>0.44863013698630128</v>
      </c>
      <c r="K38" s="40">
        <f t="shared" ca="1" si="10"/>
        <v>-0.35697399527186757</v>
      </c>
      <c r="L38" s="40">
        <f t="shared" ca="1" si="10"/>
        <v>2.6213235294117645</v>
      </c>
      <c r="M38" s="40">
        <f t="shared" ca="1" si="10"/>
        <v>-0.78883248730964461</v>
      </c>
      <c r="N38" s="40">
        <f t="shared" ca="1" si="10"/>
        <v>1.9326923076923075</v>
      </c>
      <c r="O38" s="40">
        <f t="shared" ca="1" si="10"/>
        <v>0.28524590163934427</v>
      </c>
      <c r="P38" s="40">
        <f t="shared" ca="1" si="10"/>
        <v>-0.45790816326530615</v>
      </c>
      <c r="Q38" s="40">
        <f t="shared" ca="1" si="10"/>
        <v>0.28705882352941181</v>
      </c>
      <c r="R38" s="40">
        <f t="shared" ca="1" si="10"/>
        <v>-0.57221206581352835</v>
      </c>
      <c r="S38" s="40">
        <f t="shared" ca="1" si="10"/>
        <v>1.5470085470085468</v>
      </c>
      <c r="T38" s="40">
        <f t="shared" ca="1" si="10"/>
        <v>-0.36577181208053688</v>
      </c>
      <c r="U38" s="40">
        <f t="shared" ref="U38:AG38" ca="1" si="20">IF(ISBLANK(U16),"",(U16/T16)-1)</f>
        <v>1.3862433862433861</v>
      </c>
      <c r="V38" s="40">
        <f t="shared" ca="1" si="20"/>
        <v>-7.9822616407982272E-2</v>
      </c>
      <c r="W38" s="40">
        <f t="shared" ca="1" si="20"/>
        <v>-0.14939759036144573</v>
      </c>
      <c r="X38" s="40">
        <f t="shared" ca="1" si="20"/>
        <v>-0.51274787535410771</v>
      </c>
      <c r="Y38" s="40">
        <f t="shared" ca="1" si="20"/>
        <v>1.808139534883721</v>
      </c>
      <c r="Z38" s="40">
        <f t="shared" ca="1" si="20"/>
        <v>-0.6262939958592133</v>
      </c>
      <c r="AA38" s="40">
        <f t="shared" ca="1" si="20"/>
        <v>1.1578947368421053</v>
      </c>
      <c r="AB38" s="40">
        <f t="shared" ca="1" si="20"/>
        <v>-0.83568677792041079</v>
      </c>
      <c r="AC38" s="40">
        <f t="shared" ca="1" si="20"/>
        <v>1.53125</v>
      </c>
      <c r="AD38" s="40">
        <f t="shared" ca="1" si="20"/>
        <v>0.14197530864197527</v>
      </c>
      <c r="AE38" s="40">
        <f t="shared" ca="1" si="20"/>
        <v>0.42972972972972978</v>
      </c>
      <c r="AF38" s="40">
        <f t="shared" ca="1" si="20"/>
        <v>-0.5954631379962193</v>
      </c>
      <c r="AG38" s="43">
        <f t="shared" ca="1" si="20"/>
        <v>0.61214953271028039</v>
      </c>
      <c r="AH38" s="26"/>
    </row>
    <row r="39" spans="1:34" s="19" customFormat="1" ht="12.75" x14ac:dyDescent="0.2">
      <c r="A39" s="26"/>
      <c r="B39" s="48" t="s">
        <v>5</v>
      </c>
      <c r="C39" s="49" t="str">
        <f t="shared" si="8"/>
        <v>Detección</v>
      </c>
      <c r="D39" s="39"/>
      <c r="E39" s="41">
        <f t="shared" ca="1" si="10"/>
        <v>4.2794117647058822</v>
      </c>
      <c r="F39" s="22">
        <f t="shared" ca="1" si="10"/>
        <v>-0.33286908077994426</v>
      </c>
      <c r="G39" s="22">
        <f t="shared" ca="1" si="10"/>
        <v>-0.48225469728601256</v>
      </c>
      <c r="H39" s="22">
        <f t="shared" ca="1" si="10"/>
        <v>1.185483870967742</v>
      </c>
      <c r="I39" s="22">
        <f t="shared" ca="1" si="10"/>
        <v>0.53690036900368998</v>
      </c>
      <c r="J39" s="22">
        <f t="shared" ca="1" si="10"/>
        <v>2.4009603841537164E-3</v>
      </c>
      <c r="K39" s="22">
        <f t="shared" ca="1" si="10"/>
        <v>-0.17245508982035929</v>
      </c>
      <c r="L39" s="22">
        <f t="shared" ca="1" si="10"/>
        <v>-0.10564399421128801</v>
      </c>
      <c r="M39" s="22">
        <f t="shared" ca="1" si="10"/>
        <v>-0.18770226537216828</v>
      </c>
      <c r="N39" s="22">
        <f t="shared" ca="1" si="10"/>
        <v>0.69920318725099606</v>
      </c>
      <c r="O39" s="22">
        <f t="shared" ca="1" si="10"/>
        <v>-0.81125439624853457</v>
      </c>
      <c r="P39" s="22">
        <f t="shared" ca="1" si="10"/>
        <v>1.1366459627329193</v>
      </c>
      <c r="Q39" s="22">
        <f t="shared" ca="1" si="10"/>
        <v>0.33430232558139528</v>
      </c>
      <c r="R39" s="22">
        <f t="shared" ca="1" si="10"/>
        <v>-0.44008714596949894</v>
      </c>
      <c r="S39" s="22">
        <f t="shared" ca="1" si="10"/>
        <v>1.4824902723735409</v>
      </c>
      <c r="T39" s="22">
        <f t="shared" ca="1" si="10"/>
        <v>0.1426332288401253</v>
      </c>
      <c r="U39" s="22">
        <f t="shared" ref="U39:AG39" ca="1" si="21">IF(ISBLANK(U17),"",(U17/T17)-1)</f>
        <v>-4.1152263374485631E-2</v>
      </c>
      <c r="V39" s="22">
        <f t="shared" ca="1" si="21"/>
        <v>-0.17882689556509301</v>
      </c>
      <c r="W39" s="22">
        <f t="shared" ca="1" si="21"/>
        <v>0.23867595818815324</v>
      </c>
      <c r="X39" s="22">
        <f t="shared" ca="1" si="21"/>
        <v>-0.3628691983122363</v>
      </c>
      <c r="Y39" s="22">
        <f t="shared" ca="1" si="21"/>
        <v>-0.53642384105960272</v>
      </c>
      <c r="Z39" s="22">
        <f t="shared" ca="1" si="21"/>
        <v>1.3904761904761904</v>
      </c>
      <c r="AA39" s="22">
        <f t="shared" ca="1" si="21"/>
        <v>-0.18525896414342624</v>
      </c>
      <c r="AB39" s="22">
        <f t="shared" ca="1" si="21"/>
        <v>-0.66259168704156479</v>
      </c>
      <c r="AC39" s="22">
        <f t="shared" ca="1" si="21"/>
        <v>1.5579710144927534</v>
      </c>
      <c r="AD39" s="22">
        <f t="shared" ca="1" si="21"/>
        <v>0.69405099150141636</v>
      </c>
      <c r="AE39" s="22">
        <f t="shared" ca="1" si="21"/>
        <v>0.18896321070234112</v>
      </c>
      <c r="AF39" s="22">
        <f t="shared" ca="1" si="21"/>
        <v>0.3600562587904359</v>
      </c>
      <c r="AG39" s="23">
        <f t="shared" ca="1" si="21"/>
        <v>-0.54395036194415725</v>
      </c>
      <c r="AH39" s="26"/>
    </row>
    <row r="40" spans="1:34" s="19" customFormat="1" ht="12.75" x14ac:dyDescent="0.2">
      <c r="A40" s="26"/>
      <c r="B40" s="21" t="s">
        <v>5</v>
      </c>
      <c r="C40" s="47" t="str">
        <f t="shared" si="8"/>
        <v>Trigger Control</v>
      </c>
      <c r="D40" s="39"/>
      <c r="E40" s="42">
        <f t="shared" ca="1" si="10"/>
        <v>6.6115702479338845E-2</v>
      </c>
      <c r="F40" s="40">
        <f t="shared" ref="F40:AG40" ca="1" si="22">IF(ISBLANK(F18),"",(F18/E18)-1)</f>
        <v>1.5503875968992276E-2</v>
      </c>
      <c r="G40" s="40">
        <f t="shared" ca="1" si="22"/>
        <v>-0.27328244274809166</v>
      </c>
      <c r="H40" s="40">
        <f t="shared" ca="1" si="22"/>
        <v>-0.26050420168067223</v>
      </c>
      <c r="I40" s="40">
        <f t="shared" ca="1" si="22"/>
        <v>1.3522727272727271</v>
      </c>
      <c r="J40" s="40">
        <f t="shared" ca="1" si="22"/>
        <v>9.6618357487923134E-3</v>
      </c>
      <c r="K40" s="40">
        <f t="shared" ca="1" si="22"/>
        <v>1.674641148325362E-2</v>
      </c>
      <c r="L40" s="40">
        <f t="shared" ca="1" si="22"/>
        <v>-6.5882352941176503E-2</v>
      </c>
      <c r="M40" s="40">
        <f t="shared" ca="1" si="22"/>
        <v>-0.81989924433249373</v>
      </c>
      <c r="N40" s="40">
        <f t="shared" ca="1" si="22"/>
        <v>3.6993006993006992</v>
      </c>
      <c r="O40" s="40">
        <f t="shared" ca="1" si="22"/>
        <v>0.20833333333333326</v>
      </c>
      <c r="P40" s="40">
        <f t="shared" ca="1" si="22"/>
        <v>-0.14039408866995073</v>
      </c>
      <c r="Q40" s="40">
        <f t="shared" ca="1" si="22"/>
        <v>-0.71346704871060174</v>
      </c>
      <c r="R40" s="40">
        <f t="shared" ca="1" si="22"/>
        <v>-0.18999999999999995</v>
      </c>
      <c r="S40" s="40">
        <f t="shared" ca="1" si="22"/>
        <v>0.60493827160493829</v>
      </c>
      <c r="T40" s="40">
        <f t="shared" ca="1" si="22"/>
        <v>0.12692307692307692</v>
      </c>
      <c r="U40" s="40">
        <f t="shared" ca="1" si="22"/>
        <v>-0.34470989761092152</v>
      </c>
      <c r="V40" s="40">
        <f t="shared" ca="1" si="22"/>
        <v>2.4010416666666665</v>
      </c>
      <c r="W40" s="40">
        <f t="shared" ca="1" si="22"/>
        <v>-0.1485451761102603</v>
      </c>
      <c r="X40" s="40">
        <f t="shared" ca="1" si="22"/>
        <v>-8.9928057553957386E-3</v>
      </c>
      <c r="Y40" s="40">
        <f t="shared" ca="1" si="22"/>
        <v>0.5245009074410163</v>
      </c>
      <c r="Z40" s="40">
        <f t="shared" ca="1" si="22"/>
        <v>-0.79404761904761911</v>
      </c>
      <c r="AA40" s="40">
        <f t="shared" ca="1" si="22"/>
        <v>2.7861271676300579</v>
      </c>
      <c r="AB40" s="40">
        <f t="shared" ca="1" si="22"/>
        <v>5.1908396946564794E-2</v>
      </c>
      <c r="AC40" s="40">
        <f t="shared" ca="1" si="22"/>
        <v>0.26124818577648767</v>
      </c>
      <c r="AD40" s="40">
        <f t="shared" ca="1" si="22"/>
        <v>3.7974683544303778E-2</v>
      </c>
      <c r="AE40" s="40">
        <f t="shared" ca="1" si="22"/>
        <v>-0.17294900221729492</v>
      </c>
      <c r="AF40" s="40">
        <f t="shared" ca="1" si="22"/>
        <v>-0.65147453083109919</v>
      </c>
      <c r="AG40" s="43">
        <f t="shared" ca="1" si="22"/>
        <v>1.2461538461538462</v>
      </c>
      <c r="AH40" s="26"/>
    </row>
    <row r="41" spans="1:34" s="19" customFormat="1" ht="12.75" x14ac:dyDescent="0.2">
      <c r="A41" s="26"/>
      <c r="B41" s="48" t="s">
        <v>4</v>
      </c>
      <c r="C41" s="52" t="s">
        <v>30</v>
      </c>
      <c r="D41" s="39"/>
      <c r="E41" s="42">
        <f t="shared" ref="E41:AG41" ca="1" si="23">IF(ISBLANK(E19),"",((E19/D19)-1)*-1)</f>
        <v>1.2674271229404344E-2</v>
      </c>
      <c r="F41" s="40">
        <f t="shared" ca="1" si="23"/>
        <v>0.26829268292682928</v>
      </c>
      <c r="G41" s="40">
        <f t="shared" ca="1" si="23"/>
        <v>-4.035087719298236E-2</v>
      </c>
      <c r="H41" s="40">
        <f t="shared" ca="1" si="23"/>
        <v>-0.11973018549747039</v>
      </c>
      <c r="I41" s="40">
        <f t="shared" ca="1" si="23"/>
        <v>0.56475903614457823</v>
      </c>
      <c r="J41" s="40">
        <f t="shared" ca="1" si="23"/>
        <v>-2.4013840830449826</v>
      </c>
      <c r="K41" s="40">
        <f t="shared" ca="1" si="23"/>
        <v>0.21363173957273651</v>
      </c>
      <c r="L41" s="40">
        <f t="shared" ca="1" si="23"/>
        <v>7.8913324708926313E-2</v>
      </c>
      <c r="M41" s="40">
        <f t="shared" ca="1" si="23"/>
        <v>0.64185393258426959</v>
      </c>
      <c r="N41" s="40">
        <f t="shared" ca="1" si="23"/>
        <v>-1.1882352941176473</v>
      </c>
      <c r="O41" s="40">
        <f t="shared" ca="1" si="23"/>
        <v>-0.3100358422939069</v>
      </c>
      <c r="P41" s="40">
        <f t="shared" ca="1" si="23"/>
        <v>0.16826265389876882</v>
      </c>
      <c r="Q41" s="40">
        <f t="shared" ca="1" si="23"/>
        <v>-0.33223684210526305</v>
      </c>
      <c r="R41" s="40">
        <f t="shared" ca="1" si="23"/>
        <v>-0.1123456790123456</v>
      </c>
      <c r="S41" s="40">
        <f t="shared" ca="1" si="23"/>
        <v>0.38290788013318533</v>
      </c>
      <c r="T41" s="40">
        <f t="shared" ca="1" si="23"/>
        <v>-0.50899280575539563</v>
      </c>
      <c r="U41" s="40">
        <f t="shared" ca="1" si="23"/>
        <v>0.15613825983313467</v>
      </c>
      <c r="V41" s="40">
        <f t="shared" ca="1" si="23"/>
        <v>0.77118644067796605</v>
      </c>
      <c r="W41" s="40">
        <f t="shared" ca="1" si="23"/>
        <v>-4.716049382716049</v>
      </c>
      <c r="X41" s="40">
        <f t="shared" ca="1" si="23"/>
        <v>0.65118790496760259</v>
      </c>
      <c r="Y41" s="40">
        <f t="shared" ca="1" si="23"/>
        <v>0.21052631578947367</v>
      </c>
      <c r="Z41" s="40">
        <f t="shared" ca="1" si="23"/>
        <v>-1.6941176470588237</v>
      </c>
      <c r="AA41" s="40">
        <f t="shared" ca="1" si="23"/>
        <v>0.4818049490538574</v>
      </c>
      <c r="AB41" s="40">
        <f t="shared" ca="1" si="23"/>
        <v>-1.4325842696629212</v>
      </c>
      <c r="AC41" s="40">
        <f t="shared" ca="1" si="23"/>
        <v>0.53002309468822173</v>
      </c>
      <c r="AD41" s="40">
        <f t="shared" ca="1" si="23"/>
        <v>-0.68304668304668303</v>
      </c>
      <c r="AE41" s="40">
        <f t="shared" ca="1" si="23"/>
        <v>0.48175182481751821</v>
      </c>
      <c r="AF41" s="40">
        <f t="shared" ca="1" si="23"/>
        <v>0.28450704225352108</v>
      </c>
      <c r="AG41" s="43">
        <f t="shared" ca="1" si="23"/>
        <v>0.28346456692913391</v>
      </c>
      <c r="AH41" s="26"/>
    </row>
    <row r="42" spans="1:34" s="19" customFormat="1" ht="12.75" x14ac:dyDescent="0.2">
      <c r="A42" s="26"/>
      <c r="B42" s="14" t="s">
        <v>4</v>
      </c>
      <c r="C42" s="53" t="s">
        <v>31</v>
      </c>
      <c r="D42" s="46"/>
      <c r="E42" s="44">
        <f ca="1">IFERROR(IF(ISBLANK(E23),"",(E23/D23)-1),"")</f>
        <v>10.59379031564462</v>
      </c>
      <c r="F42" s="15">
        <f t="shared" ref="F42:AG42" ca="1" si="24">IFERROR(IF(ISBLANK(F23),"",(F23/E23)-1),"")</f>
        <v>-0.83710436952402389</v>
      </c>
      <c r="G42" s="15">
        <f t="shared" ca="1" si="24"/>
        <v>-0.3063317230273751</v>
      </c>
      <c r="H42" s="15">
        <f t="shared" ca="1" si="24"/>
        <v>-2.0483339844840076E-2</v>
      </c>
      <c r="I42" s="15">
        <f t="shared" ca="1" si="24"/>
        <v>3.886249959135637</v>
      </c>
      <c r="J42" s="15">
        <f t="shared" ca="1" si="24"/>
        <v>-0.31580491835560587</v>
      </c>
      <c r="K42" s="15">
        <f t="shared" ca="1" si="24"/>
        <v>-0.63830513421067603</v>
      </c>
      <c r="L42" s="15">
        <f t="shared" ca="1" si="24"/>
        <v>17.123175346909353</v>
      </c>
      <c r="M42" s="15">
        <f t="shared" ca="1" si="24"/>
        <v>-0.80731450135967586</v>
      </c>
      <c r="N42" s="15">
        <f t="shared" ca="1" si="24"/>
        <v>-0.3832618274582561</v>
      </c>
      <c r="O42" s="15">
        <f t="shared" ca="1" si="24"/>
        <v>0.14157941437444554</v>
      </c>
      <c r="P42" s="15">
        <f t="shared" ca="1" si="24"/>
        <v>1.668859666463709</v>
      </c>
      <c r="Q42" s="15">
        <f t="shared" ca="1" si="24"/>
        <v>-0.83515319559634227</v>
      </c>
      <c r="R42" s="15">
        <f t="shared" ca="1" si="24"/>
        <v>3.2191110018717737</v>
      </c>
      <c r="S42" s="15">
        <f t="shared" ca="1" si="24"/>
        <v>-0.91852141703418433</v>
      </c>
      <c r="T42" s="15">
        <f t="shared" ca="1" si="24"/>
        <v>26.998735073871686</v>
      </c>
      <c r="U42" s="15">
        <f t="shared" ca="1" si="24"/>
        <v>-0.83859444484945689</v>
      </c>
      <c r="V42" s="15">
        <f t="shared" ca="1" si="24"/>
        <v>4.0314169453679938E-2</v>
      </c>
      <c r="W42" s="15">
        <f t="shared" ca="1" si="24"/>
        <v>0.57178542178542191</v>
      </c>
      <c r="X42" s="15">
        <f t="shared" ca="1" si="24"/>
        <v>-0.2444577491726122</v>
      </c>
      <c r="Y42" s="15">
        <f t="shared" ca="1" si="24"/>
        <v>9.1966430804673376</v>
      </c>
      <c r="Z42" s="15">
        <f t="shared" ca="1" si="24"/>
        <v>-0.78902193755994932</v>
      </c>
      <c r="AA42" s="15">
        <f t="shared" ca="1" si="24"/>
        <v>-0.63356284690507969</v>
      </c>
      <c r="AB42" s="15">
        <f t="shared" ca="1" si="24"/>
        <v>-0.28486576383939177</v>
      </c>
      <c r="AC42" s="15">
        <f t="shared" ca="1" si="24"/>
        <v>0.67528195488721776</v>
      </c>
      <c r="AD42" s="15">
        <f t="shared" ca="1" si="24"/>
        <v>0.68571661902817471</v>
      </c>
      <c r="AE42" s="15">
        <f t="shared" ca="1" si="24"/>
        <v>2.3444637836390414</v>
      </c>
      <c r="AF42" s="15">
        <f t="shared" ca="1" si="24"/>
        <v>-0.83462075532300206</v>
      </c>
      <c r="AG42" s="16">
        <f t="shared" ca="1" si="24"/>
        <v>6.132920110192841E-2</v>
      </c>
      <c r="AH42" s="26"/>
    </row>
    <row r="43" spans="1:34" s="26" customFormat="1" ht="13.5" customHeight="1" x14ac:dyDescent="0.2"/>
    <row r="44" spans="1:34" s="26" customFormat="1" ht="18" x14ac:dyDescent="0.2">
      <c r="B44" s="132" t="s">
        <v>32</v>
      </c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4"/>
    </row>
    <row r="45" spans="1:34" s="19" customFormat="1" ht="12.75" x14ac:dyDescent="0.2">
      <c r="A45" s="26"/>
      <c r="B45" s="20" t="s">
        <v>5</v>
      </c>
      <c r="C45" s="30" t="str">
        <f>C4</f>
        <v>Tiros en Movimiento</v>
      </c>
      <c r="D45" s="24">
        <f ca="1">IF(ISBLANK(D4),"",(D4/Modelo!$D$64)-1)</f>
        <v>-0.30730730730730726</v>
      </c>
      <c r="E45" s="24">
        <f ca="1">IF(ISBLANK(E4),"",(E4/Modelo!$D$64)-1)</f>
        <v>-0.10610610610610616</v>
      </c>
      <c r="F45" s="24">
        <f ca="1">IF(ISBLANK(F4),"",(F4/Modelo!$D$64)-1)</f>
        <v>0</v>
      </c>
      <c r="G45" s="24">
        <f ca="1">IF(ISBLANK(G4),"",(G4/Modelo!$D$64)-1)</f>
        <v>-0.65565565565565564</v>
      </c>
      <c r="H45" s="24">
        <f ca="1">IF(ISBLANK(H4),"",(H4/Modelo!$D$64)-1)</f>
        <v>-0.80580580580580574</v>
      </c>
      <c r="I45" s="24">
        <f ca="1">IF(ISBLANK(I4),"",(I4/Modelo!$D$64)-1)</f>
        <v>-0.28128128128128127</v>
      </c>
      <c r="J45" s="24">
        <f ca="1">IF(ISBLANK(J4),"",(J4/Modelo!$D$64)-1)</f>
        <v>-5.5055055055055035E-2</v>
      </c>
      <c r="K45" s="24">
        <f ca="1">IF(ISBLANK(K4),"",(K4/Modelo!$D$64)-1)</f>
        <v>-0.88188188188188188</v>
      </c>
      <c r="L45" s="24">
        <f ca="1">IF(ISBLANK(L4),"",(L4/Modelo!$D$64)-1)</f>
        <v>-0.13113113113113117</v>
      </c>
      <c r="M45" s="24">
        <f ca="1">IF(ISBLANK(M4),"",(M4/Modelo!$D$64)-1)</f>
        <v>-0.41141141141141147</v>
      </c>
      <c r="N45" s="24">
        <f ca="1">IF(ISBLANK(N4),"",(N4/Modelo!$D$64)-1)</f>
        <v>-0.78378378378378377</v>
      </c>
      <c r="O45" s="24">
        <f ca="1">IF(ISBLANK(O4),"",(O4/Modelo!$D$64)-1)</f>
        <v>-0.60360360360360366</v>
      </c>
      <c r="P45" s="24">
        <f ca="1">IF(ISBLANK(P4),"",(P4/Modelo!$D$64)-1)</f>
        <v>-3.703703703703709E-2</v>
      </c>
      <c r="Q45" s="24">
        <f ca="1">IF(ISBLANK(Q4),"",(Q4/Modelo!$D$64)-1)</f>
        <v>-0.27027027027027029</v>
      </c>
      <c r="R45" s="24">
        <f ca="1">IF(ISBLANK(R4),"",(R4/Modelo!$D$64)-1)</f>
        <v>-0.20520520520520524</v>
      </c>
      <c r="S45" s="24">
        <f ca="1">IF(ISBLANK(S4),"",(S4/Modelo!$D$64)-1)</f>
        <v>-1.0010010010010006E-2</v>
      </c>
      <c r="T45" s="24">
        <f ca="1">IF(ISBLANK(T4),"",(T4/Modelo!$D$64)-1)</f>
        <v>-0.48548548548548554</v>
      </c>
      <c r="U45" s="24">
        <f ca="1">IF(ISBLANK(U4),"",(U4/Modelo!$D$64)-1)</f>
        <v>-0.71171171171171177</v>
      </c>
      <c r="V45" s="24">
        <f ca="1">IF(ISBLANK(V4),"",(V4/Modelo!$D$64)-1)</f>
        <v>-0.19819819819819817</v>
      </c>
      <c r="W45" s="24">
        <f ca="1">IF(ISBLANK(W4),"",(W4/Modelo!$D$64)-1)</f>
        <v>-0.6476476476476476</v>
      </c>
      <c r="X45" s="24">
        <f ca="1">IF(ISBLANK(X4),"",(X4/Modelo!$D$64)-1)</f>
        <v>-0.15715715715715717</v>
      </c>
      <c r="Y45" s="24">
        <f ca="1">IF(ISBLANK(Y4),"",(Y4/Modelo!$D$64)-1)</f>
        <v>-0.59659659659659658</v>
      </c>
      <c r="Z45" s="24">
        <f ca="1">IF(ISBLANK(Z4),"",(Z4/Modelo!$D$64)-1)</f>
        <v>-0.13513513513513509</v>
      </c>
      <c r="AA45" s="24">
        <f ca="1">IF(ISBLANK(AA4),"",(AA4/Modelo!$D$64)-1)</f>
        <v>-0.38638638638638634</v>
      </c>
      <c r="AB45" s="24">
        <f ca="1">IF(ISBLANK(AB4),"",(AB4/Modelo!$D$64)-1)</f>
        <v>-0.41541541541541538</v>
      </c>
      <c r="AC45" s="24">
        <f ca="1">IF(ISBLANK(AC4),"",(AC4/Modelo!$D$64)-1)</f>
        <v>-0.89989989989989994</v>
      </c>
      <c r="AD45" s="24">
        <f ca="1">IF(ISBLANK(AD4),"",(AD4/Modelo!$D$64)-1)</f>
        <v>-0.34434434434434436</v>
      </c>
      <c r="AE45" s="24">
        <f ca="1">IF(ISBLANK(AE4),"",(AE4/Modelo!$D$64)-1)</f>
        <v>-0.1551551551551551</v>
      </c>
      <c r="AF45" s="24">
        <f ca="1">IF(ISBLANK(AF4),"",(AF4/Modelo!$D$64)-1)</f>
        <v>-0.59659659659659658</v>
      </c>
      <c r="AG45" s="25">
        <f ca="1">IF(ISBLANK(AG4),"",(AG4/Modelo!$D$64)-1)</f>
        <v>-0.6266266266266266</v>
      </c>
      <c r="AH45" s="26"/>
    </row>
    <row r="46" spans="1:34" s="19" customFormat="1" ht="12.75" x14ac:dyDescent="0.2">
      <c r="A46" s="26"/>
      <c r="B46" s="48" t="s">
        <v>5</v>
      </c>
      <c r="C46" s="32" t="str">
        <f t="shared" ref="C46:C59" si="25">C5</f>
        <v>Tiros en Red</v>
      </c>
      <c r="D46" s="33">
        <f ca="1">IF(ISBLANK(D5),"",(D5/Modelo!$D$65)-1)</f>
        <v>-0.35056876938986559</v>
      </c>
      <c r="E46" s="33">
        <f ca="1">IF(ISBLANK(E5),"",(E5/Modelo!$D$65)-1)</f>
        <v>-8.2730093071354704E-2</v>
      </c>
      <c r="F46" s="33">
        <f ca="1">IF(ISBLANK(F5),"",(F5/Modelo!$D$65)-1)</f>
        <v>-0.76318510858324717</v>
      </c>
      <c r="G46" s="33">
        <f ca="1">IF(ISBLANK(G5),"",(G5/Modelo!$D$65)-1)</f>
        <v>-0.2419855222337125</v>
      </c>
      <c r="H46" s="33">
        <f ca="1">IF(ISBLANK(H5),"",(H5/Modelo!$D$65)-1)</f>
        <v>-0.23474663908996896</v>
      </c>
      <c r="I46" s="33">
        <f ca="1">IF(ISBLANK(I5),"",(I5/Modelo!$D$65)-1)</f>
        <v>0</v>
      </c>
      <c r="J46" s="33">
        <f ca="1">IF(ISBLANK(J5),"",(J5/Modelo!$D$65)-1)</f>
        <v>-4.3433298862461167E-2</v>
      </c>
      <c r="K46" s="33">
        <f ca="1">IF(ISBLANK(K5),"",(K5/Modelo!$D$65)-1)</f>
        <v>-0.79007238883143738</v>
      </c>
      <c r="L46" s="33">
        <f ca="1">IF(ISBLANK(L5),"",(L5/Modelo!$D$65)-1)</f>
        <v>-0.37125129265770429</v>
      </c>
      <c r="M46" s="33">
        <f ca="1">IF(ISBLANK(M5),"",(M5/Modelo!$D$65)-1)</f>
        <v>-0.13236814891416748</v>
      </c>
      <c r="N46" s="33">
        <f ca="1">IF(ISBLANK(N5),"",(N5/Modelo!$D$65)-1)</f>
        <v>-0.88831437435367111</v>
      </c>
      <c r="O46" s="33">
        <f ca="1">IF(ISBLANK(O5),"",(O5/Modelo!$D$65)-1)</f>
        <v>-0.14684591520165458</v>
      </c>
      <c r="P46" s="33">
        <f ca="1">IF(ISBLANK(P5),"",(P5/Modelo!$D$65)-1)</f>
        <v>-0.64529472595656667</v>
      </c>
      <c r="Q46" s="33">
        <f ca="1">IF(ISBLANK(Q5),"",(Q5/Modelo!$D$65)-1)</f>
        <v>-0.41261633919338159</v>
      </c>
      <c r="R46" s="33">
        <f ca="1">IF(ISBLANK(R5),"",(R5/Modelo!$D$65)-1)</f>
        <v>-0.4632885211995863</v>
      </c>
      <c r="S46" s="33">
        <f ca="1">IF(ISBLANK(S5),"",(S5/Modelo!$D$65)-1)</f>
        <v>-0.49327817993795242</v>
      </c>
      <c r="T46" s="33">
        <f ca="1">IF(ISBLANK(T5),"",(T5/Modelo!$D$65)-1)</f>
        <v>-0.14270941054808683</v>
      </c>
      <c r="U46" s="33">
        <f ca="1">IF(ISBLANK(U5),"",(U5/Modelo!$D$65)-1)</f>
        <v>-0.56256463288521197</v>
      </c>
      <c r="V46" s="33">
        <f ca="1">IF(ISBLANK(V5),"",(V5/Modelo!$D$65)-1)</f>
        <v>-5.0672182006204713E-2</v>
      </c>
      <c r="W46" s="33">
        <f ca="1">IF(ISBLANK(W5),"",(W5/Modelo!$D$65)-1)</f>
        <v>-0.10961737331954502</v>
      </c>
      <c r="X46" s="33">
        <f ca="1">IF(ISBLANK(X5),"",(X5/Modelo!$D$65)-1)</f>
        <v>-0.65873836608066183</v>
      </c>
      <c r="Y46" s="33">
        <f ca="1">IF(ISBLANK(Y5),"",(Y5/Modelo!$D$65)-1)</f>
        <v>-0.6225439503619441</v>
      </c>
      <c r="Z46" s="33">
        <f ca="1">IF(ISBLANK(Z5),"",(Z5/Modelo!$D$65)-1)</f>
        <v>-0.26370217166494314</v>
      </c>
      <c r="AA46" s="33">
        <f ca="1">IF(ISBLANK(AA5),"",(AA5/Modelo!$D$65)-1)</f>
        <v>-0.30920372285418818</v>
      </c>
      <c r="AB46" s="33">
        <f ca="1">IF(ISBLANK(AB5),"",(AB5/Modelo!$D$65)-1)</f>
        <v>-0.41675284384694933</v>
      </c>
      <c r="AC46" s="33">
        <f ca="1">IF(ISBLANK(AC5),"",(AC5/Modelo!$D$65)-1)</f>
        <v>-0.75491209927611169</v>
      </c>
      <c r="AD46" s="33">
        <f ca="1">IF(ISBLANK(AD5),"",(AD5/Modelo!$D$65)-1)</f>
        <v>-0.66597724922440538</v>
      </c>
      <c r="AE46" s="33">
        <f ca="1">IF(ISBLANK(AE5),"",(AE5/Modelo!$D$65)-1)</f>
        <v>-0.61737331954498442</v>
      </c>
      <c r="AF46" s="33">
        <f ca="1">IF(ISBLANK(AF5),"",(AF5/Modelo!$D$65)-1)</f>
        <v>-0.13753877973112716</v>
      </c>
      <c r="AG46" s="59">
        <f ca="1">IF(ISBLANK(AG5),"",(AG5/Modelo!$D$65)-1)</f>
        <v>-0.77042399172699072</v>
      </c>
      <c r="AH46" s="26"/>
    </row>
    <row r="47" spans="1:34" s="19" customFormat="1" ht="12.75" x14ac:dyDescent="0.2">
      <c r="A47" s="26"/>
      <c r="B47" s="50" t="s">
        <v>5</v>
      </c>
      <c r="C47" s="34" t="str">
        <f t="shared" si="25"/>
        <v>Tiros Séxtuples</v>
      </c>
      <c r="D47" s="35">
        <f ca="1">IF(ISBLANK(D6),"",(D6/Modelo!$D$65)-1)</f>
        <v>2.792140641158225E-2</v>
      </c>
      <c r="E47" s="35">
        <f ca="1">IF(ISBLANK(E6),"",(E6/Modelo!$D$65)-1)</f>
        <v>-4.1365046535677408E-3</v>
      </c>
      <c r="F47" s="35">
        <f ca="1">IF(ISBLANK(F6),"",(F6/Modelo!$D$65)-1)</f>
        <v>-0.60186142709410551</v>
      </c>
      <c r="G47" s="35">
        <f ca="1">IF(ISBLANK(G6),"",(G6/Modelo!$D$65)-1)</f>
        <v>-0.10961737331954502</v>
      </c>
      <c r="H47" s="35">
        <f ca="1">IF(ISBLANK(H6),"",(H6/Modelo!$D$65)-1)</f>
        <v>-0.59979317476732164</v>
      </c>
      <c r="I47" s="35">
        <f ca="1">IF(ISBLANK(I6),"",(I6/Modelo!$D$65)-1)</f>
        <v>-0.45294725956566706</v>
      </c>
      <c r="J47" s="35">
        <f ca="1">IF(ISBLANK(J6),"",(J6/Modelo!$D$65)-1)</f>
        <v>-0.16546018614270941</v>
      </c>
      <c r="K47" s="35">
        <f ca="1">IF(ISBLANK(K6),"",(K6/Modelo!$D$65)-1)</f>
        <v>-2.2750775594622574E-2</v>
      </c>
      <c r="L47" s="35">
        <f ca="1">IF(ISBLANK(L6),"",(L6/Modelo!$D$65)-1)</f>
        <v>-0.32574974146845914</v>
      </c>
      <c r="M47" s="35">
        <f ca="1">IF(ISBLANK(M6),"",(M6/Modelo!$D$65)-1)</f>
        <v>-0.26370217166494314</v>
      </c>
      <c r="N47" s="35">
        <f ca="1">IF(ISBLANK(N6),"",(N6/Modelo!$D$65)-1)</f>
        <v>-0.59462254395036196</v>
      </c>
      <c r="O47" s="35">
        <f ca="1">IF(ISBLANK(O6),"",(O6/Modelo!$D$65)-1)</f>
        <v>-0.67942088934850053</v>
      </c>
      <c r="P47" s="35">
        <f ca="1">IF(ISBLANK(P6),"",(P6/Modelo!$D$65)-1)</f>
        <v>-0.56876938986556358</v>
      </c>
      <c r="Q47" s="35">
        <f ca="1">IF(ISBLANK(Q6),"",(Q6/Modelo!$D$65)-1)</f>
        <v>-0.29679420889348496</v>
      </c>
      <c r="R47" s="35">
        <f ca="1">IF(ISBLANK(R6),"",(R6/Modelo!$D$65)-1)</f>
        <v>-0.48500517063081694</v>
      </c>
      <c r="S47" s="35">
        <f ca="1">IF(ISBLANK(S6),"",(S6/Modelo!$D$65)-1)</f>
        <v>-0.63288521199586345</v>
      </c>
      <c r="T47" s="35">
        <f ca="1">IF(ISBLANK(T6),"",(T6/Modelo!$D$65)-1)</f>
        <v>-0.52843846949327822</v>
      </c>
      <c r="U47" s="35">
        <f ca="1">IF(ISBLANK(U6),"",(U6/Modelo!$D$65)-1)</f>
        <v>-0.64736297828335054</v>
      </c>
      <c r="V47" s="35">
        <f ca="1">IF(ISBLANK(V6),"",(V6/Modelo!$D$65)-1)</f>
        <v>-0.4808686659772492</v>
      </c>
      <c r="W47" s="35">
        <f ca="1">IF(ISBLANK(W6),"",(W6/Modelo!$D$65)-1)</f>
        <v>-0.74457083764219234</v>
      </c>
      <c r="X47" s="35">
        <f ca="1">IF(ISBLANK(X6),"",(X6/Modelo!$D$65)-1)</f>
        <v>-1.8614270941054833E-2</v>
      </c>
      <c r="Y47" s="35">
        <f ca="1">IF(ISBLANK(Y6),"",(Y6/Modelo!$D$65)-1)</f>
        <v>-0.20165460186142714</v>
      </c>
      <c r="Z47" s="35">
        <f ca="1">IF(ISBLANK(Z6),"",(Z6/Modelo!$D$65)-1)</f>
        <v>-0.65667011375387796</v>
      </c>
      <c r="AA47" s="35">
        <f ca="1">IF(ISBLANK(AA6),"",(AA6/Modelo!$D$65)-1)</f>
        <v>-0.71871768355739407</v>
      </c>
      <c r="AB47" s="35">
        <f ca="1">IF(ISBLANK(AB6),"",(AB6/Modelo!$D$65)-1)</f>
        <v>-0.42399172699069287</v>
      </c>
      <c r="AC47" s="35">
        <f ca="1">IF(ISBLANK(AC6),"",(AC6/Modelo!$D$65)-1)</f>
        <v>-0.88004136504653574</v>
      </c>
      <c r="AD47" s="35">
        <f ca="1">IF(ISBLANK(AD6),"",(AD6/Modelo!$D$65)-1)</f>
        <v>-0.53257497414684596</v>
      </c>
      <c r="AE47" s="35">
        <f ca="1">IF(ISBLANK(AE6),"",(AE6/Modelo!$D$65)-1)</f>
        <v>-6.5149948293691806E-2</v>
      </c>
      <c r="AF47" s="35">
        <f ca="1">IF(ISBLANK(AF6),"",(AF6/Modelo!$D$65)-1)</f>
        <v>-0.39400206825232675</v>
      </c>
      <c r="AG47" s="60">
        <f ca="1">IF(ISBLANK(AG6),"",(AG6/Modelo!$D$65)-1)</f>
        <v>-0.12202688728024824</v>
      </c>
      <c r="AH47" s="26"/>
    </row>
    <row r="48" spans="1:34" s="19" customFormat="1" ht="12.75" x14ac:dyDescent="0.2">
      <c r="A48" s="26"/>
      <c r="B48" s="50" t="s">
        <v>5</v>
      </c>
      <c r="C48" s="34" t="str">
        <f t="shared" si="25"/>
        <v>Rastreo Lateral</v>
      </c>
      <c r="D48" s="35">
        <f ca="1">IF(ISBLANK(D7),"",(D7/Modelo!$D$65)-1)</f>
        <v>-0.7404343329886246</v>
      </c>
      <c r="E48" s="35">
        <f ca="1">IF(ISBLANK(E7),"",(E7/Modelo!$D$65)-1)</f>
        <v>-0.76215098241985524</v>
      </c>
      <c r="F48" s="35">
        <f ca="1">IF(ISBLANK(F7),"",(F7/Modelo!$D$65)-1)</f>
        <v>-0.50879007238883145</v>
      </c>
      <c r="G48" s="35">
        <f ca="1">IF(ISBLANK(G7),"",(G7/Modelo!$D$65)-1)</f>
        <v>-0.77145811789038266</v>
      </c>
      <c r="H48" s="35">
        <f ca="1">IF(ISBLANK(H7),"",(H7/Modelo!$D$65)-1)</f>
        <v>-0.81178903826266802</v>
      </c>
      <c r="I48" s="35">
        <f ca="1">IF(ISBLANK(I7),"",(I7/Modelo!$D$65)-1)</f>
        <v>-0.8376421923474664</v>
      </c>
      <c r="J48" s="35">
        <f ca="1">IF(ISBLANK(J7),"",(J7/Modelo!$D$65)-1)</f>
        <v>-0.41985522233712513</v>
      </c>
      <c r="K48" s="35">
        <f ca="1">IF(ISBLANK(K7),"",(K7/Modelo!$D$65)-1)</f>
        <v>-0.30713547052740431</v>
      </c>
      <c r="L48" s="35">
        <f ca="1">IF(ISBLANK(L7),"",(L7/Modelo!$D$65)-1)</f>
        <v>-0.21406411582213025</v>
      </c>
      <c r="M48" s="35">
        <f ca="1">IF(ISBLANK(M7),"",(M7/Modelo!$D$65)-1)</f>
        <v>-0.79420889348500512</v>
      </c>
      <c r="N48" s="35">
        <f ca="1">IF(ISBLANK(N7),"",(N7/Modelo!$D$65)-1)</f>
        <v>-0.66907962771458118</v>
      </c>
      <c r="O48" s="35">
        <f ca="1">IF(ISBLANK(O7),"",(O7/Modelo!$D$65)-1)</f>
        <v>-0.10548086866597728</v>
      </c>
      <c r="P48" s="35">
        <f ca="1">IF(ISBLANK(P7),"",(P7/Modelo!$D$65)-1)</f>
        <v>-0.34953464322647365</v>
      </c>
      <c r="Q48" s="35">
        <f ca="1">IF(ISBLANK(Q7),"",(Q7/Modelo!$D$65)-1)</f>
        <v>-0.11892450879007244</v>
      </c>
      <c r="R48" s="35">
        <f ca="1">IF(ISBLANK(R7),"",(R7/Modelo!$D$65)-1)</f>
        <v>-0.2595656670113754</v>
      </c>
      <c r="S48" s="35">
        <f ca="1">IF(ISBLANK(S7),"",(S7/Modelo!$D$65)-1)</f>
        <v>2.8955532574974185E-2</v>
      </c>
      <c r="T48" s="35">
        <f ca="1">IF(ISBLANK(T7),"",(T7/Modelo!$D$65)-1)</f>
        <v>-0.20682523267838682</v>
      </c>
      <c r="U48" s="35">
        <f ca="1">IF(ISBLANK(U7),"",(U7/Modelo!$D$65)-1)</f>
        <v>-0.74560496380558428</v>
      </c>
      <c r="V48" s="35">
        <f ca="1">IF(ISBLANK(V7),"",(V7/Modelo!$D$65)-1)</f>
        <v>-0.74353671147880041</v>
      </c>
      <c r="W48" s="35">
        <f ca="1">IF(ISBLANK(W7),"",(W7/Modelo!$D$65)-1)</f>
        <v>9.3071354705274167E-3</v>
      </c>
      <c r="X48" s="35">
        <f ca="1">IF(ISBLANK(X7),"",(X7/Modelo!$D$65)-1)</f>
        <v>-0.28335056876938991</v>
      </c>
      <c r="Y48" s="35">
        <f ca="1">IF(ISBLANK(Y7),"",(Y7/Modelo!$D$65)-1)</f>
        <v>-0.43536711478800416</v>
      </c>
      <c r="Z48" s="35">
        <f ca="1">IF(ISBLANK(Z7),"",(Z7/Modelo!$D$65)-1)</f>
        <v>-7.5491209927611158E-2</v>
      </c>
      <c r="AA48" s="35">
        <f ca="1">IF(ISBLANK(AA7),"",(AA7/Modelo!$D$65)-1)</f>
        <v>-0.78800413650465351</v>
      </c>
      <c r="AB48" s="35">
        <f ca="1">IF(ISBLANK(AB7),"",(AB7/Modelo!$D$65)-1)</f>
        <v>-0.54912099276111692</v>
      </c>
      <c r="AC48" s="35">
        <f ca="1">IF(ISBLANK(AC7),"",(AC7/Modelo!$D$65)-1)</f>
        <v>-0.18407445708376424</v>
      </c>
      <c r="AD48" s="35">
        <f ca="1">IF(ISBLANK(AD7),"",(AD7/Modelo!$D$65)-1)</f>
        <v>-0.56153050672182014</v>
      </c>
      <c r="AE48" s="35">
        <f ca="1">IF(ISBLANK(AE7),"",(AE7/Modelo!$D$65)-1)</f>
        <v>-0.88314374353671143</v>
      </c>
      <c r="AF48" s="35">
        <f ca="1">IF(ISBLANK(AF7),"",(AF7/Modelo!$D$65)-1)</f>
        <v>-0.71871768355739407</v>
      </c>
      <c r="AG48" s="60">
        <f ca="1">IF(ISBLANK(AG7),"",(AG7/Modelo!$D$65)-1)</f>
        <v>-0.64736297828335054</v>
      </c>
      <c r="AH48" s="26"/>
    </row>
    <row r="49" spans="1:34" s="19" customFormat="1" ht="12.75" x14ac:dyDescent="0.2">
      <c r="A49" s="26"/>
      <c r="B49" s="50" t="s">
        <v>5</v>
      </c>
      <c r="C49" s="34" t="str">
        <f t="shared" si="25"/>
        <v>Rastreo en Movimiento</v>
      </c>
      <c r="D49" s="35">
        <f ca="1">IF(ISBLANK(D8),"",(D8/Modelo!$D$65)-1)</f>
        <v>-0.52843846949327822</v>
      </c>
      <c r="E49" s="35">
        <f ca="1">IF(ISBLANK(E8),"",(E8/Modelo!$D$65)-1)</f>
        <v>-0.77145811789038266</v>
      </c>
      <c r="F49" s="35">
        <f ca="1">IF(ISBLANK(F8),"",(F8/Modelo!$D$65)-1)</f>
        <v>-0.83660806618407446</v>
      </c>
      <c r="G49" s="35">
        <f ca="1">IF(ISBLANK(G8),"",(G8/Modelo!$D$65)-1)</f>
        <v>-9.7207859358841797E-2</v>
      </c>
      <c r="H49" s="35">
        <f ca="1">IF(ISBLANK(H8),"",(H8/Modelo!$D$65)-1)</f>
        <v>-0.51809720785935887</v>
      </c>
      <c r="I49" s="35">
        <f ca="1">IF(ISBLANK(I8),"",(I8/Modelo!$D$65)-1)</f>
        <v>-0.43536711478800416</v>
      </c>
      <c r="J49" s="35">
        <f ca="1">IF(ISBLANK(J8),"",(J8/Modelo!$D$65)-1)</f>
        <v>-0.25439503619441572</v>
      </c>
      <c r="K49" s="35">
        <f ca="1">IF(ISBLANK(K8),"",(K8/Modelo!$D$65)-1)</f>
        <v>-0.5987590486039297</v>
      </c>
      <c r="L49" s="35">
        <f ca="1">IF(ISBLANK(L8),"",(L8/Modelo!$D$65)-1)</f>
        <v>-8.376421923474664E-2</v>
      </c>
      <c r="M49" s="35">
        <f ca="1">IF(ISBLANK(M8),"",(M8/Modelo!$D$65)-1)</f>
        <v>-0.80558428128231641</v>
      </c>
      <c r="N49" s="35">
        <f ca="1">IF(ISBLANK(N8),"",(N8/Modelo!$D$65)-1)</f>
        <v>-0.578076525336091</v>
      </c>
      <c r="O49" s="35">
        <f ca="1">IF(ISBLANK(O8),"",(O8/Modelo!$D$65)-1)</f>
        <v>1.1375387797311287E-2</v>
      </c>
      <c r="P49" s="35">
        <f ca="1">IF(ISBLANK(P8),"",(P8/Modelo!$D$65)-1)</f>
        <v>-8.1695966907962769E-2</v>
      </c>
      <c r="Q49" s="35">
        <f ca="1">IF(ISBLANK(Q8),"",(Q8/Modelo!$D$65)-1)</f>
        <v>-0.65770423991726989</v>
      </c>
      <c r="R49" s="35">
        <f ca="1">IF(ISBLANK(R8),"",(R8/Modelo!$D$65)-1)</f>
        <v>-0.16752843846949328</v>
      </c>
      <c r="S49" s="35">
        <f ca="1">IF(ISBLANK(S8),"",(S8/Modelo!$D$65)-1)</f>
        <v>-0.57497414684591519</v>
      </c>
      <c r="T49" s="35">
        <f ca="1">IF(ISBLANK(T8),"",(T8/Modelo!$D$65)-1)</f>
        <v>-0.85625646328852123</v>
      </c>
      <c r="U49" s="35">
        <f ca="1">IF(ISBLANK(U8),"",(U8/Modelo!$D$65)-1)</f>
        <v>-0.29679420889348496</v>
      </c>
      <c r="V49" s="35">
        <f ca="1">IF(ISBLANK(V8),"",(V8/Modelo!$D$65)-1)</f>
        <v>-0.40227507755946224</v>
      </c>
      <c r="W49" s="35">
        <f ca="1">IF(ISBLANK(W8),"",(W8/Modelo!$D$65)-1)</f>
        <v>-0.68252326783867634</v>
      </c>
      <c r="X49" s="35">
        <f ca="1">IF(ISBLANK(X8),"",(X8/Modelo!$D$65)-1)</f>
        <v>-0.70217166494312311</v>
      </c>
      <c r="Y49" s="35">
        <f ca="1">IF(ISBLANK(Y8),"",(Y8/Modelo!$D$65)-1)</f>
        <v>-0.53050672182006209</v>
      </c>
      <c r="Z49" s="35">
        <f ca="1">IF(ISBLANK(Z8),"",(Z8/Modelo!$D$65)-1)</f>
        <v>-7.8593588417786964E-2</v>
      </c>
      <c r="AA49" s="35">
        <f ca="1">IF(ISBLANK(AA8),"",(AA8/Modelo!$D$65)-1)</f>
        <v>-0.23371251292657702</v>
      </c>
      <c r="AB49" s="35">
        <f ca="1">IF(ISBLANK(AB8),"",(AB8/Modelo!$D$65)-1)</f>
        <v>-0.88728024819027917</v>
      </c>
      <c r="AC49" s="35">
        <f ca="1">IF(ISBLANK(AC8),"",(AC8/Modelo!$D$65)-1)</f>
        <v>-0.80765253360910028</v>
      </c>
      <c r="AD49" s="35">
        <f ca="1">IF(ISBLANK(AD8),"",(AD8/Modelo!$D$65)-1)</f>
        <v>-0.29265770423991722</v>
      </c>
      <c r="AE49" s="35">
        <f ca="1">IF(ISBLANK(AE8),"",(AE8/Modelo!$D$65)-1)</f>
        <v>-0.17786970010341263</v>
      </c>
      <c r="AF49" s="35">
        <f ca="1">IF(ISBLANK(AF8),"",(AF8/Modelo!$D$65)-1)</f>
        <v>-0.52533609100310241</v>
      </c>
      <c r="AG49" s="60">
        <f ca="1">IF(ISBLANK(AG8),"",(AG8/Modelo!$D$65)-1)</f>
        <v>-0.24819027921406411</v>
      </c>
      <c r="AH49" s="26"/>
    </row>
    <row r="50" spans="1:34" s="19" customFormat="1" ht="12.75" x14ac:dyDescent="0.2">
      <c r="A50" s="26"/>
      <c r="B50" s="50" t="s">
        <v>5</v>
      </c>
      <c r="C50" s="34" t="str">
        <f t="shared" si="25"/>
        <v>Tiros de Araña</v>
      </c>
      <c r="D50" s="35">
        <f ca="1">IF(ISBLANK(D9),"",(D9/Modelo!$D$65)-1)</f>
        <v>-0.46122026887280243</v>
      </c>
      <c r="E50" s="35">
        <f ca="1">IF(ISBLANK(E9),"",(E9/Modelo!$D$65)-1)</f>
        <v>-0.68252326783867634</v>
      </c>
      <c r="F50" s="35">
        <f ca="1">IF(ISBLANK(F9),"",(F9/Modelo!$D$65)-1)</f>
        <v>-0.51292657704239919</v>
      </c>
      <c r="G50" s="35">
        <f ca="1">IF(ISBLANK(G9),"",(G9/Modelo!$D$65)-1)</f>
        <v>-0.46535677352637017</v>
      </c>
      <c r="H50" s="35">
        <f ca="1">IF(ISBLANK(H9),"",(H9/Modelo!$D$65)-1)</f>
        <v>-0.74663908996897621</v>
      </c>
      <c r="I50" s="35">
        <f ca="1">IF(ISBLANK(I9),"",(I9/Modelo!$D$65)-1)</f>
        <v>-0.35160289555325752</v>
      </c>
      <c r="J50" s="35">
        <f ca="1">IF(ISBLANK(J9),"",(J9/Modelo!$D$65)-1)</f>
        <v>-0.13753877973112716</v>
      </c>
      <c r="K50" s="35">
        <f ca="1">IF(ISBLANK(K9),"",(K9/Modelo!$D$65)-1)</f>
        <v>-0.34746639089968978</v>
      </c>
      <c r="L50" s="35">
        <f ca="1">IF(ISBLANK(L9),"",(L9/Modelo!$D$65)-1)</f>
        <v>-0.76732161323681491</v>
      </c>
      <c r="M50" s="35">
        <f ca="1">IF(ISBLANK(M9),"",(M9/Modelo!$D$65)-1)</f>
        <v>-0.76318510858324717</v>
      </c>
      <c r="N50" s="35">
        <f ca="1">IF(ISBLANK(N9),"",(N9/Modelo!$D$65)-1)</f>
        <v>-0.31230610134436398</v>
      </c>
      <c r="O50" s="35">
        <f ca="1">IF(ISBLANK(O9),"",(O9/Modelo!$D$65)-1)</f>
        <v>-0.12099276111685631</v>
      </c>
      <c r="P50" s="35">
        <f ca="1">IF(ISBLANK(P9),"",(P9/Modelo!$D$65)-1)</f>
        <v>-0.80558428128231641</v>
      </c>
      <c r="Q50" s="35">
        <f ca="1">IF(ISBLANK(Q9),"",(Q9/Modelo!$D$65)-1)</f>
        <v>2.0682523267838704E-2</v>
      </c>
      <c r="R50" s="35">
        <f ca="1">IF(ISBLANK(R9),"",(R9/Modelo!$D$65)-1)</f>
        <v>-0.66907962771458118</v>
      </c>
      <c r="S50" s="35">
        <f ca="1">IF(ISBLANK(S9),"",(S9/Modelo!$D$65)-1)</f>
        <v>-0.2213029989658738</v>
      </c>
      <c r="T50" s="35">
        <f ca="1">IF(ISBLANK(T9),"",(T9/Modelo!$D$65)-1)</f>
        <v>-0.84177869700103414</v>
      </c>
      <c r="U50" s="35">
        <f ca="1">IF(ISBLANK(U9),"",(U9/Modelo!$D$65)-1)</f>
        <v>-4.2399172699069232E-2</v>
      </c>
      <c r="V50" s="35">
        <f ca="1">IF(ISBLANK(V9),"",(V9/Modelo!$D$65)-1)</f>
        <v>-0.23061013443640122</v>
      </c>
      <c r="W50" s="35">
        <f ca="1">IF(ISBLANK(W9),"",(W9/Modelo!$D$65)-1)</f>
        <v>-3.2057911065149991E-2</v>
      </c>
      <c r="X50" s="35">
        <f ca="1">IF(ISBLANK(X9),"",(X9/Modelo!$D$65)-1)</f>
        <v>-0.56049638055842821</v>
      </c>
      <c r="Y50" s="35">
        <f ca="1">IF(ISBLANK(Y9),"",(Y9/Modelo!$D$65)-1)</f>
        <v>-5.0672182006204713E-2</v>
      </c>
      <c r="Z50" s="35">
        <f ca="1">IF(ISBLANK(Z9),"",(Z9/Modelo!$D$65)-1)</f>
        <v>-0.49017580144777662</v>
      </c>
      <c r="AA50" s="35">
        <f ca="1">IF(ISBLANK(AA9),"",(AA9/Modelo!$D$65)-1)</f>
        <v>-0.3805584281282316</v>
      </c>
      <c r="AB50" s="35">
        <f ca="1">IF(ISBLANK(AB9),"",(AB9/Modelo!$D$65)-1)</f>
        <v>-0.80558428128231641</v>
      </c>
      <c r="AC50" s="35">
        <f ca="1">IF(ISBLANK(AC9),"",(AC9/Modelo!$D$65)-1)</f>
        <v>-0.41158221302998965</v>
      </c>
      <c r="AD50" s="35">
        <f ca="1">IF(ISBLANK(AD9),"",(AD9/Modelo!$D$65)-1)</f>
        <v>-0.84488107549120994</v>
      </c>
      <c r="AE50" s="35">
        <f ca="1">IF(ISBLANK(AE9),"",(AE9/Modelo!$D$65)-1)</f>
        <v>-0.3009307135470527</v>
      </c>
      <c r="AF50" s="35">
        <f ca="1">IF(ISBLANK(AF9),"",(AF9/Modelo!$D$65)-1)</f>
        <v>-0.73836608066184073</v>
      </c>
      <c r="AG50" s="60">
        <f ca="1">IF(ISBLANK(AG9),"",(AG9/Modelo!$D$65)-1)</f>
        <v>-2.585315408479838E-2</v>
      </c>
      <c r="AH50" s="26"/>
    </row>
    <row r="51" spans="1:34" s="19" customFormat="1" ht="12.75" x14ac:dyDescent="0.2">
      <c r="A51" s="26"/>
      <c r="B51" s="50" t="s">
        <v>5</v>
      </c>
      <c r="C51" s="34" t="str">
        <f t="shared" si="25"/>
        <v>Tiros en Movimiento</v>
      </c>
      <c r="D51" s="35">
        <f ca="1">IF(ISBLANK(D10),"",(D10/Modelo!$D$65)-1)</f>
        <v>-0.86763185108583252</v>
      </c>
      <c r="E51" s="35">
        <f ca="1">IF(ISBLANK(E10),"",(E10/Modelo!$D$65)-1)</f>
        <v>-0.27611168562564636</v>
      </c>
      <c r="F51" s="35">
        <f ca="1">IF(ISBLANK(F10),"",(F10/Modelo!$D$65)-1)</f>
        <v>-0.13650465356773522</v>
      </c>
      <c r="G51" s="35">
        <f ca="1">IF(ISBLANK(G10),"",(G10/Modelo!$D$65)-1)</f>
        <v>-0.42916235780765255</v>
      </c>
      <c r="H51" s="35">
        <f ca="1">IF(ISBLANK(H10),"",(H10/Modelo!$D$65)-1)</f>
        <v>-0.40847983453981385</v>
      </c>
      <c r="I51" s="35">
        <f ca="1">IF(ISBLANK(I10),"",(I10/Modelo!$D$65)-1)</f>
        <v>-0.3567735263702172</v>
      </c>
      <c r="J51" s="35">
        <f ca="1">IF(ISBLANK(J10),"",(J10/Modelo!$D$65)-1)</f>
        <v>-6.2047569803516112E-3</v>
      </c>
      <c r="K51" s="35">
        <f ca="1">IF(ISBLANK(K10),"",(K10/Modelo!$D$65)-1)</f>
        <v>-0.44467425025853158</v>
      </c>
      <c r="L51" s="35">
        <f ca="1">IF(ISBLANK(L10),"",(L10/Modelo!$D$65)-1)</f>
        <v>-0.43846949327817997</v>
      </c>
      <c r="M51" s="35">
        <f ca="1">IF(ISBLANK(M10),"",(M10/Modelo!$D$65)-1)</f>
        <v>-0.42502585315408481</v>
      </c>
      <c r="N51" s="35">
        <f ca="1">IF(ISBLANK(N10),"",(N10/Modelo!$D$65)-1)</f>
        <v>-0.89658738366080659</v>
      </c>
      <c r="O51" s="35">
        <f ca="1">IF(ISBLANK(O10),"",(O10/Modelo!$D$65)-1)</f>
        <v>-0.4188210961737332</v>
      </c>
      <c r="P51" s="35">
        <f ca="1">IF(ISBLANK(P10),"",(P10/Modelo!$D$65)-1)</f>
        <v>-0.82936918304033092</v>
      </c>
      <c r="Q51" s="35">
        <f ca="1">IF(ISBLANK(Q10),"",(Q10/Modelo!$D$65)-1)</f>
        <v>-0.57083764219234745</v>
      </c>
      <c r="R51" s="35">
        <f ca="1">IF(ISBLANK(R10),"",(R10/Modelo!$D$65)-1)</f>
        <v>-0.50775594622543951</v>
      </c>
      <c r="S51" s="35">
        <f ca="1">IF(ISBLANK(S10),"",(S10/Modelo!$D$65)-1)</f>
        <v>-0.58324715615305067</v>
      </c>
      <c r="T51" s="35">
        <f ca="1">IF(ISBLANK(T10),"",(T10/Modelo!$D$65)-1)</f>
        <v>-0.79524301964839705</v>
      </c>
      <c r="U51" s="35">
        <f ca="1">IF(ISBLANK(U10),"",(U10/Modelo!$D$65)-1)</f>
        <v>-0.44984488107549125</v>
      </c>
      <c r="V51" s="35">
        <f ca="1">IF(ISBLANK(V10),"",(V10/Modelo!$D$65)-1)</f>
        <v>-0.66184074457083764</v>
      </c>
      <c r="W51" s="35">
        <f ca="1">IF(ISBLANK(W10),"",(W10/Modelo!$D$65)-1)</f>
        <v>-0.66701137538779731</v>
      </c>
      <c r="X51" s="35">
        <f ca="1">IF(ISBLANK(X10),"",(X10/Modelo!$D$65)-1)</f>
        <v>-0.17786970010341263</v>
      </c>
      <c r="Y51" s="35">
        <f ca="1">IF(ISBLANK(Y10),"",(Y10/Modelo!$D$65)-1)</f>
        <v>-0.89451913133402272</v>
      </c>
      <c r="Z51" s="35">
        <f ca="1">IF(ISBLANK(Z10),"",(Z10/Modelo!$D$65)-1)</f>
        <v>-0.78076525336091007</v>
      </c>
      <c r="AA51" s="35">
        <f ca="1">IF(ISBLANK(AA10),"",(AA10/Modelo!$D$65)-1)</f>
        <v>-0.72388831437435375</v>
      </c>
      <c r="AB51" s="35">
        <f ca="1">IF(ISBLANK(AB10),"",(AB10/Modelo!$D$65)-1)</f>
        <v>-0.53464322647362983</v>
      </c>
      <c r="AC51" s="35">
        <f ca="1">IF(ISBLANK(AC10),"",(AC10/Modelo!$D$65)-1)</f>
        <v>-0.89245087900723885</v>
      </c>
      <c r="AD51" s="35">
        <f ca="1">IF(ISBLANK(AD10),"",(AD10/Modelo!$D$65)-1)</f>
        <v>-0.68252326783867634</v>
      </c>
      <c r="AE51" s="35">
        <f ca="1">IF(ISBLANK(AE10),"",(AE10/Modelo!$D$65)-1)</f>
        <v>1.9648397104446769E-2</v>
      </c>
      <c r="AF51" s="35">
        <f ca="1">IF(ISBLANK(AF10),"",(AF10/Modelo!$D$65)-1)</f>
        <v>7.2388831437435464E-3</v>
      </c>
      <c r="AG51" s="60">
        <f ca="1">IF(ISBLANK(AG10),"",(AG10/Modelo!$D$65)-1)</f>
        <v>-0.75594622543950363</v>
      </c>
      <c r="AH51" s="26"/>
    </row>
    <row r="52" spans="1:34" s="19" customFormat="1" ht="12.75" x14ac:dyDescent="0.2">
      <c r="A52" s="26"/>
      <c r="B52" s="50" t="s">
        <v>5</v>
      </c>
      <c r="C52" s="34" t="str">
        <f t="shared" si="25"/>
        <v>Rastreo Lateral</v>
      </c>
      <c r="D52" s="35">
        <f ca="1">IF(ISBLANK(D11),"",(D11/Modelo!$D$65)-1)</f>
        <v>-0.85315408479834542</v>
      </c>
      <c r="E52" s="35">
        <f ca="1">IF(ISBLANK(E11),"",(E11/Modelo!$D$65)-1)</f>
        <v>-0.875904860392968</v>
      </c>
      <c r="F52" s="35">
        <f ca="1">IF(ISBLANK(F11),"",(F11/Modelo!$D$65)-1)</f>
        <v>-0.20062047569803521</v>
      </c>
      <c r="G52" s="35">
        <f ca="1">IF(ISBLANK(G11),"",(G11/Modelo!$D$65)-1)</f>
        <v>-0.483971044467425</v>
      </c>
      <c r="H52" s="35">
        <f ca="1">IF(ISBLANK(H11),"",(H11/Modelo!$D$65)-1)</f>
        <v>-0.88004136504653574</v>
      </c>
      <c r="I52" s="35">
        <f ca="1">IF(ISBLANK(I11),"",(I11/Modelo!$D$65)-1)</f>
        <v>-0.20579110651499488</v>
      </c>
      <c r="J52" s="35">
        <f ca="1">IF(ISBLANK(J11),"",(J11/Modelo!$D$65)-1)</f>
        <v>-0.25749741468459153</v>
      </c>
      <c r="K52" s="35">
        <f ca="1">IF(ISBLANK(K11),"",(K11/Modelo!$D$65)-1)</f>
        <v>-0.43226473629782836</v>
      </c>
      <c r="L52" s="35">
        <f ca="1">IF(ISBLANK(L11),"",(L11/Modelo!$D$65)-1)</f>
        <v>-0.50982419855222338</v>
      </c>
      <c r="M52" s="35">
        <f ca="1">IF(ISBLANK(M11),"",(M11/Modelo!$D$65)-1)</f>
        <v>-0.37228541882109623</v>
      </c>
      <c r="N52" s="35">
        <f ca="1">IF(ISBLANK(N11),"",(N11/Modelo!$D$65)-1)</f>
        <v>-0.67321613236814892</v>
      </c>
      <c r="O52" s="35">
        <f ca="1">IF(ISBLANK(O11),"",(O11/Modelo!$D$65)-1)</f>
        <v>-0.81178903826266802</v>
      </c>
      <c r="P52" s="35">
        <f ca="1">IF(ISBLANK(P11),"",(P11/Modelo!$D$65)-1)</f>
        <v>-0.87280248190279219</v>
      </c>
      <c r="Q52" s="35">
        <f ca="1">IF(ISBLANK(Q11),"",(Q11/Modelo!$D$65)-1)</f>
        <v>-0.72285418821096181</v>
      </c>
      <c r="R52" s="35">
        <f ca="1">IF(ISBLANK(R11),"",(R11/Modelo!$D$65)-1)</f>
        <v>-0.42812823164426062</v>
      </c>
      <c r="S52" s="35">
        <f ca="1">IF(ISBLANK(S11),"",(S11/Modelo!$D$65)-1)</f>
        <v>-0.80144777662874866</v>
      </c>
      <c r="T52" s="35">
        <f ca="1">IF(ISBLANK(T11),"",(T11/Modelo!$D$65)-1)</f>
        <v>-0.68459152016546021</v>
      </c>
      <c r="U52" s="35">
        <f ca="1">IF(ISBLANK(U11),"",(U11/Modelo!$D$65)-1)</f>
        <v>-0.84384694932781801</v>
      </c>
      <c r="V52" s="35">
        <f ca="1">IF(ISBLANK(V11),"",(V11/Modelo!$D$65)-1)</f>
        <v>-0.8790072388831438</v>
      </c>
      <c r="W52" s="35">
        <f ca="1">IF(ISBLANK(W11),"",(W11/Modelo!$D$65)-1)</f>
        <v>-7.0320579110651482E-2</v>
      </c>
      <c r="X52" s="35">
        <f ca="1">IF(ISBLANK(X11),"",(X11/Modelo!$D$65)-1)</f>
        <v>-0.13960703205791103</v>
      </c>
      <c r="Y52" s="35">
        <f ca="1">IF(ISBLANK(Y11),"",(Y11/Modelo!$D$65)-1)</f>
        <v>-0.75904860392967943</v>
      </c>
      <c r="Z52" s="35">
        <f ca="1">IF(ISBLANK(Z11),"",(Z11/Modelo!$D$65)-1)</f>
        <v>-5.5842812823164389E-2</v>
      </c>
      <c r="AA52" s="35">
        <f ca="1">IF(ISBLANK(AA11),"",(AA11/Modelo!$D$65)-1)</f>
        <v>-0.61427094105480862</v>
      </c>
      <c r="AB52" s="35">
        <f ca="1">IF(ISBLANK(AB11),"",(AB11/Modelo!$D$65)-1)</f>
        <v>-0.10341261633919341</v>
      </c>
      <c r="AC52" s="35">
        <f ca="1">IF(ISBLANK(AC11),"",(AC11/Modelo!$D$65)-1)</f>
        <v>-0.20579110651499488</v>
      </c>
      <c r="AD52" s="35">
        <f ca="1">IF(ISBLANK(AD11),"",(AD11/Modelo!$D$65)-1)</f>
        <v>1.4477766287487093E-2</v>
      </c>
      <c r="AE52" s="35">
        <f ca="1">IF(ISBLANK(AE11),"",(AE11/Modelo!$D$65)-1)</f>
        <v>-0.72492244053774568</v>
      </c>
      <c r="AF52" s="35">
        <f ca="1">IF(ISBLANK(AF11),"",(AF11/Modelo!$D$65)-1)</f>
        <v>-6.4115822130299871E-2</v>
      </c>
      <c r="AG52" s="60">
        <f ca="1">IF(ISBLANK(AG11),"",(AG11/Modelo!$D$65)-1)</f>
        <v>-7.2388831437435353E-2</v>
      </c>
      <c r="AH52" s="26"/>
    </row>
    <row r="53" spans="1:34" s="19" customFormat="1" ht="12.75" x14ac:dyDescent="0.2">
      <c r="A53" s="26"/>
      <c r="B53" s="50" t="s">
        <v>5</v>
      </c>
      <c r="C53" s="34" t="str">
        <f t="shared" si="25"/>
        <v>Tiros en Red</v>
      </c>
      <c r="D53" s="35">
        <f ca="1">IF(ISBLANK(D12),"",(D12/Modelo!$D$65)-1)</f>
        <v>-0.50465356773526371</v>
      </c>
      <c r="E53" s="35">
        <f ca="1">IF(ISBLANK(E12),"",(E12/Modelo!$D$65)-1)</f>
        <v>3.1023784901758056E-2</v>
      </c>
      <c r="F53" s="35">
        <f ca="1">IF(ISBLANK(F12),"",(F12/Modelo!$D$65)-1)</f>
        <v>-0.13236814891416748</v>
      </c>
      <c r="G53" s="35">
        <f ca="1">IF(ISBLANK(G12),"",(G12/Modelo!$D$65)-1)</f>
        <v>-1.8614270941054833E-2</v>
      </c>
      <c r="H53" s="35">
        <f ca="1">IF(ISBLANK(H12),"",(H12/Modelo!$D$65)-1)</f>
        <v>-4.6535677352636973E-2</v>
      </c>
      <c r="I53" s="35">
        <f ca="1">IF(ISBLANK(I12),"",(I12/Modelo!$D$65)-1)</f>
        <v>-0.71251292657704246</v>
      </c>
      <c r="J53" s="35">
        <f ca="1">IF(ISBLANK(J12),"",(J12/Modelo!$D$65)-1)</f>
        <v>-0.68459152016546021</v>
      </c>
      <c r="K53" s="35">
        <f ca="1">IF(ISBLANK(K12),"",(K12/Modelo!$D$65)-1)</f>
        <v>-0.44260599793174771</v>
      </c>
      <c r="L53" s="35">
        <f ca="1">IF(ISBLANK(L12),"",(L12/Modelo!$D$65)-1)</f>
        <v>-0.79524301964839705</v>
      </c>
      <c r="M53" s="35">
        <f ca="1">IF(ISBLANK(M12),"",(M12/Modelo!$D$65)-1)</f>
        <v>-0.67942088934850053</v>
      </c>
      <c r="N53" s="35">
        <f ca="1">IF(ISBLANK(N12),"",(N12/Modelo!$D$65)-1)</f>
        <v>-0.56153050672182014</v>
      </c>
      <c r="O53" s="35">
        <f ca="1">IF(ISBLANK(O12),"",(O12/Modelo!$D$65)-1)</f>
        <v>-0.81075491209927608</v>
      </c>
      <c r="P53" s="35">
        <f ca="1">IF(ISBLANK(P12),"",(P12/Modelo!$D$65)-1)</f>
        <v>-0.71871768355739407</v>
      </c>
      <c r="Q53" s="35">
        <f ca="1">IF(ISBLANK(Q12),"",(Q12/Modelo!$D$65)-1)</f>
        <v>-0.62357807652533603</v>
      </c>
      <c r="R53" s="35">
        <f ca="1">IF(ISBLANK(R12),"",(R12/Modelo!$D$65)-1)</f>
        <v>-0.88728024819027917</v>
      </c>
      <c r="S53" s="35">
        <f ca="1">IF(ISBLANK(S12),"",(S12/Modelo!$D$65)-1)</f>
        <v>-0.27300930713547056</v>
      </c>
      <c r="T53" s="35">
        <f ca="1">IF(ISBLANK(T12),"",(T12/Modelo!$D$65)-1)</f>
        <v>-0.6959669079627715</v>
      </c>
      <c r="U53" s="35">
        <f ca="1">IF(ISBLANK(U12),"",(U12/Modelo!$D$65)-1)</f>
        <v>-0.82626680455015511</v>
      </c>
      <c r="V53" s="35">
        <f ca="1">IF(ISBLANK(V12),"",(V12/Modelo!$D$65)-1)</f>
        <v>-0.27611168562564636</v>
      </c>
      <c r="W53" s="35">
        <f ca="1">IF(ISBLANK(W12),"",(W12/Modelo!$D$65)-1)</f>
        <v>2.4819027921406445E-2</v>
      </c>
      <c r="X53" s="35">
        <f ca="1">IF(ISBLANK(X12),"",(X12/Modelo!$D$65)-1)</f>
        <v>-0.78593588417786964</v>
      </c>
      <c r="Y53" s="35">
        <f ca="1">IF(ISBLANK(Y12),"",(Y12/Modelo!$D$65)-1)</f>
        <v>-0.67218200620475699</v>
      </c>
      <c r="Z53" s="35">
        <f ca="1">IF(ISBLANK(Z12),"",(Z12/Modelo!$D$65)-1)</f>
        <v>-0.42605997931747674</v>
      </c>
      <c r="AA53" s="35">
        <f ca="1">IF(ISBLANK(AA12),"",(AA12/Modelo!$D$65)-1)</f>
        <v>-0.25646328852119959</v>
      </c>
      <c r="AB53" s="35">
        <f ca="1">IF(ISBLANK(AB12),"",(AB12/Modelo!$D$65)-1)</f>
        <v>-0.65977249224405377</v>
      </c>
      <c r="AC53" s="35">
        <f ca="1">IF(ISBLANK(AC12),"",(AC12/Modelo!$D$65)-1)</f>
        <v>-0.23371251292657702</v>
      </c>
      <c r="AD53" s="35">
        <f ca="1">IF(ISBLANK(AD12),"",(AD12/Modelo!$D$65)-1)</f>
        <v>-0.36814891416752848</v>
      </c>
      <c r="AE53" s="35">
        <f ca="1">IF(ISBLANK(AE12),"",(AE12/Modelo!$D$65)-1)</f>
        <v>-0.78076525336091007</v>
      </c>
      <c r="AF53" s="35">
        <f ca="1">IF(ISBLANK(AF12),"",(AF12/Modelo!$D$65)-1)</f>
        <v>-5.0672182006204713E-2</v>
      </c>
      <c r="AG53" s="60">
        <f ca="1">IF(ISBLANK(AG12),"",(AG12/Modelo!$D$65)-1)</f>
        <v>-0.84798345398138575</v>
      </c>
      <c r="AH53" s="26"/>
    </row>
    <row r="54" spans="1:34" s="19" customFormat="1" ht="12.75" x14ac:dyDescent="0.2">
      <c r="A54" s="26"/>
      <c r="B54" s="48" t="s">
        <v>5</v>
      </c>
      <c r="C54" s="32" t="str">
        <f t="shared" si="25"/>
        <v>Reflejos</v>
      </c>
      <c r="D54" s="33">
        <f ca="1">IF(ISBLANK(D13),"",(D13/Modelo!$D$65)-1)</f>
        <v>-0.16752843846949328</v>
      </c>
      <c r="E54" s="33">
        <f ca="1">IF(ISBLANK(E13),"",(E13/Modelo!$D$65)-1)</f>
        <v>-0.38883143743536708</v>
      </c>
      <c r="F54" s="33">
        <f ca="1">IF(ISBLANK(F13),"",(F13/Modelo!$D$65)-1)</f>
        <v>-0.80144777662874866</v>
      </c>
      <c r="G54" s="33">
        <f ca="1">IF(ISBLANK(G13),"",(G13/Modelo!$D$65)-1)</f>
        <v>-0.74560496380558428</v>
      </c>
      <c r="H54" s="33">
        <f ca="1">IF(ISBLANK(H13),"",(H13/Modelo!$D$65)-1)</f>
        <v>-0.22543950361944154</v>
      </c>
      <c r="I54" s="33">
        <f ca="1">IF(ISBLANK(I13),"",(I13/Modelo!$D$65)-1)</f>
        <v>-0.30816959669079624</v>
      </c>
      <c r="J54" s="33">
        <f ca="1">IF(ISBLANK(J13),"",(J13/Modelo!$D$65)-1)</f>
        <v>-0.41985522233712513</v>
      </c>
      <c r="K54" s="33">
        <f ca="1">IF(ISBLANK(K13),"",(K13/Modelo!$D$65)-1)</f>
        <v>-0.81282316442605995</v>
      </c>
      <c r="L54" s="33">
        <f ca="1">IF(ISBLANK(L13),"",(L13/Modelo!$D$65)-1)</f>
        <v>-0.21509824198552219</v>
      </c>
      <c r="M54" s="33">
        <f ca="1">IF(ISBLANK(M13),"",(M13/Modelo!$D$65)-1)</f>
        <v>-0.47052740434332985</v>
      </c>
      <c r="N54" s="33">
        <f ca="1">IF(ISBLANK(N13),"",(N13/Modelo!$D$65)-1)</f>
        <v>-0.12306101344364018</v>
      </c>
      <c r="O54" s="33">
        <f ca="1">IF(ISBLANK(O13),"",(O13/Modelo!$D$65)-1)</f>
        <v>-0.78386763185108577</v>
      </c>
      <c r="P54" s="33">
        <f ca="1">IF(ISBLANK(P13),"",(P13/Modelo!$D$65)-1)</f>
        <v>-0.1623578076525336</v>
      </c>
      <c r="Q54" s="33">
        <f ca="1">IF(ISBLANK(Q13),"",(Q13/Modelo!$D$65)-1)</f>
        <v>-0.29576008273009302</v>
      </c>
      <c r="R54" s="33">
        <f ca="1">IF(ISBLANK(R13),"",(R13/Modelo!$D$65)-1)</f>
        <v>-0.70113753877973117</v>
      </c>
      <c r="S54" s="33">
        <f ca="1">IF(ISBLANK(S13),"",(S13/Modelo!$D$65)-1)</f>
        <v>-0.36091003102378494</v>
      </c>
      <c r="T54" s="33">
        <f ca="1">IF(ISBLANK(T13),"",(T13/Modelo!$D$65)-1)</f>
        <v>-0.80765253360910028</v>
      </c>
      <c r="U54" s="33">
        <f ca="1">IF(ISBLANK(U13),"",(U13/Modelo!$D$65)-1)</f>
        <v>-0.7580144777662875</v>
      </c>
      <c r="V54" s="33">
        <f ca="1">IF(ISBLANK(V13),"",(V13/Modelo!$D$65)-1)</f>
        <v>-0.36297828335056881</v>
      </c>
      <c r="W54" s="33">
        <f ca="1">IF(ISBLANK(W13),"",(W13/Modelo!$D$65)-1)</f>
        <v>-0.7849017580144777</v>
      </c>
      <c r="X54" s="33">
        <f ca="1">IF(ISBLANK(X13),"",(X13/Modelo!$D$65)-1)</f>
        <v>-0.45191313340227512</v>
      </c>
      <c r="Y54" s="33">
        <f ca="1">IF(ISBLANK(Y13),"",(Y13/Modelo!$D$65)-1)</f>
        <v>-0.23474663908996896</v>
      </c>
      <c r="Z54" s="33">
        <f ca="1">IF(ISBLANK(Z13),"",(Z13/Modelo!$D$65)-1)</f>
        <v>-0.45501551189245093</v>
      </c>
      <c r="AA54" s="33">
        <f ca="1">IF(ISBLANK(AA13),"",(AA13/Modelo!$D$65)-1)</f>
        <v>-0.28128231644260604</v>
      </c>
      <c r="AB54" s="33">
        <f ca="1">IF(ISBLANK(AB13),"",(AB13/Modelo!$D$65)-1)</f>
        <v>-0.52223371251292661</v>
      </c>
      <c r="AC54" s="33">
        <f ca="1">IF(ISBLANK(AC13),"",(AC13/Modelo!$D$65)-1)</f>
        <v>-0.70527404343329891</v>
      </c>
      <c r="AD54" s="33">
        <f ca="1">IF(ISBLANK(AD13),"",(AD13/Modelo!$D$65)-1)</f>
        <v>-0.83350568769389866</v>
      </c>
      <c r="AE54" s="33">
        <f ca="1">IF(ISBLANK(AE13),"",(AE13/Modelo!$D$65)-1)</f>
        <v>-0.35160289555325752</v>
      </c>
      <c r="AF54" s="33">
        <f ca="1">IF(ISBLANK(AF13),"",(AF13/Modelo!$D$65)-1)</f>
        <v>-0.44053774560496384</v>
      </c>
      <c r="AG54" s="59">
        <f ca="1">IF(ISBLANK(AG13),"",(AG13/Modelo!$D$65)-1)</f>
        <v>-0.49120992761116855</v>
      </c>
      <c r="AH54" s="26"/>
    </row>
    <row r="55" spans="1:34" s="19" customFormat="1" ht="12.75" x14ac:dyDescent="0.2">
      <c r="A55" s="26"/>
      <c r="B55" s="54" t="s">
        <v>5</v>
      </c>
      <c r="C55" s="38" t="str">
        <f t="shared" si="25"/>
        <v>Microreflejos</v>
      </c>
      <c r="D55" s="37">
        <f ca="1">IF(ISBLANK(D14),"",(D14/Modelo!$D$65)-1)</f>
        <v>-0.60910031023784894</v>
      </c>
      <c r="E55" s="37">
        <f ca="1">IF(ISBLANK(E14),"",(E14/Modelo!$D$65)-1)</f>
        <v>-0.74146845915201653</v>
      </c>
      <c r="F55" s="37">
        <f ca="1">IF(ISBLANK(F14),"",(F14/Modelo!$D$65)-1)</f>
        <v>-0.54084798345398144</v>
      </c>
      <c r="G55" s="37">
        <f ca="1">IF(ISBLANK(G14),"",(G14/Modelo!$D$65)-1)</f>
        <v>-2.8955532574974185E-2</v>
      </c>
      <c r="H55" s="37">
        <f ca="1">IF(ISBLANK(H14),"",(H14/Modelo!$D$65)-1)</f>
        <v>-0.15201654601861425</v>
      </c>
      <c r="I55" s="37">
        <f ca="1">IF(ISBLANK(I14),"",(I14/Modelo!$D$65)-1)</f>
        <v>-0.65046535677352635</v>
      </c>
      <c r="J55" s="37">
        <f ca="1">IF(ISBLANK(J14),"",(J14/Modelo!$D$65)-1)</f>
        <v>-0.34229576008273011</v>
      </c>
      <c r="K55" s="37">
        <f ca="1">IF(ISBLANK(K14),"",(K14/Modelo!$D$65)-1)</f>
        <v>-0.4395036194415719</v>
      </c>
      <c r="L55" s="37">
        <f ca="1">IF(ISBLANK(L14),"",(L14/Modelo!$D$65)-1)</f>
        <v>-0.44364012409513964</v>
      </c>
      <c r="M55" s="37">
        <f ca="1">IF(ISBLANK(M14),"",(M14/Modelo!$D$65)-1)</f>
        <v>-0.86866597724922445</v>
      </c>
      <c r="N55" s="37">
        <f ca="1">IF(ISBLANK(N14),"",(N14/Modelo!$D$65)-1)</f>
        <v>-0.34539813857290591</v>
      </c>
      <c r="O55" s="37">
        <f ca="1">IF(ISBLANK(O14),"",(O14/Modelo!$D$65)-1)</f>
        <v>-0.27197518097207862</v>
      </c>
      <c r="P55" s="37">
        <f ca="1">IF(ISBLANK(P14),"",(P14/Modelo!$D$65)-1)</f>
        <v>2.6887280248190315E-2</v>
      </c>
      <c r="Q55" s="37">
        <f ca="1">IF(ISBLANK(Q14),"",(Q14/Modelo!$D$65)-1)</f>
        <v>-0.44260599793174771</v>
      </c>
      <c r="R55" s="37">
        <f ca="1">IF(ISBLANK(R14),"",(R14/Modelo!$D$65)-1)</f>
        <v>-0.3185108583247156</v>
      </c>
      <c r="S55" s="37">
        <f ca="1">IF(ISBLANK(S14),"",(S14/Modelo!$D$65)-1)</f>
        <v>-0.13960703205791103</v>
      </c>
      <c r="T55" s="37">
        <f ca="1">IF(ISBLANK(T14),"",(T14/Modelo!$D$65)-1)</f>
        <v>-0.42812823164426062</v>
      </c>
      <c r="U55" s="37">
        <f ca="1">IF(ISBLANK(U14),"",(U14/Modelo!$D$65)-1)</f>
        <v>-0.52430196483971048</v>
      </c>
      <c r="V55" s="37">
        <f ca="1">IF(ISBLANK(V14),"",(V14/Modelo!$D$65)-1)</f>
        <v>-0.26163391933815927</v>
      </c>
      <c r="W55" s="37">
        <f ca="1">IF(ISBLANK(W14),"",(W14/Modelo!$D$65)-1)</f>
        <v>-0.86970010341261639</v>
      </c>
      <c r="X55" s="37">
        <f ca="1">IF(ISBLANK(X14),"",(X14/Modelo!$D$65)-1)</f>
        <v>-0.21820062047569799</v>
      </c>
      <c r="Y55" s="37">
        <f ca="1">IF(ISBLANK(Y14),"",(Y14/Modelo!$D$65)-1)</f>
        <v>-0.15408479834539812</v>
      </c>
      <c r="Z55" s="37">
        <f ca="1">IF(ISBLANK(Z14),"",(Z14/Modelo!$D$65)-1)</f>
        <v>-0.63805584281282313</v>
      </c>
      <c r="AA55" s="37">
        <f ca="1">IF(ISBLANK(AA14),"",(AA14/Modelo!$D$65)-1)</f>
        <v>-0.31230610134436398</v>
      </c>
      <c r="AB55" s="37">
        <f ca="1">IF(ISBLANK(AB14),"",(AB14/Modelo!$D$65)-1)</f>
        <v>-0.82936918304033092</v>
      </c>
      <c r="AC55" s="37">
        <f ca="1">IF(ISBLANK(AC14),"",(AC14/Modelo!$D$65)-1)</f>
        <v>-0.25129265770423992</v>
      </c>
      <c r="AD55" s="37">
        <f ca="1">IF(ISBLANK(AD14),"",(AD14/Modelo!$D$65)-1)</f>
        <v>-0.57394002068252326</v>
      </c>
      <c r="AE55" s="37">
        <f ca="1">IF(ISBLANK(AE14),"",(AE14/Modelo!$D$65)-1)</f>
        <v>-0.38779731127197514</v>
      </c>
      <c r="AF55" s="37">
        <f ca="1">IF(ISBLANK(AF14),"",(AF14/Modelo!$D$65)-1)</f>
        <v>-3.5160289555325797E-2</v>
      </c>
      <c r="AG55" s="61">
        <f ca="1">IF(ISBLANK(AG14),"",(AG14/Modelo!$D$65)-1)</f>
        <v>-0.71871768355739407</v>
      </c>
      <c r="AH55" s="26"/>
    </row>
    <row r="56" spans="1:34" s="19" customFormat="1" ht="12.75" x14ac:dyDescent="0.2">
      <c r="A56" s="26"/>
      <c r="B56" s="54" t="s">
        <v>5</v>
      </c>
      <c r="C56" s="38" t="str">
        <f t="shared" si="25"/>
        <v>Tiros con Decisión</v>
      </c>
      <c r="D56" s="37">
        <f ca="1">IF(ISBLANK(D15),"",(D15/Modelo!$D$65)-1)</f>
        <v>-0.76835573940020685</v>
      </c>
      <c r="E56" s="37">
        <f ca="1">IF(ISBLANK(E15),"",(E15/Modelo!$D$65)-1)</f>
        <v>-0.15305067218200619</v>
      </c>
      <c r="F56" s="37">
        <f ca="1">IF(ISBLANK(F15),"",(F15/Modelo!$D$65)-1)</f>
        <v>-0.63495346432264732</v>
      </c>
      <c r="G56" s="37">
        <f ca="1">IF(ISBLANK(G15),"",(G15/Modelo!$D$65)-1)</f>
        <v>-0.88004136504653574</v>
      </c>
      <c r="H56" s="37">
        <f ca="1">IF(ISBLANK(H15),"",(H15/Modelo!$D$65)-1)</f>
        <v>-0.38262668045501547</v>
      </c>
      <c r="I56" s="37">
        <f ca="1">IF(ISBLANK(I15),"",(I15/Modelo!$D$65)-1)</f>
        <v>-0.63805584281282313</v>
      </c>
      <c r="J56" s="37">
        <f ca="1">IF(ISBLANK(J15),"",(J15/Modelo!$D$65)-1)</f>
        <v>-0.80455015511892447</v>
      </c>
      <c r="K56" s="37">
        <f ca="1">IF(ISBLANK(K15),"",(K15/Modelo!$D$65)-1)</f>
        <v>-0.13236814891416748</v>
      </c>
      <c r="L56" s="37">
        <f ca="1">IF(ISBLANK(L15),"",(L15/Modelo!$D$65)-1)</f>
        <v>-0.26266804550155121</v>
      </c>
      <c r="M56" s="37">
        <f ca="1">IF(ISBLANK(M15),"",(M15/Modelo!$D$65)-1)</f>
        <v>-5.1706308169596649E-2</v>
      </c>
      <c r="N56" s="37">
        <f ca="1">IF(ISBLANK(N15),"",(N15/Modelo!$D$65)-1)</f>
        <v>-0.62874870734229571</v>
      </c>
      <c r="O56" s="37">
        <f ca="1">IF(ISBLANK(O15),"",(O15/Modelo!$D$65)-1)</f>
        <v>-0.37125129265770429</v>
      </c>
      <c r="P56" s="37">
        <f ca="1">IF(ISBLANK(P15),"",(P15/Modelo!$D$65)-1)</f>
        <v>-0.69183040330920376</v>
      </c>
      <c r="Q56" s="37">
        <f ca="1">IF(ISBLANK(Q15),"",(Q15/Modelo!$D$65)-1)</f>
        <v>-0.57600827300930713</v>
      </c>
      <c r="R56" s="37">
        <f ca="1">IF(ISBLANK(R15),"",(R15/Modelo!$D$65)-1)</f>
        <v>-0.86556359875904865</v>
      </c>
      <c r="S56" s="37">
        <f ca="1">IF(ISBLANK(S15),"",(S15/Modelo!$D$65)-1)</f>
        <v>-0.1592554291623578</v>
      </c>
      <c r="T56" s="37">
        <f ca="1">IF(ISBLANK(T15),"",(T15/Modelo!$D$65)-1)</f>
        <v>-0.56566701137538777</v>
      </c>
      <c r="U56" s="37">
        <f ca="1">IF(ISBLANK(U15),"",(U15/Modelo!$D$65)-1)</f>
        <v>-0.43743536711478803</v>
      </c>
      <c r="V56" s="37">
        <f ca="1">IF(ISBLANK(V15),"",(V15/Modelo!$D$65)-1)</f>
        <v>-0.34022750775594623</v>
      </c>
      <c r="W56" s="37">
        <f ca="1">IF(ISBLANK(W15),"",(W15/Modelo!$D$65)-1)</f>
        <v>-0.37952430196483966</v>
      </c>
      <c r="X56" s="37">
        <f ca="1">IF(ISBLANK(X15),"",(X15/Modelo!$D$65)-1)</f>
        <v>-4.0330920372285473E-2</v>
      </c>
      <c r="Y56" s="37">
        <f ca="1">IF(ISBLANK(Y15),"",(Y15/Modelo!$D$65)-1)</f>
        <v>-0.81178903826266802</v>
      </c>
      <c r="Z56" s="37">
        <f ca="1">IF(ISBLANK(Z15),"",(Z15/Modelo!$D$65)-1)</f>
        <v>-0.359875904860393</v>
      </c>
      <c r="AA56" s="37">
        <f ca="1">IF(ISBLANK(AA15),"",(AA15/Modelo!$D$65)-1)</f>
        <v>-7.4457083764219223E-2</v>
      </c>
      <c r="AB56" s="37">
        <f ca="1">IF(ISBLANK(AB15),"",(AB15/Modelo!$D$65)-1)</f>
        <v>-0.19131334022750779</v>
      </c>
      <c r="AC56" s="37">
        <f ca="1">IF(ISBLANK(AC15),"",(AC15/Modelo!$D$65)-1)</f>
        <v>1.9648397104446769E-2</v>
      </c>
      <c r="AD56" s="37">
        <f ca="1">IF(ISBLANK(AD15),"",(AD15/Modelo!$D$65)-1)</f>
        <v>-0.13236814891416748</v>
      </c>
      <c r="AE56" s="37">
        <f ca="1">IF(ISBLANK(AE15),"",(AE15/Modelo!$D$65)-1)</f>
        <v>-0.13236814891416748</v>
      </c>
      <c r="AF56" s="37">
        <f ca="1">IF(ISBLANK(AF15),"",(AF15/Modelo!$D$65)-1)</f>
        <v>-0.79110651499482931</v>
      </c>
      <c r="AG56" s="61">
        <f ca="1">IF(ISBLANK(AG15),"",(AG15/Modelo!$D$65)-1)</f>
        <v>-0.5542916235780766</v>
      </c>
      <c r="AH56" s="26"/>
    </row>
    <row r="57" spans="1:34" s="19" customFormat="1" ht="12.75" x14ac:dyDescent="0.2">
      <c r="A57" s="26"/>
      <c r="B57" s="54" t="s">
        <v>5</v>
      </c>
      <c r="C57" s="38" t="str">
        <f t="shared" si="25"/>
        <v>Capacidad</v>
      </c>
      <c r="D57" s="37">
        <f ca="1">IF(ISBLANK(D16),"",(D16/Modelo!$D$65)-1)</f>
        <v>-2.8955532574974185E-2</v>
      </c>
      <c r="E57" s="37">
        <f ca="1">IF(ISBLANK(E16),"",(E16/Modelo!$D$65)-1)</f>
        <v>-0.29989658738366076</v>
      </c>
      <c r="F57" s="37">
        <f ca="1">IF(ISBLANK(F16),"",(F16/Modelo!$D$65)-1)</f>
        <v>-0.57290589451913132</v>
      </c>
      <c r="G57" s="37">
        <f ca="1">IF(ISBLANK(G16),"",(G16/Modelo!$D$65)-1)</f>
        <v>-0.81799379524301963</v>
      </c>
      <c r="H57" s="37">
        <f ca="1">IF(ISBLANK(H16),"",(H16/Modelo!$D$65)-1)</f>
        <v>-0.20062047569803521</v>
      </c>
      <c r="I57" s="37">
        <f ca="1">IF(ISBLANK(I16),"",(I16/Modelo!$D$65)-1)</f>
        <v>-0.69803516028955537</v>
      </c>
      <c r="J57" s="37">
        <f ca="1">IF(ISBLANK(J16),"",(J16/Modelo!$D$65)-1)</f>
        <v>-0.56256463288521197</v>
      </c>
      <c r="K57" s="37">
        <f ca="1">IF(ISBLANK(K16),"",(K16/Modelo!$D$65)-1)</f>
        <v>-0.71871768355739407</v>
      </c>
      <c r="L57" s="37">
        <f ca="1">IF(ISBLANK(L16),"",(L16/Modelo!$D$65)-1)</f>
        <v>1.8614270941054833E-2</v>
      </c>
      <c r="M57" s="37">
        <f ca="1">IF(ISBLANK(M16),"",(M16/Modelo!$D$65)-1)</f>
        <v>-0.7849017580144777</v>
      </c>
      <c r="N57" s="37">
        <f ca="1">IF(ISBLANK(N16),"",(N16/Modelo!$D$65)-1)</f>
        <v>-0.36918304033092042</v>
      </c>
      <c r="O57" s="37">
        <f ca="1">IF(ISBLANK(O16),"",(O16/Modelo!$D$65)-1)</f>
        <v>-0.18924508790072392</v>
      </c>
      <c r="P57" s="37">
        <f ca="1">IF(ISBLANK(P16),"",(P16/Modelo!$D$65)-1)</f>
        <v>-0.56049638055842821</v>
      </c>
      <c r="Q57" s="37">
        <f ca="1">IF(ISBLANK(Q16),"",(Q16/Modelo!$D$65)-1)</f>
        <v>-0.43433298862461223</v>
      </c>
      <c r="R57" s="37">
        <f ca="1">IF(ISBLANK(R16),"",(R16/Modelo!$D$65)-1)</f>
        <v>-0.7580144777662875</v>
      </c>
      <c r="S57" s="37">
        <f ca="1">IF(ISBLANK(S16),"",(S16/Modelo!$D$65)-1)</f>
        <v>-0.3836608066184074</v>
      </c>
      <c r="T57" s="37">
        <f ca="1">IF(ISBLANK(T16),"",(T16/Modelo!$D$65)-1)</f>
        <v>-0.60910031023784894</v>
      </c>
      <c r="U57" s="37">
        <f ca="1">IF(ISBLANK(U16),"",(U16/Modelo!$D$65)-1)</f>
        <v>-6.7218200620475677E-2</v>
      </c>
      <c r="V57" s="37">
        <f ca="1">IF(ISBLANK(V16),"",(V16/Modelo!$D$65)-1)</f>
        <v>-0.1416752843846949</v>
      </c>
      <c r="W57" s="37">
        <f ca="1">IF(ISBLANK(W16),"",(W16/Modelo!$D$65)-1)</f>
        <v>-0.26990692864529475</v>
      </c>
      <c r="X57" s="37">
        <f ca="1">IF(ISBLANK(X16),"",(X16/Modelo!$D$65)-1)</f>
        <v>-0.64426059979317474</v>
      </c>
      <c r="Y57" s="37">
        <f ca="1">IF(ISBLANK(Y16),"",(Y16/Modelo!$D$65)-1)</f>
        <v>-1.0341261633919352E-3</v>
      </c>
      <c r="Z57" s="37">
        <f ca="1">IF(ISBLANK(Z16),"",(Z16/Modelo!$D$65)-1)</f>
        <v>-0.62668045501551184</v>
      </c>
      <c r="AA57" s="37">
        <f ca="1">IF(ISBLANK(AA16),"",(AA16/Modelo!$D$65)-1)</f>
        <v>-0.19441571871768359</v>
      </c>
      <c r="AB57" s="37">
        <f ca="1">IF(ISBLANK(AB16),"",(AB16/Modelo!$D$65)-1)</f>
        <v>-0.86763185108583252</v>
      </c>
      <c r="AC57" s="37">
        <f ca="1">IF(ISBLANK(AC16),"",(AC16/Modelo!$D$65)-1)</f>
        <v>-0.66494312306101344</v>
      </c>
      <c r="AD57" s="37">
        <f ca="1">IF(ISBLANK(AD16),"",(AD16/Modelo!$D$65)-1)</f>
        <v>-0.61737331954498442</v>
      </c>
      <c r="AE57" s="37">
        <f ca="1">IF(ISBLANK(AE16),"",(AE16/Modelo!$D$65)-1)</f>
        <v>-0.45294725956566706</v>
      </c>
      <c r="AF57" s="37">
        <f ca="1">IF(ISBLANK(AF16),"",(AF16/Modelo!$D$65)-1)</f>
        <v>-0.7786970010341262</v>
      </c>
      <c r="AG57" s="61">
        <f ca="1">IF(ISBLANK(AG16),"",(AG16/Modelo!$D$65)-1)</f>
        <v>-0.6432264736297828</v>
      </c>
      <c r="AH57" s="26"/>
    </row>
    <row r="58" spans="1:34" s="19" customFormat="1" ht="12.75" x14ac:dyDescent="0.2">
      <c r="A58" s="26"/>
      <c r="B58" s="54" t="s">
        <v>5</v>
      </c>
      <c r="C58" s="38" t="str">
        <f t="shared" si="25"/>
        <v>Detección</v>
      </c>
      <c r="D58" s="37">
        <f ca="1">IF(ISBLANK(D17),"",(D17/Modelo!$D$65)-1)</f>
        <v>-0.85935884177869704</v>
      </c>
      <c r="E58" s="37">
        <f ca="1">IF(ISBLANK(E17),"",(E17/Modelo!$D$65)-1)</f>
        <v>-0.25749741468459153</v>
      </c>
      <c r="F58" s="37">
        <f ca="1">IF(ISBLANK(F17),"",(F17/Modelo!$D$65)-1)</f>
        <v>-0.50465356773526371</v>
      </c>
      <c r="G58" s="37">
        <f ca="1">IF(ISBLANK(G17),"",(G17/Modelo!$D$65)-1)</f>
        <v>-0.74353671147880041</v>
      </c>
      <c r="H58" s="37">
        <f ca="1">IF(ISBLANK(H17),"",(H17/Modelo!$D$65)-1)</f>
        <v>-0.4395036194415719</v>
      </c>
      <c r="I58" s="37">
        <f ca="1">IF(ISBLANK(I17),"",(I17/Modelo!$D$65)-1)</f>
        <v>-0.13857290589451909</v>
      </c>
      <c r="J58" s="37">
        <f ca="1">IF(ISBLANK(J17),"",(J17/Modelo!$D$65)-1)</f>
        <v>-0.13650465356773522</v>
      </c>
      <c r="K58" s="37">
        <f ca="1">IF(ISBLANK(K17),"",(K17/Modelo!$D$65)-1)</f>
        <v>-0.28541882109617378</v>
      </c>
      <c r="L58" s="37">
        <f ca="1">IF(ISBLANK(L17),"",(L17/Modelo!$D$65)-1)</f>
        <v>-0.36091003102378494</v>
      </c>
      <c r="M58" s="37">
        <f ca="1">IF(ISBLANK(M17),"",(M17/Modelo!$D$65)-1)</f>
        <v>-0.4808686659772492</v>
      </c>
      <c r="N58" s="37">
        <f ca="1">IF(ISBLANK(N17),"",(N17/Modelo!$D$65)-1)</f>
        <v>-0.1178903826266805</v>
      </c>
      <c r="O58" s="37">
        <f ca="1">IF(ISBLANK(O17),"",(O17/Modelo!$D$65)-1)</f>
        <v>-0.83350568769389866</v>
      </c>
      <c r="P58" s="37">
        <f ca="1">IF(ISBLANK(P17),"",(P17/Modelo!$D$65)-1)</f>
        <v>-0.64426059979317474</v>
      </c>
      <c r="Q58" s="37">
        <f ca="1">IF(ISBLANK(Q17),"",(Q17/Modelo!$D$65)-1)</f>
        <v>-0.52533609100310241</v>
      </c>
      <c r="R58" s="37">
        <f ca="1">IF(ISBLANK(R17),"",(R17/Modelo!$D$65)-1)</f>
        <v>-0.73422957600827299</v>
      </c>
      <c r="S58" s="37">
        <f ca="1">IF(ISBLANK(S17),"",(S17/Modelo!$D$65)-1)</f>
        <v>-0.34022750775594623</v>
      </c>
      <c r="T58" s="37">
        <f ca="1">IF(ISBLANK(T17),"",(T17/Modelo!$D$65)-1)</f>
        <v>-0.24612202688728024</v>
      </c>
      <c r="U58" s="37">
        <f ca="1">IF(ISBLANK(U17),"",(U17/Modelo!$D$65)-1)</f>
        <v>-0.2771458117890383</v>
      </c>
      <c r="V58" s="37">
        <f ca="1">IF(ISBLANK(V17),"",(V17/Modelo!$D$65)-1)</f>
        <v>-0.40641158221302998</v>
      </c>
      <c r="W58" s="37">
        <f ca="1">IF(ISBLANK(W17),"",(W17/Modelo!$D$65)-1)</f>
        <v>-0.26473629782833508</v>
      </c>
      <c r="X58" s="37">
        <f ca="1">IF(ISBLANK(X17),"",(X17/Modelo!$D$65)-1)</f>
        <v>-0.53154084798345402</v>
      </c>
      <c r="Y58" s="37">
        <f ca="1">IF(ISBLANK(Y17),"",(Y17/Modelo!$D$65)-1)</f>
        <v>-0.78283350568769383</v>
      </c>
      <c r="Z58" s="37">
        <f ca="1">IF(ISBLANK(Z17),"",(Z17/Modelo!$D$65)-1)</f>
        <v>-0.4808686659772492</v>
      </c>
      <c r="AA58" s="37">
        <f ca="1">IF(ISBLANK(AA17),"",(AA17/Modelo!$D$65)-1)</f>
        <v>-0.57704239917269906</v>
      </c>
      <c r="AB58" s="37">
        <f ca="1">IF(ISBLANK(AB17),"",(AB17/Modelo!$D$65)-1)</f>
        <v>-0.85729058945191317</v>
      </c>
      <c r="AC58" s="37">
        <f ca="1">IF(ISBLANK(AC17),"",(AC17/Modelo!$D$65)-1)</f>
        <v>-0.63495346432264732</v>
      </c>
      <c r="AD58" s="37">
        <f ca="1">IF(ISBLANK(AD17),"",(AD17/Modelo!$D$65)-1)</f>
        <v>-0.38159255429162353</v>
      </c>
      <c r="AE58" s="37">
        <f ca="1">IF(ISBLANK(AE17),"",(AE17/Modelo!$D$65)-1)</f>
        <v>-0.26473629782833508</v>
      </c>
      <c r="AF58" s="37">
        <f ca="1">IF(ISBLANK(AF17),"",(AF17/Modelo!$D$65)-1)</f>
        <v>0</v>
      </c>
      <c r="AG58" s="61">
        <f ca="1">IF(ISBLANK(AG17),"",(AG17/Modelo!$D$65)-1)</f>
        <v>-0.54395036194415725</v>
      </c>
      <c r="AH58" s="26"/>
    </row>
    <row r="59" spans="1:34" s="19" customFormat="1" ht="12.75" x14ac:dyDescent="0.2">
      <c r="A59" s="26"/>
      <c r="B59" s="54" t="s">
        <v>5</v>
      </c>
      <c r="C59" s="38" t="str">
        <f t="shared" si="25"/>
        <v>Trigger Control</v>
      </c>
      <c r="D59" s="37">
        <f ca="1">IF(ISBLANK(D18),"",(D18/Modelo!$D$65)-1)</f>
        <v>-0.3743536711478801</v>
      </c>
      <c r="E59" s="37">
        <f ca="1">IF(ISBLANK(E18),"",(E18/Modelo!$D$65)-1)</f>
        <v>-0.33298862461220269</v>
      </c>
      <c r="F59" s="37">
        <f ca="1">IF(ISBLANK(F18),"",(F18/Modelo!$D$65)-1)</f>
        <v>-0.32264736297828334</v>
      </c>
      <c r="G59" s="37">
        <f ca="1">IF(ISBLANK(G18),"",(G18/Modelo!$D$65)-1)</f>
        <v>-0.50775594622543951</v>
      </c>
      <c r="H59" s="37">
        <f ca="1">IF(ISBLANK(H18),"",(H18/Modelo!$D$65)-1)</f>
        <v>-0.63598759048603926</v>
      </c>
      <c r="I59" s="37">
        <f ca="1">IF(ISBLANK(I18),"",(I18/Modelo!$D$65)-1)</f>
        <v>-0.14374353671147877</v>
      </c>
      <c r="J59" s="37">
        <f ca="1">IF(ISBLANK(J18),"",(J18/Modelo!$D$65)-1)</f>
        <v>-0.13547052740434329</v>
      </c>
      <c r="K59" s="37">
        <f ca="1">IF(ISBLANK(K18),"",(K18/Modelo!$D$65)-1)</f>
        <v>-0.12099276111685631</v>
      </c>
      <c r="L59" s="37">
        <f ca="1">IF(ISBLANK(L18),"",(L18/Modelo!$D$65)-1)</f>
        <v>-0.17890382626680457</v>
      </c>
      <c r="M59" s="37">
        <f ca="1">IF(ISBLANK(M18),"",(M18/Modelo!$D$65)-1)</f>
        <v>-0.85211995863495349</v>
      </c>
      <c r="N59" s="37">
        <f ca="1">IF(ISBLANK(N18),"",(N18/Modelo!$D$65)-1)</f>
        <v>-0.30506721820062044</v>
      </c>
      <c r="O59" s="37">
        <f ca="1">IF(ISBLANK(O18),"",(O18/Modelo!$D$65)-1)</f>
        <v>-0.16028955532574973</v>
      </c>
      <c r="P59" s="37">
        <f ca="1">IF(ISBLANK(P18),"",(P18/Modelo!$D$65)-1)</f>
        <v>-0.27817993795243023</v>
      </c>
      <c r="Q59" s="37">
        <f ca="1">IF(ISBLANK(Q18),"",(Q18/Modelo!$D$65)-1)</f>
        <v>-0.79317476732161318</v>
      </c>
      <c r="R59" s="37">
        <f ca="1">IF(ISBLANK(R18),"",(R18/Modelo!$D$65)-1)</f>
        <v>-0.83247156153050672</v>
      </c>
      <c r="S59" s="37">
        <f ca="1">IF(ISBLANK(S18),"",(S18/Modelo!$D$65)-1)</f>
        <v>-0.73112719751809718</v>
      </c>
      <c r="T59" s="37">
        <f ca="1">IF(ISBLANK(T18),"",(T18/Modelo!$D$65)-1)</f>
        <v>-0.69700103412616343</v>
      </c>
      <c r="U59" s="37">
        <f ca="1">IF(ISBLANK(U18),"",(U18/Modelo!$D$65)-1)</f>
        <v>-0.80144777662874866</v>
      </c>
      <c r="V59" s="37">
        <f ca="1">IF(ISBLANK(V18),"",(V18/Modelo!$D$65)-1)</f>
        <v>-0.32471561530506721</v>
      </c>
      <c r="W59" s="37">
        <f ca="1">IF(ISBLANK(W18),"",(W18/Modelo!$D$65)-1)</f>
        <v>-0.42502585315408481</v>
      </c>
      <c r="X59" s="37">
        <f ca="1">IF(ISBLANK(X18),"",(X18/Modelo!$D$65)-1)</f>
        <v>-0.43019648397104449</v>
      </c>
      <c r="Y59" s="37">
        <f ca="1">IF(ISBLANK(Y18),"",(Y18/Modelo!$D$65)-1)</f>
        <v>-0.13133402275077555</v>
      </c>
      <c r="Z59" s="37">
        <f ca="1">IF(ISBLANK(Z18),"",(Z18/Modelo!$D$65)-1)</f>
        <v>-0.82109617373319543</v>
      </c>
      <c r="AA59" s="37">
        <f ca="1">IF(ISBLANK(AA18),"",(AA18/Modelo!$D$65)-1)</f>
        <v>-0.32264736297828334</v>
      </c>
      <c r="AB59" s="37">
        <f ca="1">IF(ISBLANK(AB18),"",(AB18/Modelo!$D$65)-1)</f>
        <v>-0.28748707342295765</v>
      </c>
      <c r="AC59" s="37">
        <f ca="1">IF(ISBLANK(AC18),"",(AC18/Modelo!$D$65)-1)</f>
        <v>-0.10134436401240954</v>
      </c>
      <c r="AD59" s="37">
        <f ca="1">IF(ISBLANK(AD18),"",(AD18/Modelo!$D$65)-1)</f>
        <v>-6.7218200620475677E-2</v>
      </c>
      <c r="AE59" s="37">
        <f ca="1">IF(ISBLANK(AE18),"",(AE18/Modelo!$D$65)-1)</f>
        <v>-0.22854188210961734</v>
      </c>
      <c r="AF59" s="37">
        <f ca="1">IF(ISBLANK(AF18),"",(AF18/Modelo!$D$65)-1)</f>
        <v>-0.73112719751809718</v>
      </c>
      <c r="AG59" s="61">
        <f ca="1">IF(ISBLANK(AG18),"",(AG18/Modelo!$D$65)-1)</f>
        <v>-0.39607032057911062</v>
      </c>
      <c r="AH59" s="26"/>
    </row>
    <row r="60" spans="1:34" s="19" customFormat="1" ht="12.75" x14ac:dyDescent="0.2">
      <c r="A60" s="26"/>
      <c r="B60" s="54" t="s">
        <v>4</v>
      </c>
      <c r="C60" s="36" t="s">
        <v>33</v>
      </c>
      <c r="D60" s="37">
        <f ca="1">IF(ISBLANK(D19),"",(D19/Modelo!$D$65)-1)</f>
        <v>-0.18407445708376424</v>
      </c>
      <c r="E60" s="37">
        <f ca="1">IF(ISBLANK(E19),"",(E19/Modelo!$D$65)-1)</f>
        <v>-0.19441571871768359</v>
      </c>
      <c r="F60" s="37">
        <f ca="1">IF(ISBLANK(F19),"",(F19/Modelo!$D$65)-1)</f>
        <v>-0.41054808686659772</v>
      </c>
      <c r="G60" s="37">
        <f ca="1">IF(ISBLANK(G19),"",(G19/Modelo!$D$65)-1)</f>
        <v>-0.38676318510858321</v>
      </c>
      <c r="H60" s="37">
        <f ca="1">IF(ISBLANK(H19),"",(H19/Modelo!$D$65)-1)</f>
        <v>-0.31334022750775592</v>
      </c>
      <c r="I60" s="37">
        <f ca="1">IF(ISBLANK(I19),"",(I19/Modelo!$D$65)-1)</f>
        <v>-0.70113753877973117</v>
      </c>
      <c r="J60" s="37">
        <f ca="1">IF(ISBLANK(J19),"",(J19/Modelo!$D$65)-1)</f>
        <v>1.6546018614270963E-2</v>
      </c>
      <c r="K60" s="37">
        <f ca="1">IF(ISBLANK(K19),"",(K19/Modelo!$D$65)-1)</f>
        <v>-0.20062047569803521</v>
      </c>
      <c r="L60" s="37">
        <f ca="1">IF(ISBLANK(L19),"",(L19/Modelo!$D$65)-1)</f>
        <v>-0.26370217166494314</v>
      </c>
      <c r="M60" s="37">
        <f ca="1">IF(ISBLANK(M19),"",(M19/Modelo!$D$65)-1)</f>
        <v>-0.73629782833505686</v>
      </c>
      <c r="N60" s="37">
        <f ca="1">IF(ISBLANK(N19),"",(N19/Modelo!$D$65)-1)</f>
        <v>-0.42295760082730094</v>
      </c>
      <c r="O60" s="37">
        <f ca="1">IF(ISBLANK(O19),"",(O19/Modelo!$D$65)-1)</f>
        <v>-0.24405377456049637</v>
      </c>
      <c r="P60" s="37">
        <f ca="1">IF(ISBLANK(P19),"",(P19/Modelo!$D$65)-1)</f>
        <v>-0.37125129265770429</v>
      </c>
      <c r="Q60" s="37">
        <f ca="1">IF(ISBLANK(Q19),"",(Q19/Modelo!$D$65)-1)</f>
        <v>-0.1623578076525336</v>
      </c>
      <c r="R60" s="37">
        <f ca="1">IF(ISBLANK(R19),"",(R19/Modelo!$D$65)-1)</f>
        <v>-6.8252326783867612E-2</v>
      </c>
      <c r="S60" s="37">
        <f ca="1">IF(ISBLANK(S19),"",(S19/Modelo!$D$65)-1)</f>
        <v>-0.42502585315408481</v>
      </c>
      <c r="T60" s="37">
        <f ca="1">IF(ISBLANK(T19),"",(T19/Modelo!$D$65)-1)</f>
        <v>-0.13236814891416748</v>
      </c>
      <c r="U60" s="37">
        <f ca="1">IF(ISBLANK(U19),"",(U19/Modelo!$D$65)-1)</f>
        <v>-0.26783867631851088</v>
      </c>
      <c r="V60" s="37">
        <f ca="1">IF(ISBLANK(V19),"",(V19/Modelo!$D$65)-1)</f>
        <v>-0.83247156153050672</v>
      </c>
      <c r="W60" s="37">
        <f ca="1">IF(ISBLANK(W19),"",(W19/Modelo!$D$65)-1)</f>
        <v>-4.2399172699069232E-2</v>
      </c>
      <c r="X60" s="37">
        <f ca="1">IF(ISBLANK(X19),"",(X19/Modelo!$D$65)-1)</f>
        <v>-0.66597724922440538</v>
      </c>
      <c r="Y60" s="37">
        <f ca="1">IF(ISBLANK(Y19),"",(Y19/Modelo!$D$65)-1)</f>
        <v>-0.73629782833505686</v>
      </c>
      <c r="Z60" s="37">
        <f ca="1">IF(ISBLANK(Z19),"",(Z19/Modelo!$D$65)-1)</f>
        <v>-0.28955532574974152</v>
      </c>
      <c r="AA60" s="37">
        <f ca="1">IF(ISBLANK(AA19),"",(AA19/Modelo!$D$65)-1)</f>
        <v>-0.63185108583247152</v>
      </c>
      <c r="AB60" s="37">
        <f ca="1">IF(ISBLANK(AB19),"",(AB19/Modelo!$D$65)-1)</f>
        <v>-0.10444674250258534</v>
      </c>
      <c r="AC60" s="37">
        <f ca="1">IF(ISBLANK(AC19),"",(AC19/Modelo!$D$65)-1)</f>
        <v>-0.57911065149948293</v>
      </c>
      <c r="AD60" s="37">
        <f ca="1">IF(ISBLANK(AD19),"",(AD19/Modelo!$D$65)-1)</f>
        <v>-0.29162357807652539</v>
      </c>
      <c r="AE60" s="37">
        <f ca="1">IF(ISBLANK(AE19),"",(AE19/Modelo!$D$65)-1)</f>
        <v>-0.63288521199586345</v>
      </c>
      <c r="AF60" s="37">
        <f ca="1">IF(ISBLANK(AF19),"",(AF19/Modelo!$D$65)-1)</f>
        <v>-0.73733195449844879</v>
      </c>
      <c r="AG60" s="61">
        <f ca="1">IF(ISBLANK(AG19),"",(AG19/Modelo!$D$65)-1)</f>
        <v>-0.81178903826266802</v>
      </c>
      <c r="AH60" s="26"/>
    </row>
    <row r="61" spans="1:34" s="19" customFormat="1" ht="12.75" x14ac:dyDescent="0.2">
      <c r="A61" s="26"/>
      <c r="B61" s="14" t="s">
        <v>4</v>
      </c>
      <c r="C61" s="31" t="s">
        <v>31</v>
      </c>
      <c r="D61" s="17">
        <f ca="1">IFERROR(IF(ISBLANK(D23),"",(D23/Modelo!$D$80)-1),"")</f>
        <v>-0.96955528684670156</v>
      </c>
      <c r="E61" s="17">
        <f ca="1">IFERROR(IF(ISBLANK(E23),"",(E23/Modelo!$D$80)-1),"")</f>
        <v>-0.64703037948071063</v>
      </c>
      <c r="F61" s="17">
        <f ca="1">IFERROR(IF(ISBLANK(F23),"",(F23/Modelo!$D$80)-1),"")</f>
        <v>-0.94250279112664437</v>
      </c>
      <c r="G61" s="17">
        <f ca="1">IFERROR(IF(ISBLANK(G23),"",(G23/Modelo!$D$80)-1),"")</f>
        <v>-0.9601160101900843</v>
      </c>
      <c r="H61" s="17">
        <f ca="1">IFERROR(IF(ISBLANK(H23),"",(H23/Modelo!$D$80)-1),"")</f>
        <v>-0.96093296750772894</v>
      </c>
      <c r="I61" s="17">
        <f ca="1">IFERROR(IF(ISBLANK(I23),"",(I23/Modelo!$D$80)-1),"")</f>
        <v>-0.80910871408108975</v>
      </c>
      <c r="J61" s="17">
        <f ca="1">IFERROR(IF(ISBLANK(J23),"",(J23/Modelo!$D$80)-1),"")</f>
        <v>-0.86939312104550781</v>
      </c>
      <c r="K61" s="17">
        <f ca="1">IFERROR(IF(ISBLANK(K23),"",(K23/Modelo!$D$80)-1),"")</f>
        <v>-0.95276016244539252</v>
      </c>
      <c r="L61" s="17">
        <f ca="1">IFERROR(IF(ISBLANK(L23),"",(L23/Modelo!$D$80)-1),"")</f>
        <v>-0.1438641406383343</v>
      </c>
      <c r="M61" s="17">
        <f ca="1">IFERROR(IF(ISBLANK(M23),"",(M23/Modelo!$D$80)-1),"")</f>
        <v>-0.83503503503503507</v>
      </c>
      <c r="N61" s="17">
        <f ca="1">IFERROR(IF(ISBLANK(N23),"",(N23/Modelo!$D$80)-1),"")</f>
        <v>-0.89825980897409474</v>
      </c>
      <c r="O61" s="17">
        <f ca="1">IFERROR(IF(ISBLANK(O23),"",(O23/Modelo!$D$80)-1),"")</f>
        <v>-0.8838554923103028</v>
      </c>
      <c r="P61" s="17">
        <f ca="1">IFERROR(IF(ISBLANK(P23),"",(P23/Modelo!$D$80)-1),"")</f>
        <v>-0.69002660794568316</v>
      </c>
      <c r="Q61" s="17">
        <f ca="1">IFERROR(IF(ISBLANK(Q23),"",(Q23/Modelo!$D$80)-1),"")</f>
        <v>-0.94890187686968375</v>
      </c>
      <c r="R61" s="17">
        <f ca="1">IFERROR(IF(ISBLANK(R23),"",(R23/Modelo!$D$80)-1),"")</f>
        <v>-0.78441134652588396</v>
      </c>
      <c r="S61" s="17">
        <f ca="1">IFERROR(IF(ISBLANK(S23),"",(S23/Modelo!$D$80)-1),"")</f>
        <v>-0.98243414201142076</v>
      </c>
      <c r="T61" s="17">
        <f ca="1">IFERROR(IF(ISBLANK(T23),"",(T23/Modelo!$D$80)-1),"")</f>
        <v>-0.50817819583251689</v>
      </c>
      <c r="U61" s="17">
        <f ca="1">IFERROR(IF(ISBLANK(U23),"",(U23/Modelo!$D$80)-1),"")</f>
        <v>-0.92061722866320572</v>
      </c>
      <c r="V61" s="17">
        <f ca="1">IFERROR(IF(ISBLANK(V23),"",(V23/Modelo!$D$80)-1),"")</f>
        <v>-0.91741697816783141</v>
      </c>
      <c r="W61" s="17">
        <f ca="1">IFERROR(IF(ISBLANK(W23),"",(W23/Modelo!$D$80)-1),"")</f>
        <v>-0.87019721019721019</v>
      </c>
      <c r="X61" s="17">
        <f ca="1">IFERROR(IF(ISBLANK(X23),"",(X23/Modelo!$D$80)-1),"")</f>
        <v>-0.90192850802872593</v>
      </c>
      <c r="Y61" s="17">
        <f ca="1">IFERROR(IF(ISBLANK(Y23),"",(Y23/Modelo!$D$80)-1),"")</f>
        <v>0</v>
      </c>
      <c r="Z61" s="17">
        <f ca="1">IFERROR(IF(ISBLANK(Z23),"",(Z23/Modelo!$D$80)-1),"")</f>
        <v>-0.78902193755994932</v>
      </c>
      <c r="AA61" s="17">
        <f ca="1">IFERROR(IF(ISBLANK(AA23),"",(AA23/Modelo!$D$80)-1),"")</f>
        <v>-0.92268979943398544</v>
      </c>
      <c r="AB61" s="17">
        <f ca="1">IFERROR(IF(ISBLANK(AB23),"",(AB23/Modelo!$D$80)-1),"")</f>
        <v>-0.94471282877079976</v>
      </c>
      <c r="AC61" s="17">
        <f ca="1">IFERROR(IF(ISBLANK(AC23),"",(AC23/Modelo!$D$80)-1),"")</f>
        <v>-0.90737839970296108</v>
      </c>
      <c r="AD61" s="17">
        <f ca="1">IFERROR(IF(ISBLANK(AD23),"",(AD23/Modelo!$D$80)-1),"")</f>
        <v>-0.84386622909829656</v>
      </c>
      <c r="AE61" s="17">
        <f ca="1">IFERROR(IF(ISBLANK(AE23),"",(AE23/Modelo!$D$80)-1),"")</f>
        <v>-0.47781625781625781</v>
      </c>
      <c r="AF61" s="17">
        <f ca="1">IFERROR(IF(ISBLANK(AF23),"",(AF23/Modelo!$D$80)-1),"")</f>
        <v>-0.91364164713504448</v>
      </c>
      <c r="AG61" s="18">
        <f ca="1">IFERROR(IF(ISBLANK(AG23),"",(AG23/Modelo!$D$80)-1),"")</f>
        <v>-0.90834535834535834</v>
      </c>
      <c r="AH61" s="26"/>
    </row>
    <row r="62" spans="1:34" s="19" customFormat="1" ht="13.5" customHeight="1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s="19" customFormat="1" x14ac:dyDescent="0.25">
      <c r="A63" s="26"/>
      <c r="B63" s="26"/>
      <c r="C63" s="138" t="s">
        <v>3</v>
      </c>
      <c r="D63" s="139"/>
      <c r="E63" s="140"/>
      <c r="F63" s="26"/>
      <c r="G63" s="135" t="s">
        <v>34</v>
      </c>
      <c r="H63" s="136"/>
      <c r="I63" s="136"/>
      <c r="J63" s="136"/>
      <c r="K63" s="137"/>
      <c r="L63" s="26"/>
      <c r="M63" s="89" t="s">
        <v>41</v>
      </c>
      <c r="N63" s="90"/>
      <c r="O63" s="91"/>
      <c r="P63" s="92" t="s">
        <v>35</v>
      </c>
      <c r="Q63" s="98"/>
      <c r="R63" s="92" t="s">
        <v>36</v>
      </c>
      <c r="S63" s="98"/>
      <c r="T63" s="92" t="s">
        <v>37</v>
      </c>
      <c r="U63" s="93"/>
      <c r="V63" s="26"/>
      <c r="W63" s="103" t="s">
        <v>39</v>
      </c>
      <c r="X63" s="104"/>
      <c r="Y63" s="105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s="19" customFormat="1" ht="17.25" x14ac:dyDescent="0.4">
      <c r="A64" s="26"/>
      <c r="B64" s="26"/>
      <c r="C64" s="65" t="str">
        <f>Modelo!C4</f>
        <v>Tiros en Movimiento</v>
      </c>
      <c r="D64" s="94">
        <f ca="1">IF(MAX(Modelo!D4:AG4)=0,"",MAX(Modelo!D4:AG4))</f>
        <v>999</v>
      </c>
      <c r="E64" s="95"/>
      <c r="F64" s="26"/>
      <c r="G64" s="125" t="str">
        <f>Modelo!C4</f>
        <v>Tiros en Movimiento</v>
      </c>
      <c r="H64" s="107"/>
      <c r="I64" s="107"/>
      <c r="J64" s="142">
        <f ca="1">IFERROR(AVERAGE(Modelo!D4:AG4),"")</f>
        <v>602.66666666666663</v>
      </c>
      <c r="K64" s="143"/>
      <c r="L64" s="26"/>
      <c r="M64" s="106" t="str">
        <f>Modelo!C4</f>
        <v>Tiros en Movimiento</v>
      </c>
      <c r="N64" s="107"/>
      <c r="O64" s="107"/>
      <c r="P64" s="94">
        <f ca="1">IF(D4=0,"",D4)</f>
        <v>692</v>
      </c>
      <c r="Q64" s="95"/>
      <c r="R64" s="94">
        <f ca="1">IF(OFFSET(C4,0,COUNT(C4:AG4))=C4,"",OFFSET(C4,0,COUNT(C4:AG4)))</f>
        <v>373</v>
      </c>
      <c r="S64" s="95"/>
      <c r="T64" s="94">
        <f ca="1">IFERROR(R64-P64,"")</f>
        <v>-319</v>
      </c>
      <c r="U64" s="95"/>
      <c r="V64" s="26"/>
      <c r="W64" s="120">
        <f ca="1">IF(SUM(D4:E19)=0,"",SUM(D4:E19))</f>
        <v>17964</v>
      </c>
      <c r="X64" s="121"/>
      <c r="Y64" s="122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s="19" customFormat="1" ht="17.25" x14ac:dyDescent="0.4">
      <c r="A65" s="26"/>
      <c r="B65" s="26"/>
      <c r="C65" s="65" t="str">
        <f>Modelo!C5</f>
        <v>Tiros en Red</v>
      </c>
      <c r="D65" s="96">
        <f ca="1">IF(MAX(Modelo!D5:AG5)=0,"",MAX(Modelo!D5:AG5))</f>
        <v>967</v>
      </c>
      <c r="E65" s="97"/>
      <c r="F65" s="26"/>
      <c r="G65" s="125" t="str">
        <f>Modelo!C5</f>
        <v>Tiros en Red</v>
      </c>
      <c r="H65" s="107"/>
      <c r="I65" s="107"/>
      <c r="J65" s="130">
        <f ca="1">IFERROR(AVERAGE(Modelo!D5:AG5),"")</f>
        <v>575.6</v>
      </c>
      <c r="K65" s="131"/>
      <c r="L65" s="26"/>
      <c r="M65" s="106" t="str">
        <f>Modelo!C5</f>
        <v>Tiros en Red</v>
      </c>
      <c r="N65" s="107"/>
      <c r="O65" s="107"/>
      <c r="P65" s="96">
        <f t="shared" ref="P65:P78" ca="1" si="26">IF(D5=0,"",D5)</f>
        <v>628</v>
      </c>
      <c r="Q65" s="97"/>
      <c r="R65" s="96">
        <f t="shared" ref="R65:R78" ca="1" si="27">IF(OFFSET(C5,0,COUNT(C5:AG5))=C5,"",OFFSET(C5,0,COUNT(C5:AG5)))</f>
        <v>222</v>
      </c>
      <c r="S65" s="97"/>
      <c r="T65" s="96">
        <f ca="1">IFERROR(R65-P65,"")</f>
        <v>-406</v>
      </c>
      <c r="U65" s="97"/>
      <c r="V65" s="26"/>
      <c r="W65" s="112">
        <f ca="1">IF(SUM(F4:G19)=0,"",SUM(F4:G19))</f>
        <v>16613</v>
      </c>
      <c r="X65" s="113"/>
      <c r="Y65" s="114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s="19" customFormat="1" ht="17.25" x14ac:dyDescent="0.4">
      <c r="A66" s="26"/>
      <c r="B66" s="26"/>
      <c r="C66" s="62" t="str">
        <f>Modelo!C6</f>
        <v>Tiros Séxtuples</v>
      </c>
      <c r="D66" s="96">
        <f ca="1">IF(MAX(Modelo!D6:AG6)=0,"",MAX(Modelo!D6:AG6))</f>
        <v>994</v>
      </c>
      <c r="E66" s="97"/>
      <c r="F66" s="26"/>
      <c r="G66" s="123" t="str">
        <f>Modelo!C6</f>
        <v>Tiros Séxtuples</v>
      </c>
      <c r="H66" s="109"/>
      <c r="I66" s="109"/>
      <c r="J66" s="130">
        <f ca="1">IFERROR(AVERAGE(Modelo!D6:AG6),"")</f>
        <v>574.06666666666672</v>
      </c>
      <c r="K66" s="131"/>
      <c r="L66" s="26"/>
      <c r="M66" s="108" t="str">
        <f>Modelo!C6</f>
        <v>Tiros Séxtuples</v>
      </c>
      <c r="N66" s="109"/>
      <c r="O66" s="109"/>
      <c r="P66" s="96">
        <f t="shared" ca="1" si="26"/>
        <v>994</v>
      </c>
      <c r="Q66" s="97"/>
      <c r="R66" s="96">
        <f t="shared" ca="1" si="27"/>
        <v>849</v>
      </c>
      <c r="S66" s="97"/>
      <c r="T66" s="96">
        <f t="shared" ref="T66:T77" ca="1" si="28">IFERROR(R66-P66,"")</f>
        <v>-145</v>
      </c>
      <c r="U66" s="97"/>
      <c r="V66" s="26"/>
      <c r="W66" s="112">
        <f ca="1">IF(SUM(H4:I19)=0,"",SUM(H4:I19))</f>
        <v>17132</v>
      </c>
      <c r="X66" s="113"/>
      <c r="Y66" s="114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ht="17.25" x14ac:dyDescent="0.4">
      <c r="A67" s="26"/>
      <c r="B67" s="26"/>
      <c r="C67" s="62" t="str">
        <f>Modelo!C7</f>
        <v>Rastreo Lateral</v>
      </c>
      <c r="D67" s="96">
        <f ca="1">IF(MAX(Modelo!D7:AG7)=0,"",MAX(Modelo!D7:AG7))</f>
        <v>995</v>
      </c>
      <c r="E67" s="97"/>
      <c r="F67" s="26"/>
      <c r="G67" s="123" t="str">
        <f>Modelo!C7</f>
        <v>Rastreo Lateral</v>
      </c>
      <c r="H67" s="109"/>
      <c r="I67" s="109"/>
      <c r="J67" s="130">
        <f ca="1">IFERROR(AVERAGE(Modelo!D7:AG7),"")</f>
        <v>501.1</v>
      </c>
      <c r="K67" s="131"/>
      <c r="L67" s="26"/>
      <c r="M67" s="108" t="str">
        <f>Modelo!C7</f>
        <v>Rastreo Lateral</v>
      </c>
      <c r="N67" s="109"/>
      <c r="O67" s="109"/>
      <c r="P67" s="96">
        <f t="shared" ca="1" si="26"/>
        <v>251</v>
      </c>
      <c r="Q67" s="97"/>
      <c r="R67" s="96">
        <f t="shared" ca="1" si="27"/>
        <v>341</v>
      </c>
      <c r="S67" s="97"/>
      <c r="T67" s="96">
        <f t="shared" ca="1" si="28"/>
        <v>90</v>
      </c>
      <c r="U67" s="97"/>
      <c r="V67" s="26"/>
      <c r="W67" s="112">
        <f ca="1">IF(SUM(J4:K19)=0,"",SUM(J4:K19))</f>
        <v>19967</v>
      </c>
      <c r="X67" s="113"/>
      <c r="Y67" s="114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ht="17.25" x14ac:dyDescent="0.4">
      <c r="A68" s="26"/>
      <c r="B68" s="26"/>
      <c r="C68" s="62" t="str">
        <f>Modelo!C8</f>
        <v>Rastreo en Movimiento</v>
      </c>
      <c r="D68" s="96">
        <f ca="1">IF(MAX(Modelo!D8:AG8)=0,"",MAX(Modelo!D8:AG8))</f>
        <v>978</v>
      </c>
      <c r="E68" s="97"/>
      <c r="F68" s="26"/>
      <c r="G68" s="123" t="str">
        <f>Modelo!C8</f>
        <v>Rastreo en Movimiento</v>
      </c>
      <c r="H68" s="109"/>
      <c r="I68" s="109"/>
      <c r="J68" s="130">
        <f ca="1">IFERROR(AVERAGE(Modelo!D8:AG8),"")</f>
        <v>525.4</v>
      </c>
      <c r="K68" s="131"/>
      <c r="L68" s="26"/>
      <c r="M68" s="108" t="str">
        <f>Modelo!C8</f>
        <v>Rastreo en Movimiento</v>
      </c>
      <c r="N68" s="109"/>
      <c r="O68" s="109"/>
      <c r="P68" s="96">
        <f t="shared" ca="1" si="26"/>
        <v>456</v>
      </c>
      <c r="Q68" s="97"/>
      <c r="R68" s="96">
        <f t="shared" ca="1" si="27"/>
        <v>727</v>
      </c>
      <c r="S68" s="97"/>
      <c r="T68" s="96">
        <f t="shared" ca="1" si="28"/>
        <v>271</v>
      </c>
      <c r="U68" s="97"/>
      <c r="V68" s="26"/>
      <c r="W68" s="112">
        <f ca="1">IF(SUM(L4:M19)=0,"",SUM(L4:M19))</f>
        <v>17225</v>
      </c>
      <c r="X68" s="113"/>
      <c r="Y68" s="114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7.25" x14ac:dyDescent="0.4">
      <c r="A69" s="26"/>
      <c r="B69" s="26"/>
      <c r="C69" s="62" t="str">
        <f>Modelo!C9</f>
        <v>Tiros de Araña</v>
      </c>
      <c r="D69" s="96">
        <f ca="1">IF(MAX(Modelo!D9:AG9)=0,"",MAX(Modelo!D9:AG9))</f>
        <v>987</v>
      </c>
      <c r="E69" s="97"/>
      <c r="F69" s="26"/>
      <c r="G69" s="123" t="str">
        <f>Modelo!C9</f>
        <v>Tiros de Araña</v>
      </c>
      <c r="H69" s="109"/>
      <c r="I69" s="109"/>
      <c r="J69" s="130">
        <f ca="1">IFERROR(AVERAGE(Modelo!D9:AG9),"")</f>
        <v>544.73333333333335</v>
      </c>
      <c r="K69" s="131"/>
      <c r="L69" s="26"/>
      <c r="M69" s="108" t="str">
        <f>Modelo!C9</f>
        <v>Tiros de Araña</v>
      </c>
      <c r="N69" s="109"/>
      <c r="O69" s="109"/>
      <c r="P69" s="96">
        <f t="shared" ca="1" si="26"/>
        <v>521</v>
      </c>
      <c r="Q69" s="97"/>
      <c r="R69" s="96">
        <f t="shared" ca="1" si="27"/>
        <v>942</v>
      </c>
      <c r="S69" s="97"/>
      <c r="T69" s="96">
        <f t="shared" ca="1" si="28"/>
        <v>421</v>
      </c>
      <c r="U69" s="97"/>
      <c r="V69" s="26"/>
      <c r="W69" s="112">
        <f ca="1">IF(SUM(N4:O19)=0,"",SUM(N4:O19))</f>
        <v>16642</v>
      </c>
      <c r="X69" s="118"/>
      <c r="Y69" s="119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7.25" x14ac:dyDescent="0.4">
      <c r="A70" s="26"/>
      <c r="B70" s="26"/>
      <c r="C70" s="62" t="str">
        <f>Modelo!C10</f>
        <v>Tiros en Movimiento</v>
      </c>
      <c r="D70" s="96">
        <f ca="1">IF(MAX(Modelo!D10:AG10)=0,"",MAX(Modelo!D10:AG10))</f>
        <v>986</v>
      </c>
      <c r="E70" s="97"/>
      <c r="F70" s="26"/>
      <c r="G70" s="123" t="str">
        <f>Modelo!C10</f>
        <v>Tiros en Movimiento</v>
      </c>
      <c r="H70" s="109"/>
      <c r="I70" s="109"/>
      <c r="J70" s="130">
        <f ca="1">IFERROR(AVERAGE(Modelo!D10:AG10),"")</f>
        <v>464.63333333333333</v>
      </c>
      <c r="K70" s="131"/>
      <c r="L70" s="26"/>
      <c r="M70" s="108" t="str">
        <f>Modelo!C10</f>
        <v>Tiros en Movimiento</v>
      </c>
      <c r="N70" s="109"/>
      <c r="O70" s="109"/>
      <c r="P70" s="96">
        <f t="shared" ca="1" si="26"/>
        <v>128</v>
      </c>
      <c r="Q70" s="97"/>
      <c r="R70" s="96">
        <f t="shared" ca="1" si="27"/>
        <v>236</v>
      </c>
      <c r="S70" s="97"/>
      <c r="T70" s="96">
        <f t="shared" ca="1" si="28"/>
        <v>108</v>
      </c>
      <c r="U70" s="97"/>
      <c r="V70" s="26"/>
      <c r="W70" s="112">
        <f ca="1">IF(SUM(P4:Q19)=0,"",SUM(P4:Q19))</f>
        <v>17003</v>
      </c>
      <c r="X70" s="118"/>
      <c r="Y70" s="119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7.25" x14ac:dyDescent="0.4">
      <c r="A71" s="26"/>
      <c r="B71" s="26"/>
      <c r="C71" s="62" t="str">
        <f>Modelo!C11</f>
        <v>Rastreo Lateral</v>
      </c>
      <c r="D71" s="96">
        <f ca="1">IF(MAX(Modelo!D11:AG11)=0,"",MAX(Modelo!D11:AG11))</f>
        <v>981</v>
      </c>
      <c r="E71" s="97"/>
      <c r="F71" s="26"/>
      <c r="G71" s="123" t="str">
        <f>Modelo!C11</f>
        <v>Rastreo Lateral</v>
      </c>
      <c r="H71" s="109"/>
      <c r="I71" s="109"/>
      <c r="J71" s="130">
        <f ca="1">IFERROR(AVERAGE(Modelo!D11:AG11),"")</f>
        <v>496.9</v>
      </c>
      <c r="K71" s="131"/>
      <c r="L71" s="26"/>
      <c r="M71" s="108" t="str">
        <f>Modelo!C11</f>
        <v>Rastreo Lateral</v>
      </c>
      <c r="N71" s="109"/>
      <c r="O71" s="109"/>
      <c r="P71" s="96">
        <f t="shared" ca="1" si="26"/>
        <v>142</v>
      </c>
      <c r="Q71" s="97"/>
      <c r="R71" s="96">
        <f t="shared" ca="1" si="27"/>
        <v>897</v>
      </c>
      <c r="S71" s="97"/>
      <c r="T71" s="96">
        <f t="shared" ca="1" si="28"/>
        <v>755</v>
      </c>
      <c r="U71" s="97"/>
      <c r="V71" s="26"/>
      <c r="W71" s="112">
        <f ca="1">IF(SUM(R4:S19)=0,"",SUM(R4:S19))</f>
        <v>17026</v>
      </c>
      <c r="X71" s="118"/>
      <c r="Y71" s="119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7.25" x14ac:dyDescent="0.4">
      <c r="A72" s="26"/>
      <c r="B72" s="26"/>
      <c r="C72" s="62" t="str">
        <f>Modelo!C12</f>
        <v>Tiros en Red</v>
      </c>
      <c r="D72" s="96">
        <f ca="1">IF(MAX(Modelo!D12:AG12)=0,"",MAX(Modelo!D12:AG12))</f>
        <v>997</v>
      </c>
      <c r="E72" s="97"/>
      <c r="F72" s="26"/>
      <c r="G72" s="123" t="str">
        <f>Modelo!C12</f>
        <v>Tiros en Red</v>
      </c>
      <c r="H72" s="109"/>
      <c r="I72" s="109"/>
      <c r="J72" s="130">
        <f ca="1">IFERROR(AVERAGE(Modelo!D12:AG12),"")</f>
        <v>492.66666666666669</v>
      </c>
      <c r="K72" s="131"/>
      <c r="L72" s="26"/>
      <c r="M72" s="108" t="str">
        <f>Modelo!C12</f>
        <v>Tiros en Red</v>
      </c>
      <c r="N72" s="109"/>
      <c r="O72" s="109"/>
      <c r="P72" s="96">
        <f t="shared" ca="1" si="26"/>
        <v>479</v>
      </c>
      <c r="Q72" s="97"/>
      <c r="R72" s="96">
        <f t="shared" ca="1" si="27"/>
        <v>147</v>
      </c>
      <c r="S72" s="97"/>
      <c r="T72" s="96">
        <f t="shared" ca="1" si="28"/>
        <v>-332</v>
      </c>
      <c r="U72" s="97"/>
      <c r="V72" s="26"/>
      <c r="W72" s="112">
        <f ca="1">IF(SUM(T4:U19)=0,"",SUM(T4:U19))</f>
        <v>14547</v>
      </c>
      <c r="X72" s="118"/>
      <c r="Y72" s="119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7.25" x14ac:dyDescent="0.4">
      <c r="A73" s="26"/>
      <c r="B73" s="26"/>
      <c r="C73" s="62" t="str">
        <f>Modelo!C13</f>
        <v>Reflejos</v>
      </c>
      <c r="D73" s="96">
        <f ca="1">IF(MAX(Modelo!D13:AG13)=0,"",MAX(Modelo!D13:AG13))</f>
        <v>848</v>
      </c>
      <c r="E73" s="97"/>
      <c r="F73" s="26"/>
      <c r="G73" s="123" t="str">
        <f>Modelo!C13</f>
        <v>Reflejos</v>
      </c>
      <c r="H73" s="109"/>
      <c r="I73" s="109"/>
      <c r="J73" s="130">
        <f ca="1">IFERROR(AVERAGE(Modelo!D13:AG13),"")</f>
        <v>500.8</v>
      </c>
      <c r="K73" s="131"/>
      <c r="L73" s="26"/>
      <c r="M73" s="108" t="str">
        <f>Modelo!C13</f>
        <v>Reflejos</v>
      </c>
      <c r="N73" s="109"/>
      <c r="O73" s="109"/>
      <c r="P73" s="96">
        <f t="shared" ca="1" si="26"/>
        <v>805</v>
      </c>
      <c r="Q73" s="97"/>
      <c r="R73" s="96">
        <f t="shared" ca="1" si="27"/>
        <v>492</v>
      </c>
      <c r="S73" s="97"/>
      <c r="T73" s="96">
        <f t="shared" ca="1" si="28"/>
        <v>-313</v>
      </c>
      <c r="U73" s="97"/>
      <c r="V73" s="26"/>
      <c r="W73" s="112">
        <f ca="1">IF(SUM(V4:W19)=0,"",SUM(V4:W19))</f>
        <v>18846</v>
      </c>
      <c r="X73" s="113"/>
      <c r="Y73" s="114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7.25" x14ac:dyDescent="0.4">
      <c r="A74" s="26"/>
      <c r="B74" s="26"/>
      <c r="C74" s="62" t="str">
        <f>Modelo!C14</f>
        <v>Microreflejos</v>
      </c>
      <c r="D74" s="96">
        <f ca="1">IF(MAX(Modelo!D14:AG14)=0,"",MAX(Modelo!D14:AG14))</f>
        <v>993</v>
      </c>
      <c r="E74" s="97"/>
      <c r="F74" s="26"/>
      <c r="G74" s="123" t="str">
        <f>Modelo!C14</f>
        <v>Microreflejos</v>
      </c>
      <c r="H74" s="109"/>
      <c r="I74" s="109"/>
      <c r="J74" s="130">
        <f ca="1">IFERROR(AVERAGE(Modelo!D14:AG14),"")</f>
        <v>563.73333333333335</v>
      </c>
      <c r="K74" s="131"/>
      <c r="L74" s="26"/>
      <c r="M74" s="108" t="str">
        <f>Modelo!C14</f>
        <v>Microreflejos</v>
      </c>
      <c r="N74" s="109"/>
      <c r="O74" s="109"/>
      <c r="P74" s="96">
        <f t="shared" ca="1" si="26"/>
        <v>378</v>
      </c>
      <c r="Q74" s="97"/>
      <c r="R74" s="96">
        <f t="shared" ca="1" si="27"/>
        <v>272</v>
      </c>
      <c r="S74" s="97"/>
      <c r="T74" s="96">
        <f t="shared" ca="1" si="28"/>
        <v>-106</v>
      </c>
      <c r="U74" s="97"/>
      <c r="V74" s="26"/>
      <c r="W74" s="112">
        <f ca="1">IF(SUM(X4:Y19)=0,"",SUM(X4:Y19))</f>
        <v>17367</v>
      </c>
      <c r="X74" s="113"/>
      <c r="Y74" s="114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7.25" x14ac:dyDescent="0.4">
      <c r="A75" s="26"/>
      <c r="B75" s="26"/>
      <c r="C75" s="62" t="str">
        <f>Modelo!C15</f>
        <v>Tiros con Decisión</v>
      </c>
      <c r="D75" s="96">
        <f ca="1">IF(MAX(Modelo!D15:AG15)=0,"",MAX(Modelo!D15:AG15))</f>
        <v>986</v>
      </c>
      <c r="E75" s="97"/>
      <c r="F75" s="26"/>
      <c r="G75" s="123" t="str">
        <f>Modelo!C15</f>
        <v>Tiros con Decisión</v>
      </c>
      <c r="H75" s="109"/>
      <c r="I75" s="109"/>
      <c r="J75" s="130">
        <f ca="1">IFERROR(AVERAGE(Modelo!D15:AG15),"")</f>
        <v>554.66666666666663</v>
      </c>
      <c r="K75" s="131"/>
      <c r="L75" s="26"/>
      <c r="M75" s="108" t="str">
        <f>Modelo!C15</f>
        <v>Tiros con Decisión</v>
      </c>
      <c r="N75" s="109"/>
      <c r="O75" s="109"/>
      <c r="P75" s="96">
        <f t="shared" ca="1" si="26"/>
        <v>224</v>
      </c>
      <c r="Q75" s="97"/>
      <c r="R75" s="96">
        <f t="shared" ca="1" si="27"/>
        <v>431</v>
      </c>
      <c r="S75" s="97"/>
      <c r="T75" s="96">
        <f t="shared" ca="1" si="28"/>
        <v>207</v>
      </c>
      <c r="U75" s="97"/>
      <c r="V75" s="26"/>
      <c r="W75" s="112">
        <f ca="1">IF(SUM(Z4:AA19)=0,"",SUM(Z4:AA19))</f>
        <v>17996</v>
      </c>
      <c r="X75" s="113"/>
      <c r="Y75" s="114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7.25" x14ac:dyDescent="0.4">
      <c r="A76" s="26"/>
      <c r="B76" s="26"/>
      <c r="C76" s="62" t="str">
        <f>Modelo!C16</f>
        <v>Capacidad</v>
      </c>
      <c r="D76" s="96">
        <f ca="1">IF(MAX(Modelo!D16:AG16)=0,"",MAX(Modelo!D16:AG16))</f>
        <v>985</v>
      </c>
      <c r="E76" s="97"/>
      <c r="F76" s="26"/>
      <c r="G76" s="123" t="str">
        <f>Modelo!C16</f>
        <v>Capacidad</v>
      </c>
      <c r="H76" s="109"/>
      <c r="I76" s="109"/>
      <c r="J76" s="130">
        <f ca="1">IFERROR(AVERAGE(Modelo!D16:AG16),"")</f>
        <v>517.66666666666663</v>
      </c>
      <c r="K76" s="131"/>
      <c r="L76" s="26"/>
      <c r="M76" s="108" t="str">
        <f>Modelo!C16</f>
        <v>Capacidad</v>
      </c>
      <c r="N76" s="109"/>
      <c r="O76" s="109"/>
      <c r="P76" s="96">
        <f t="shared" ca="1" si="26"/>
        <v>939</v>
      </c>
      <c r="Q76" s="97"/>
      <c r="R76" s="96">
        <f t="shared" ca="1" si="27"/>
        <v>345</v>
      </c>
      <c r="S76" s="97"/>
      <c r="T76" s="96">
        <f t="shared" ca="1" si="28"/>
        <v>-594</v>
      </c>
      <c r="U76" s="97"/>
      <c r="V76" s="26"/>
      <c r="W76" s="112">
        <f ca="1">IF(SUM(AB4:AC19)=0,"",SUM(AB4:AC19))</f>
        <v>14872</v>
      </c>
      <c r="X76" s="113"/>
      <c r="Y76" s="114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7.25" x14ac:dyDescent="0.4">
      <c r="A77" s="26"/>
      <c r="B77" s="26"/>
      <c r="C77" s="62" t="str">
        <f>Modelo!C17</f>
        <v>Detección</v>
      </c>
      <c r="D77" s="96">
        <f ca="1">IF(MAX(Modelo!D17:AG17)=0,"",MAX(Modelo!D17:AG17))</f>
        <v>967</v>
      </c>
      <c r="E77" s="97"/>
      <c r="F77" s="26"/>
      <c r="G77" s="123" t="str">
        <f>Modelo!C17</f>
        <v>Detección</v>
      </c>
      <c r="H77" s="109"/>
      <c r="I77" s="109"/>
      <c r="J77" s="130">
        <f ca="1">IFERROR(AVERAGE(Modelo!D17:AG17),"")</f>
        <v>526.9666666666667</v>
      </c>
      <c r="K77" s="131"/>
      <c r="L77" s="26"/>
      <c r="M77" s="108" t="str">
        <f>Modelo!C17</f>
        <v>Detección</v>
      </c>
      <c r="N77" s="109"/>
      <c r="O77" s="109"/>
      <c r="P77" s="96">
        <f t="shared" ca="1" si="26"/>
        <v>136</v>
      </c>
      <c r="Q77" s="97"/>
      <c r="R77" s="96">
        <f t="shared" ca="1" si="27"/>
        <v>441</v>
      </c>
      <c r="S77" s="97"/>
      <c r="T77" s="96">
        <f t="shared" ca="1" si="28"/>
        <v>305</v>
      </c>
      <c r="U77" s="97"/>
      <c r="V77" s="26"/>
      <c r="W77" s="112">
        <f ca="1">IF(SUM(AD4:AE19)=0,"",SUM(AD4:AE19))</f>
        <v>18119</v>
      </c>
      <c r="X77" s="113"/>
      <c r="Y77" s="114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25" x14ac:dyDescent="0.4">
      <c r="A78" s="26"/>
      <c r="B78" s="26"/>
      <c r="C78" s="63" t="str">
        <f>Modelo!C18</f>
        <v>Trigger Control</v>
      </c>
      <c r="D78" s="87">
        <f ca="1">IF(MAX(Modelo!D18:AG18)=0,"",MAX(Modelo!D18:AG18))</f>
        <v>902</v>
      </c>
      <c r="E78" s="88"/>
      <c r="F78" s="26"/>
      <c r="G78" s="141" t="str">
        <f>Modelo!C18</f>
        <v>Trigger Control</v>
      </c>
      <c r="H78" s="111"/>
      <c r="I78" s="111"/>
      <c r="J78" s="128">
        <f ca="1">IFERROR(AVERAGE(Modelo!D18:AG18),"")</f>
        <v>565.0333333333333</v>
      </c>
      <c r="K78" s="129"/>
      <c r="L78" s="26"/>
      <c r="M78" s="110" t="str">
        <f>Modelo!C18</f>
        <v>Trigger Control</v>
      </c>
      <c r="N78" s="111"/>
      <c r="O78" s="111"/>
      <c r="P78" s="87">
        <f t="shared" ca="1" si="26"/>
        <v>605</v>
      </c>
      <c r="Q78" s="88"/>
      <c r="R78" s="87">
        <f t="shared" ca="1" si="27"/>
        <v>584</v>
      </c>
      <c r="S78" s="88"/>
      <c r="T78" s="87">
        <f ca="1">IFERROR(R78-P78,"")</f>
        <v>-21</v>
      </c>
      <c r="U78" s="88"/>
      <c r="V78" s="26"/>
      <c r="W78" s="115">
        <f ca="1">IF(SUM(AF4:AG19)=0,"",SUM(AF4:AG19))</f>
        <v>16456</v>
      </c>
      <c r="X78" s="116"/>
      <c r="Y78" s="117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7.25" x14ac:dyDescent="0.4">
      <c r="A79" s="26"/>
      <c r="B79" s="26"/>
      <c r="C79" s="64" t="s">
        <v>1</v>
      </c>
      <c r="D79" s="87">
        <f ca="1">IF(MAX(Modelo!D19:AG19)=0,"",MAX(Modelo!D19:AG19))</f>
        <v>983</v>
      </c>
      <c r="E79" s="88"/>
      <c r="F79" s="26"/>
      <c r="G79" s="124" t="str">
        <f>Modelo!C19</f>
        <v>100 Bots</v>
      </c>
      <c r="H79" s="100"/>
      <c r="I79" s="100"/>
      <c r="J79" s="126">
        <f ca="1">IFERROR(AVERAGE(Modelo!D19:AG19),"")</f>
        <v>585.86666666666667</v>
      </c>
      <c r="K79" s="127"/>
      <c r="L79" s="26"/>
      <c r="M79" s="99" t="str">
        <f>Modelo!C19</f>
        <v>100 Bots</v>
      </c>
      <c r="N79" s="100"/>
      <c r="O79" s="100"/>
      <c r="P79" s="87">
        <f t="shared" ref="P79" ca="1" si="29">IF(D19=0,"",D19)</f>
        <v>789</v>
      </c>
      <c r="Q79" s="88"/>
      <c r="R79" s="87">
        <f ca="1">IF(OFFSET(C19,0,COUNT(C19:AG19))=C19,"",OFFSET(C19,0,COUNT(C19:AG19)))</f>
        <v>182</v>
      </c>
      <c r="S79" s="88"/>
      <c r="T79" s="87">
        <f ca="1">IFERROR(R79-P79,"")</f>
        <v>-607</v>
      </c>
      <c r="U79" s="88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7.25" x14ac:dyDescent="0.4">
      <c r="A80" s="26"/>
      <c r="B80" s="26"/>
      <c r="C80" s="64" t="s">
        <v>40</v>
      </c>
      <c r="D80" s="87">
        <f ca="1">IF(MAX(Modelo!D23:AG23)=0,"",MAX(Modelo!D23:AG23))</f>
        <v>9.1747572815533989</v>
      </c>
      <c r="E80" s="88"/>
      <c r="F80" s="26"/>
      <c r="G80" s="124" t="str">
        <f>B22</f>
        <v>DM</v>
      </c>
      <c r="H80" s="100"/>
      <c r="I80" s="100"/>
      <c r="J80" s="126">
        <f ca="1">IFERROR(AVERAGE(Modelo!D23:AG23),"")</f>
        <v>1.8031461014924963</v>
      </c>
      <c r="K80" s="127"/>
      <c r="L80" s="26"/>
      <c r="M80" s="101" t="str">
        <f>B22</f>
        <v>DM</v>
      </c>
      <c r="N80" s="102"/>
      <c r="O80" s="102"/>
      <c r="P80" s="87">
        <f ca="1">IF(D22=0,"",D22)</f>
        <v>827</v>
      </c>
      <c r="Q80" s="88"/>
      <c r="R80" s="87">
        <f ca="1">IF(OFFSET(C22,0,COUNT(C22:AG22))=C22,"",OFFSET(C22,0,COUNT(C22:AG22)))</f>
        <v>792</v>
      </c>
      <c r="S80" s="88"/>
      <c r="T80" s="87">
        <f ca="1">IFERROR(R80-P80,"")</f>
        <v>-35</v>
      </c>
      <c r="U80" s="88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ht="13.5" customHeight="1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12.75" hidden="1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ht="12.75" hidden="1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 t="s">
        <v>2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2.75" hidden="1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ht="12.75" hidden="1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ht="12.75" hidden="1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</row>
    <row r="87" spans="1:34" ht="12.75" hidden="1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ht="12.75" hidden="1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ht="12.75" hidden="1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ht="12.75" hidden="1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2.75" hidden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ht="12.75" hidden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ht="12.75" hidden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ht="12.75" hidden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ht="12.75" hidden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2.75" hidden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2.75" hidden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2.75" hidden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2.75" hidden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2.75" hidden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2.75" hidden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2.75" hidden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2.75" hidden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2.75" hidden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2.75" hidden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2.75" hidden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2.75" hidden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2.75" hidden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2.75" hidden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2.75" hidden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2.75" hidden="1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2.75" hidden="1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2.75" hidden="1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2.75" hidden="1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2.75" hidden="1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2.75" hidden="1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2.75" hidden="1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2.75" hidden="1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2.75" hidden="1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2.75" hidden="1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2.75" hidden="1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2.75" hidden="1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2.75" hidden="1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2.75" hidden="1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2.75" hidden="1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2.75" hidden="1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2.75" hidden="1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2.75" hidden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2.75" hidden="1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2.75" hidden="1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2.75" hidden="1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2.75" hidden="1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2.75" hidden="1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2.75" hidden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2.75" hidden="1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2.75" hidden="1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2.75" hidden="1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2.75" hidden="1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2.75" hidden="1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2.75" hidden="1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2.75" hidden="1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2.75" hidden="1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2.75" hidden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2.75" hidden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2.75" hidden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2.75" hidden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2.75" hidden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2.75" hidden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2.75" hidden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2.75" hidden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2.75" hidden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2.75" hidden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2.75" hidden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2.75" hidden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2.75" hidden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2.75" hidden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2.75" hidden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2.75" hidden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2.75" hidden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2.75" hidden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2.75" hidden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2.75" hidden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2.75" hidden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2.75" hidden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2.75" hidden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2.75" hidden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2.75" hidden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2.75" hidden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2.75" hidden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2.75" hidden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2.75" hidden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2.75" hidden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2.75" hidden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2.75" hidden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2.75" hidden="1" x14ac:dyDescent="0.2">
      <c r="B175" s="2"/>
      <c r="C175" s="2"/>
      <c r="D175" s="4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4" ht="12.75" hidden="1" x14ac:dyDescent="0.2">
      <c r="B176" s="2"/>
      <c r="C176" s="2"/>
      <c r="D176" s="4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2:33" ht="12.75" hidden="1" x14ac:dyDescent="0.2">
      <c r="B177" s="2"/>
      <c r="C177" s="2"/>
      <c r="D177" s="4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2:33" ht="12.75" hidden="1" x14ac:dyDescent="0.2">
      <c r="B178" s="2"/>
      <c r="C178" s="2"/>
      <c r="D178" s="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2:33" ht="12.75" hidden="1" x14ac:dyDescent="0.2">
      <c r="B179" s="2"/>
      <c r="C179" s="2"/>
      <c r="D179" s="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2:33" ht="12.75" hidden="1" x14ac:dyDescent="0.2">
      <c r="B180" s="2"/>
      <c r="C180" s="2"/>
      <c r="D180" s="4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2:33" ht="12.75" hidden="1" x14ac:dyDescent="0.2">
      <c r="B181" s="2"/>
      <c r="C181" s="2"/>
      <c r="D181" s="4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2:33" ht="12.75" hidden="1" x14ac:dyDescent="0.2">
      <c r="B182" s="2"/>
      <c r="C182" s="2"/>
      <c r="D182" s="4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2:33" ht="12.75" hidden="1" x14ac:dyDescent="0.2">
      <c r="B183" s="2"/>
      <c r="C183" s="2"/>
      <c r="D183" s="4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2:33" ht="12.75" hidden="1" x14ac:dyDescent="0.2">
      <c r="B184" s="2"/>
      <c r="C184" s="2"/>
      <c r="D184" s="4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2:33" ht="12.75" hidden="1" x14ac:dyDescent="0.2">
      <c r="B185" s="2"/>
      <c r="C185" s="2"/>
      <c r="D185" s="4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2:33" ht="12.75" hidden="1" x14ac:dyDescent="0.2">
      <c r="B186" s="2"/>
      <c r="C186" s="2"/>
      <c r="D186" s="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2:33" ht="12.75" hidden="1" x14ac:dyDescent="0.2">
      <c r="B187" s="2"/>
      <c r="C187" s="2"/>
      <c r="D187" s="4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2:33" ht="12.75" hidden="1" x14ac:dyDescent="0.2">
      <c r="B188" s="2"/>
      <c r="C188" s="2"/>
      <c r="D188" s="4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2:33" ht="12.75" hidden="1" x14ac:dyDescent="0.2">
      <c r="B189" s="2"/>
      <c r="C189" s="2"/>
      <c r="D189" s="4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2:33" ht="12.75" hidden="1" x14ac:dyDescent="0.2">
      <c r="B190" s="2"/>
      <c r="C190" s="2"/>
      <c r="D190" s="4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2:33" ht="12.75" hidden="1" x14ac:dyDescent="0.2">
      <c r="B191" s="2"/>
      <c r="C191" s="2"/>
      <c r="D191" s="4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2:33" ht="12.75" hidden="1" x14ac:dyDescent="0.2">
      <c r="B192" s="2"/>
      <c r="C192" s="2"/>
      <c r="D192" s="4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2:33" ht="12.75" hidden="1" x14ac:dyDescent="0.2">
      <c r="B193" s="2"/>
      <c r="C193" s="2"/>
      <c r="D193" s="4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2:33" ht="12.75" hidden="1" x14ac:dyDescent="0.2">
      <c r="B194" s="2"/>
      <c r="C194" s="2"/>
      <c r="D194" s="4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2:33" ht="12.75" hidden="1" x14ac:dyDescent="0.2">
      <c r="B195" s="2"/>
      <c r="C195" s="2"/>
      <c r="D195" s="4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2:33" ht="12.75" hidden="1" x14ac:dyDescent="0.2">
      <c r="B196" s="2"/>
      <c r="C196" s="2"/>
      <c r="D196" s="4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2:33" ht="12.75" hidden="1" x14ac:dyDescent="0.2">
      <c r="B197" s="2"/>
      <c r="C197" s="2"/>
      <c r="D197" s="4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2:33" ht="12.75" hidden="1" x14ac:dyDescent="0.2">
      <c r="B198" s="2"/>
      <c r="C198" s="2"/>
      <c r="D198" s="4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2:33" ht="12.75" hidden="1" x14ac:dyDescent="0.2">
      <c r="B199" s="2"/>
      <c r="C199" s="2"/>
      <c r="D199" s="4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2:33" ht="12.75" hidden="1" x14ac:dyDescent="0.2">
      <c r="B200" s="2"/>
      <c r="C200" s="2"/>
      <c r="D200" s="4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2:33" ht="12.75" hidden="1" x14ac:dyDescent="0.2">
      <c r="B201" s="2"/>
      <c r="C201" s="2"/>
      <c r="D201" s="4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2:33" ht="12.75" hidden="1" x14ac:dyDescent="0.2">
      <c r="B202" s="2"/>
      <c r="C202" s="2"/>
      <c r="D202" s="4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2:33" ht="12.75" hidden="1" x14ac:dyDescent="0.2">
      <c r="B203" s="2"/>
      <c r="C203" s="2"/>
      <c r="D203" s="4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2:33" ht="12.75" hidden="1" x14ac:dyDescent="0.2">
      <c r="B204" s="2"/>
      <c r="C204" s="2"/>
      <c r="D204" s="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2:33" ht="12.75" hidden="1" x14ac:dyDescent="0.2">
      <c r="B205" s="2"/>
      <c r="C205" s="2"/>
      <c r="D205" s="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2:33" ht="12.75" hidden="1" x14ac:dyDescent="0.2">
      <c r="B206" s="2"/>
      <c r="C206" s="2"/>
      <c r="D206" s="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2:33" ht="12.75" hidden="1" x14ac:dyDescent="0.2">
      <c r="B207" s="2"/>
      <c r="C207" s="2"/>
      <c r="D207" s="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2:33" ht="12.75" hidden="1" x14ac:dyDescent="0.2">
      <c r="B208" s="2"/>
      <c r="C208" s="2"/>
      <c r="D208" s="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2:33" ht="12.75" hidden="1" x14ac:dyDescent="0.2">
      <c r="B209" s="2"/>
      <c r="C209" s="2"/>
      <c r="D209" s="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2:33" ht="12.75" hidden="1" x14ac:dyDescent="0.2">
      <c r="B210" s="2"/>
      <c r="C210" s="2"/>
      <c r="D210" s="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2:33" ht="12.75" hidden="1" x14ac:dyDescent="0.2">
      <c r="B211" s="2"/>
      <c r="C211" s="2"/>
      <c r="D211" s="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2:33" ht="12.75" hidden="1" x14ac:dyDescent="0.2">
      <c r="B212" s="2"/>
      <c r="C212" s="2"/>
      <c r="D212" s="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2:33" ht="12.75" hidden="1" x14ac:dyDescent="0.2">
      <c r="B213" s="2"/>
      <c r="C213" s="2"/>
      <c r="D213" s="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2:33" ht="12.75" hidden="1" x14ac:dyDescent="0.2">
      <c r="B214" s="2"/>
      <c r="C214" s="2"/>
      <c r="D214" s="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2:33" ht="12.75" hidden="1" x14ac:dyDescent="0.2">
      <c r="B215" s="2"/>
      <c r="C215" s="2"/>
      <c r="D215" s="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2:33" ht="12.75" hidden="1" x14ac:dyDescent="0.2">
      <c r="B216" s="2"/>
      <c r="C216" s="2"/>
      <c r="D216" s="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2:33" ht="12.75" hidden="1" x14ac:dyDescent="0.2">
      <c r="B217" s="2"/>
      <c r="C217" s="2"/>
      <c r="D217" s="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2:33" ht="12.75" hidden="1" x14ac:dyDescent="0.2">
      <c r="B218" s="2"/>
      <c r="C218" s="2"/>
      <c r="D218" s="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2:33" ht="12.75" hidden="1" x14ac:dyDescent="0.2">
      <c r="B219" s="2"/>
      <c r="C219" s="2"/>
      <c r="D219" s="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2:33" ht="12.75" hidden="1" x14ac:dyDescent="0.2">
      <c r="B220" s="2"/>
      <c r="C220" s="2"/>
      <c r="D220" s="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2:33" ht="12.75" hidden="1" x14ac:dyDescent="0.2">
      <c r="B221" s="2"/>
      <c r="C221" s="2"/>
      <c r="D221" s="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2:33" ht="12.75" hidden="1" x14ac:dyDescent="0.2">
      <c r="B222" s="2"/>
      <c r="C222" s="2"/>
      <c r="D222" s="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2:33" ht="12.75" hidden="1" x14ac:dyDescent="0.2">
      <c r="B223" s="2"/>
      <c r="C223" s="2"/>
      <c r="D223" s="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2:33" ht="12.75" hidden="1" x14ac:dyDescent="0.2">
      <c r="B224" s="2"/>
      <c r="C224" s="2"/>
      <c r="D224" s="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2:33" ht="12.75" hidden="1" x14ac:dyDescent="0.2">
      <c r="B225" s="2"/>
      <c r="C225" s="2"/>
      <c r="D225" s="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2:33" ht="12.75" hidden="1" x14ac:dyDescent="0.2">
      <c r="B226" s="2"/>
      <c r="C226" s="2"/>
      <c r="D226" s="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2:33" ht="12.75" hidden="1" x14ac:dyDescent="0.2">
      <c r="B227" s="2"/>
      <c r="C227" s="2"/>
      <c r="D227" s="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2:33" ht="12.75" hidden="1" x14ac:dyDescent="0.2">
      <c r="B228" s="2"/>
      <c r="C228" s="2"/>
      <c r="D228" s="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2:33" ht="12.75" hidden="1" x14ac:dyDescent="0.2">
      <c r="B229" s="2"/>
      <c r="C229" s="2"/>
      <c r="D229" s="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2:33" ht="12.75" hidden="1" x14ac:dyDescent="0.2">
      <c r="B230" s="2"/>
      <c r="C230" s="2"/>
      <c r="D230" s="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2:33" ht="12.75" hidden="1" x14ac:dyDescent="0.2">
      <c r="B231" s="2"/>
      <c r="C231" s="2"/>
      <c r="D231" s="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2:33" ht="12.75" hidden="1" x14ac:dyDescent="0.2">
      <c r="B232" s="2"/>
      <c r="C232" s="2"/>
      <c r="D232" s="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2:33" ht="12.75" hidden="1" x14ac:dyDescent="0.2">
      <c r="B233" s="2"/>
      <c r="C233" s="2"/>
      <c r="D233" s="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2:33" ht="12.75" hidden="1" x14ac:dyDescent="0.2">
      <c r="B234" s="2"/>
      <c r="C234" s="2"/>
      <c r="D234" s="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2:33" ht="12.75" hidden="1" x14ac:dyDescent="0.2">
      <c r="B235" s="2"/>
      <c r="C235" s="2"/>
      <c r="D235" s="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2:33" ht="12.75" hidden="1" x14ac:dyDescent="0.2">
      <c r="B236" s="2"/>
      <c r="C236" s="2"/>
      <c r="D236" s="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2:33" ht="12.75" hidden="1" x14ac:dyDescent="0.2">
      <c r="B237" s="2"/>
      <c r="C237" s="2"/>
      <c r="D237" s="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2:33" ht="12.75" hidden="1" x14ac:dyDescent="0.2">
      <c r="B238" s="2"/>
      <c r="C238" s="2"/>
      <c r="D238" s="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2:33" ht="12.75" hidden="1" x14ac:dyDescent="0.2">
      <c r="B239" s="2"/>
      <c r="C239" s="2"/>
      <c r="D239" s="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2:33" ht="12.75" hidden="1" x14ac:dyDescent="0.2">
      <c r="B240" s="2"/>
      <c r="C240" s="2"/>
      <c r="D240" s="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2:33" ht="12.75" hidden="1" x14ac:dyDescent="0.2">
      <c r="B241" s="2"/>
      <c r="C241" s="2"/>
      <c r="D241" s="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2:33" ht="12.75" hidden="1" x14ac:dyDescent="0.2">
      <c r="B242" s="2"/>
      <c r="C242" s="2"/>
      <c r="D242" s="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2:33" ht="12.75" hidden="1" x14ac:dyDescent="0.2">
      <c r="B243" s="2"/>
      <c r="C243" s="2"/>
      <c r="D243" s="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2:33" ht="12.75" hidden="1" x14ac:dyDescent="0.2">
      <c r="B244" s="2"/>
      <c r="C244" s="2"/>
      <c r="D244" s="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2:33" ht="12.75" hidden="1" x14ac:dyDescent="0.2">
      <c r="B245" s="2"/>
      <c r="C245" s="2"/>
      <c r="D245" s="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2:33" ht="12.75" hidden="1" x14ac:dyDescent="0.2">
      <c r="B246" s="2"/>
      <c r="C246" s="2"/>
      <c r="D246" s="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2:33" ht="12.75" hidden="1" x14ac:dyDescent="0.2">
      <c r="B247" s="2"/>
      <c r="C247" s="2"/>
      <c r="D247" s="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2:33" ht="12.75" hidden="1" x14ac:dyDescent="0.2">
      <c r="B248" s="2"/>
      <c r="C248" s="2"/>
      <c r="D248" s="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2:33" ht="12.75" hidden="1" x14ac:dyDescent="0.2">
      <c r="B249" s="2"/>
      <c r="C249" s="2"/>
      <c r="D249" s="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2:33" ht="12.75" hidden="1" x14ac:dyDescent="0.2">
      <c r="B250" s="2"/>
      <c r="C250" s="2"/>
      <c r="D250" s="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2:33" ht="12.75" hidden="1" x14ac:dyDescent="0.2">
      <c r="B251" s="2"/>
      <c r="C251" s="2"/>
      <c r="D251" s="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2:33" ht="12.75" hidden="1" x14ac:dyDescent="0.2">
      <c r="B252" s="2"/>
      <c r="C252" s="2"/>
      <c r="D252" s="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2:33" ht="12.75" hidden="1" x14ac:dyDescent="0.2">
      <c r="B253" s="2"/>
      <c r="C253" s="2"/>
      <c r="D253" s="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2:33" ht="12.75" hidden="1" x14ac:dyDescent="0.2">
      <c r="B254" s="2"/>
      <c r="C254" s="2"/>
      <c r="D254" s="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2:33" ht="12.75" hidden="1" x14ac:dyDescent="0.2">
      <c r="B255" s="2"/>
      <c r="C255" s="2"/>
      <c r="D255" s="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2:33" ht="12.75" hidden="1" x14ac:dyDescent="0.2">
      <c r="B256" s="2"/>
      <c r="C256" s="2"/>
      <c r="D256" s="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2:33" ht="12.75" hidden="1" x14ac:dyDescent="0.2">
      <c r="B257" s="2"/>
      <c r="C257" s="2"/>
      <c r="D257" s="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2:33" ht="12.75" hidden="1" x14ac:dyDescent="0.2">
      <c r="B258" s="2"/>
      <c r="C258" s="2"/>
      <c r="D258" s="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2:33" ht="12.75" hidden="1" x14ac:dyDescent="0.2">
      <c r="B259" s="2"/>
      <c r="C259" s="2"/>
      <c r="D259" s="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2:33" ht="12.75" hidden="1" x14ac:dyDescent="0.2">
      <c r="B260" s="2"/>
      <c r="C260" s="2"/>
      <c r="D260" s="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2:33" ht="12.75" hidden="1" x14ac:dyDescent="0.2">
      <c r="B261" s="2"/>
      <c r="C261" s="2"/>
      <c r="D261" s="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2:33" ht="12.75" hidden="1" x14ac:dyDescent="0.2">
      <c r="B262" s="2"/>
      <c r="C262" s="2"/>
      <c r="D262" s="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2:33" ht="12.75" hidden="1" x14ac:dyDescent="0.2">
      <c r="B263" s="2"/>
      <c r="C263" s="2"/>
      <c r="D263" s="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2:33" ht="12.75" hidden="1" x14ac:dyDescent="0.2">
      <c r="B264" s="2"/>
      <c r="C264" s="2"/>
      <c r="D264" s="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2:33" ht="12.75" hidden="1" x14ac:dyDescent="0.2">
      <c r="B265" s="2"/>
      <c r="C265" s="2"/>
      <c r="D265" s="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2:33" ht="12.75" hidden="1" x14ac:dyDescent="0.2">
      <c r="B266" s="2"/>
      <c r="C266" s="2"/>
      <c r="D266" s="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2:33" ht="12.75" hidden="1" x14ac:dyDescent="0.2">
      <c r="B267" s="2"/>
      <c r="C267" s="2"/>
      <c r="D267" s="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2:33" ht="12.75" hidden="1" x14ac:dyDescent="0.2">
      <c r="B268" s="2"/>
      <c r="C268" s="2"/>
      <c r="D268" s="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2:33" ht="12.75" hidden="1" x14ac:dyDescent="0.2">
      <c r="B269" s="2"/>
      <c r="C269" s="2"/>
      <c r="D269" s="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2:33" ht="12.75" hidden="1" x14ac:dyDescent="0.2">
      <c r="B270" s="2"/>
      <c r="C270" s="2"/>
      <c r="D270" s="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2:33" ht="12.75" hidden="1" x14ac:dyDescent="0.2">
      <c r="B271" s="2"/>
      <c r="C271" s="2"/>
      <c r="D271" s="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2:33" ht="12.75" hidden="1" x14ac:dyDescent="0.2">
      <c r="B272" s="2"/>
      <c r="C272" s="2"/>
      <c r="D272" s="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2:33" ht="12.75" hidden="1" x14ac:dyDescent="0.2">
      <c r="B273" s="2"/>
      <c r="C273" s="2"/>
      <c r="D273" s="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2:33" ht="12.75" hidden="1" x14ac:dyDescent="0.2">
      <c r="B274" s="2"/>
      <c r="C274" s="2"/>
      <c r="D274" s="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2:33" ht="12.75" hidden="1" x14ac:dyDescent="0.2">
      <c r="B275" s="2"/>
      <c r="C275" s="2"/>
      <c r="D275" s="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2:33" ht="12.75" hidden="1" x14ac:dyDescent="0.2">
      <c r="B276" s="2"/>
      <c r="C276" s="2"/>
      <c r="D276" s="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2:33" ht="12.75" hidden="1" x14ac:dyDescent="0.2">
      <c r="B277" s="2"/>
      <c r="C277" s="2"/>
      <c r="D277" s="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2:33" ht="12.75" hidden="1" x14ac:dyDescent="0.2">
      <c r="B278" s="2"/>
      <c r="C278" s="2"/>
      <c r="D278" s="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2:33" ht="12.75" hidden="1" x14ac:dyDescent="0.2">
      <c r="B279" s="2"/>
      <c r="C279" s="2"/>
      <c r="D279" s="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2:33" ht="12.75" hidden="1" x14ac:dyDescent="0.2">
      <c r="B280" s="2"/>
      <c r="C280" s="2"/>
      <c r="D280" s="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2:33" ht="12.75" hidden="1" x14ac:dyDescent="0.2">
      <c r="B281" s="2"/>
      <c r="C281" s="2"/>
      <c r="D281" s="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2:33" ht="12.75" hidden="1" x14ac:dyDescent="0.2">
      <c r="B282" s="2"/>
      <c r="C282" s="2"/>
      <c r="D282" s="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2:33" ht="12.75" hidden="1" x14ac:dyDescent="0.2">
      <c r="B283" s="2"/>
      <c r="C283" s="2"/>
      <c r="D283" s="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2:33" ht="12.75" hidden="1" x14ac:dyDescent="0.2">
      <c r="B284" s="2"/>
      <c r="C284" s="2"/>
      <c r="D284" s="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2:33" ht="12.75" hidden="1" x14ac:dyDescent="0.2">
      <c r="B285" s="2"/>
      <c r="C285" s="2"/>
      <c r="D285" s="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2:33" ht="12.75" hidden="1" x14ac:dyDescent="0.2">
      <c r="B286" s="2"/>
      <c r="C286" s="2"/>
      <c r="D286" s="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2:33" ht="12.75" hidden="1" x14ac:dyDescent="0.2">
      <c r="B287" s="2"/>
      <c r="C287" s="2"/>
      <c r="D287" s="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2:33" ht="12.75" hidden="1" x14ac:dyDescent="0.2">
      <c r="B288" s="2"/>
      <c r="C288" s="2"/>
      <c r="D288" s="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2:33" ht="12.75" hidden="1" x14ac:dyDescent="0.2">
      <c r="B289" s="2"/>
      <c r="C289" s="2"/>
      <c r="D289" s="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2:33" ht="12.75" hidden="1" x14ac:dyDescent="0.2">
      <c r="B290" s="2"/>
      <c r="C290" s="2"/>
      <c r="D290" s="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2:33" ht="12.75" hidden="1" x14ac:dyDescent="0.2">
      <c r="B291" s="2"/>
      <c r="C291" s="2"/>
      <c r="D291" s="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2:33" ht="12.75" hidden="1" x14ac:dyDescent="0.2">
      <c r="B292" s="2"/>
      <c r="C292" s="2"/>
      <c r="D292" s="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2:33" ht="12.75" hidden="1" x14ac:dyDescent="0.2">
      <c r="B293" s="2"/>
      <c r="C293" s="2"/>
      <c r="D293" s="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2:33" ht="12.75" hidden="1" x14ac:dyDescent="0.2">
      <c r="B294" s="2"/>
      <c r="C294" s="2"/>
      <c r="D294" s="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2:33" ht="12.75" hidden="1" x14ac:dyDescent="0.2">
      <c r="B295" s="2"/>
      <c r="C295" s="2"/>
      <c r="D295" s="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2:33" ht="12.75" hidden="1" x14ac:dyDescent="0.2">
      <c r="B296" s="2"/>
      <c r="C296" s="2"/>
      <c r="D296" s="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2:33" ht="12.75" hidden="1" x14ac:dyDescent="0.2">
      <c r="B297" s="2"/>
      <c r="C297" s="2"/>
      <c r="D297" s="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2:33" ht="12.75" hidden="1" x14ac:dyDescent="0.2">
      <c r="B298" s="2"/>
      <c r="C298" s="2"/>
      <c r="D298" s="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2:33" ht="12.75" hidden="1" x14ac:dyDescent="0.2">
      <c r="B299" s="2"/>
      <c r="C299" s="2"/>
      <c r="D299" s="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2:33" ht="12.75" hidden="1" x14ac:dyDescent="0.2">
      <c r="B300" s="2"/>
      <c r="C300" s="2"/>
      <c r="D300" s="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2:33" ht="12.75" hidden="1" x14ac:dyDescent="0.2">
      <c r="B301" s="2"/>
      <c r="C301" s="2"/>
      <c r="D301" s="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2:33" ht="12.75" hidden="1" x14ac:dyDescent="0.2">
      <c r="B302" s="2"/>
      <c r="C302" s="2"/>
      <c r="D302" s="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2:33" ht="12.75" hidden="1" x14ac:dyDescent="0.2">
      <c r="B303" s="2"/>
      <c r="C303" s="2"/>
      <c r="D303" s="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2:33" ht="12.75" hidden="1" x14ac:dyDescent="0.2">
      <c r="B304" s="2"/>
      <c r="C304" s="2"/>
      <c r="D304" s="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2:33" ht="12.75" hidden="1" x14ac:dyDescent="0.2">
      <c r="B305" s="2"/>
      <c r="C305" s="2"/>
      <c r="D305" s="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2:33" ht="12.75" hidden="1" x14ac:dyDescent="0.2">
      <c r="B306" s="2"/>
      <c r="C306" s="2"/>
      <c r="D306" s="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2:33" ht="12.75" hidden="1" x14ac:dyDescent="0.2">
      <c r="B307" s="2"/>
      <c r="C307" s="2"/>
      <c r="D307" s="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2:33" ht="12.75" hidden="1" x14ac:dyDescent="0.2">
      <c r="B308" s="2"/>
      <c r="C308" s="2"/>
      <c r="D308" s="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2:33" ht="12.75" hidden="1" x14ac:dyDescent="0.2">
      <c r="B309" s="2"/>
      <c r="C309" s="2"/>
      <c r="D309" s="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2:33" ht="12.75" hidden="1" x14ac:dyDescent="0.2">
      <c r="B310" s="2"/>
      <c r="C310" s="2"/>
      <c r="D310" s="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2:33" ht="12.75" hidden="1" x14ac:dyDescent="0.2">
      <c r="B311" s="2"/>
      <c r="C311" s="2"/>
      <c r="D311" s="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2:33" ht="12.75" hidden="1" x14ac:dyDescent="0.2">
      <c r="B312" s="2"/>
      <c r="C312" s="2"/>
      <c r="D312" s="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2:33" ht="12.75" hidden="1" x14ac:dyDescent="0.2">
      <c r="B313" s="2"/>
      <c r="C313" s="2"/>
      <c r="D313" s="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2:33" ht="12.75" hidden="1" x14ac:dyDescent="0.2">
      <c r="B314" s="2"/>
      <c r="C314" s="2"/>
      <c r="D314" s="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2:33" ht="12.75" hidden="1" x14ac:dyDescent="0.2">
      <c r="B315" s="2"/>
      <c r="C315" s="2"/>
      <c r="D315" s="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2:33" ht="12.75" hidden="1" x14ac:dyDescent="0.2">
      <c r="B316" s="2"/>
      <c r="C316" s="2"/>
      <c r="D316" s="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2:33" ht="12.75" hidden="1" x14ac:dyDescent="0.2">
      <c r="B317" s="2"/>
      <c r="C317" s="2"/>
      <c r="D317" s="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2:33" ht="12.75" hidden="1" x14ac:dyDescent="0.2">
      <c r="B318" s="2"/>
      <c r="C318" s="2"/>
      <c r="D318" s="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2:33" ht="12.75" hidden="1" x14ac:dyDescent="0.2">
      <c r="B319" s="2"/>
      <c r="C319" s="2"/>
      <c r="D319" s="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2:33" ht="12.75" hidden="1" x14ac:dyDescent="0.2">
      <c r="B320" s="2"/>
      <c r="C320" s="2"/>
      <c r="D320" s="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2:33" ht="12.75" hidden="1" x14ac:dyDescent="0.2">
      <c r="B321" s="2"/>
      <c r="C321" s="2"/>
      <c r="D321" s="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2:33" ht="12.75" hidden="1" x14ac:dyDescent="0.2">
      <c r="B322" s="2"/>
      <c r="C322" s="2"/>
      <c r="D322" s="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2:33" ht="12.75" hidden="1" x14ac:dyDescent="0.2">
      <c r="B323" s="2"/>
      <c r="C323" s="2"/>
      <c r="D323" s="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2:33" ht="12.75" hidden="1" x14ac:dyDescent="0.2">
      <c r="B324" s="2"/>
      <c r="C324" s="2"/>
      <c r="D324" s="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2:33" ht="12.75" hidden="1" x14ac:dyDescent="0.2">
      <c r="B325" s="2"/>
      <c r="C325" s="2"/>
      <c r="D325" s="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2:33" ht="12.75" hidden="1" x14ac:dyDescent="0.2">
      <c r="B326" s="2"/>
      <c r="C326" s="2"/>
      <c r="D326" s="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2:33" ht="12.75" hidden="1" x14ac:dyDescent="0.2">
      <c r="B327" s="2"/>
      <c r="C327" s="2"/>
      <c r="D327" s="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2:33" ht="12.75" hidden="1" x14ac:dyDescent="0.2">
      <c r="B328" s="2"/>
      <c r="C328" s="2"/>
      <c r="D328" s="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2:33" ht="12.75" hidden="1" x14ac:dyDescent="0.2">
      <c r="B329" s="2"/>
      <c r="C329" s="2"/>
      <c r="D329" s="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2:33" ht="12.75" hidden="1" x14ac:dyDescent="0.2">
      <c r="B330" s="2"/>
      <c r="C330" s="2"/>
      <c r="D330" s="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2:33" ht="12.75" hidden="1" x14ac:dyDescent="0.2">
      <c r="B331" s="2"/>
      <c r="C331" s="2"/>
      <c r="D331" s="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2:33" ht="12.75" hidden="1" x14ac:dyDescent="0.2">
      <c r="B332" s="2"/>
      <c r="C332" s="2"/>
      <c r="D332" s="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2:33" ht="12.75" hidden="1" x14ac:dyDescent="0.2">
      <c r="B333" s="2"/>
      <c r="C333" s="2"/>
      <c r="D333" s="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2:33" ht="12.75" hidden="1" x14ac:dyDescent="0.2">
      <c r="B334" s="2"/>
      <c r="C334" s="2"/>
      <c r="D334" s="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2:33" ht="12.75" hidden="1" x14ac:dyDescent="0.2">
      <c r="B335" s="2"/>
      <c r="C335" s="2"/>
      <c r="D335" s="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2:33" ht="12.75" hidden="1" x14ac:dyDescent="0.2">
      <c r="B336" s="2"/>
      <c r="C336" s="2"/>
      <c r="D336" s="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2:33" ht="12.75" hidden="1" x14ac:dyDescent="0.2">
      <c r="B337" s="2"/>
      <c r="C337" s="2"/>
      <c r="D337" s="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2:33" ht="12.75" hidden="1" x14ac:dyDescent="0.2">
      <c r="B338" s="2"/>
      <c r="C338" s="2"/>
      <c r="D338" s="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2:33" ht="12.75" hidden="1" x14ac:dyDescent="0.2">
      <c r="B339" s="2"/>
      <c r="C339" s="2"/>
      <c r="D339" s="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2:33" ht="12.75" hidden="1" x14ac:dyDescent="0.2">
      <c r="B340" s="2"/>
      <c r="C340" s="2"/>
      <c r="D340" s="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2:33" ht="12.75" hidden="1" x14ac:dyDescent="0.2">
      <c r="B341" s="2"/>
      <c r="C341" s="2"/>
      <c r="D341" s="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2:33" ht="12.75" hidden="1" x14ac:dyDescent="0.2">
      <c r="B342" s="2"/>
      <c r="C342" s="2"/>
      <c r="D342" s="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2:33" ht="12.75" hidden="1" x14ac:dyDescent="0.2">
      <c r="B343" s="2"/>
      <c r="C343" s="2"/>
      <c r="D343" s="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2:33" ht="12.75" hidden="1" x14ac:dyDescent="0.2">
      <c r="B344" s="2"/>
      <c r="C344" s="2"/>
      <c r="D344" s="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2:33" ht="12.75" hidden="1" x14ac:dyDescent="0.2">
      <c r="B345" s="2"/>
      <c r="C345" s="2"/>
      <c r="D345" s="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2:33" ht="12.75" hidden="1" x14ac:dyDescent="0.2">
      <c r="B346" s="2"/>
      <c r="C346" s="2"/>
      <c r="D346" s="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2:33" ht="12.75" hidden="1" x14ac:dyDescent="0.2">
      <c r="B347" s="2"/>
      <c r="C347" s="2"/>
      <c r="D347" s="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2:33" ht="12.75" hidden="1" x14ac:dyDescent="0.2">
      <c r="B348" s="2"/>
      <c r="C348" s="2"/>
      <c r="D348" s="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2:33" ht="12.75" hidden="1" x14ac:dyDescent="0.2">
      <c r="B349" s="2"/>
      <c r="C349" s="2"/>
      <c r="D349" s="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2:33" ht="12.75" hidden="1" x14ac:dyDescent="0.2">
      <c r="B350" s="2"/>
      <c r="C350" s="2"/>
      <c r="D350" s="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2:33" ht="12.75" hidden="1" x14ac:dyDescent="0.2">
      <c r="B351" s="2"/>
      <c r="C351" s="2"/>
      <c r="D351" s="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2:33" ht="12.75" hidden="1" x14ac:dyDescent="0.2">
      <c r="B352" s="2"/>
      <c r="C352" s="2"/>
      <c r="D352" s="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2:33" ht="12.75" hidden="1" x14ac:dyDescent="0.2">
      <c r="B353" s="2"/>
      <c r="C353" s="2"/>
      <c r="D353" s="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2:33" ht="12.75" hidden="1" x14ac:dyDescent="0.2">
      <c r="B354" s="2"/>
      <c r="C354" s="2"/>
      <c r="D354" s="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2:33" ht="12.75" hidden="1" x14ac:dyDescent="0.2">
      <c r="B355" s="2"/>
      <c r="C355" s="2"/>
      <c r="D355" s="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2:33" ht="12.75" hidden="1" x14ac:dyDescent="0.2">
      <c r="B356" s="2"/>
      <c r="C356" s="2"/>
      <c r="D356" s="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2:33" ht="12.75" hidden="1" x14ac:dyDescent="0.2">
      <c r="B357" s="2"/>
      <c r="C357" s="2"/>
      <c r="D357" s="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2:33" ht="12.75" hidden="1" x14ac:dyDescent="0.2">
      <c r="B358" s="2"/>
      <c r="C358" s="2"/>
      <c r="D358" s="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2:33" ht="12.75" hidden="1" x14ac:dyDescent="0.2">
      <c r="B359" s="2"/>
      <c r="C359" s="2"/>
      <c r="D359" s="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2:33" ht="12.75" hidden="1" x14ac:dyDescent="0.2">
      <c r="B360" s="2"/>
      <c r="C360" s="2"/>
      <c r="D360" s="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2:33" ht="12.75" hidden="1" x14ac:dyDescent="0.2">
      <c r="B361" s="2"/>
      <c r="C361" s="2"/>
      <c r="D361" s="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2:33" ht="12.75" hidden="1" x14ac:dyDescent="0.2">
      <c r="B362" s="2"/>
      <c r="C362" s="2"/>
      <c r="D362" s="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2:33" ht="12.75" hidden="1" x14ac:dyDescent="0.2">
      <c r="B363" s="2"/>
      <c r="C363" s="2"/>
      <c r="D363" s="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2:33" ht="12.75" hidden="1" x14ac:dyDescent="0.2">
      <c r="B364" s="2"/>
      <c r="C364" s="2"/>
      <c r="D364" s="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2:33" ht="12.75" hidden="1" x14ac:dyDescent="0.2">
      <c r="B365" s="2"/>
      <c r="C365" s="2"/>
      <c r="D365" s="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2:33" ht="12.75" hidden="1" x14ac:dyDescent="0.2">
      <c r="B366" s="2"/>
      <c r="C366" s="2"/>
      <c r="D366" s="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2:33" ht="12.75" hidden="1" x14ac:dyDescent="0.2">
      <c r="B367" s="2"/>
      <c r="C367" s="2"/>
      <c r="D367" s="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2:33" ht="12.75" hidden="1" x14ac:dyDescent="0.2">
      <c r="B368" s="2"/>
      <c r="C368" s="2"/>
      <c r="D368" s="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2:33" ht="12.75" hidden="1" x14ac:dyDescent="0.2">
      <c r="B369" s="2"/>
      <c r="C369" s="2"/>
      <c r="D369" s="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2:33" ht="12.75" hidden="1" x14ac:dyDescent="0.2">
      <c r="B370" s="2"/>
      <c r="C370" s="2"/>
      <c r="D370" s="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2:33" ht="12.75" hidden="1" x14ac:dyDescent="0.2">
      <c r="B371" s="2"/>
      <c r="C371" s="2"/>
      <c r="D371" s="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2:33" ht="12.75" hidden="1" x14ac:dyDescent="0.2">
      <c r="B372" s="2"/>
      <c r="C372" s="2"/>
      <c r="D372" s="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2:33" ht="12.75" hidden="1" x14ac:dyDescent="0.2">
      <c r="B373" s="2"/>
      <c r="C373" s="2"/>
      <c r="D373" s="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2:33" ht="12.75" hidden="1" x14ac:dyDescent="0.2">
      <c r="B374" s="2"/>
      <c r="C374" s="2"/>
      <c r="D374" s="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2:33" ht="12.75" hidden="1" x14ac:dyDescent="0.2">
      <c r="B375" s="2"/>
      <c r="C375" s="2"/>
      <c r="D375" s="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2:33" ht="12.75" hidden="1" x14ac:dyDescent="0.2">
      <c r="B376" s="2"/>
      <c r="C376" s="2"/>
      <c r="D376" s="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2:33" ht="12.75" hidden="1" x14ac:dyDescent="0.2">
      <c r="B377" s="2"/>
      <c r="C377" s="2"/>
      <c r="D377" s="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2:33" ht="12.75" hidden="1" x14ac:dyDescent="0.2">
      <c r="B378" s="2"/>
      <c r="C378" s="2"/>
      <c r="D378" s="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2:33" ht="12.75" hidden="1" x14ac:dyDescent="0.2">
      <c r="B379" s="2"/>
      <c r="C379" s="2"/>
      <c r="D379" s="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2:33" ht="12.75" hidden="1" x14ac:dyDescent="0.2">
      <c r="B380" s="2"/>
      <c r="C380" s="2"/>
      <c r="D380" s="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2:33" ht="12.75" hidden="1" x14ac:dyDescent="0.2">
      <c r="B381" s="2"/>
      <c r="C381" s="2"/>
      <c r="D381" s="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2:33" ht="12.75" hidden="1" x14ac:dyDescent="0.2">
      <c r="B382" s="2"/>
      <c r="C382" s="2"/>
      <c r="D382" s="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2:33" ht="12.75" hidden="1" x14ac:dyDescent="0.2">
      <c r="B383" s="2"/>
      <c r="C383" s="2"/>
      <c r="D383" s="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2:33" ht="12.75" hidden="1" x14ac:dyDescent="0.2">
      <c r="B384" s="2"/>
      <c r="C384" s="2"/>
      <c r="D384" s="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2:33" ht="12.75" hidden="1" x14ac:dyDescent="0.2">
      <c r="B385" s="2"/>
      <c r="C385" s="2"/>
      <c r="D385" s="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2:33" ht="12.75" hidden="1" x14ac:dyDescent="0.2">
      <c r="B386" s="2"/>
      <c r="C386" s="2"/>
      <c r="D386" s="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2:33" ht="12.75" hidden="1" x14ac:dyDescent="0.2">
      <c r="B387" s="2"/>
      <c r="C387" s="2"/>
      <c r="D387" s="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2:33" ht="12.75" hidden="1" x14ac:dyDescent="0.2">
      <c r="B388" s="2"/>
      <c r="C388" s="2"/>
      <c r="D388" s="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2:33" ht="12.75" hidden="1" x14ac:dyDescent="0.2">
      <c r="B389" s="2"/>
      <c r="C389" s="2"/>
      <c r="D389" s="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2:33" ht="12.75" hidden="1" x14ac:dyDescent="0.2">
      <c r="B390" s="2"/>
      <c r="C390" s="2"/>
      <c r="D390" s="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2:33" ht="12.75" hidden="1" x14ac:dyDescent="0.2">
      <c r="B391" s="2"/>
      <c r="C391" s="2"/>
      <c r="D391" s="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2:33" ht="12.75" hidden="1" x14ac:dyDescent="0.2">
      <c r="B392" s="2"/>
      <c r="C392" s="2"/>
      <c r="D392" s="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2:33" ht="12.75" hidden="1" x14ac:dyDescent="0.2">
      <c r="B393" s="2"/>
      <c r="C393" s="2"/>
      <c r="D393" s="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2:33" ht="12.75" hidden="1" x14ac:dyDescent="0.2">
      <c r="B394" s="2"/>
      <c r="C394" s="2"/>
      <c r="D394" s="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2:33" ht="12.75" hidden="1" x14ac:dyDescent="0.2">
      <c r="B395" s="2"/>
      <c r="C395" s="2"/>
      <c r="D395" s="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2:33" ht="12.75" hidden="1" x14ac:dyDescent="0.2">
      <c r="B396" s="2"/>
      <c r="C396" s="2"/>
      <c r="D396" s="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2:33" ht="12.75" hidden="1" x14ac:dyDescent="0.2">
      <c r="B397" s="2"/>
      <c r="C397" s="2"/>
      <c r="D397" s="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2:33" ht="12.75" hidden="1" x14ac:dyDescent="0.2">
      <c r="B398" s="2"/>
      <c r="C398" s="2"/>
      <c r="D398" s="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2:33" ht="12.75" hidden="1" x14ac:dyDescent="0.2">
      <c r="B399" s="2"/>
      <c r="C399" s="2"/>
      <c r="D399" s="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2:33" ht="12.75" hidden="1" x14ac:dyDescent="0.2">
      <c r="B400" s="2"/>
      <c r="C400" s="2"/>
      <c r="D400" s="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2:33" ht="12.75" hidden="1" x14ac:dyDescent="0.2">
      <c r="B401" s="2"/>
      <c r="C401" s="2"/>
      <c r="D401" s="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2:33" ht="12.75" hidden="1" x14ac:dyDescent="0.2">
      <c r="B402" s="2"/>
      <c r="C402" s="2"/>
      <c r="D402" s="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2:33" ht="12.75" hidden="1" x14ac:dyDescent="0.2">
      <c r="B403" s="2"/>
      <c r="C403" s="2"/>
      <c r="D403" s="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2:33" ht="12.75" hidden="1" x14ac:dyDescent="0.2">
      <c r="B404" s="2"/>
      <c r="C404" s="2"/>
      <c r="D404" s="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2:33" ht="12.75" hidden="1" x14ac:dyDescent="0.2">
      <c r="B405" s="2"/>
      <c r="C405" s="2"/>
      <c r="D405" s="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2:33" ht="12.75" hidden="1" x14ac:dyDescent="0.2">
      <c r="B406" s="2"/>
      <c r="C406" s="2"/>
      <c r="D406" s="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2:33" ht="12.75" hidden="1" x14ac:dyDescent="0.2">
      <c r="B407" s="2"/>
      <c r="C407" s="2"/>
      <c r="D407" s="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2:33" ht="12.75" hidden="1" x14ac:dyDescent="0.2">
      <c r="B408" s="2"/>
      <c r="C408" s="2"/>
      <c r="D408" s="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2:33" ht="12.75" hidden="1" x14ac:dyDescent="0.2">
      <c r="B409" s="2"/>
      <c r="C409" s="2"/>
      <c r="D409" s="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2:33" ht="12.75" hidden="1" x14ac:dyDescent="0.2">
      <c r="B410" s="2"/>
      <c r="C410" s="2"/>
      <c r="D410" s="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2:33" ht="12.75" hidden="1" x14ac:dyDescent="0.2">
      <c r="B411" s="2"/>
      <c r="C411" s="2"/>
      <c r="D411" s="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2:33" ht="12.75" hidden="1" x14ac:dyDescent="0.2">
      <c r="B412" s="2"/>
      <c r="C412" s="2"/>
      <c r="D412" s="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2:33" ht="12.75" hidden="1" x14ac:dyDescent="0.2">
      <c r="B413" s="2"/>
      <c r="C413" s="2"/>
      <c r="D413" s="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2:33" ht="12.75" hidden="1" x14ac:dyDescent="0.2">
      <c r="B414" s="2"/>
      <c r="C414" s="2"/>
      <c r="D414" s="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2:33" ht="12.75" hidden="1" x14ac:dyDescent="0.2">
      <c r="B415" s="2"/>
      <c r="C415" s="2"/>
      <c r="D415" s="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2:33" ht="12.75" hidden="1" x14ac:dyDescent="0.2">
      <c r="B416" s="2"/>
      <c r="C416" s="2"/>
      <c r="D416" s="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2:33" ht="12.75" hidden="1" x14ac:dyDescent="0.2">
      <c r="B417" s="2"/>
      <c r="C417" s="2"/>
      <c r="D417" s="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2:33" ht="12.75" hidden="1" x14ac:dyDescent="0.2">
      <c r="B418" s="2"/>
      <c r="C418" s="2"/>
      <c r="D418" s="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2:33" ht="12.75" hidden="1" x14ac:dyDescent="0.2">
      <c r="B419" s="2"/>
      <c r="C419" s="2"/>
      <c r="D419" s="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2:33" ht="12.75" hidden="1" x14ac:dyDescent="0.2">
      <c r="B420" s="2"/>
      <c r="C420" s="2"/>
      <c r="D420" s="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2:33" ht="12.75" hidden="1" x14ac:dyDescent="0.2">
      <c r="B421" s="2"/>
      <c r="C421" s="2"/>
      <c r="D421" s="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2:33" ht="12.75" hidden="1" x14ac:dyDescent="0.2">
      <c r="B422" s="2"/>
      <c r="C422" s="2"/>
      <c r="D422" s="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2:33" ht="12.75" hidden="1" x14ac:dyDescent="0.2">
      <c r="B423" s="2"/>
      <c r="C423" s="2"/>
      <c r="D423" s="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2:33" ht="12.75" hidden="1" x14ac:dyDescent="0.2">
      <c r="B424" s="2"/>
      <c r="C424" s="2"/>
      <c r="D424" s="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2:33" ht="12.75" hidden="1" x14ac:dyDescent="0.2">
      <c r="B425" s="2"/>
      <c r="C425" s="2"/>
      <c r="D425" s="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2:33" ht="12.75" hidden="1" x14ac:dyDescent="0.2">
      <c r="B426" s="2"/>
      <c r="C426" s="2"/>
      <c r="D426" s="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2:33" ht="12.75" hidden="1" x14ac:dyDescent="0.2">
      <c r="B427" s="2"/>
      <c r="C427" s="2"/>
      <c r="D427" s="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2:33" ht="12.75" hidden="1" x14ac:dyDescent="0.2">
      <c r="B428" s="2"/>
      <c r="C428" s="2"/>
      <c r="D428" s="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2:33" ht="12.75" hidden="1" x14ac:dyDescent="0.2">
      <c r="B429" s="2"/>
      <c r="C429" s="2"/>
      <c r="D429" s="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2:33" ht="12.75" hidden="1" x14ac:dyDescent="0.2">
      <c r="B430" s="2"/>
      <c r="C430" s="2"/>
      <c r="D430" s="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2:33" ht="12.75" hidden="1" x14ac:dyDescent="0.2">
      <c r="B431" s="2"/>
      <c r="C431" s="2"/>
      <c r="D431" s="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2:33" ht="12.75" hidden="1" x14ac:dyDescent="0.2">
      <c r="B432" s="2"/>
      <c r="C432" s="2"/>
      <c r="D432" s="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2:33" ht="12.75" hidden="1" x14ac:dyDescent="0.2">
      <c r="B433" s="2"/>
      <c r="C433" s="2"/>
      <c r="D433" s="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2:33" ht="12.75" hidden="1" x14ac:dyDescent="0.2">
      <c r="B434" s="2"/>
      <c r="C434" s="2"/>
      <c r="D434" s="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2:33" ht="12.75" hidden="1" x14ac:dyDescent="0.2">
      <c r="B435" s="2"/>
      <c r="C435" s="2"/>
      <c r="D435" s="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2:33" ht="12.75" hidden="1" x14ac:dyDescent="0.2">
      <c r="B436" s="2"/>
      <c r="C436" s="2"/>
      <c r="D436" s="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2:33" ht="12.75" hidden="1" x14ac:dyDescent="0.2">
      <c r="B437" s="2"/>
      <c r="C437" s="2"/>
      <c r="D437" s="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2:33" ht="12.75" hidden="1" x14ac:dyDescent="0.2">
      <c r="B438" s="2"/>
      <c r="C438" s="2"/>
      <c r="D438" s="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2:33" ht="12.75" hidden="1" x14ac:dyDescent="0.2">
      <c r="B439" s="2"/>
      <c r="C439" s="2"/>
      <c r="D439" s="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2:33" ht="12.75" hidden="1" x14ac:dyDescent="0.2">
      <c r="B440" s="2"/>
      <c r="C440" s="2"/>
      <c r="D440" s="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2:33" ht="12.75" hidden="1" x14ac:dyDescent="0.2">
      <c r="B441" s="2"/>
      <c r="C441" s="2"/>
      <c r="D441" s="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2:33" ht="12.75" hidden="1" x14ac:dyDescent="0.2">
      <c r="B442" s="2"/>
      <c r="C442" s="2"/>
      <c r="D442" s="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2:33" ht="12.75" hidden="1" x14ac:dyDescent="0.2">
      <c r="B443" s="2"/>
      <c r="C443" s="2"/>
      <c r="D443" s="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2:33" ht="12.75" hidden="1" x14ac:dyDescent="0.2">
      <c r="B444" s="2"/>
      <c r="C444" s="2"/>
      <c r="D444" s="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2:33" ht="12.75" hidden="1" x14ac:dyDescent="0.2">
      <c r="B445" s="2"/>
      <c r="C445" s="2"/>
      <c r="D445" s="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2:33" ht="12.75" hidden="1" x14ac:dyDescent="0.2">
      <c r="B446" s="2"/>
      <c r="C446" s="2"/>
      <c r="D446" s="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2:33" ht="12.75" hidden="1" x14ac:dyDescent="0.2">
      <c r="B447" s="2"/>
      <c r="C447" s="2"/>
      <c r="D447" s="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2:33" ht="12.75" hidden="1" x14ac:dyDescent="0.2">
      <c r="B448" s="2"/>
      <c r="C448" s="2"/>
      <c r="D448" s="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2:33" ht="12.75" hidden="1" x14ac:dyDescent="0.2">
      <c r="B449" s="2"/>
      <c r="C449" s="2"/>
      <c r="D449" s="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2:33" ht="12.75" hidden="1" x14ac:dyDescent="0.2">
      <c r="B450" s="2"/>
      <c r="C450" s="2"/>
      <c r="D450" s="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2:33" ht="12.75" hidden="1" x14ac:dyDescent="0.2">
      <c r="B451" s="2"/>
      <c r="C451" s="2"/>
      <c r="D451" s="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2:33" ht="12.75" hidden="1" x14ac:dyDescent="0.2">
      <c r="B452" s="2"/>
      <c r="C452" s="2"/>
      <c r="D452" s="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2:33" ht="12.75" hidden="1" x14ac:dyDescent="0.2">
      <c r="B453" s="2"/>
      <c r="C453" s="2"/>
      <c r="D453" s="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2:33" ht="12.75" hidden="1" x14ac:dyDescent="0.2">
      <c r="B454" s="2"/>
      <c r="C454" s="2"/>
      <c r="D454" s="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2:33" ht="12.75" hidden="1" x14ac:dyDescent="0.2">
      <c r="B455" s="2"/>
      <c r="C455" s="2"/>
      <c r="D455" s="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2:33" ht="12.75" hidden="1" x14ac:dyDescent="0.2">
      <c r="B456" s="2"/>
      <c r="C456" s="2"/>
      <c r="D456" s="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2:33" ht="12.75" hidden="1" x14ac:dyDescent="0.2">
      <c r="B457" s="2"/>
      <c r="C457" s="2"/>
      <c r="D457" s="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2:33" ht="12.75" hidden="1" x14ac:dyDescent="0.2">
      <c r="B458" s="2"/>
      <c r="C458" s="2"/>
      <c r="D458" s="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2:33" ht="12.75" hidden="1" x14ac:dyDescent="0.2">
      <c r="B459" s="2"/>
      <c r="C459" s="2"/>
      <c r="D459" s="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2:33" ht="12.75" hidden="1" x14ac:dyDescent="0.2">
      <c r="B460" s="2"/>
      <c r="C460" s="2"/>
      <c r="D460" s="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2:33" ht="12.75" hidden="1" x14ac:dyDescent="0.2">
      <c r="B461" s="2"/>
      <c r="C461" s="2"/>
      <c r="D461" s="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2:33" ht="12.75" hidden="1" x14ac:dyDescent="0.2">
      <c r="B462" s="2"/>
      <c r="C462" s="2"/>
      <c r="D462" s="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2:33" ht="12.75" hidden="1" x14ac:dyDescent="0.2">
      <c r="B463" s="2"/>
      <c r="C463" s="2"/>
      <c r="D463" s="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2:33" ht="12.75" hidden="1" x14ac:dyDescent="0.2">
      <c r="B464" s="2"/>
      <c r="C464" s="2"/>
      <c r="D464" s="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2:33" ht="12.75" hidden="1" x14ac:dyDescent="0.2">
      <c r="B465" s="2"/>
      <c r="C465" s="2"/>
      <c r="D465" s="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2:33" ht="12.75" hidden="1" x14ac:dyDescent="0.2">
      <c r="B466" s="2"/>
      <c r="C466" s="2"/>
      <c r="D466" s="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2:33" ht="12.75" hidden="1" x14ac:dyDescent="0.2">
      <c r="B467" s="2"/>
      <c r="C467" s="2"/>
      <c r="D467" s="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2:33" ht="12.75" hidden="1" x14ac:dyDescent="0.2">
      <c r="B468" s="2"/>
      <c r="C468" s="2"/>
      <c r="D468" s="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2:33" ht="12.75" hidden="1" x14ac:dyDescent="0.2">
      <c r="B469" s="2"/>
      <c r="C469" s="2"/>
      <c r="D469" s="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2:33" ht="12.75" hidden="1" x14ac:dyDescent="0.2">
      <c r="B470" s="2"/>
      <c r="C470" s="2"/>
      <c r="D470" s="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2:33" ht="12.75" hidden="1" x14ac:dyDescent="0.2">
      <c r="B471" s="2"/>
      <c r="C471" s="2"/>
      <c r="D471" s="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2:33" ht="12.75" hidden="1" x14ac:dyDescent="0.2">
      <c r="B472" s="2"/>
      <c r="C472" s="2"/>
      <c r="D472" s="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2:33" ht="12.75" hidden="1" x14ac:dyDescent="0.2">
      <c r="B473" s="2"/>
      <c r="C473" s="2"/>
      <c r="D473" s="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2:33" ht="12.75" hidden="1" x14ac:dyDescent="0.2">
      <c r="B474" s="2"/>
      <c r="C474" s="2"/>
      <c r="D474" s="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2:33" ht="12.75" hidden="1" x14ac:dyDescent="0.2">
      <c r="B475" s="2"/>
      <c r="C475" s="2"/>
      <c r="D475" s="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2:33" ht="12.75" hidden="1" x14ac:dyDescent="0.2">
      <c r="B476" s="2"/>
      <c r="C476" s="2"/>
      <c r="D476" s="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2:33" ht="12.75" hidden="1" x14ac:dyDescent="0.2">
      <c r="B477" s="2"/>
      <c r="C477" s="2"/>
      <c r="D477" s="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2:33" ht="12.75" hidden="1" x14ac:dyDescent="0.2">
      <c r="B478" s="2"/>
      <c r="C478" s="2"/>
      <c r="D478" s="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2:33" ht="12.75" hidden="1" x14ac:dyDescent="0.2">
      <c r="B479" s="2"/>
      <c r="C479" s="2"/>
      <c r="D479" s="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2:33" ht="12.75" hidden="1" x14ac:dyDescent="0.2">
      <c r="B480" s="2"/>
      <c r="C480" s="2"/>
      <c r="D480" s="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2:33" ht="12.75" hidden="1" x14ac:dyDescent="0.2">
      <c r="B481" s="2"/>
      <c r="C481" s="2"/>
      <c r="D481" s="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2:33" ht="12.75" hidden="1" x14ac:dyDescent="0.2">
      <c r="B482" s="2"/>
      <c r="C482" s="2"/>
      <c r="D482" s="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2:33" ht="12.75" hidden="1" x14ac:dyDescent="0.2">
      <c r="B483" s="2"/>
      <c r="C483" s="2"/>
      <c r="D483" s="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2:33" ht="12.75" hidden="1" x14ac:dyDescent="0.2">
      <c r="B484" s="2"/>
      <c r="C484" s="2"/>
      <c r="D484" s="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2:33" ht="12.75" hidden="1" x14ac:dyDescent="0.2">
      <c r="B485" s="2"/>
      <c r="C485" s="2"/>
      <c r="D485" s="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2:33" ht="12.75" hidden="1" x14ac:dyDescent="0.2">
      <c r="B486" s="2"/>
      <c r="C486" s="2"/>
      <c r="D486" s="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2:33" ht="12.75" hidden="1" x14ac:dyDescent="0.2">
      <c r="B487" s="2"/>
      <c r="C487" s="2"/>
      <c r="D487" s="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2:33" ht="12.75" hidden="1" x14ac:dyDescent="0.2">
      <c r="B488" s="2"/>
      <c r="C488" s="2"/>
      <c r="D488" s="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2:33" ht="12.75" hidden="1" x14ac:dyDescent="0.2">
      <c r="B489" s="2"/>
      <c r="C489" s="2"/>
      <c r="D489" s="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2:33" ht="12.75" hidden="1" x14ac:dyDescent="0.2">
      <c r="B490" s="2"/>
      <c r="C490" s="2"/>
      <c r="D490" s="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2:33" ht="12.75" hidden="1" x14ac:dyDescent="0.2">
      <c r="B491" s="2"/>
      <c r="C491" s="2"/>
      <c r="D491" s="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2:33" ht="12.75" hidden="1" x14ac:dyDescent="0.2">
      <c r="B492" s="2"/>
      <c r="C492" s="2"/>
      <c r="D492" s="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2:33" ht="12.75" hidden="1" x14ac:dyDescent="0.2">
      <c r="B493" s="2"/>
      <c r="C493" s="2"/>
      <c r="D493" s="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2:33" ht="12.75" hidden="1" x14ac:dyDescent="0.2">
      <c r="B494" s="2"/>
      <c r="C494" s="2"/>
      <c r="D494" s="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2:33" ht="12.75" hidden="1" x14ac:dyDescent="0.2">
      <c r="B495" s="2"/>
      <c r="C495" s="2"/>
      <c r="D495" s="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2:33" ht="12.75" hidden="1" x14ac:dyDescent="0.2">
      <c r="B496" s="2"/>
      <c r="C496" s="2"/>
      <c r="D496" s="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2:33" ht="12.75" hidden="1" x14ac:dyDescent="0.2">
      <c r="B497" s="2"/>
      <c r="C497" s="2"/>
      <c r="D497" s="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2:33" ht="12.75" hidden="1" x14ac:dyDescent="0.2">
      <c r="B498" s="2"/>
      <c r="C498" s="2"/>
      <c r="D498" s="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2:33" ht="12.75" hidden="1" x14ac:dyDescent="0.2">
      <c r="B499" s="2"/>
      <c r="C499" s="2"/>
      <c r="D499" s="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2:33" ht="12.75" hidden="1" x14ac:dyDescent="0.2">
      <c r="B500" s="2"/>
      <c r="C500" s="2"/>
      <c r="D500" s="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2:33" ht="12.75" hidden="1" x14ac:dyDescent="0.2">
      <c r="B501" s="2"/>
      <c r="C501" s="2"/>
      <c r="D501" s="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2:33" ht="12.75" hidden="1" x14ac:dyDescent="0.2">
      <c r="B502" s="2"/>
      <c r="C502" s="2"/>
      <c r="D502" s="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2:33" ht="12.75" hidden="1" x14ac:dyDescent="0.2">
      <c r="B503" s="2"/>
      <c r="C503" s="2"/>
      <c r="D503" s="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2:33" ht="12.75" hidden="1" x14ac:dyDescent="0.2">
      <c r="B504" s="2"/>
      <c r="C504" s="2"/>
      <c r="D504" s="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2:33" ht="12.75" hidden="1" x14ac:dyDescent="0.2">
      <c r="B505" s="2"/>
      <c r="C505" s="2"/>
      <c r="D505" s="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2:33" ht="12.75" hidden="1" x14ac:dyDescent="0.2">
      <c r="B506" s="2"/>
      <c r="C506" s="2"/>
      <c r="D506" s="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2:33" ht="12.75" hidden="1" x14ac:dyDescent="0.2">
      <c r="B507" s="2"/>
      <c r="C507" s="2"/>
      <c r="D507" s="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2:33" ht="12.75" hidden="1" x14ac:dyDescent="0.2">
      <c r="B508" s="2"/>
      <c r="C508" s="2"/>
      <c r="D508" s="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2:33" ht="12.75" hidden="1" x14ac:dyDescent="0.2">
      <c r="B509" s="2"/>
      <c r="C509" s="2"/>
      <c r="D509" s="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2:33" ht="12.75" hidden="1" x14ac:dyDescent="0.2">
      <c r="B510" s="2"/>
      <c r="C510" s="2"/>
      <c r="D510" s="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2:33" ht="12.75" hidden="1" x14ac:dyDescent="0.2">
      <c r="B511" s="2"/>
      <c r="C511" s="2"/>
      <c r="D511" s="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2:33" ht="12.75" hidden="1" x14ac:dyDescent="0.2">
      <c r="B512" s="2"/>
      <c r="C512" s="2"/>
      <c r="D512" s="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2:33" ht="12.75" hidden="1" x14ac:dyDescent="0.2">
      <c r="B513" s="2"/>
      <c r="C513" s="2"/>
      <c r="D513" s="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2:33" ht="12.75" hidden="1" x14ac:dyDescent="0.2">
      <c r="B514" s="2"/>
      <c r="C514" s="2"/>
      <c r="D514" s="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2:33" ht="12.75" hidden="1" x14ac:dyDescent="0.2">
      <c r="B515" s="2"/>
      <c r="C515" s="2"/>
      <c r="D515" s="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2:33" ht="12.75" hidden="1" x14ac:dyDescent="0.2">
      <c r="B516" s="2"/>
      <c r="C516" s="2"/>
      <c r="D516" s="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2:33" ht="12.75" hidden="1" x14ac:dyDescent="0.2">
      <c r="B517" s="2"/>
      <c r="C517" s="2"/>
      <c r="D517" s="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2:33" ht="12.75" hidden="1" x14ac:dyDescent="0.2">
      <c r="B518" s="2"/>
      <c r="C518" s="2"/>
      <c r="D518" s="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2:33" ht="12.75" hidden="1" x14ac:dyDescent="0.2">
      <c r="B519" s="2"/>
      <c r="C519" s="2"/>
      <c r="D519" s="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2:33" ht="12.75" hidden="1" x14ac:dyDescent="0.2">
      <c r="B520" s="2"/>
      <c r="C520" s="2"/>
      <c r="D520" s="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2:33" ht="12.75" hidden="1" x14ac:dyDescent="0.2">
      <c r="B521" s="2"/>
      <c r="C521" s="2"/>
      <c r="D521" s="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2:33" ht="12.75" hidden="1" x14ac:dyDescent="0.2">
      <c r="B522" s="2"/>
      <c r="C522" s="2"/>
      <c r="D522" s="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2:33" ht="12.75" hidden="1" x14ac:dyDescent="0.2">
      <c r="B523" s="2"/>
      <c r="C523" s="2"/>
      <c r="D523" s="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2:33" ht="12.75" hidden="1" x14ac:dyDescent="0.2">
      <c r="B524" s="2"/>
      <c r="C524" s="2"/>
      <c r="D524" s="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2:33" ht="12.75" hidden="1" x14ac:dyDescent="0.2">
      <c r="B525" s="2"/>
      <c r="C525" s="2"/>
      <c r="D525" s="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2:33" ht="12.75" hidden="1" x14ac:dyDescent="0.2">
      <c r="B526" s="2"/>
      <c r="C526" s="2"/>
      <c r="D526" s="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2:33" ht="12.75" hidden="1" x14ac:dyDescent="0.2">
      <c r="B527" s="2"/>
      <c r="C527" s="2"/>
      <c r="D527" s="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2:33" ht="12.75" hidden="1" x14ac:dyDescent="0.2">
      <c r="B528" s="2"/>
      <c r="C528" s="2"/>
      <c r="D528" s="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2:33" ht="12.75" hidden="1" x14ac:dyDescent="0.2">
      <c r="B529" s="2"/>
      <c r="C529" s="2"/>
      <c r="D529" s="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2:33" ht="12.75" hidden="1" x14ac:dyDescent="0.2">
      <c r="B530" s="2"/>
      <c r="C530" s="2"/>
      <c r="D530" s="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2:33" ht="12.75" hidden="1" x14ac:dyDescent="0.2">
      <c r="B531" s="2"/>
      <c r="C531" s="2"/>
      <c r="D531" s="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2:33" ht="12.75" hidden="1" x14ac:dyDescent="0.2">
      <c r="B532" s="2"/>
      <c r="C532" s="2"/>
      <c r="D532" s="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2:33" ht="12.75" hidden="1" x14ac:dyDescent="0.2">
      <c r="B533" s="2"/>
      <c r="C533" s="2"/>
      <c r="D533" s="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2:33" ht="12.75" hidden="1" x14ac:dyDescent="0.2">
      <c r="B534" s="2"/>
      <c r="C534" s="2"/>
      <c r="D534" s="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2:33" ht="12.75" hidden="1" x14ac:dyDescent="0.2">
      <c r="B535" s="2"/>
      <c r="C535" s="2"/>
      <c r="D535" s="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2:33" ht="12.75" hidden="1" x14ac:dyDescent="0.2">
      <c r="B536" s="2"/>
      <c r="C536" s="2"/>
      <c r="D536" s="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2:33" ht="12.75" hidden="1" x14ac:dyDescent="0.2">
      <c r="B537" s="2"/>
      <c r="C537" s="2"/>
      <c r="D537" s="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2:33" ht="12.75" hidden="1" x14ac:dyDescent="0.2">
      <c r="B538" s="2"/>
      <c r="C538" s="2"/>
      <c r="D538" s="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2:33" ht="12.75" hidden="1" x14ac:dyDescent="0.2">
      <c r="B539" s="2"/>
      <c r="C539" s="2"/>
      <c r="D539" s="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2:33" ht="12.75" hidden="1" x14ac:dyDescent="0.2">
      <c r="B540" s="2"/>
      <c r="C540" s="2"/>
      <c r="D540" s="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2:33" ht="12.75" hidden="1" x14ac:dyDescent="0.2">
      <c r="B541" s="2"/>
      <c r="C541" s="2"/>
      <c r="D541" s="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2:33" ht="12.75" hidden="1" x14ac:dyDescent="0.2">
      <c r="B542" s="2"/>
      <c r="C542" s="2"/>
      <c r="D542" s="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2:33" ht="12.75" hidden="1" x14ac:dyDescent="0.2">
      <c r="B543" s="2"/>
      <c r="C543" s="2"/>
      <c r="D543" s="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2:33" ht="12.75" hidden="1" x14ac:dyDescent="0.2">
      <c r="B544" s="2"/>
      <c r="C544" s="2"/>
      <c r="D544" s="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2:33" ht="12.75" hidden="1" x14ac:dyDescent="0.2">
      <c r="B545" s="2"/>
      <c r="C545" s="2"/>
      <c r="D545" s="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2:33" ht="12.75" hidden="1" x14ac:dyDescent="0.2">
      <c r="B546" s="2"/>
      <c r="C546" s="2"/>
      <c r="D546" s="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2:33" ht="12.75" hidden="1" x14ac:dyDescent="0.2">
      <c r="B547" s="2"/>
      <c r="C547" s="2"/>
      <c r="D547" s="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2:33" ht="12.75" hidden="1" x14ac:dyDescent="0.2">
      <c r="B548" s="2"/>
      <c r="C548" s="2"/>
      <c r="D548" s="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2:33" ht="12.75" hidden="1" x14ac:dyDescent="0.2">
      <c r="B549" s="2"/>
      <c r="C549" s="2"/>
      <c r="D549" s="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2:33" ht="12.75" hidden="1" x14ac:dyDescent="0.2">
      <c r="B550" s="2"/>
      <c r="C550" s="2"/>
      <c r="D550" s="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2:33" ht="12.75" hidden="1" x14ac:dyDescent="0.2">
      <c r="B551" s="2"/>
      <c r="C551" s="2"/>
      <c r="D551" s="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2:33" ht="12.75" hidden="1" x14ac:dyDescent="0.2">
      <c r="B552" s="2"/>
      <c r="C552" s="2"/>
      <c r="D552" s="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2:33" ht="12.75" hidden="1" x14ac:dyDescent="0.2">
      <c r="B553" s="2"/>
      <c r="C553" s="2"/>
      <c r="D553" s="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2:33" ht="12.75" hidden="1" x14ac:dyDescent="0.2">
      <c r="B554" s="2"/>
      <c r="C554" s="2"/>
      <c r="D554" s="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2:33" ht="12.75" hidden="1" x14ac:dyDescent="0.2">
      <c r="B555" s="2"/>
      <c r="C555" s="2"/>
      <c r="D555" s="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2:33" ht="12.75" hidden="1" x14ac:dyDescent="0.2">
      <c r="B556" s="2"/>
      <c r="C556" s="2"/>
      <c r="D556" s="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2:33" ht="12.75" hidden="1" x14ac:dyDescent="0.2">
      <c r="B557" s="2"/>
      <c r="C557" s="2"/>
      <c r="D557" s="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2:33" ht="12.75" hidden="1" x14ac:dyDescent="0.2">
      <c r="B558" s="2"/>
      <c r="C558" s="2"/>
      <c r="D558" s="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2:33" ht="12.75" hidden="1" x14ac:dyDescent="0.2">
      <c r="B559" s="2"/>
      <c r="C559" s="2"/>
      <c r="D559" s="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2:33" ht="12.75" hidden="1" x14ac:dyDescent="0.2">
      <c r="B560" s="2"/>
      <c r="C560" s="2"/>
      <c r="D560" s="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2:33" ht="12.75" hidden="1" x14ac:dyDescent="0.2">
      <c r="B561" s="2"/>
      <c r="C561" s="2"/>
      <c r="D561" s="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2:33" ht="12.75" hidden="1" x14ac:dyDescent="0.2">
      <c r="B562" s="2"/>
      <c r="C562" s="2"/>
      <c r="D562" s="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2:33" ht="12.75" hidden="1" x14ac:dyDescent="0.2">
      <c r="B563" s="2"/>
      <c r="C563" s="2"/>
      <c r="D563" s="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2:33" ht="12.75" hidden="1" x14ac:dyDescent="0.2">
      <c r="B564" s="2"/>
      <c r="C564" s="2"/>
      <c r="D564" s="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2:33" ht="12.75" hidden="1" x14ac:dyDescent="0.2">
      <c r="B565" s="2"/>
      <c r="C565" s="2"/>
      <c r="D565" s="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2:33" ht="12.75" hidden="1" x14ac:dyDescent="0.2">
      <c r="B566" s="2"/>
      <c r="C566" s="2"/>
      <c r="D566" s="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2:33" ht="12.75" hidden="1" x14ac:dyDescent="0.2">
      <c r="B567" s="2"/>
      <c r="C567" s="2"/>
      <c r="D567" s="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2:33" ht="12.75" hidden="1" x14ac:dyDescent="0.2">
      <c r="B568" s="2"/>
      <c r="C568" s="2"/>
      <c r="D568" s="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2:33" ht="12.75" hidden="1" x14ac:dyDescent="0.2">
      <c r="B569" s="2"/>
      <c r="C569" s="2"/>
      <c r="D569" s="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2:33" ht="12.75" hidden="1" x14ac:dyDescent="0.2">
      <c r="B570" s="2"/>
      <c r="C570" s="2"/>
      <c r="D570" s="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2:33" ht="12.75" hidden="1" x14ac:dyDescent="0.2">
      <c r="B571" s="2"/>
      <c r="C571" s="2"/>
      <c r="D571" s="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2:33" ht="12.75" hidden="1" x14ac:dyDescent="0.2">
      <c r="B572" s="2"/>
      <c r="C572" s="2"/>
      <c r="D572" s="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2:33" ht="12.75" hidden="1" x14ac:dyDescent="0.2">
      <c r="B573" s="2"/>
      <c r="C573" s="2"/>
      <c r="D573" s="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2:33" ht="12.75" hidden="1" x14ac:dyDescent="0.2">
      <c r="B574" s="2"/>
      <c r="C574" s="2"/>
      <c r="D574" s="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2:33" ht="12.75" hidden="1" x14ac:dyDescent="0.2">
      <c r="B575" s="2"/>
      <c r="C575" s="2"/>
      <c r="D575" s="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2:33" ht="12.75" hidden="1" x14ac:dyDescent="0.2">
      <c r="B576" s="2"/>
      <c r="C576" s="2"/>
      <c r="D576" s="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2:33" ht="12.75" hidden="1" x14ac:dyDescent="0.2">
      <c r="B577" s="2"/>
      <c r="C577" s="2"/>
      <c r="D577" s="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2:33" ht="12.75" hidden="1" x14ac:dyDescent="0.2">
      <c r="B578" s="2"/>
      <c r="C578" s="2"/>
      <c r="D578" s="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2:33" ht="12.75" hidden="1" x14ac:dyDescent="0.2">
      <c r="B579" s="2"/>
      <c r="C579" s="2"/>
      <c r="D579" s="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2:33" ht="12.75" hidden="1" x14ac:dyDescent="0.2">
      <c r="B580" s="2"/>
      <c r="C580" s="2"/>
      <c r="D580" s="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2:33" ht="12.75" hidden="1" x14ac:dyDescent="0.2">
      <c r="B581" s="2"/>
      <c r="C581" s="2"/>
      <c r="D581" s="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2:33" ht="12.75" hidden="1" x14ac:dyDescent="0.2">
      <c r="B582" s="2"/>
      <c r="C582" s="2"/>
      <c r="D582" s="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2:33" ht="12.75" hidden="1" x14ac:dyDescent="0.2">
      <c r="B583" s="2"/>
      <c r="C583" s="2"/>
      <c r="D583" s="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2:33" ht="12.75" hidden="1" x14ac:dyDescent="0.2">
      <c r="B584" s="2"/>
      <c r="C584" s="2"/>
      <c r="D584" s="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2:33" ht="12.75" hidden="1" x14ac:dyDescent="0.2">
      <c r="B585" s="2"/>
      <c r="C585" s="2"/>
      <c r="D585" s="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2:33" ht="12.75" hidden="1" x14ac:dyDescent="0.2">
      <c r="B586" s="2"/>
      <c r="C586" s="2"/>
      <c r="D586" s="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2:33" ht="12.75" hidden="1" x14ac:dyDescent="0.2">
      <c r="B587" s="2"/>
      <c r="C587" s="2"/>
      <c r="D587" s="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2:33" ht="12.75" hidden="1" x14ac:dyDescent="0.2">
      <c r="B588" s="2"/>
      <c r="C588" s="2"/>
      <c r="D588" s="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2:33" ht="12.75" hidden="1" x14ac:dyDescent="0.2">
      <c r="B589" s="2"/>
      <c r="C589" s="2"/>
      <c r="D589" s="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2:33" ht="12.75" hidden="1" x14ac:dyDescent="0.2">
      <c r="B590" s="2"/>
      <c r="C590" s="2"/>
      <c r="D590" s="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2:33" ht="12.75" hidden="1" x14ac:dyDescent="0.2">
      <c r="B591" s="2"/>
      <c r="C591" s="2"/>
      <c r="D591" s="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2:33" ht="12.75" hidden="1" x14ac:dyDescent="0.2">
      <c r="B592" s="2"/>
      <c r="C592" s="2"/>
      <c r="D592" s="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2:33" ht="12.75" hidden="1" x14ac:dyDescent="0.2">
      <c r="B593" s="2"/>
      <c r="C593" s="2"/>
      <c r="D593" s="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2:33" ht="12.75" hidden="1" x14ac:dyDescent="0.2">
      <c r="B594" s="2"/>
      <c r="C594" s="2"/>
      <c r="D594" s="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2:33" ht="12.75" hidden="1" x14ac:dyDescent="0.2">
      <c r="B595" s="2"/>
      <c r="C595" s="2"/>
      <c r="D595" s="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2:33" ht="12.75" hidden="1" x14ac:dyDescent="0.2">
      <c r="B596" s="2"/>
      <c r="C596" s="2"/>
      <c r="D596" s="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2:33" ht="12.75" hidden="1" x14ac:dyDescent="0.2">
      <c r="B597" s="2"/>
      <c r="C597" s="2"/>
      <c r="D597" s="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2:33" ht="12.75" hidden="1" x14ac:dyDescent="0.2">
      <c r="B598" s="2"/>
      <c r="C598" s="2"/>
      <c r="D598" s="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2:33" ht="12.75" hidden="1" x14ac:dyDescent="0.2">
      <c r="B599" s="2"/>
      <c r="C599" s="2"/>
      <c r="D599" s="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2:33" ht="12.75" hidden="1" x14ac:dyDescent="0.2">
      <c r="B600" s="2"/>
      <c r="C600" s="2"/>
      <c r="D600" s="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2:33" ht="12.75" hidden="1" x14ac:dyDescent="0.2">
      <c r="B601" s="2"/>
      <c r="C601" s="2"/>
      <c r="D601" s="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2:33" ht="12.75" hidden="1" x14ac:dyDescent="0.2">
      <c r="B602" s="2"/>
      <c r="C602" s="2"/>
      <c r="D602" s="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2:33" ht="12.75" hidden="1" x14ac:dyDescent="0.2">
      <c r="B603" s="2"/>
      <c r="C603" s="2"/>
      <c r="D603" s="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2:33" ht="12.75" hidden="1" x14ac:dyDescent="0.2">
      <c r="B604" s="2"/>
      <c r="C604" s="2"/>
      <c r="D604" s="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2:33" ht="12.75" hidden="1" x14ac:dyDescent="0.2">
      <c r="B605" s="2"/>
      <c r="C605" s="2"/>
      <c r="D605" s="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2:33" ht="12.75" hidden="1" x14ac:dyDescent="0.2">
      <c r="B606" s="2"/>
      <c r="C606" s="2"/>
      <c r="D606" s="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2:33" ht="12.75" hidden="1" x14ac:dyDescent="0.2">
      <c r="B607" s="2"/>
      <c r="C607" s="2"/>
      <c r="D607" s="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2:33" ht="12.75" hidden="1" x14ac:dyDescent="0.2">
      <c r="B608" s="2"/>
      <c r="C608" s="2"/>
      <c r="D608" s="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2:33" ht="12.75" hidden="1" x14ac:dyDescent="0.2">
      <c r="B609" s="2"/>
      <c r="C609" s="2"/>
      <c r="D609" s="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2:33" ht="12.75" hidden="1" x14ac:dyDescent="0.2">
      <c r="B610" s="2"/>
      <c r="C610" s="2"/>
      <c r="D610" s="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2:33" ht="12.75" hidden="1" x14ac:dyDescent="0.2">
      <c r="B611" s="2"/>
      <c r="C611" s="2"/>
      <c r="D611" s="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2:33" ht="12.75" hidden="1" x14ac:dyDescent="0.2">
      <c r="B612" s="2"/>
      <c r="C612" s="2"/>
      <c r="D612" s="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2:33" ht="12.75" hidden="1" x14ac:dyDescent="0.2">
      <c r="B613" s="2"/>
      <c r="C613" s="2"/>
      <c r="D613" s="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2:33" ht="12.75" hidden="1" x14ac:dyDescent="0.2">
      <c r="B614" s="2"/>
      <c r="C614" s="2"/>
      <c r="D614" s="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2:33" ht="12.75" hidden="1" x14ac:dyDescent="0.2">
      <c r="B615" s="2"/>
      <c r="C615" s="2"/>
      <c r="D615" s="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2:33" ht="12.75" hidden="1" x14ac:dyDescent="0.2">
      <c r="B616" s="2"/>
      <c r="C616" s="2"/>
      <c r="D616" s="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2:33" ht="12.75" hidden="1" x14ac:dyDescent="0.2">
      <c r="B617" s="2"/>
      <c r="C617" s="2"/>
      <c r="D617" s="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2:33" ht="12.75" hidden="1" x14ac:dyDescent="0.2">
      <c r="B618" s="2"/>
      <c r="C618" s="2"/>
      <c r="D618" s="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2:33" ht="12.75" hidden="1" x14ac:dyDescent="0.2">
      <c r="B619" s="2"/>
      <c r="C619" s="2"/>
      <c r="D619" s="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2:33" ht="12.75" hidden="1" x14ac:dyDescent="0.2">
      <c r="B620" s="2"/>
      <c r="C620" s="2"/>
      <c r="D620" s="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2:33" ht="12.75" hidden="1" x14ac:dyDescent="0.2">
      <c r="B621" s="2"/>
      <c r="C621" s="2"/>
      <c r="D621" s="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2:33" ht="12.75" hidden="1" x14ac:dyDescent="0.2">
      <c r="B622" s="2"/>
      <c r="C622" s="2"/>
      <c r="D622" s="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2:33" ht="12.75" hidden="1" x14ac:dyDescent="0.2">
      <c r="B623" s="2"/>
      <c r="C623" s="2"/>
      <c r="D623" s="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2:33" ht="12.75" hidden="1" x14ac:dyDescent="0.2">
      <c r="B624" s="2"/>
      <c r="C624" s="2"/>
      <c r="D624" s="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2:33" ht="12.75" hidden="1" x14ac:dyDescent="0.2">
      <c r="B625" s="2"/>
      <c r="C625" s="2"/>
      <c r="D625" s="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2:33" ht="12.75" hidden="1" x14ac:dyDescent="0.2">
      <c r="B626" s="2"/>
      <c r="C626" s="2"/>
      <c r="D626" s="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2:33" ht="12.75" hidden="1" x14ac:dyDescent="0.2">
      <c r="B627" s="2"/>
      <c r="C627" s="2"/>
      <c r="D627" s="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2:33" ht="12.75" hidden="1" x14ac:dyDescent="0.2">
      <c r="B628" s="2"/>
      <c r="C628" s="2"/>
      <c r="D628" s="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2:33" ht="12.75" hidden="1" x14ac:dyDescent="0.2">
      <c r="B629" s="2"/>
      <c r="C629" s="2"/>
      <c r="D629" s="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2:33" ht="12.75" hidden="1" x14ac:dyDescent="0.2">
      <c r="B630" s="2"/>
      <c r="C630" s="2"/>
      <c r="D630" s="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2:33" ht="12.75" hidden="1" x14ac:dyDescent="0.2">
      <c r="B631" s="2"/>
      <c r="C631" s="2"/>
      <c r="D631" s="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2:33" ht="12.75" hidden="1" x14ac:dyDescent="0.2">
      <c r="B632" s="2"/>
      <c r="C632" s="2"/>
      <c r="D632" s="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2:33" ht="12.75" hidden="1" x14ac:dyDescent="0.2">
      <c r="B633" s="2"/>
      <c r="C633" s="2"/>
      <c r="D633" s="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2:33" ht="12.75" hidden="1" x14ac:dyDescent="0.2">
      <c r="B634" s="2"/>
      <c r="C634" s="2"/>
      <c r="D634" s="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2:33" ht="12.75" hidden="1" x14ac:dyDescent="0.2">
      <c r="B635" s="2"/>
      <c r="C635" s="2"/>
      <c r="D635" s="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2:33" ht="12.75" hidden="1" x14ac:dyDescent="0.2">
      <c r="B636" s="2"/>
      <c r="C636" s="2"/>
      <c r="D636" s="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2:33" ht="12.75" hidden="1" x14ac:dyDescent="0.2">
      <c r="B637" s="2"/>
      <c r="C637" s="2"/>
      <c r="D637" s="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2:33" ht="12.75" hidden="1" x14ac:dyDescent="0.2">
      <c r="B638" s="2"/>
      <c r="C638" s="2"/>
      <c r="D638" s="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2:33" ht="12.75" hidden="1" x14ac:dyDescent="0.2">
      <c r="B639" s="2"/>
      <c r="C639" s="2"/>
      <c r="D639" s="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2:33" ht="12.75" hidden="1" x14ac:dyDescent="0.2">
      <c r="B640" s="2"/>
      <c r="C640" s="2"/>
      <c r="D640" s="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2:33" ht="12.75" hidden="1" x14ac:dyDescent="0.2">
      <c r="B641" s="2"/>
      <c r="C641" s="2"/>
      <c r="D641" s="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2:33" ht="12.75" hidden="1" x14ac:dyDescent="0.2">
      <c r="B642" s="2"/>
      <c r="C642" s="2"/>
      <c r="D642" s="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2:33" ht="12.75" hidden="1" x14ac:dyDescent="0.2">
      <c r="B643" s="2"/>
      <c r="C643" s="2"/>
      <c r="D643" s="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2:33" ht="12.75" hidden="1" x14ac:dyDescent="0.2">
      <c r="B644" s="2"/>
      <c r="C644" s="2"/>
      <c r="D644" s="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2:33" ht="12.75" hidden="1" x14ac:dyDescent="0.2">
      <c r="B645" s="2"/>
      <c r="C645" s="2"/>
      <c r="D645" s="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2:33" ht="12.75" hidden="1" x14ac:dyDescent="0.2">
      <c r="B646" s="2"/>
      <c r="C646" s="2"/>
      <c r="D646" s="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2:33" ht="12.75" hidden="1" x14ac:dyDescent="0.2">
      <c r="B647" s="2"/>
      <c r="C647" s="2"/>
      <c r="D647" s="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2:33" ht="12.75" hidden="1" x14ac:dyDescent="0.2">
      <c r="B648" s="2"/>
      <c r="C648" s="2"/>
      <c r="D648" s="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2:33" ht="12.75" hidden="1" x14ac:dyDescent="0.2">
      <c r="B649" s="2"/>
      <c r="C649" s="2"/>
      <c r="D649" s="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2:33" ht="12.75" hidden="1" x14ac:dyDescent="0.2">
      <c r="B650" s="2"/>
      <c r="C650" s="2"/>
      <c r="D650" s="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2:33" ht="12.75" hidden="1" x14ac:dyDescent="0.2">
      <c r="B651" s="2"/>
      <c r="C651" s="2"/>
      <c r="D651" s="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2:33" ht="12.75" hidden="1" x14ac:dyDescent="0.2">
      <c r="B652" s="2"/>
      <c r="C652" s="2"/>
      <c r="D652" s="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2:33" ht="12.75" hidden="1" x14ac:dyDescent="0.2">
      <c r="B653" s="2"/>
      <c r="C653" s="2"/>
      <c r="D653" s="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2:33" ht="12.75" hidden="1" x14ac:dyDescent="0.2">
      <c r="B654" s="2"/>
      <c r="C654" s="2"/>
      <c r="D654" s="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2:33" ht="12.75" hidden="1" x14ac:dyDescent="0.2">
      <c r="B655" s="2"/>
      <c r="C655" s="2"/>
      <c r="D655" s="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2:33" ht="12.75" hidden="1" x14ac:dyDescent="0.2">
      <c r="B656" s="2"/>
      <c r="C656" s="2"/>
      <c r="D656" s="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2:33" ht="12.75" hidden="1" x14ac:dyDescent="0.2">
      <c r="B657" s="2"/>
      <c r="C657" s="2"/>
      <c r="D657" s="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2:33" ht="12.75" hidden="1" x14ac:dyDescent="0.2">
      <c r="B658" s="2"/>
      <c r="C658" s="2"/>
      <c r="D658" s="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2:33" ht="12.75" hidden="1" x14ac:dyDescent="0.2">
      <c r="B659" s="2"/>
      <c r="C659" s="2"/>
      <c r="D659" s="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2:33" ht="12.75" hidden="1" x14ac:dyDescent="0.2">
      <c r="B660" s="2"/>
      <c r="C660" s="2"/>
      <c r="D660" s="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2:33" ht="12.75" hidden="1" x14ac:dyDescent="0.2">
      <c r="B661" s="2"/>
      <c r="C661" s="2"/>
      <c r="D661" s="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2:33" ht="12.75" hidden="1" x14ac:dyDescent="0.2">
      <c r="B662" s="2"/>
      <c r="C662" s="2"/>
      <c r="D662" s="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2:33" ht="12.75" hidden="1" x14ac:dyDescent="0.2">
      <c r="B663" s="2"/>
      <c r="C663" s="2"/>
      <c r="D663" s="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2:33" ht="12.75" hidden="1" x14ac:dyDescent="0.2">
      <c r="B664" s="2"/>
      <c r="C664" s="2"/>
      <c r="D664" s="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2:33" ht="12.75" hidden="1" x14ac:dyDescent="0.2">
      <c r="B665" s="2"/>
      <c r="C665" s="2"/>
      <c r="D665" s="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2:33" ht="12.75" hidden="1" x14ac:dyDescent="0.2">
      <c r="B666" s="2"/>
      <c r="C666" s="2"/>
      <c r="D666" s="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2:33" ht="12.75" hidden="1" x14ac:dyDescent="0.2">
      <c r="B667" s="2"/>
      <c r="C667" s="2"/>
      <c r="D667" s="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2:33" ht="12.75" hidden="1" x14ac:dyDescent="0.2">
      <c r="B668" s="2"/>
      <c r="C668" s="2"/>
      <c r="D668" s="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2:33" ht="12.75" hidden="1" x14ac:dyDescent="0.2">
      <c r="B669" s="2"/>
      <c r="C669" s="2"/>
      <c r="D669" s="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2:33" ht="12.75" hidden="1" x14ac:dyDescent="0.2">
      <c r="B670" s="2"/>
      <c r="C670" s="2"/>
      <c r="D670" s="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2:33" ht="12.75" hidden="1" x14ac:dyDescent="0.2">
      <c r="B671" s="2"/>
      <c r="C671" s="2"/>
      <c r="D671" s="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2:33" ht="12.75" hidden="1" x14ac:dyDescent="0.2">
      <c r="B672" s="2"/>
      <c r="C672" s="2"/>
      <c r="D672" s="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2:33" ht="12.75" hidden="1" x14ac:dyDescent="0.2">
      <c r="B673" s="2"/>
      <c r="C673" s="2"/>
      <c r="D673" s="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2:33" ht="12.75" hidden="1" x14ac:dyDescent="0.2">
      <c r="B674" s="2"/>
      <c r="C674" s="2"/>
      <c r="D674" s="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2:33" ht="12.75" hidden="1" x14ac:dyDescent="0.2">
      <c r="B675" s="2"/>
      <c r="C675" s="2"/>
      <c r="D675" s="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2:33" ht="12.75" hidden="1" x14ac:dyDescent="0.2">
      <c r="B676" s="2"/>
      <c r="C676" s="2"/>
      <c r="D676" s="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2:33" ht="12.75" hidden="1" x14ac:dyDescent="0.2">
      <c r="B677" s="2"/>
      <c r="C677" s="2"/>
      <c r="D677" s="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2:33" ht="12.75" hidden="1" x14ac:dyDescent="0.2">
      <c r="B678" s="2"/>
      <c r="C678" s="2"/>
      <c r="D678" s="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2:33" ht="12.75" hidden="1" x14ac:dyDescent="0.2">
      <c r="B679" s="2"/>
      <c r="C679" s="2"/>
      <c r="D679" s="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2:33" ht="12.75" hidden="1" x14ac:dyDescent="0.2">
      <c r="B680" s="2"/>
      <c r="C680" s="2"/>
      <c r="D680" s="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2:33" ht="12.75" hidden="1" x14ac:dyDescent="0.2">
      <c r="B681" s="2"/>
      <c r="C681" s="2"/>
      <c r="D681" s="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2:33" ht="12.75" hidden="1" x14ac:dyDescent="0.2">
      <c r="B682" s="2"/>
      <c r="C682" s="2"/>
      <c r="D682" s="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2:33" ht="12.75" hidden="1" x14ac:dyDescent="0.2">
      <c r="B683" s="2"/>
      <c r="C683" s="2"/>
      <c r="D683" s="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2:33" ht="12.75" hidden="1" x14ac:dyDescent="0.2">
      <c r="B684" s="2"/>
      <c r="C684" s="2"/>
      <c r="D684" s="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2:33" ht="12.75" hidden="1" x14ac:dyDescent="0.2">
      <c r="B685" s="2"/>
      <c r="C685" s="2"/>
      <c r="D685" s="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2:33" ht="12.75" hidden="1" x14ac:dyDescent="0.2">
      <c r="B686" s="2"/>
      <c r="C686" s="2"/>
      <c r="D686" s="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2:33" ht="12.75" hidden="1" x14ac:dyDescent="0.2">
      <c r="B687" s="2"/>
      <c r="C687" s="2"/>
      <c r="D687" s="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2:33" ht="12.75" hidden="1" x14ac:dyDescent="0.2">
      <c r="B688" s="2"/>
      <c r="C688" s="2"/>
      <c r="D688" s="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2:33" ht="12.75" hidden="1" x14ac:dyDescent="0.2">
      <c r="B689" s="2"/>
      <c r="C689" s="2"/>
      <c r="D689" s="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2:33" ht="12.75" hidden="1" x14ac:dyDescent="0.2">
      <c r="B690" s="2"/>
      <c r="C690" s="2"/>
      <c r="D690" s="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2:33" ht="12.75" hidden="1" x14ac:dyDescent="0.2">
      <c r="B691" s="2"/>
      <c r="C691" s="2"/>
      <c r="D691" s="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2:33" ht="12.75" hidden="1" x14ac:dyDescent="0.2">
      <c r="B692" s="2"/>
      <c r="C692" s="2"/>
      <c r="D692" s="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2:33" ht="12.75" hidden="1" x14ac:dyDescent="0.2">
      <c r="B693" s="2"/>
      <c r="C693" s="2"/>
      <c r="D693" s="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2:33" ht="12.75" hidden="1" x14ac:dyDescent="0.2">
      <c r="B694" s="2"/>
      <c r="C694" s="2"/>
      <c r="D694" s="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2:33" ht="12.75" hidden="1" x14ac:dyDescent="0.2">
      <c r="B695" s="2"/>
      <c r="C695" s="2"/>
      <c r="D695" s="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2:33" ht="12.75" hidden="1" x14ac:dyDescent="0.2">
      <c r="B696" s="2"/>
      <c r="C696" s="2"/>
      <c r="D696" s="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2:33" ht="12.75" hidden="1" x14ac:dyDescent="0.2">
      <c r="B697" s="2"/>
      <c r="C697" s="2"/>
      <c r="D697" s="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2:33" ht="12.75" hidden="1" x14ac:dyDescent="0.2">
      <c r="B698" s="2"/>
      <c r="C698" s="2"/>
      <c r="D698" s="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2:33" ht="12.75" hidden="1" x14ac:dyDescent="0.2">
      <c r="B699" s="2"/>
      <c r="C699" s="2"/>
      <c r="D699" s="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2:33" ht="12.75" hidden="1" x14ac:dyDescent="0.2">
      <c r="B700" s="2"/>
      <c r="C700" s="2"/>
      <c r="D700" s="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2:33" ht="12.75" hidden="1" x14ac:dyDescent="0.2">
      <c r="B701" s="2"/>
      <c r="C701" s="2"/>
      <c r="D701" s="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2:33" ht="12.75" hidden="1" x14ac:dyDescent="0.2">
      <c r="B702" s="2"/>
      <c r="C702" s="2"/>
      <c r="D702" s="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2:33" ht="12.75" hidden="1" x14ac:dyDescent="0.2">
      <c r="B703" s="2"/>
      <c r="C703" s="2"/>
      <c r="D703" s="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2:33" ht="12.75" hidden="1" x14ac:dyDescent="0.2">
      <c r="B704" s="2"/>
      <c r="C704" s="2"/>
      <c r="D704" s="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2:33" ht="12.75" hidden="1" x14ac:dyDescent="0.2">
      <c r="B705" s="2"/>
      <c r="C705" s="2"/>
      <c r="D705" s="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2:33" ht="12.75" hidden="1" x14ac:dyDescent="0.2">
      <c r="B706" s="2"/>
      <c r="C706" s="2"/>
      <c r="D706" s="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2:33" ht="12.75" hidden="1" x14ac:dyDescent="0.2">
      <c r="B707" s="2"/>
      <c r="C707" s="2"/>
      <c r="D707" s="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2:33" ht="12.75" hidden="1" x14ac:dyDescent="0.2">
      <c r="B708" s="2"/>
      <c r="C708" s="2"/>
      <c r="D708" s="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2:33" ht="12.75" hidden="1" x14ac:dyDescent="0.2">
      <c r="B709" s="2"/>
      <c r="C709" s="2"/>
      <c r="D709" s="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2:33" ht="12.75" hidden="1" x14ac:dyDescent="0.2">
      <c r="B710" s="2"/>
      <c r="C710" s="2"/>
      <c r="D710" s="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2:33" ht="12.75" hidden="1" x14ac:dyDescent="0.2">
      <c r="B711" s="2"/>
      <c r="C711" s="2"/>
      <c r="D711" s="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2:33" ht="12.75" hidden="1" x14ac:dyDescent="0.2">
      <c r="B712" s="2"/>
      <c r="C712" s="2"/>
      <c r="D712" s="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2:33" ht="12.75" hidden="1" x14ac:dyDescent="0.2">
      <c r="B713" s="2"/>
      <c r="C713" s="2"/>
      <c r="D713" s="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2:33" ht="12.75" hidden="1" x14ac:dyDescent="0.2">
      <c r="B714" s="2"/>
      <c r="C714" s="2"/>
      <c r="D714" s="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2:33" ht="12.75" hidden="1" x14ac:dyDescent="0.2">
      <c r="B715" s="2"/>
      <c r="C715" s="2"/>
      <c r="D715" s="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2:33" ht="12.75" hidden="1" x14ac:dyDescent="0.2">
      <c r="B716" s="2"/>
      <c r="C716" s="2"/>
      <c r="D716" s="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2:33" ht="12.75" hidden="1" x14ac:dyDescent="0.2">
      <c r="B717" s="2"/>
      <c r="C717" s="2"/>
      <c r="D717" s="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2:33" ht="12.75" hidden="1" x14ac:dyDescent="0.2">
      <c r="B718" s="2"/>
      <c r="C718" s="2"/>
      <c r="D718" s="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2:33" ht="12.75" hidden="1" x14ac:dyDescent="0.2">
      <c r="B719" s="2"/>
      <c r="C719" s="2"/>
      <c r="D719" s="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2:33" ht="12.75" hidden="1" x14ac:dyDescent="0.2">
      <c r="B720" s="2"/>
      <c r="C720" s="2"/>
      <c r="D720" s="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2:33" ht="12.75" hidden="1" x14ac:dyDescent="0.2">
      <c r="B721" s="2"/>
      <c r="C721" s="2"/>
      <c r="D721" s="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2:33" ht="12.75" hidden="1" x14ac:dyDescent="0.2">
      <c r="B722" s="2"/>
      <c r="C722" s="2"/>
      <c r="D722" s="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2:33" ht="12.75" hidden="1" x14ac:dyDescent="0.2">
      <c r="B723" s="2"/>
      <c r="C723" s="2"/>
      <c r="D723" s="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2:33" ht="12.75" hidden="1" x14ac:dyDescent="0.2">
      <c r="B724" s="2"/>
      <c r="C724" s="2"/>
      <c r="D724" s="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2:33" ht="12.75" hidden="1" x14ac:dyDescent="0.2">
      <c r="B725" s="2"/>
      <c r="C725" s="2"/>
      <c r="D725" s="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2:33" ht="12.75" hidden="1" x14ac:dyDescent="0.2">
      <c r="B726" s="2"/>
      <c r="C726" s="2"/>
      <c r="D726" s="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2:33" ht="12.75" hidden="1" x14ac:dyDescent="0.2">
      <c r="B727" s="2"/>
      <c r="C727" s="2"/>
      <c r="D727" s="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2:33" ht="12.75" hidden="1" x14ac:dyDescent="0.2">
      <c r="B728" s="2"/>
      <c r="C728" s="2"/>
      <c r="D728" s="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2:33" ht="12.75" hidden="1" x14ac:dyDescent="0.2">
      <c r="B729" s="2"/>
      <c r="C729" s="2"/>
      <c r="D729" s="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2:33" ht="12.75" hidden="1" x14ac:dyDescent="0.2">
      <c r="B730" s="2"/>
      <c r="C730" s="2"/>
      <c r="D730" s="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2:33" ht="12.75" hidden="1" x14ac:dyDescent="0.2">
      <c r="B731" s="2"/>
      <c r="C731" s="2"/>
      <c r="D731" s="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2:33" ht="12.75" hidden="1" x14ac:dyDescent="0.2">
      <c r="B732" s="2"/>
      <c r="C732" s="2"/>
      <c r="D732" s="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2:33" ht="12.75" hidden="1" x14ac:dyDescent="0.2">
      <c r="B733" s="2"/>
      <c r="C733" s="2"/>
      <c r="D733" s="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2:33" ht="12.75" hidden="1" x14ac:dyDescent="0.2">
      <c r="B734" s="2"/>
      <c r="C734" s="2"/>
      <c r="D734" s="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2:33" ht="12.75" hidden="1" x14ac:dyDescent="0.2">
      <c r="B735" s="2"/>
      <c r="C735" s="2"/>
      <c r="D735" s="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2:33" ht="12.75" hidden="1" x14ac:dyDescent="0.2">
      <c r="B736" s="2"/>
      <c r="C736" s="2"/>
      <c r="D736" s="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2:33" ht="12.75" hidden="1" x14ac:dyDescent="0.2">
      <c r="B737" s="2"/>
      <c r="C737" s="2"/>
      <c r="D737" s="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2:33" ht="12.75" hidden="1" x14ac:dyDescent="0.2">
      <c r="B738" s="2"/>
      <c r="C738" s="2"/>
      <c r="D738" s="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2:33" ht="12.75" hidden="1" x14ac:dyDescent="0.2">
      <c r="B739" s="2"/>
      <c r="C739" s="2"/>
      <c r="D739" s="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2:33" ht="12.75" hidden="1" x14ac:dyDescent="0.2">
      <c r="B740" s="2"/>
      <c r="C740" s="2"/>
      <c r="D740" s="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2:33" ht="12.75" hidden="1" x14ac:dyDescent="0.2">
      <c r="B741" s="2"/>
      <c r="C741" s="2"/>
      <c r="D741" s="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2:33" ht="12.75" hidden="1" x14ac:dyDescent="0.2">
      <c r="B742" s="2"/>
      <c r="C742" s="2"/>
      <c r="D742" s="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2:33" ht="12.75" hidden="1" x14ac:dyDescent="0.2">
      <c r="B743" s="2"/>
      <c r="C743" s="2"/>
      <c r="D743" s="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2:33" ht="12.75" hidden="1" x14ac:dyDescent="0.2">
      <c r="B744" s="2"/>
      <c r="C744" s="2"/>
      <c r="D744" s="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2:33" ht="12.75" hidden="1" x14ac:dyDescent="0.2">
      <c r="B745" s="2"/>
      <c r="C745" s="2"/>
      <c r="D745" s="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2:33" ht="12.75" hidden="1" x14ac:dyDescent="0.2">
      <c r="B746" s="2"/>
      <c r="C746" s="2"/>
      <c r="D746" s="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2:33" ht="12.75" hidden="1" x14ac:dyDescent="0.2">
      <c r="B747" s="2"/>
      <c r="C747" s="2"/>
      <c r="D747" s="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2:33" ht="12.75" hidden="1" x14ac:dyDescent="0.2">
      <c r="B748" s="2"/>
      <c r="C748" s="2"/>
      <c r="D748" s="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2:33" ht="12.75" hidden="1" x14ac:dyDescent="0.2">
      <c r="B749" s="2"/>
      <c r="C749" s="2"/>
      <c r="D749" s="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2:33" ht="12.75" hidden="1" x14ac:dyDescent="0.2">
      <c r="B750" s="2"/>
      <c r="C750" s="2"/>
      <c r="D750" s="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2:33" ht="12.75" hidden="1" x14ac:dyDescent="0.2">
      <c r="B751" s="2"/>
      <c r="C751" s="2"/>
      <c r="D751" s="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2:33" ht="12.75" hidden="1" x14ac:dyDescent="0.2">
      <c r="B752" s="2"/>
      <c r="C752" s="2"/>
      <c r="D752" s="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2:33" ht="12.75" hidden="1" x14ac:dyDescent="0.2">
      <c r="B753" s="2"/>
      <c r="C753" s="2"/>
      <c r="D753" s="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2:33" ht="12.75" hidden="1" x14ac:dyDescent="0.2">
      <c r="B754" s="2"/>
      <c r="C754" s="2"/>
      <c r="D754" s="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2:33" ht="12.75" hidden="1" x14ac:dyDescent="0.2">
      <c r="B755" s="2"/>
      <c r="C755" s="2"/>
      <c r="D755" s="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2:33" ht="12.75" hidden="1" x14ac:dyDescent="0.2">
      <c r="B756" s="2"/>
      <c r="C756" s="2"/>
      <c r="D756" s="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2:33" ht="12.75" hidden="1" x14ac:dyDescent="0.2">
      <c r="B757" s="2"/>
      <c r="C757" s="2"/>
      <c r="D757" s="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2:33" ht="12.75" hidden="1" x14ac:dyDescent="0.2">
      <c r="B758" s="2"/>
      <c r="C758" s="2"/>
      <c r="D758" s="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2:33" ht="12.75" hidden="1" x14ac:dyDescent="0.2">
      <c r="B759" s="2"/>
      <c r="C759" s="2"/>
      <c r="D759" s="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2:33" ht="12.75" hidden="1" x14ac:dyDescent="0.2">
      <c r="B760" s="2"/>
      <c r="C760" s="2"/>
      <c r="D760" s="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2:33" ht="12.75" hidden="1" x14ac:dyDescent="0.2">
      <c r="B761" s="2"/>
      <c r="C761" s="2"/>
      <c r="D761" s="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2:33" ht="12.75" hidden="1" x14ac:dyDescent="0.2">
      <c r="B762" s="2"/>
      <c r="C762" s="2"/>
      <c r="D762" s="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2:33" ht="12.75" hidden="1" x14ac:dyDescent="0.2">
      <c r="B763" s="2"/>
      <c r="C763" s="2"/>
      <c r="D763" s="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2:33" ht="12.75" hidden="1" x14ac:dyDescent="0.2">
      <c r="B764" s="2"/>
      <c r="C764" s="2"/>
      <c r="D764" s="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2:33" ht="12.75" hidden="1" x14ac:dyDescent="0.2">
      <c r="B765" s="2"/>
      <c r="C765" s="2"/>
      <c r="D765" s="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2:33" ht="12.75" hidden="1" x14ac:dyDescent="0.2">
      <c r="B766" s="2"/>
      <c r="C766" s="2"/>
      <c r="D766" s="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2:33" ht="12.75" hidden="1" x14ac:dyDescent="0.2">
      <c r="B767" s="2"/>
      <c r="C767" s="2"/>
      <c r="D767" s="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2:33" ht="12.75" hidden="1" x14ac:dyDescent="0.2">
      <c r="B768" s="2"/>
      <c r="C768" s="2"/>
      <c r="D768" s="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2:33" ht="12.75" hidden="1" x14ac:dyDescent="0.2">
      <c r="B769" s="2"/>
      <c r="C769" s="2"/>
      <c r="D769" s="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2:33" ht="12.75" hidden="1" x14ac:dyDescent="0.2">
      <c r="B770" s="2"/>
      <c r="C770" s="2"/>
      <c r="D770" s="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2:33" ht="12.75" hidden="1" x14ac:dyDescent="0.2">
      <c r="B771" s="2"/>
      <c r="C771" s="2"/>
      <c r="D771" s="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2:33" ht="12.75" hidden="1" x14ac:dyDescent="0.2">
      <c r="B772" s="2"/>
      <c r="C772" s="2"/>
      <c r="D772" s="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2:33" ht="12.75" hidden="1" x14ac:dyDescent="0.2">
      <c r="B773" s="2"/>
      <c r="C773" s="2"/>
      <c r="D773" s="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2:33" ht="12.75" hidden="1" x14ac:dyDescent="0.2">
      <c r="B774" s="2"/>
      <c r="C774" s="2"/>
      <c r="D774" s="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2:33" ht="12.75" hidden="1" x14ac:dyDescent="0.2">
      <c r="B775" s="2"/>
      <c r="C775" s="2"/>
      <c r="D775" s="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2:33" ht="12.75" hidden="1" x14ac:dyDescent="0.2">
      <c r="B776" s="2"/>
      <c r="C776" s="2"/>
      <c r="D776" s="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2:33" ht="12.75" hidden="1" x14ac:dyDescent="0.2">
      <c r="B777" s="2"/>
      <c r="C777" s="2"/>
      <c r="D777" s="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2:33" ht="12.75" hidden="1" x14ac:dyDescent="0.2">
      <c r="B778" s="2"/>
      <c r="C778" s="2"/>
      <c r="D778" s="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2:33" ht="12.75" hidden="1" x14ac:dyDescent="0.2">
      <c r="B779" s="2"/>
      <c r="C779" s="2"/>
      <c r="D779" s="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2:33" ht="12.75" hidden="1" x14ac:dyDescent="0.2">
      <c r="B780" s="2"/>
      <c r="C780" s="2"/>
      <c r="D780" s="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2:33" ht="12.75" hidden="1" x14ac:dyDescent="0.2">
      <c r="B781" s="2"/>
      <c r="C781" s="2"/>
      <c r="D781" s="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2:33" ht="12.75" hidden="1" x14ac:dyDescent="0.2">
      <c r="B782" s="2"/>
      <c r="C782" s="2"/>
      <c r="D782" s="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2:33" ht="12.75" hidden="1" x14ac:dyDescent="0.2">
      <c r="B783" s="2"/>
      <c r="C783" s="2"/>
      <c r="D783" s="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2:33" ht="12.75" hidden="1" x14ac:dyDescent="0.2">
      <c r="B784" s="2"/>
      <c r="C784" s="2"/>
      <c r="D784" s="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2:33" ht="12.75" hidden="1" x14ac:dyDescent="0.2">
      <c r="B785" s="2"/>
      <c r="C785" s="2"/>
      <c r="D785" s="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2:33" ht="12.75" hidden="1" x14ac:dyDescent="0.2">
      <c r="B786" s="2"/>
      <c r="C786" s="2"/>
      <c r="D786" s="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2:33" ht="12.75" hidden="1" x14ac:dyDescent="0.2">
      <c r="B787" s="2"/>
      <c r="C787" s="2"/>
      <c r="D787" s="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2:33" ht="12.75" hidden="1" x14ac:dyDescent="0.2">
      <c r="B788" s="2"/>
      <c r="C788" s="2"/>
      <c r="D788" s="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2:33" ht="12.75" hidden="1" x14ac:dyDescent="0.2">
      <c r="B789" s="2"/>
      <c r="C789" s="2"/>
      <c r="D789" s="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2:33" ht="12.75" hidden="1" x14ac:dyDescent="0.2">
      <c r="B790" s="2"/>
      <c r="C790" s="2"/>
      <c r="D790" s="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2:33" ht="12.75" hidden="1" x14ac:dyDescent="0.2">
      <c r="B791" s="2"/>
      <c r="C791" s="2"/>
      <c r="D791" s="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2:33" ht="12.75" hidden="1" x14ac:dyDescent="0.2">
      <c r="B792" s="2"/>
      <c r="C792" s="2"/>
      <c r="D792" s="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2:33" ht="12.75" hidden="1" x14ac:dyDescent="0.2">
      <c r="B793" s="2"/>
      <c r="C793" s="2"/>
      <c r="D793" s="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2:33" ht="12.75" hidden="1" x14ac:dyDescent="0.2">
      <c r="B794" s="2"/>
      <c r="C794" s="2"/>
      <c r="D794" s="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2:33" ht="12.75" hidden="1" x14ac:dyDescent="0.2">
      <c r="B795" s="2"/>
      <c r="C795" s="2"/>
      <c r="D795" s="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2:33" ht="12.75" hidden="1" x14ac:dyDescent="0.2">
      <c r="B796" s="2"/>
      <c r="C796" s="2"/>
      <c r="D796" s="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2:33" ht="12.75" hidden="1" x14ac:dyDescent="0.2">
      <c r="B797" s="2"/>
      <c r="C797" s="2"/>
      <c r="D797" s="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2:33" ht="12.75" hidden="1" x14ac:dyDescent="0.2">
      <c r="B798" s="2"/>
      <c r="C798" s="2"/>
      <c r="D798" s="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2:33" ht="12.75" hidden="1" x14ac:dyDescent="0.2">
      <c r="B799" s="2"/>
      <c r="C799" s="2"/>
      <c r="D799" s="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2:33" ht="12.75" hidden="1" x14ac:dyDescent="0.2">
      <c r="B800" s="2"/>
      <c r="C800" s="2"/>
      <c r="D800" s="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2:33" ht="12.75" hidden="1" x14ac:dyDescent="0.2">
      <c r="B801" s="2"/>
      <c r="C801" s="2"/>
      <c r="D801" s="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2:33" ht="12.75" hidden="1" x14ac:dyDescent="0.2">
      <c r="B802" s="2"/>
      <c r="C802" s="2"/>
      <c r="D802" s="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2:33" ht="12.75" hidden="1" x14ac:dyDescent="0.2">
      <c r="B803" s="2"/>
      <c r="C803" s="2"/>
      <c r="D803" s="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2:33" ht="12.75" hidden="1" x14ac:dyDescent="0.2">
      <c r="B804" s="2"/>
      <c r="C804" s="2"/>
      <c r="D804" s="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2:33" ht="12.75" hidden="1" x14ac:dyDescent="0.2">
      <c r="B805" s="2"/>
      <c r="C805" s="2"/>
      <c r="D805" s="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2:33" ht="12.75" hidden="1" x14ac:dyDescent="0.2">
      <c r="B806" s="2"/>
      <c r="C806" s="2"/>
      <c r="D806" s="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2:33" ht="12.75" hidden="1" x14ac:dyDescent="0.2">
      <c r="B807" s="2"/>
      <c r="C807" s="2"/>
      <c r="D807" s="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2:33" ht="12.75" hidden="1" x14ac:dyDescent="0.2">
      <c r="B808" s="2"/>
      <c r="C808" s="2"/>
      <c r="D808" s="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2:33" ht="12.75" hidden="1" x14ac:dyDescent="0.2">
      <c r="B809" s="2"/>
      <c r="C809" s="2"/>
      <c r="D809" s="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2:33" ht="12.75" hidden="1" x14ac:dyDescent="0.2">
      <c r="B810" s="2"/>
      <c r="C810" s="2"/>
      <c r="D810" s="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2:33" ht="12.75" hidden="1" x14ac:dyDescent="0.2">
      <c r="B811" s="2"/>
      <c r="C811" s="2"/>
      <c r="D811" s="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2:33" ht="12.75" hidden="1" x14ac:dyDescent="0.2">
      <c r="B812" s="2"/>
      <c r="C812" s="2"/>
      <c r="D812" s="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2:33" ht="12.75" hidden="1" x14ac:dyDescent="0.2">
      <c r="B813" s="2"/>
      <c r="C813" s="2"/>
      <c r="D813" s="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2:33" ht="12.75" hidden="1" x14ac:dyDescent="0.2">
      <c r="B814" s="2"/>
      <c r="C814" s="2"/>
      <c r="D814" s="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2:33" ht="12.75" hidden="1" x14ac:dyDescent="0.2">
      <c r="B815" s="2"/>
      <c r="C815" s="2"/>
      <c r="D815" s="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2:33" ht="12.75" hidden="1" x14ac:dyDescent="0.2">
      <c r="B816" s="2"/>
      <c r="C816" s="2"/>
      <c r="D816" s="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2:33" ht="12.75" hidden="1" x14ac:dyDescent="0.2">
      <c r="B817" s="2"/>
      <c r="C817" s="2"/>
      <c r="D817" s="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2:33" ht="12.75" hidden="1" x14ac:dyDescent="0.2">
      <c r="B818" s="2"/>
      <c r="C818" s="2"/>
      <c r="D818" s="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2:33" ht="12.75" hidden="1" x14ac:dyDescent="0.2">
      <c r="B819" s="2"/>
      <c r="C819" s="2"/>
      <c r="D819" s="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2:33" ht="12.75" hidden="1" x14ac:dyDescent="0.2">
      <c r="B820" s="2"/>
      <c r="C820" s="2"/>
      <c r="D820" s="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2:33" ht="12.75" hidden="1" x14ac:dyDescent="0.2">
      <c r="B821" s="2"/>
      <c r="C821" s="2"/>
      <c r="D821" s="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2:33" ht="12.75" hidden="1" x14ac:dyDescent="0.2">
      <c r="B822" s="2"/>
      <c r="C822" s="2"/>
      <c r="D822" s="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2:33" ht="12.75" hidden="1" x14ac:dyDescent="0.2">
      <c r="B823" s="2"/>
      <c r="C823" s="2"/>
      <c r="D823" s="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2:33" ht="12.75" hidden="1" x14ac:dyDescent="0.2">
      <c r="B824" s="2"/>
      <c r="C824" s="2"/>
      <c r="D824" s="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2:33" ht="12.75" hidden="1" x14ac:dyDescent="0.2">
      <c r="B825" s="2"/>
      <c r="C825" s="2"/>
      <c r="D825" s="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2:33" ht="12.75" hidden="1" x14ac:dyDescent="0.2">
      <c r="B826" s="2"/>
      <c r="C826" s="2"/>
      <c r="D826" s="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2:33" ht="12.75" hidden="1" x14ac:dyDescent="0.2">
      <c r="B827" s="2"/>
      <c r="C827" s="2"/>
      <c r="D827" s="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2:33" ht="12.75" hidden="1" x14ac:dyDescent="0.2">
      <c r="B828" s="2"/>
      <c r="C828" s="2"/>
      <c r="D828" s="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2:33" ht="12.75" hidden="1" x14ac:dyDescent="0.2">
      <c r="B829" s="2"/>
      <c r="C829" s="2"/>
      <c r="D829" s="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2:33" ht="12.75" hidden="1" x14ac:dyDescent="0.2">
      <c r="B830" s="2"/>
      <c r="C830" s="2"/>
      <c r="D830" s="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2:33" ht="12.75" hidden="1" x14ac:dyDescent="0.2">
      <c r="B831" s="2"/>
      <c r="C831" s="2"/>
      <c r="D831" s="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2:33" ht="12.75" hidden="1" x14ac:dyDescent="0.2">
      <c r="B832" s="2"/>
      <c r="C832" s="2"/>
      <c r="D832" s="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2:33" ht="12.75" hidden="1" x14ac:dyDescent="0.2">
      <c r="B833" s="2"/>
      <c r="C833" s="2"/>
      <c r="D833" s="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2:33" ht="12.75" hidden="1" x14ac:dyDescent="0.2">
      <c r="B834" s="2"/>
      <c r="C834" s="2"/>
      <c r="D834" s="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2:33" ht="12.75" hidden="1" x14ac:dyDescent="0.2">
      <c r="B835" s="2"/>
      <c r="C835" s="2"/>
      <c r="D835" s="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2:33" ht="12.75" hidden="1" x14ac:dyDescent="0.2">
      <c r="B836" s="2"/>
      <c r="C836" s="2"/>
      <c r="D836" s="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2:33" ht="12.75" hidden="1" x14ac:dyDescent="0.2">
      <c r="B837" s="2"/>
      <c r="C837" s="2"/>
      <c r="D837" s="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2:33" ht="12.75" hidden="1" x14ac:dyDescent="0.2">
      <c r="B838" s="2"/>
      <c r="C838" s="2"/>
      <c r="D838" s="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2:33" ht="12.75" hidden="1" x14ac:dyDescent="0.2">
      <c r="B839" s="2"/>
      <c r="C839" s="2"/>
      <c r="D839" s="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2:33" ht="12.75" hidden="1" x14ac:dyDescent="0.2">
      <c r="B840" s="2"/>
      <c r="C840" s="2"/>
      <c r="D840" s="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2:33" ht="12.75" hidden="1" x14ac:dyDescent="0.2">
      <c r="B841" s="2"/>
      <c r="C841" s="2"/>
      <c r="D841" s="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2:33" ht="12.75" hidden="1" x14ac:dyDescent="0.2">
      <c r="B842" s="2"/>
      <c r="C842" s="2"/>
      <c r="D842" s="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2:33" ht="12.75" hidden="1" x14ac:dyDescent="0.2">
      <c r="B843" s="2"/>
      <c r="C843" s="2"/>
      <c r="D843" s="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2:33" ht="12.75" hidden="1" x14ac:dyDescent="0.2">
      <c r="B844" s="2"/>
      <c r="C844" s="2"/>
      <c r="D844" s="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2:33" ht="12.75" hidden="1" x14ac:dyDescent="0.2">
      <c r="B845" s="2"/>
      <c r="C845" s="2"/>
      <c r="D845" s="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2:33" ht="12.75" hidden="1" x14ac:dyDescent="0.2">
      <c r="B846" s="2"/>
      <c r="C846" s="2"/>
      <c r="D846" s="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2:33" ht="12.75" hidden="1" x14ac:dyDescent="0.2">
      <c r="B847" s="2"/>
      <c r="C847" s="2"/>
      <c r="D847" s="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2:33" ht="12.75" hidden="1" x14ac:dyDescent="0.2">
      <c r="B848" s="2"/>
      <c r="C848" s="2"/>
      <c r="D848" s="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2:33" ht="12.75" hidden="1" x14ac:dyDescent="0.2">
      <c r="B849" s="2"/>
      <c r="C849" s="2"/>
      <c r="D849" s="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2:33" ht="12.75" hidden="1" x14ac:dyDescent="0.2">
      <c r="B850" s="2"/>
      <c r="C850" s="2"/>
      <c r="D850" s="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2:33" ht="12.75" hidden="1" x14ac:dyDescent="0.2">
      <c r="B851" s="2"/>
      <c r="C851" s="2"/>
      <c r="D851" s="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2:33" ht="12.75" hidden="1" x14ac:dyDescent="0.2">
      <c r="B852" s="2"/>
      <c r="C852" s="2"/>
      <c r="D852" s="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2:33" ht="12.75" hidden="1" x14ac:dyDescent="0.2">
      <c r="B853" s="2"/>
      <c r="C853" s="2"/>
      <c r="D853" s="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2:33" ht="12.75" hidden="1" x14ac:dyDescent="0.2">
      <c r="B854" s="2"/>
      <c r="C854" s="2"/>
      <c r="D854" s="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2:33" ht="12.75" hidden="1" x14ac:dyDescent="0.2">
      <c r="B855" s="2"/>
      <c r="C855" s="2"/>
      <c r="D855" s="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2:33" ht="12.75" hidden="1" x14ac:dyDescent="0.2">
      <c r="B856" s="2"/>
      <c r="C856" s="2"/>
      <c r="D856" s="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2:33" ht="12.75" hidden="1" x14ac:dyDescent="0.2">
      <c r="B857" s="2"/>
      <c r="C857" s="2"/>
      <c r="D857" s="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2:33" ht="12.75" hidden="1" x14ac:dyDescent="0.2">
      <c r="B858" s="2"/>
      <c r="C858" s="2"/>
      <c r="D858" s="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2:33" ht="12.75" hidden="1" x14ac:dyDescent="0.2">
      <c r="B859" s="2"/>
      <c r="C859" s="2"/>
      <c r="D859" s="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2:33" ht="12.75" hidden="1" x14ac:dyDescent="0.2">
      <c r="B860" s="2"/>
      <c r="C860" s="2"/>
      <c r="D860" s="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2:33" ht="12.75" hidden="1" x14ac:dyDescent="0.2">
      <c r="B861" s="2"/>
      <c r="C861" s="2"/>
      <c r="D861" s="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2:33" ht="12.75" hidden="1" x14ac:dyDescent="0.2">
      <c r="B862" s="2"/>
      <c r="C862" s="2"/>
      <c r="D862" s="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2:33" ht="12.75" hidden="1" x14ac:dyDescent="0.2">
      <c r="B863" s="2"/>
      <c r="C863" s="2"/>
      <c r="D863" s="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2:33" ht="12.75" hidden="1" x14ac:dyDescent="0.2">
      <c r="B864" s="2"/>
      <c r="C864" s="2"/>
      <c r="D864" s="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2:33" ht="12.75" hidden="1" x14ac:dyDescent="0.2">
      <c r="B865" s="2"/>
      <c r="C865" s="2"/>
      <c r="D865" s="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2:33" ht="12.75" hidden="1" x14ac:dyDescent="0.2">
      <c r="B866" s="2"/>
      <c r="C866" s="2"/>
      <c r="D866" s="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2:33" ht="12.75" hidden="1" x14ac:dyDescent="0.2">
      <c r="B867" s="2"/>
      <c r="C867" s="2"/>
      <c r="D867" s="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2:33" ht="12.75" hidden="1" x14ac:dyDescent="0.2">
      <c r="B868" s="2"/>
      <c r="C868" s="2"/>
      <c r="D868" s="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2:33" ht="12.75" hidden="1" x14ac:dyDescent="0.2">
      <c r="B869" s="2"/>
      <c r="C869" s="2"/>
      <c r="D869" s="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2:33" ht="12.75" hidden="1" x14ac:dyDescent="0.2">
      <c r="B870" s="2"/>
      <c r="C870" s="2"/>
      <c r="D870" s="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2:33" ht="12.75" hidden="1" x14ac:dyDescent="0.2">
      <c r="B871" s="2"/>
      <c r="C871" s="2"/>
      <c r="D871" s="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2:33" ht="12.75" hidden="1" x14ac:dyDescent="0.2">
      <c r="B872" s="2"/>
      <c r="C872" s="2"/>
      <c r="D872" s="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2:33" ht="12.75" hidden="1" x14ac:dyDescent="0.2">
      <c r="B873" s="2"/>
      <c r="C873" s="2"/>
      <c r="D873" s="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2:33" ht="12.75" hidden="1" x14ac:dyDescent="0.2">
      <c r="B874" s="2"/>
      <c r="C874" s="2"/>
      <c r="D874" s="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2:33" ht="12.75" hidden="1" x14ac:dyDescent="0.2">
      <c r="B875" s="2"/>
      <c r="C875" s="2"/>
      <c r="D875" s="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2:33" ht="12.75" hidden="1" x14ac:dyDescent="0.2">
      <c r="B876" s="2"/>
      <c r="C876" s="2"/>
      <c r="D876" s="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2:33" ht="12.75" hidden="1" x14ac:dyDescent="0.2">
      <c r="B877" s="2"/>
      <c r="C877" s="2"/>
      <c r="D877" s="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2:33" ht="12.75" hidden="1" x14ac:dyDescent="0.2">
      <c r="B878" s="2"/>
      <c r="C878" s="2"/>
      <c r="D878" s="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2:33" ht="12.75" hidden="1" x14ac:dyDescent="0.2">
      <c r="B879" s="2"/>
      <c r="C879" s="2"/>
      <c r="D879" s="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2:33" ht="12.75" hidden="1" x14ac:dyDescent="0.2">
      <c r="B880" s="2"/>
      <c r="C880" s="2"/>
      <c r="D880" s="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2:33" ht="12.75" hidden="1" x14ac:dyDescent="0.2">
      <c r="B881" s="2"/>
      <c r="C881" s="2"/>
      <c r="D881" s="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2:33" ht="12.75" hidden="1" x14ac:dyDescent="0.2">
      <c r="B882" s="2"/>
      <c r="C882" s="2"/>
      <c r="D882" s="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2:33" ht="12.75" hidden="1" x14ac:dyDescent="0.2">
      <c r="B883" s="2"/>
      <c r="C883" s="2"/>
      <c r="D883" s="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2:33" ht="12.75" hidden="1" x14ac:dyDescent="0.2">
      <c r="B884" s="2"/>
      <c r="C884" s="2"/>
      <c r="D884" s="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2:33" ht="12.75" hidden="1" x14ac:dyDescent="0.2">
      <c r="B885" s="2"/>
      <c r="C885" s="2"/>
      <c r="D885" s="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2:33" ht="12.75" hidden="1" x14ac:dyDescent="0.2">
      <c r="B886" s="2"/>
      <c r="C886" s="2"/>
      <c r="D886" s="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2:33" ht="12.75" hidden="1" x14ac:dyDescent="0.2">
      <c r="B887" s="2"/>
      <c r="C887" s="2"/>
      <c r="D887" s="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2:33" ht="12.75" hidden="1" x14ac:dyDescent="0.2">
      <c r="B888" s="2"/>
      <c r="C888" s="2"/>
      <c r="D888" s="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2:33" ht="12.75" hidden="1" x14ac:dyDescent="0.2">
      <c r="B889" s="2"/>
      <c r="C889" s="2"/>
      <c r="D889" s="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2:33" ht="12.75" hidden="1" x14ac:dyDescent="0.2">
      <c r="B890" s="2"/>
      <c r="C890" s="2"/>
      <c r="D890" s="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2:33" ht="12.75" hidden="1" x14ac:dyDescent="0.2">
      <c r="B891" s="2"/>
      <c r="C891" s="2"/>
      <c r="D891" s="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2:33" ht="12.75" hidden="1" x14ac:dyDescent="0.2">
      <c r="B892" s="2"/>
      <c r="C892" s="2"/>
      <c r="D892" s="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2:33" ht="12.75" hidden="1" x14ac:dyDescent="0.2">
      <c r="B893" s="2"/>
      <c r="C893" s="2"/>
      <c r="D893" s="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2:33" ht="12.75" hidden="1" x14ac:dyDescent="0.2">
      <c r="B894" s="2"/>
      <c r="C894" s="2"/>
      <c r="D894" s="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2:33" ht="12.75" hidden="1" x14ac:dyDescent="0.2">
      <c r="B895" s="2"/>
      <c r="C895" s="2"/>
      <c r="D895" s="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2:33" ht="12.75" hidden="1" x14ac:dyDescent="0.2">
      <c r="B896" s="2"/>
      <c r="C896" s="2"/>
      <c r="D896" s="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2:33" ht="12.75" hidden="1" x14ac:dyDescent="0.2">
      <c r="B897" s="2"/>
      <c r="C897" s="2"/>
      <c r="D897" s="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2:33" ht="12.75" hidden="1" x14ac:dyDescent="0.2">
      <c r="B898" s="2"/>
      <c r="C898" s="2"/>
      <c r="D898" s="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2:33" ht="12.75" hidden="1" x14ac:dyDescent="0.2">
      <c r="B899" s="2"/>
      <c r="C899" s="2"/>
      <c r="D899" s="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2:33" ht="12.75" hidden="1" x14ac:dyDescent="0.2">
      <c r="B900" s="2"/>
      <c r="C900" s="2"/>
      <c r="D900" s="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2:33" ht="12.75" hidden="1" x14ac:dyDescent="0.2">
      <c r="B901" s="2"/>
      <c r="C901" s="2"/>
      <c r="D901" s="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2:33" ht="12.75" hidden="1" x14ac:dyDescent="0.2">
      <c r="B902" s="2"/>
      <c r="C902" s="2"/>
      <c r="D902" s="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2:33" ht="12.75" hidden="1" x14ac:dyDescent="0.2">
      <c r="B903" s="2"/>
      <c r="C903" s="2"/>
      <c r="D903" s="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2:33" ht="12.75" hidden="1" x14ac:dyDescent="0.2">
      <c r="B904" s="2"/>
      <c r="C904" s="2"/>
      <c r="D904" s="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2:33" ht="12.75" hidden="1" x14ac:dyDescent="0.2">
      <c r="B905" s="2"/>
      <c r="C905" s="2"/>
      <c r="D905" s="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2:33" ht="12.75" hidden="1" x14ac:dyDescent="0.2">
      <c r="B906" s="2"/>
      <c r="C906" s="2"/>
      <c r="D906" s="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2:33" ht="12.75" hidden="1" x14ac:dyDescent="0.2">
      <c r="B907" s="2"/>
      <c r="C907" s="2"/>
      <c r="D907" s="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2:33" ht="12.75" hidden="1" x14ac:dyDescent="0.2">
      <c r="B908" s="2"/>
      <c r="C908" s="2"/>
      <c r="D908" s="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2:33" ht="12.75" hidden="1" x14ac:dyDescent="0.2">
      <c r="B909" s="2"/>
      <c r="C909" s="2"/>
      <c r="D909" s="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2:33" ht="12.75" hidden="1" x14ac:dyDescent="0.2">
      <c r="B910" s="2"/>
      <c r="C910" s="2"/>
      <c r="D910" s="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2:33" ht="12.75" hidden="1" x14ac:dyDescent="0.2">
      <c r="B911" s="2"/>
      <c r="C911" s="2"/>
      <c r="D911" s="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2:33" ht="12.75" hidden="1" x14ac:dyDescent="0.2">
      <c r="B912" s="2"/>
      <c r="C912" s="2"/>
      <c r="D912" s="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2:33" ht="12.75" hidden="1" x14ac:dyDescent="0.2">
      <c r="B913" s="2"/>
      <c r="C913" s="2"/>
      <c r="D913" s="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2:33" ht="12.75" hidden="1" x14ac:dyDescent="0.2">
      <c r="B914" s="2"/>
      <c r="C914" s="2"/>
      <c r="D914" s="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2:33" ht="12.75" hidden="1" x14ac:dyDescent="0.2">
      <c r="B915" s="2"/>
      <c r="C915" s="2"/>
      <c r="D915" s="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2:33" ht="12.75" hidden="1" x14ac:dyDescent="0.2">
      <c r="B916" s="2"/>
      <c r="C916" s="2"/>
      <c r="D916" s="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2:33" ht="12.75" hidden="1" x14ac:dyDescent="0.2">
      <c r="B917" s="2"/>
      <c r="C917" s="2"/>
      <c r="D917" s="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2:33" ht="12.75" hidden="1" x14ac:dyDescent="0.2">
      <c r="B918" s="2"/>
      <c r="C918" s="2"/>
      <c r="D918" s="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2:33" ht="12.75" hidden="1" x14ac:dyDescent="0.2">
      <c r="B919" s="2"/>
      <c r="C919" s="2"/>
      <c r="D919" s="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2:33" ht="12.75" hidden="1" x14ac:dyDescent="0.2">
      <c r="B920" s="2"/>
      <c r="C920" s="2"/>
      <c r="D920" s="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2:33" ht="12.75" hidden="1" x14ac:dyDescent="0.2">
      <c r="B921" s="2"/>
      <c r="C921" s="2"/>
      <c r="D921" s="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2:33" ht="12.75" hidden="1" x14ac:dyDescent="0.2">
      <c r="B922" s="2"/>
      <c r="C922" s="2"/>
      <c r="D922" s="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2:33" ht="12.75" hidden="1" x14ac:dyDescent="0.2">
      <c r="B923" s="2"/>
      <c r="C923" s="2"/>
      <c r="D923" s="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2:33" ht="12.75" hidden="1" x14ac:dyDescent="0.2">
      <c r="B924" s="2"/>
      <c r="C924" s="2"/>
      <c r="D924" s="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2:33" ht="12.75" hidden="1" x14ac:dyDescent="0.2">
      <c r="B925" s="2"/>
      <c r="C925" s="2"/>
      <c r="D925" s="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2:33" ht="12.75" hidden="1" x14ac:dyDescent="0.2">
      <c r="B926" s="2"/>
      <c r="C926" s="2"/>
      <c r="D926" s="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2:33" ht="12.75" hidden="1" x14ac:dyDescent="0.2">
      <c r="B927" s="2"/>
      <c r="C927" s="2"/>
      <c r="D927" s="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2:33" ht="12.75" hidden="1" x14ac:dyDescent="0.2">
      <c r="B928" s="2"/>
      <c r="C928" s="2"/>
      <c r="D928" s="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2:33" ht="12.75" hidden="1" x14ac:dyDescent="0.2">
      <c r="B929" s="2"/>
      <c r="C929" s="2"/>
      <c r="D929" s="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2:33" ht="12.75" hidden="1" x14ac:dyDescent="0.2">
      <c r="B930" s="2"/>
      <c r="C930" s="2"/>
      <c r="D930" s="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2:33" ht="12.75" hidden="1" x14ac:dyDescent="0.2">
      <c r="B931" s="2"/>
      <c r="C931" s="2"/>
      <c r="D931" s="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2:33" ht="12.75" hidden="1" x14ac:dyDescent="0.2">
      <c r="B932" s="2"/>
      <c r="C932" s="2"/>
      <c r="D932" s="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2:33" ht="12.75" hidden="1" x14ac:dyDescent="0.2">
      <c r="B933" s="2"/>
      <c r="C933" s="2"/>
      <c r="D933" s="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2:33" ht="12.75" hidden="1" x14ac:dyDescent="0.2">
      <c r="B934" s="2"/>
      <c r="C934" s="2"/>
      <c r="D934" s="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2:33" ht="12.75" hidden="1" x14ac:dyDescent="0.2">
      <c r="B935" s="2"/>
      <c r="C935" s="2"/>
      <c r="D935" s="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2:33" ht="12.75" hidden="1" x14ac:dyDescent="0.2">
      <c r="B936" s="2"/>
      <c r="C936" s="2"/>
      <c r="D936" s="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2:33" ht="12.75" hidden="1" x14ac:dyDescent="0.2">
      <c r="B937" s="2"/>
      <c r="C937" s="2"/>
      <c r="D937" s="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2:33" ht="12.75" hidden="1" x14ac:dyDescent="0.2">
      <c r="B938" s="2"/>
      <c r="C938" s="2"/>
      <c r="D938" s="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2:33" ht="12.75" hidden="1" x14ac:dyDescent="0.2">
      <c r="B939" s="2"/>
      <c r="C939" s="2"/>
      <c r="D939" s="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2:33" ht="12.75" hidden="1" x14ac:dyDescent="0.2">
      <c r="B940" s="2"/>
      <c r="C940" s="2"/>
      <c r="D940" s="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2:33" ht="12.75" hidden="1" x14ac:dyDescent="0.2">
      <c r="B941" s="2"/>
      <c r="C941" s="2"/>
      <c r="D941" s="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2:33" ht="12.75" hidden="1" x14ac:dyDescent="0.2">
      <c r="B942" s="2"/>
      <c r="C942" s="2"/>
      <c r="D942" s="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2:33" ht="12.75" hidden="1" x14ac:dyDescent="0.2">
      <c r="B943" s="2"/>
      <c r="C943" s="2"/>
      <c r="D943" s="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2:33" ht="12.75" hidden="1" x14ac:dyDescent="0.2">
      <c r="B944" s="2"/>
      <c r="C944" s="2"/>
      <c r="D944" s="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2:33" ht="12.75" hidden="1" x14ac:dyDescent="0.2">
      <c r="B945" s="2"/>
      <c r="C945" s="2"/>
      <c r="D945" s="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2:33" ht="12.75" hidden="1" x14ac:dyDescent="0.2">
      <c r="B946" s="2"/>
      <c r="C946" s="2"/>
      <c r="D946" s="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2:33" ht="12.75" hidden="1" x14ac:dyDescent="0.2">
      <c r="B947" s="2"/>
      <c r="C947" s="2"/>
      <c r="D947" s="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2:33" ht="12.75" hidden="1" x14ac:dyDescent="0.2">
      <c r="B948" s="2"/>
      <c r="C948" s="2"/>
      <c r="D948" s="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2:33" ht="12.75" hidden="1" x14ac:dyDescent="0.2">
      <c r="B949" s="2"/>
      <c r="C949" s="2"/>
      <c r="D949" s="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2:33" ht="12.75" hidden="1" x14ac:dyDescent="0.2">
      <c r="B950" s="2"/>
      <c r="C950" s="2"/>
      <c r="D950" s="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2:33" ht="12.75" hidden="1" x14ac:dyDescent="0.2">
      <c r="B951" s="2"/>
      <c r="C951" s="2"/>
      <c r="D951" s="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2:33" ht="12.75" hidden="1" x14ac:dyDescent="0.2">
      <c r="B952" s="2"/>
      <c r="C952" s="2"/>
      <c r="D952" s="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2:33" ht="12.75" hidden="1" x14ac:dyDescent="0.2">
      <c r="B953" s="2"/>
      <c r="C953" s="2"/>
      <c r="D953" s="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2:33" ht="12.75" hidden="1" x14ac:dyDescent="0.2">
      <c r="B954" s="2"/>
      <c r="C954" s="2"/>
      <c r="D954" s="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2:33" ht="12.75" hidden="1" x14ac:dyDescent="0.2">
      <c r="B955" s="2"/>
      <c r="C955" s="2"/>
      <c r="D955" s="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2:33" ht="12.75" hidden="1" x14ac:dyDescent="0.2">
      <c r="B956" s="2"/>
      <c r="C956" s="2"/>
      <c r="D956" s="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2:33" ht="12.75" hidden="1" x14ac:dyDescent="0.2">
      <c r="B957" s="2"/>
      <c r="C957" s="2"/>
      <c r="D957" s="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2:33" ht="12.75" hidden="1" x14ac:dyDescent="0.2">
      <c r="B958" s="2"/>
      <c r="C958" s="2"/>
      <c r="D958" s="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2:33" ht="12.75" hidden="1" x14ac:dyDescent="0.2">
      <c r="B959" s="2"/>
      <c r="C959" s="2"/>
      <c r="D959" s="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2:33" ht="12.75" hidden="1" x14ac:dyDescent="0.2">
      <c r="B960" s="2"/>
      <c r="C960" s="2"/>
      <c r="D960" s="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2:33" ht="12.75" hidden="1" x14ac:dyDescent="0.2">
      <c r="B961" s="2"/>
      <c r="C961" s="2"/>
      <c r="D961" s="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2:33" ht="12.75" hidden="1" x14ac:dyDescent="0.2">
      <c r="B962" s="2"/>
      <c r="C962" s="2"/>
      <c r="D962" s="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2:33" ht="12.75" hidden="1" x14ac:dyDescent="0.2">
      <c r="B963" s="2"/>
      <c r="C963" s="2"/>
      <c r="D963" s="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2:33" ht="12.75" hidden="1" x14ac:dyDescent="0.2">
      <c r="B964" s="2"/>
      <c r="C964" s="2"/>
      <c r="D964" s="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2:33" ht="12.75" hidden="1" x14ac:dyDescent="0.2">
      <c r="B965" s="2"/>
      <c r="C965" s="2"/>
      <c r="D965" s="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2:33" ht="12.75" hidden="1" x14ac:dyDescent="0.2">
      <c r="B966" s="2"/>
      <c r="C966" s="2"/>
      <c r="D966" s="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2:33" ht="12.75" hidden="1" x14ac:dyDescent="0.2">
      <c r="B967" s="2"/>
      <c r="C967" s="2"/>
      <c r="D967" s="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2:33" ht="12.75" hidden="1" x14ac:dyDescent="0.2">
      <c r="B968" s="2"/>
      <c r="C968" s="2"/>
      <c r="D968" s="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2:33" ht="12.75" hidden="1" x14ac:dyDescent="0.2">
      <c r="B969" s="2"/>
      <c r="C969" s="2"/>
      <c r="D969" s="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2:33" ht="12.75" hidden="1" x14ac:dyDescent="0.2">
      <c r="B970" s="2"/>
      <c r="C970" s="2"/>
      <c r="D970" s="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2:33" ht="12.75" hidden="1" x14ac:dyDescent="0.2">
      <c r="B971" s="2"/>
      <c r="C971" s="2"/>
      <c r="D971" s="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2:33" ht="12.75" hidden="1" x14ac:dyDescent="0.2">
      <c r="B972" s="2"/>
      <c r="C972" s="2"/>
      <c r="D972" s="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2:33" ht="12.75" hidden="1" x14ac:dyDescent="0.2">
      <c r="B973" s="2"/>
      <c r="C973" s="2"/>
      <c r="D973" s="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2:33" ht="12.75" hidden="1" x14ac:dyDescent="0.2">
      <c r="B974" s="2"/>
      <c r="C974" s="2"/>
      <c r="D974" s="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2:33" ht="12.75" hidden="1" x14ac:dyDescent="0.2">
      <c r="B975" s="2"/>
      <c r="C975" s="2"/>
      <c r="D975" s="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2:33" ht="12.75" hidden="1" x14ac:dyDescent="0.2">
      <c r="B976" s="2"/>
      <c r="C976" s="2"/>
      <c r="D976" s="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2:33" ht="12.75" hidden="1" x14ac:dyDescent="0.2">
      <c r="B977" s="2"/>
      <c r="C977" s="2"/>
      <c r="D977" s="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2:33" ht="12.75" hidden="1" x14ac:dyDescent="0.2">
      <c r="B978" s="2"/>
      <c r="C978" s="2"/>
      <c r="D978" s="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2:33" ht="12.75" hidden="1" x14ac:dyDescent="0.2">
      <c r="B979" s="2"/>
      <c r="C979" s="2"/>
      <c r="D979" s="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2:33" ht="12.75" hidden="1" x14ac:dyDescent="0.2">
      <c r="B980" s="2"/>
      <c r="C980" s="2"/>
      <c r="D980" s="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2:33" ht="12.75" hidden="1" x14ac:dyDescent="0.2">
      <c r="B981" s="2"/>
      <c r="C981" s="2"/>
      <c r="D981" s="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2:33" ht="12.75" hidden="1" x14ac:dyDescent="0.2">
      <c r="B982" s="2"/>
      <c r="C982" s="2"/>
      <c r="D982" s="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2:33" ht="12.75" hidden="1" x14ac:dyDescent="0.2">
      <c r="B983" s="2"/>
      <c r="C983" s="2"/>
      <c r="D983" s="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2:33" ht="12.75" hidden="1" x14ac:dyDescent="0.2">
      <c r="B984" s="2"/>
      <c r="C984" s="2"/>
      <c r="D984" s="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2:33" ht="12.75" hidden="1" x14ac:dyDescent="0.2">
      <c r="B985" s="2"/>
      <c r="C985" s="2"/>
      <c r="D985" s="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2:33" ht="12.75" hidden="1" x14ac:dyDescent="0.2">
      <c r="B986" s="2"/>
      <c r="C986" s="2"/>
      <c r="D986" s="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2:33" ht="12.75" hidden="1" x14ac:dyDescent="0.2">
      <c r="B987" s="2"/>
      <c r="C987" s="2"/>
      <c r="D987" s="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2:33" ht="12.75" hidden="1" x14ac:dyDescent="0.2">
      <c r="B988" s="2"/>
      <c r="C988" s="2"/>
      <c r="D988" s="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2:33" ht="12.75" hidden="1" x14ac:dyDescent="0.2">
      <c r="B989" s="2"/>
      <c r="C989" s="2"/>
      <c r="D989" s="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2:33" ht="12.75" hidden="1" x14ac:dyDescent="0.2">
      <c r="B990" s="2"/>
      <c r="C990" s="2"/>
      <c r="D990" s="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2:33" ht="12.75" hidden="1" x14ac:dyDescent="0.2">
      <c r="B991" s="2"/>
      <c r="C991" s="2"/>
      <c r="D991" s="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2:33" ht="12.75" hidden="1" x14ac:dyDescent="0.2">
      <c r="B992" s="2"/>
      <c r="C992" s="2"/>
      <c r="D992" s="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2:33" ht="12.75" hidden="1" x14ac:dyDescent="0.2">
      <c r="B993" s="2"/>
      <c r="C993" s="2"/>
      <c r="D993" s="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2:33" ht="12.75" hidden="1" x14ac:dyDescent="0.2">
      <c r="B994" s="2"/>
      <c r="C994" s="2"/>
      <c r="D994" s="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2:33" ht="12.75" hidden="1" x14ac:dyDescent="0.2">
      <c r="B995" s="2"/>
      <c r="C995" s="2"/>
      <c r="D995" s="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2:33" ht="12.75" hidden="1" x14ac:dyDescent="0.2">
      <c r="B996" s="2"/>
      <c r="C996" s="2"/>
      <c r="D996" s="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2:33" ht="12.75" hidden="1" x14ac:dyDescent="0.2">
      <c r="B997" s="2"/>
      <c r="C997" s="2"/>
      <c r="D997" s="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3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2:33" ht="12.75" hidden="1" x14ac:dyDescent="0.2">
      <c r="B998" s="2"/>
      <c r="C998" s="2"/>
      <c r="D998" s="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3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2:33" ht="12.75" hidden="1" x14ac:dyDescent="0.2">
      <c r="B999" s="2"/>
      <c r="C999" s="2"/>
      <c r="D999" s="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3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2:33" ht="12.75" hidden="1" x14ac:dyDescent="0.2">
      <c r="B1000" s="2"/>
      <c r="C1000" s="2"/>
      <c r="D1000" s="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3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2:33" ht="12.75" hidden="1" x14ac:dyDescent="0.2">
      <c r="B1001" s="2"/>
      <c r="C1001" s="2"/>
      <c r="D1001" s="4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3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2:33" ht="12.75" hidden="1" x14ac:dyDescent="0.2">
      <c r="B1002" s="2"/>
      <c r="C1002" s="2"/>
      <c r="D1002" s="4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3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2:33" ht="12.75" hidden="1" x14ac:dyDescent="0.2">
      <c r="B1003" s="2"/>
      <c r="C1003" s="2"/>
      <c r="D1003" s="4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3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2:33" ht="12.75" hidden="1" x14ac:dyDescent="0.2">
      <c r="B1004" s="2"/>
      <c r="C1004" s="2"/>
      <c r="D1004" s="4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3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2:33" ht="12.75" hidden="1" x14ac:dyDescent="0.2">
      <c r="B1005" s="2"/>
      <c r="C1005" s="2"/>
      <c r="D1005" s="4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3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2:33" ht="12.75" hidden="1" x14ac:dyDescent="0.2">
      <c r="B1006" s="2"/>
      <c r="C1006" s="2"/>
      <c r="D1006" s="4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3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2:33" ht="12.75" hidden="1" x14ac:dyDescent="0.2">
      <c r="B1007" s="2"/>
      <c r="C1007" s="2"/>
      <c r="D1007" s="4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3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2:33" ht="12.75" hidden="1" x14ac:dyDescent="0.2">
      <c r="B1008" s="2"/>
      <c r="C1008" s="2"/>
      <c r="D1008" s="4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3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2:33" ht="12.75" hidden="1" x14ac:dyDescent="0.2">
      <c r="B1009" s="2"/>
      <c r="C1009" s="2"/>
      <c r="D1009" s="4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3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2:33" ht="12.75" hidden="1" x14ac:dyDescent="0.2">
      <c r="B1010" s="2"/>
      <c r="C1010" s="2"/>
      <c r="D1010" s="4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3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2:33" ht="12.75" hidden="1" x14ac:dyDescent="0.2">
      <c r="B1011" s="2"/>
      <c r="C1011" s="2"/>
      <c r="D1011" s="4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3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2:33" ht="12.75" hidden="1" x14ac:dyDescent="0.2">
      <c r="B1012" s="2"/>
      <c r="C1012" s="2"/>
      <c r="D1012" s="4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3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2:33" ht="12.75" hidden="1" x14ac:dyDescent="0.2">
      <c r="B1013" s="2"/>
      <c r="C1013" s="2"/>
      <c r="D1013" s="4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3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2:33" ht="12.75" hidden="1" x14ac:dyDescent="0.2">
      <c r="B1014" s="2"/>
      <c r="C1014" s="2"/>
      <c r="D1014" s="4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3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2:33" ht="12.75" hidden="1" x14ac:dyDescent="0.2">
      <c r="B1015" s="2"/>
      <c r="C1015" s="2"/>
      <c r="D1015" s="4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3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2:33" ht="12.75" hidden="1" x14ac:dyDescent="0.2">
      <c r="B1016" s="2"/>
      <c r="C1016" s="2"/>
      <c r="D1016" s="4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3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2:33" ht="12.75" hidden="1" x14ac:dyDescent="0.2">
      <c r="B1017" s="2"/>
      <c r="C1017" s="2"/>
      <c r="D1017" s="4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3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2:33" ht="12.75" hidden="1" x14ac:dyDescent="0.2">
      <c r="B1018" s="2"/>
      <c r="C1018" s="2"/>
      <c r="D1018" s="4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3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2:33" ht="12.75" hidden="1" x14ac:dyDescent="0.2">
      <c r="B1019" s="2"/>
      <c r="C1019" s="2"/>
      <c r="D1019" s="4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3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2:33" ht="12.75" hidden="1" x14ac:dyDescent="0.2">
      <c r="B1020" s="2"/>
      <c r="C1020" s="2"/>
      <c r="D1020" s="4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3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2:33" ht="12.75" hidden="1" x14ac:dyDescent="0.2">
      <c r="B1021" s="2"/>
      <c r="C1021" s="2"/>
      <c r="D1021" s="4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3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2:33" ht="12.75" hidden="1" x14ac:dyDescent="0.2">
      <c r="B1022" s="2"/>
      <c r="C1022" s="2"/>
      <c r="D1022" s="4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3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2:33" ht="12.75" hidden="1" x14ac:dyDescent="0.2">
      <c r="B1023" s="2"/>
      <c r="C1023" s="2"/>
      <c r="D1023" s="4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3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2:33" ht="12.75" hidden="1" x14ac:dyDescent="0.2">
      <c r="B1024" s="2"/>
      <c r="C1024" s="2"/>
      <c r="D1024" s="4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3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2:33" ht="12.75" hidden="1" x14ac:dyDescent="0.2">
      <c r="B1025" s="2"/>
      <c r="C1025" s="2"/>
      <c r="D1025" s="4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3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2:33" ht="12.75" hidden="1" x14ac:dyDescent="0.2">
      <c r="B1026" s="2"/>
      <c r="C1026" s="2"/>
      <c r="D1026" s="4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3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2:33" ht="12.75" hidden="1" x14ac:dyDescent="0.2">
      <c r="B1027" s="2"/>
      <c r="C1027" s="2"/>
      <c r="D1027" s="4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3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2:33" ht="12.75" hidden="1" x14ac:dyDescent="0.2">
      <c r="B1028" s="2"/>
      <c r="C1028" s="2"/>
      <c r="D1028" s="4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3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2:33" ht="12.75" hidden="1" x14ac:dyDescent="0.2">
      <c r="B1029" s="2"/>
      <c r="C1029" s="2"/>
      <c r="D1029" s="4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3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2:33" ht="12.75" hidden="1" x14ac:dyDescent="0.2">
      <c r="B1030" s="2"/>
      <c r="C1030" s="2"/>
      <c r="D1030" s="4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3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2:33" ht="12.75" hidden="1" x14ac:dyDescent="0.2">
      <c r="B1031" s="2"/>
      <c r="C1031" s="2"/>
      <c r="D1031" s="4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3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2:33" ht="12.75" hidden="1" x14ac:dyDescent="0.2">
      <c r="B1032" s="2"/>
      <c r="C1032" s="2"/>
      <c r="D1032" s="4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3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2:33" ht="12.75" hidden="1" x14ac:dyDescent="0.2">
      <c r="B1033" s="2"/>
      <c r="C1033" s="2"/>
      <c r="D1033" s="4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3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2:33" ht="12.75" hidden="1" x14ac:dyDescent="0.2">
      <c r="B1034" s="2"/>
      <c r="C1034" s="2"/>
      <c r="D1034" s="4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3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2:33" ht="12.75" hidden="1" x14ac:dyDescent="0.2">
      <c r="B1035" s="2"/>
      <c r="C1035" s="2"/>
      <c r="D1035" s="4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3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2:33" ht="12.75" hidden="1" x14ac:dyDescent="0.2">
      <c r="B1036" s="2"/>
      <c r="C1036" s="2"/>
      <c r="D1036" s="4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3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2:33" ht="12.75" hidden="1" x14ac:dyDescent="0.2">
      <c r="B1037" s="2"/>
      <c r="C1037" s="2"/>
      <c r="D1037" s="4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3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2:33" ht="12.75" hidden="1" x14ac:dyDescent="0.2">
      <c r="B1038" s="2"/>
      <c r="C1038" s="2"/>
      <c r="D1038" s="4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3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2:33" ht="12.75" hidden="1" x14ac:dyDescent="0.2">
      <c r="B1039" s="2"/>
      <c r="C1039" s="2"/>
      <c r="D1039" s="4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3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2:33" ht="12.75" hidden="1" x14ac:dyDescent="0.2">
      <c r="B1040" s="2"/>
      <c r="C1040" s="2"/>
      <c r="D1040" s="4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3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2:33" ht="12.75" hidden="1" x14ac:dyDescent="0.2">
      <c r="B1041" s="2"/>
      <c r="C1041" s="2"/>
      <c r="D1041" s="4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3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2:33" ht="12.75" hidden="1" x14ac:dyDescent="0.2">
      <c r="B1042" s="2"/>
      <c r="C1042" s="2"/>
      <c r="D1042" s="4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3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2:33" ht="12.75" hidden="1" x14ac:dyDescent="0.2">
      <c r="B1043" s="2"/>
      <c r="C1043" s="2"/>
      <c r="D1043" s="4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3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2:33" ht="12.75" hidden="1" x14ac:dyDescent="0.2">
      <c r="B1044" s="2"/>
      <c r="C1044" s="2"/>
      <c r="D1044" s="4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3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2:33" ht="12.75" hidden="1" x14ac:dyDescent="0.2">
      <c r="B1045" s="2"/>
      <c r="C1045" s="2"/>
      <c r="D1045" s="4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3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2:33" ht="12.75" hidden="1" x14ac:dyDescent="0.2">
      <c r="B1046" s="2"/>
      <c r="C1046" s="2"/>
      <c r="D1046" s="4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3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2:33" ht="12.75" hidden="1" x14ac:dyDescent="0.2">
      <c r="B1047" s="2"/>
      <c r="C1047" s="2"/>
      <c r="D1047" s="4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3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2:33" ht="12.75" hidden="1" x14ac:dyDescent="0.2">
      <c r="B1048" s="2"/>
      <c r="C1048" s="2"/>
      <c r="D1048" s="4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3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2:33" ht="12.75" hidden="1" x14ac:dyDescent="0.2">
      <c r="B1049" s="2"/>
      <c r="C1049" s="2"/>
      <c r="D1049" s="4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3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2:33" ht="12.75" hidden="1" x14ac:dyDescent="0.2">
      <c r="B1050" s="2"/>
      <c r="C1050" s="2"/>
      <c r="D1050" s="4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3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2:33" ht="12.75" hidden="1" x14ac:dyDescent="0.2">
      <c r="B1051" s="2"/>
      <c r="C1051" s="2"/>
      <c r="D1051" s="4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3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2:33" ht="12.75" hidden="1" x14ac:dyDescent="0.2">
      <c r="B1052" s="2"/>
      <c r="C1052" s="2"/>
      <c r="D1052" s="4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3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2:33" ht="12.75" hidden="1" x14ac:dyDescent="0.2">
      <c r="B1053" s="2"/>
      <c r="C1053" s="2"/>
      <c r="D1053" s="4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3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2:33" ht="12.75" hidden="1" x14ac:dyDescent="0.2">
      <c r="B1054" s="2"/>
      <c r="C1054" s="2"/>
      <c r="D1054" s="4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3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2:33" ht="12.75" hidden="1" x14ac:dyDescent="0.2">
      <c r="B1055" s="2"/>
      <c r="C1055" s="2"/>
      <c r="D1055" s="4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3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2:33" ht="12.75" hidden="1" x14ac:dyDescent="0.2">
      <c r="B1056" s="2"/>
      <c r="C1056" s="2"/>
      <c r="D1056" s="4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3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2:33" ht="12.75" hidden="1" x14ac:dyDescent="0.2">
      <c r="B1057" s="2"/>
      <c r="C1057" s="2"/>
      <c r="D1057" s="4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3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2:33" ht="12.75" hidden="1" x14ac:dyDescent="0.2">
      <c r="B1058" s="2"/>
      <c r="C1058" s="2"/>
      <c r="D1058" s="4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3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2:33" ht="12.75" hidden="1" x14ac:dyDescent="0.2">
      <c r="B1059" s="2"/>
      <c r="C1059" s="2"/>
      <c r="D1059" s="4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3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2:33" ht="12.75" hidden="1" x14ac:dyDescent="0.2">
      <c r="B1060" s="2"/>
      <c r="C1060" s="2"/>
      <c r="D1060" s="4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3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</sheetData>
  <sheetProtection selectLockedCells="1"/>
  <mergeCells count="144">
    <mergeCell ref="T76:U76"/>
    <mergeCell ref="T77:U77"/>
    <mergeCell ref="T78:U78"/>
    <mergeCell ref="T79:U79"/>
    <mergeCell ref="T80:U80"/>
    <mergeCell ref="B2:C3"/>
    <mergeCell ref="D66:E66"/>
    <mergeCell ref="B25:AG25"/>
    <mergeCell ref="G63:K63"/>
    <mergeCell ref="C63:E63"/>
    <mergeCell ref="B44:AG44"/>
    <mergeCell ref="G67:I67"/>
    <mergeCell ref="G68:I68"/>
    <mergeCell ref="G69:I69"/>
    <mergeCell ref="D79:E79"/>
    <mergeCell ref="D80:E80"/>
    <mergeCell ref="D71:E71"/>
    <mergeCell ref="D72:E72"/>
    <mergeCell ref="D73:E73"/>
    <mergeCell ref="D74:E74"/>
    <mergeCell ref="G77:I77"/>
    <mergeCell ref="G78:I78"/>
    <mergeCell ref="J64:K64"/>
    <mergeCell ref="D75:E75"/>
    <mergeCell ref="D67:E67"/>
    <mergeCell ref="D68:E68"/>
    <mergeCell ref="D69:E69"/>
    <mergeCell ref="D70:E70"/>
    <mergeCell ref="D76:E76"/>
    <mergeCell ref="D77:E77"/>
    <mergeCell ref="D78:E78"/>
    <mergeCell ref="D64:E64"/>
    <mergeCell ref="D65:E65"/>
    <mergeCell ref="G79:I79"/>
    <mergeCell ref="G80:I80"/>
    <mergeCell ref="G64:I64"/>
    <mergeCell ref="G65:I65"/>
    <mergeCell ref="G66:I66"/>
    <mergeCell ref="G76:I76"/>
    <mergeCell ref="J80:K80"/>
    <mergeCell ref="J79:K79"/>
    <mergeCell ref="J78:K78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G70:I70"/>
    <mergeCell ref="G71:I71"/>
    <mergeCell ref="W64:Y64"/>
    <mergeCell ref="W65:Y65"/>
    <mergeCell ref="W66:Y66"/>
    <mergeCell ref="W67:Y67"/>
    <mergeCell ref="W68:Y68"/>
    <mergeCell ref="G72:I72"/>
    <mergeCell ref="G73:I73"/>
    <mergeCell ref="G74:I74"/>
    <mergeCell ref="G75:I75"/>
    <mergeCell ref="T72:U72"/>
    <mergeCell ref="T73:U73"/>
    <mergeCell ref="T74:U74"/>
    <mergeCell ref="T75:U75"/>
    <mergeCell ref="W74:Y74"/>
    <mergeCell ref="W75:Y75"/>
    <mergeCell ref="P79:Q79"/>
    <mergeCell ref="P80:Q80"/>
    <mergeCell ref="P63:Q63"/>
    <mergeCell ref="W76:Y76"/>
    <mergeCell ref="W77:Y77"/>
    <mergeCell ref="W78:Y78"/>
    <mergeCell ref="W69:Y69"/>
    <mergeCell ref="W70:Y70"/>
    <mergeCell ref="W71:Y71"/>
    <mergeCell ref="W72:Y72"/>
    <mergeCell ref="W73:Y73"/>
    <mergeCell ref="P71:Q71"/>
    <mergeCell ref="P72:Q72"/>
    <mergeCell ref="P73:Q73"/>
    <mergeCell ref="P74:Q74"/>
    <mergeCell ref="P75:Q75"/>
    <mergeCell ref="P76:Q76"/>
    <mergeCell ref="R72:S72"/>
    <mergeCell ref="R73:S73"/>
    <mergeCell ref="R74:S74"/>
    <mergeCell ref="R75:S75"/>
    <mergeCell ref="R76:S76"/>
    <mergeCell ref="R77:S77"/>
    <mergeCell ref="R78:S78"/>
    <mergeCell ref="R69:S69"/>
    <mergeCell ref="R70:S70"/>
    <mergeCell ref="R71:S71"/>
    <mergeCell ref="M79:O79"/>
    <mergeCell ref="M80:O80"/>
    <mergeCell ref="W63:Y63"/>
    <mergeCell ref="M64:O64"/>
    <mergeCell ref="M65:O65"/>
    <mergeCell ref="M66:O66"/>
    <mergeCell ref="M67:O67"/>
    <mergeCell ref="M68:O68"/>
    <mergeCell ref="M69:O69"/>
    <mergeCell ref="M70:O70"/>
    <mergeCell ref="M71:O71"/>
    <mergeCell ref="M72:O72"/>
    <mergeCell ref="M73:O73"/>
    <mergeCell ref="M74:O74"/>
    <mergeCell ref="M75:O75"/>
    <mergeCell ref="M76:O76"/>
    <mergeCell ref="M77:O77"/>
    <mergeCell ref="M78:O78"/>
    <mergeCell ref="T71:U71"/>
    <mergeCell ref="P77:Q77"/>
    <mergeCell ref="P78:Q78"/>
    <mergeCell ref="R79:S79"/>
    <mergeCell ref="R80:S80"/>
    <mergeCell ref="M63:O63"/>
    <mergeCell ref="T63:U63"/>
    <mergeCell ref="T64:U64"/>
    <mergeCell ref="T65:U65"/>
    <mergeCell ref="T66:U66"/>
    <mergeCell ref="T67:U67"/>
    <mergeCell ref="T68:U68"/>
    <mergeCell ref="T69:U69"/>
    <mergeCell ref="T70:U70"/>
    <mergeCell ref="P68:Q68"/>
    <mergeCell ref="P69:Q69"/>
    <mergeCell ref="P70:Q70"/>
    <mergeCell ref="P64:Q64"/>
    <mergeCell ref="P65:Q65"/>
    <mergeCell ref="P66:Q66"/>
    <mergeCell ref="P67:Q67"/>
    <mergeCell ref="R63:S63"/>
    <mergeCell ref="R64:S64"/>
    <mergeCell ref="R65:S65"/>
    <mergeCell ref="R66:S66"/>
    <mergeCell ref="R67:S67"/>
    <mergeCell ref="R68:S68"/>
  </mergeCells>
  <phoneticPr fontId="21" type="noConversion"/>
  <conditionalFormatting sqref="D26:AG42">
    <cfRule type="cellIs" dxfId="14" priority="4" operator="greaterThan">
      <formula>0</formula>
    </cfRule>
  </conditionalFormatting>
  <conditionalFormatting sqref="D26:AG42">
    <cfRule type="cellIs" dxfId="13" priority="5" operator="lessThan">
      <formula>0</formula>
    </cfRule>
  </conditionalFormatting>
  <conditionalFormatting sqref="D45:AG61">
    <cfRule type="cellIs" dxfId="12" priority="6" operator="equal">
      <formula>0</formula>
    </cfRule>
  </conditionalFormatting>
  <conditionalFormatting sqref="D4:AG19">
    <cfRule type="containsBlanks" dxfId="11" priority="7">
      <formula>LEN(TRIM(D4))=0</formula>
    </cfRule>
  </conditionalFormatting>
  <conditionalFormatting sqref="B26:B42 B45:B61 D45:AG61">
    <cfRule type="cellIs" dxfId="10" priority="15" operator="lessThanOrEqual">
      <formula>"-10%"</formula>
    </cfRule>
  </conditionalFormatting>
  <conditionalFormatting sqref="B26:B42 B45:B61 D45:AG61">
    <cfRule type="cellIs" dxfId="9" priority="16" operator="greaterThan">
      <formula>"-10%"</formula>
    </cfRule>
  </conditionalFormatting>
  <conditionalFormatting sqref="E26:AG42 D45:AG61">
    <cfRule type="containsBlanks" dxfId="8" priority="17">
      <formula>LEN(TRIM(D26))=0</formula>
    </cfRule>
  </conditionalFormatting>
  <conditionalFormatting sqref="D4:AG18">
    <cfRule type="expression" dxfId="7" priority="45">
      <formula>GTE(D$6,#REF!)</formula>
    </cfRule>
  </conditionalFormatting>
  <conditionalFormatting sqref="D5:AG5">
    <cfRule type="expression" dxfId="6" priority="55">
      <formula>GTE(D$5,$D$65)</formula>
    </cfRule>
  </conditionalFormatting>
  <conditionalFormatting sqref="D4:AG4 D4:M17">
    <cfRule type="expression" dxfId="5" priority="56">
      <formula>GTE(D$4,$D$64)</formula>
    </cfRule>
  </conditionalFormatting>
  <conditionalFormatting sqref="D18:AG18">
    <cfRule type="expression" dxfId="4" priority="57">
      <formula>GTE(D$18,$D$78)</formula>
    </cfRule>
  </conditionalFormatting>
  <conditionalFormatting sqref="D19:AG19">
    <cfRule type="expression" dxfId="3" priority="60">
      <formula>EQ(D$19,$D$79)</formula>
    </cfRule>
  </conditionalFormatting>
  <conditionalFormatting sqref="G4:AC5">
    <cfRule type="expression" dxfId="2" priority="3">
      <formula>GTE(G$6,#REF!)</formula>
    </cfRule>
  </conditionalFormatting>
  <conditionalFormatting sqref="D21:AG22">
    <cfRule type="containsBlanks" dxfId="1" priority="1">
      <formula>LEN(TRIM(D21))=0</formula>
    </cfRule>
  </conditionalFormatting>
  <conditionalFormatting sqref="D21:AG22">
    <cfRule type="expression" dxfId="0" priority="2">
      <formula>GTE(D$6,#REF!)</formula>
    </cfRule>
  </conditionalFormatting>
  <pageMargins left="0.7" right="0.7" top="0.75" bottom="0.75" header="0.3" footer="0.3"/>
  <pageSetup orientation="portrait" r:id="rId1"/>
  <ignoredErrors>
    <ignoredError sqref="D4:AG2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D2D6-4D67-4D78-A340-B7F90760C0C2}">
  <dimension ref="A1:B2"/>
  <sheetViews>
    <sheetView workbookViewId="0">
      <selection activeCell="K8" sqref="K8"/>
    </sheetView>
  </sheetViews>
  <sheetFormatPr baseColWidth="10" defaultRowHeight="12.75" x14ac:dyDescent="0.2"/>
  <sheetData>
    <row r="1" spans="1:2" s="148" customFormat="1" ht="28.5" customHeight="1" x14ac:dyDescent="0.2">
      <c r="A1" s="150" t="s">
        <v>42</v>
      </c>
      <c r="B1" s="149"/>
    </row>
    <row r="2" spans="1:2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B486-2EBD-494B-9930-1849CDC6A760}">
  <sheetPr codeName="Hoja2"/>
  <dimension ref="B2:F22"/>
  <sheetViews>
    <sheetView topLeftCell="N1" workbookViewId="0">
      <selection activeCell="D19" sqref="D19"/>
    </sheetView>
  </sheetViews>
  <sheetFormatPr baseColWidth="10" defaultRowHeight="12.75" x14ac:dyDescent="0.2"/>
  <sheetData>
    <row r="2" spans="4:6" x14ac:dyDescent="0.2">
      <c r="D2" s="4"/>
    </row>
    <row r="3" spans="4:6" x14ac:dyDescent="0.2">
      <c r="D3" s="5"/>
    </row>
    <row r="4" spans="4:6" x14ac:dyDescent="0.2">
      <c r="D4" s="1"/>
    </row>
    <row r="5" spans="4:6" x14ac:dyDescent="0.2">
      <c r="D5" s="1"/>
    </row>
    <row r="6" spans="4:6" x14ac:dyDescent="0.2">
      <c r="D6" s="1"/>
    </row>
    <row r="7" spans="4:6" x14ac:dyDescent="0.2">
      <c r="D7" s="1"/>
    </row>
    <row r="8" spans="4:6" x14ac:dyDescent="0.2">
      <c r="D8" s="1"/>
    </row>
    <row r="9" spans="4:6" x14ac:dyDescent="0.2">
      <c r="D9" s="1"/>
    </row>
    <row r="10" spans="4:6" x14ac:dyDescent="0.2">
      <c r="D10" s="1"/>
      <c r="E10" s="2"/>
      <c r="F10" s="2"/>
    </row>
    <row r="11" spans="4:6" x14ac:dyDescent="0.2">
      <c r="D11" s="1"/>
      <c r="E11" s="2"/>
      <c r="F11" s="2"/>
    </row>
    <row r="12" spans="4:6" x14ac:dyDescent="0.2">
      <c r="D12" s="1"/>
      <c r="E12" s="2"/>
      <c r="F12" s="2"/>
    </row>
    <row r="13" spans="4:6" x14ac:dyDescent="0.2">
      <c r="D13" s="1"/>
      <c r="E13" s="2"/>
      <c r="F13" s="2"/>
    </row>
    <row r="14" spans="4:6" x14ac:dyDescent="0.2">
      <c r="D14" s="1"/>
      <c r="E14" s="2"/>
      <c r="F14" s="2"/>
    </row>
    <row r="15" spans="4:6" x14ac:dyDescent="0.2">
      <c r="D15" s="1"/>
      <c r="E15" s="2"/>
      <c r="F15" s="2"/>
    </row>
    <row r="16" spans="4:6" x14ac:dyDescent="0.2">
      <c r="D16" s="1"/>
      <c r="E16" s="2"/>
      <c r="F16" s="2"/>
    </row>
    <row r="17" spans="2:6" x14ac:dyDescent="0.2">
      <c r="D17" s="1"/>
      <c r="E17" s="2"/>
      <c r="F17" s="2"/>
    </row>
    <row r="18" spans="2:6" x14ac:dyDescent="0.2">
      <c r="D18" s="1"/>
      <c r="E18" s="2"/>
      <c r="F18" s="2"/>
    </row>
    <row r="19" spans="2:6" x14ac:dyDescent="0.2">
      <c r="D19" s="1"/>
      <c r="E19" s="2"/>
      <c r="F19" s="2"/>
    </row>
    <row r="20" spans="2:6" x14ac:dyDescent="0.2">
      <c r="D20" s="1"/>
      <c r="E20" s="2"/>
      <c r="F20" s="2"/>
    </row>
    <row r="21" spans="2:6" x14ac:dyDescent="0.2">
      <c r="B21" s="1"/>
      <c r="C21" s="1"/>
      <c r="D21" s="1"/>
      <c r="E21" s="2"/>
      <c r="F21" s="2"/>
    </row>
    <row r="22" spans="2:6" x14ac:dyDescent="0.2">
      <c r="B22" s="1"/>
      <c r="C22" s="1"/>
      <c r="D22" s="1"/>
      <c r="E22" s="2"/>
      <c r="F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</vt:lpstr>
      <vt:lpstr>Gráfica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aamaya</cp:lastModifiedBy>
  <dcterms:created xsi:type="dcterms:W3CDTF">2022-01-26T14:33:45Z</dcterms:created>
  <dcterms:modified xsi:type="dcterms:W3CDTF">2022-01-28T21:47:11Z</dcterms:modified>
</cp:coreProperties>
</file>