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137265\Downloads\"/>
    </mc:Choice>
  </mc:AlternateContent>
  <xr:revisionPtr revIDLastSave="0" documentId="13_ncr:1_{7E0861C7-6627-4105-B8CE-AAB6CED125BB}" xr6:coauthVersionLast="47" xr6:coauthVersionMax="47" xr10:uidLastSave="{00000000-0000-0000-0000-000000000000}"/>
  <bookViews>
    <workbookView xWindow="-108" yWindow="-108" windowWidth="23256" windowHeight="12456" xr2:uid="{EFCF7F0A-2C7E-4981-BF0D-9E9717962B43}"/>
  </bookViews>
  <sheets>
    <sheet name="Fichier France" sheetId="3" r:id="rId1"/>
    <sheet name="Prix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3" l="1"/>
  <c r="L41" i="3"/>
  <c r="M41" i="3"/>
  <c r="N41" i="3"/>
  <c r="O41" i="3"/>
  <c r="U41" i="3"/>
  <c r="V41" i="3"/>
  <c r="Y41" i="3"/>
  <c r="Z41" i="3"/>
  <c r="AA41" i="3"/>
  <c r="AB41" i="3"/>
  <c r="AC41" i="3"/>
  <c r="AI41" i="3"/>
  <c r="AJ41" i="3"/>
  <c r="AK41" i="3"/>
  <c r="AL41" i="3"/>
  <c r="AQ41" i="3"/>
  <c r="AR41" i="3"/>
  <c r="AS41" i="3"/>
  <c r="AY41" i="3"/>
  <c r="AZ41" i="3"/>
  <c r="BA41" i="3"/>
  <c r="BB41" i="3"/>
  <c r="AQ12" i="3"/>
  <c r="AR12" i="3"/>
  <c r="AS12" i="3"/>
  <c r="AQ13" i="3"/>
  <c r="AR13" i="3"/>
  <c r="AS13" i="3"/>
  <c r="AQ14" i="3"/>
  <c r="AR14" i="3"/>
  <c r="AS14" i="3"/>
  <c r="AQ15" i="3"/>
  <c r="AR15" i="3"/>
  <c r="AS15" i="3"/>
  <c r="AQ16" i="3"/>
  <c r="AR16" i="3"/>
  <c r="AS16" i="3"/>
  <c r="AQ17" i="3"/>
  <c r="AR17" i="3"/>
  <c r="AS17" i="3"/>
  <c r="AQ18" i="3"/>
  <c r="AR18" i="3"/>
  <c r="AS18" i="3"/>
  <c r="AQ19" i="3"/>
  <c r="AR19" i="3"/>
  <c r="AS19" i="3"/>
  <c r="AQ20" i="3"/>
  <c r="AR20" i="3"/>
  <c r="AS20" i="3"/>
  <c r="AQ21" i="3"/>
  <c r="AR21" i="3"/>
  <c r="AS21" i="3"/>
  <c r="AQ22" i="3"/>
  <c r="AR22" i="3"/>
  <c r="AS22" i="3"/>
  <c r="AQ23" i="3"/>
  <c r="AR23" i="3"/>
  <c r="AS23" i="3"/>
  <c r="AQ24" i="3"/>
  <c r="AR24" i="3"/>
  <c r="AS24" i="3"/>
  <c r="AQ25" i="3"/>
  <c r="AR25" i="3"/>
  <c r="AS25" i="3"/>
  <c r="AQ26" i="3"/>
  <c r="AR26" i="3"/>
  <c r="AS26" i="3"/>
  <c r="AQ27" i="3"/>
  <c r="AR27" i="3"/>
  <c r="AS27" i="3"/>
  <c r="AQ28" i="3"/>
  <c r="AR28" i="3"/>
  <c r="AS28" i="3"/>
  <c r="AQ29" i="3"/>
  <c r="AR29" i="3"/>
  <c r="AS29" i="3"/>
  <c r="AQ30" i="3"/>
  <c r="AR30" i="3"/>
  <c r="AS30" i="3"/>
  <c r="AQ31" i="3"/>
  <c r="AR31" i="3"/>
  <c r="AS31" i="3"/>
  <c r="AQ32" i="3"/>
  <c r="AR32" i="3"/>
  <c r="AS32" i="3"/>
  <c r="AQ33" i="3"/>
  <c r="AR33" i="3"/>
  <c r="AS33" i="3"/>
  <c r="AQ34" i="3"/>
  <c r="AR34" i="3"/>
  <c r="AS34" i="3"/>
  <c r="AQ35" i="3"/>
  <c r="AR35" i="3"/>
  <c r="AS35" i="3"/>
  <c r="AQ36" i="3"/>
  <c r="AR36" i="3"/>
  <c r="AS36" i="3"/>
  <c r="AQ37" i="3"/>
  <c r="AR37" i="3"/>
  <c r="AS37" i="3"/>
  <c r="AQ38" i="3"/>
  <c r="AR38" i="3"/>
  <c r="AS38" i="3"/>
  <c r="AQ39" i="3"/>
  <c r="AR39" i="3"/>
  <c r="AS39" i="3"/>
  <c r="AQ40" i="3"/>
  <c r="AR40" i="3"/>
  <c r="AS40" i="3"/>
  <c r="AQ42" i="3"/>
  <c r="AR42" i="3"/>
  <c r="AS42" i="3"/>
  <c r="AQ43" i="3"/>
  <c r="AR43" i="3"/>
  <c r="AS43" i="3"/>
  <c r="AQ44" i="3"/>
  <c r="AR44" i="3"/>
  <c r="AS44" i="3"/>
  <c r="AQ45" i="3"/>
  <c r="AR45" i="3"/>
  <c r="AS45" i="3"/>
  <c r="AQ46" i="3"/>
  <c r="AR46" i="3"/>
  <c r="AS46" i="3"/>
  <c r="AQ47" i="3"/>
  <c r="AR47" i="3"/>
  <c r="AS47" i="3"/>
  <c r="AQ48" i="3"/>
  <c r="AR48" i="3"/>
  <c r="AS48" i="3"/>
  <c r="AQ49" i="3"/>
  <c r="AR49" i="3"/>
  <c r="AS49" i="3"/>
  <c r="AQ50" i="3"/>
  <c r="AR50" i="3"/>
  <c r="AS50" i="3"/>
  <c r="AQ51" i="3"/>
  <c r="AR51" i="3"/>
  <c r="AS51" i="3"/>
  <c r="AQ52" i="3"/>
  <c r="AR52" i="3"/>
  <c r="AS52" i="3"/>
  <c r="AQ53" i="3"/>
  <c r="AR53" i="3"/>
  <c r="AS53" i="3"/>
  <c r="AQ54" i="3"/>
  <c r="AR54" i="3"/>
  <c r="AS54" i="3"/>
  <c r="AQ55" i="3"/>
  <c r="AR55" i="3"/>
  <c r="AS55" i="3"/>
  <c r="AQ56" i="3"/>
  <c r="AR56" i="3"/>
  <c r="AS56" i="3"/>
  <c r="AQ57" i="3"/>
  <c r="AR57" i="3"/>
  <c r="AS57" i="3"/>
  <c r="AQ58" i="3"/>
  <c r="AR58" i="3"/>
  <c r="AS58" i="3"/>
  <c r="AQ59" i="3"/>
  <c r="AR59" i="3"/>
  <c r="AS59" i="3"/>
  <c r="AQ60" i="3"/>
  <c r="AR60" i="3"/>
  <c r="AS60" i="3"/>
  <c r="AQ61" i="3"/>
  <c r="AR61" i="3"/>
  <c r="AS61" i="3"/>
  <c r="AQ62" i="3"/>
  <c r="AR62" i="3"/>
  <c r="AS62" i="3"/>
  <c r="AQ63" i="3"/>
  <c r="AR63" i="3"/>
  <c r="AS63" i="3"/>
  <c r="AQ64" i="3"/>
  <c r="AR64" i="3"/>
  <c r="AS64" i="3"/>
  <c r="AQ65" i="3"/>
  <c r="AR65" i="3"/>
  <c r="AS65" i="3"/>
  <c r="AQ66" i="3"/>
  <c r="AR66" i="3"/>
  <c r="AS66" i="3"/>
  <c r="AQ67" i="3"/>
  <c r="AR67" i="3"/>
  <c r="AS67" i="3"/>
  <c r="AQ68" i="3"/>
  <c r="AR68" i="3"/>
  <c r="AS68" i="3"/>
  <c r="AQ69" i="3"/>
  <c r="AR69" i="3"/>
  <c r="AS69" i="3"/>
  <c r="AQ70" i="3"/>
  <c r="AR70" i="3"/>
  <c r="AS70" i="3"/>
  <c r="AQ71" i="3"/>
  <c r="AR71" i="3"/>
  <c r="AS71" i="3"/>
  <c r="AQ72" i="3"/>
  <c r="AR72" i="3"/>
  <c r="AS72" i="3"/>
  <c r="AQ73" i="3"/>
  <c r="AR73" i="3"/>
  <c r="AS73" i="3"/>
  <c r="AQ74" i="3"/>
  <c r="AR74" i="3"/>
  <c r="AS74" i="3"/>
  <c r="AQ75" i="3"/>
  <c r="AR75" i="3"/>
  <c r="AS75" i="3"/>
  <c r="AQ76" i="3"/>
  <c r="AR76" i="3"/>
  <c r="AS76" i="3"/>
  <c r="AQ77" i="3"/>
  <c r="AR77" i="3"/>
  <c r="AS77" i="3"/>
  <c r="AQ78" i="3"/>
  <c r="AR78" i="3"/>
  <c r="AS78" i="3"/>
  <c r="AQ79" i="3"/>
  <c r="AR79" i="3"/>
  <c r="AS79" i="3"/>
  <c r="AQ80" i="3"/>
  <c r="AR80" i="3"/>
  <c r="AS80" i="3"/>
  <c r="AQ81" i="3"/>
  <c r="AR81" i="3"/>
  <c r="AS81" i="3"/>
  <c r="AQ82" i="3"/>
  <c r="AR82" i="3"/>
  <c r="AS82" i="3"/>
  <c r="AQ83" i="3"/>
  <c r="AR83" i="3"/>
  <c r="AS83" i="3"/>
  <c r="AQ84" i="3"/>
  <c r="AR84" i="3"/>
  <c r="AS84" i="3"/>
  <c r="AQ85" i="3"/>
  <c r="AR85" i="3"/>
  <c r="AS85" i="3"/>
  <c r="AQ86" i="3"/>
  <c r="AR86" i="3"/>
  <c r="AS86" i="3"/>
  <c r="AQ87" i="3"/>
  <c r="AR87" i="3"/>
  <c r="AS87" i="3"/>
  <c r="AQ88" i="3"/>
  <c r="AR88" i="3"/>
  <c r="AS88" i="3"/>
  <c r="AQ89" i="3"/>
  <c r="AR89" i="3"/>
  <c r="AS89" i="3"/>
  <c r="AQ90" i="3"/>
  <c r="AR90" i="3"/>
  <c r="AS90" i="3"/>
  <c r="AQ91" i="3"/>
  <c r="AR91" i="3"/>
  <c r="AS91" i="3"/>
  <c r="AQ92" i="3"/>
  <c r="AR92" i="3"/>
  <c r="AS92" i="3"/>
  <c r="AQ93" i="3"/>
  <c r="AR93" i="3"/>
  <c r="AS93" i="3"/>
  <c r="AI12" i="3"/>
  <c r="AJ12" i="3"/>
  <c r="AK12" i="3"/>
  <c r="AL12" i="3"/>
  <c r="AI13" i="3"/>
  <c r="AJ13" i="3"/>
  <c r="AK13" i="3"/>
  <c r="AL13" i="3"/>
  <c r="AI14" i="3"/>
  <c r="AJ14" i="3"/>
  <c r="AK14" i="3"/>
  <c r="AL14" i="3"/>
  <c r="AI15" i="3"/>
  <c r="AJ15" i="3"/>
  <c r="AK15" i="3"/>
  <c r="AL15" i="3"/>
  <c r="AI16" i="3"/>
  <c r="AJ16" i="3"/>
  <c r="AK16" i="3"/>
  <c r="AL16" i="3"/>
  <c r="AI17" i="3"/>
  <c r="AJ17" i="3"/>
  <c r="AK17" i="3"/>
  <c r="AL17" i="3"/>
  <c r="AI18" i="3"/>
  <c r="AJ18" i="3"/>
  <c r="AK18" i="3"/>
  <c r="AL18" i="3"/>
  <c r="AI19" i="3"/>
  <c r="AJ19" i="3"/>
  <c r="AK19" i="3"/>
  <c r="AL19" i="3"/>
  <c r="AI20" i="3"/>
  <c r="AJ20" i="3"/>
  <c r="AK20" i="3"/>
  <c r="AL20" i="3"/>
  <c r="AI21" i="3"/>
  <c r="AJ21" i="3"/>
  <c r="AK21" i="3"/>
  <c r="AL21" i="3"/>
  <c r="AI22" i="3"/>
  <c r="AJ22" i="3"/>
  <c r="AK22" i="3"/>
  <c r="AL22" i="3"/>
  <c r="AI23" i="3"/>
  <c r="AJ23" i="3"/>
  <c r="AK23" i="3"/>
  <c r="AL23" i="3"/>
  <c r="AI24" i="3"/>
  <c r="AJ24" i="3"/>
  <c r="AK24" i="3"/>
  <c r="AL24" i="3"/>
  <c r="AI25" i="3"/>
  <c r="AJ25" i="3"/>
  <c r="AK25" i="3"/>
  <c r="AL25" i="3"/>
  <c r="AI26" i="3"/>
  <c r="AJ26" i="3"/>
  <c r="AK26" i="3"/>
  <c r="AL26" i="3"/>
  <c r="AI27" i="3"/>
  <c r="AJ27" i="3"/>
  <c r="AK27" i="3"/>
  <c r="AL27" i="3"/>
  <c r="AI28" i="3"/>
  <c r="AJ28" i="3"/>
  <c r="AK28" i="3"/>
  <c r="AL28" i="3"/>
  <c r="AI29" i="3"/>
  <c r="AJ29" i="3"/>
  <c r="AK29" i="3"/>
  <c r="AL29" i="3"/>
  <c r="AI30" i="3"/>
  <c r="AJ30" i="3"/>
  <c r="AK30" i="3"/>
  <c r="AL30" i="3"/>
  <c r="AI31" i="3"/>
  <c r="AJ31" i="3"/>
  <c r="AK31" i="3"/>
  <c r="AL31" i="3"/>
  <c r="AI32" i="3"/>
  <c r="AJ32" i="3"/>
  <c r="AK32" i="3"/>
  <c r="AL32" i="3"/>
  <c r="AI33" i="3"/>
  <c r="AJ33" i="3"/>
  <c r="AK33" i="3"/>
  <c r="AL33" i="3"/>
  <c r="AI34" i="3"/>
  <c r="AJ34" i="3"/>
  <c r="AK34" i="3"/>
  <c r="AL34" i="3"/>
  <c r="AI35" i="3"/>
  <c r="AJ35" i="3"/>
  <c r="AK35" i="3"/>
  <c r="AL35" i="3"/>
  <c r="AI36" i="3"/>
  <c r="AJ36" i="3"/>
  <c r="AK36" i="3"/>
  <c r="AL36" i="3"/>
  <c r="AI37" i="3"/>
  <c r="AJ37" i="3"/>
  <c r="AK37" i="3"/>
  <c r="AL37" i="3"/>
  <c r="AI38" i="3"/>
  <c r="AJ38" i="3"/>
  <c r="AK38" i="3"/>
  <c r="AL38" i="3"/>
  <c r="AI39" i="3"/>
  <c r="AJ39" i="3"/>
  <c r="AK39" i="3"/>
  <c r="AL39" i="3"/>
  <c r="AI40" i="3"/>
  <c r="AJ40" i="3"/>
  <c r="AK40" i="3"/>
  <c r="AL40" i="3"/>
  <c r="AI42" i="3"/>
  <c r="AJ42" i="3"/>
  <c r="AK42" i="3"/>
  <c r="AL42" i="3"/>
  <c r="AI43" i="3"/>
  <c r="AJ43" i="3"/>
  <c r="AK43" i="3"/>
  <c r="AL43" i="3"/>
  <c r="AI44" i="3"/>
  <c r="AJ44" i="3"/>
  <c r="AK44" i="3"/>
  <c r="AL44" i="3"/>
  <c r="AI45" i="3"/>
  <c r="AJ45" i="3"/>
  <c r="AK45" i="3"/>
  <c r="AL45" i="3"/>
  <c r="AI46" i="3"/>
  <c r="AJ46" i="3"/>
  <c r="AK46" i="3"/>
  <c r="AL46" i="3"/>
  <c r="AI47" i="3"/>
  <c r="AJ47" i="3"/>
  <c r="AK47" i="3"/>
  <c r="AL47" i="3"/>
  <c r="AI48" i="3"/>
  <c r="AJ48" i="3"/>
  <c r="AK48" i="3"/>
  <c r="AL48" i="3"/>
  <c r="AI49" i="3"/>
  <c r="AJ49" i="3"/>
  <c r="AK49" i="3"/>
  <c r="AL49" i="3"/>
  <c r="AI50" i="3"/>
  <c r="AJ50" i="3"/>
  <c r="AK50" i="3"/>
  <c r="AL50" i="3"/>
  <c r="AI51" i="3"/>
  <c r="AJ51" i="3"/>
  <c r="AK51" i="3"/>
  <c r="AL51" i="3"/>
  <c r="AI52" i="3"/>
  <c r="AJ52" i="3"/>
  <c r="AK52" i="3"/>
  <c r="AL52" i="3"/>
  <c r="AI53" i="3"/>
  <c r="AJ53" i="3"/>
  <c r="AK53" i="3"/>
  <c r="AL53" i="3"/>
  <c r="AI54" i="3"/>
  <c r="AJ54" i="3"/>
  <c r="AK54" i="3"/>
  <c r="AL54" i="3"/>
  <c r="AI55" i="3"/>
  <c r="AJ55" i="3"/>
  <c r="AK55" i="3"/>
  <c r="AL55" i="3"/>
  <c r="AI56" i="3"/>
  <c r="AJ56" i="3"/>
  <c r="AK56" i="3"/>
  <c r="AL56" i="3"/>
  <c r="AI57" i="3"/>
  <c r="AJ57" i="3"/>
  <c r="AK57" i="3"/>
  <c r="AL57" i="3"/>
  <c r="AI58" i="3"/>
  <c r="AJ58" i="3"/>
  <c r="AK58" i="3"/>
  <c r="AL58" i="3"/>
  <c r="AI59" i="3"/>
  <c r="AJ59" i="3"/>
  <c r="AK59" i="3"/>
  <c r="AL59" i="3"/>
  <c r="AI60" i="3"/>
  <c r="AJ60" i="3"/>
  <c r="AK60" i="3"/>
  <c r="AL60" i="3"/>
  <c r="AI61" i="3"/>
  <c r="AJ61" i="3"/>
  <c r="AK61" i="3"/>
  <c r="AL61" i="3"/>
  <c r="AI62" i="3"/>
  <c r="AJ62" i="3"/>
  <c r="AK62" i="3"/>
  <c r="AL62" i="3"/>
  <c r="AI63" i="3"/>
  <c r="AJ63" i="3"/>
  <c r="AK63" i="3"/>
  <c r="AL63" i="3"/>
  <c r="AI64" i="3"/>
  <c r="AJ64" i="3"/>
  <c r="AK64" i="3"/>
  <c r="AL64" i="3"/>
  <c r="AI65" i="3"/>
  <c r="AJ65" i="3"/>
  <c r="AK65" i="3"/>
  <c r="AL65" i="3"/>
  <c r="AI66" i="3"/>
  <c r="AJ66" i="3"/>
  <c r="AK66" i="3"/>
  <c r="AL66" i="3"/>
  <c r="AI67" i="3"/>
  <c r="AJ67" i="3"/>
  <c r="AK67" i="3"/>
  <c r="AL67" i="3"/>
  <c r="AI68" i="3"/>
  <c r="AJ68" i="3"/>
  <c r="AK68" i="3"/>
  <c r="AL68" i="3"/>
  <c r="AI69" i="3"/>
  <c r="AJ69" i="3"/>
  <c r="AK69" i="3"/>
  <c r="AL69" i="3"/>
  <c r="AI70" i="3"/>
  <c r="AJ70" i="3"/>
  <c r="AK70" i="3"/>
  <c r="AL70" i="3"/>
  <c r="AI71" i="3"/>
  <c r="AJ71" i="3"/>
  <c r="AK71" i="3"/>
  <c r="AL71" i="3"/>
  <c r="AI72" i="3"/>
  <c r="AJ72" i="3"/>
  <c r="AK72" i="3"/>
  <c r="AL72" i="3"/>
  <c r="AI73" i="3"/>
  <c r="AJ73" i="3"/>
  <c r="AK73" i="3"/>
  <c r="AL73" i="3"/>
  <c r="AI74" i="3"/>
  <c r="AJ74" i="3"/>
  <c r="AK74" i="3"/>
  <c r="AL74" i="3"/>
  <c r="AI75" i="3"/>
  <c r="AJ75" i="3"/>
  <c r="AK75" i="3"/>
  <c r="AL75" i="3"/>
  <c r="AI76" i="3"/>
  <c r="AJ76" i="3"/>
  <c r="AK76" i="3"/>
  <c r="AL76" i="3"/>
  <c r="AI77" i="3"/>
  <c r="AJ77" i="3"/>
  <c r="AK77" i="3"/>
  <c r="AL77" i="3"/>
  <c r="AI78" i="3"/>
  <c r="AJ78" i="3"/>
  <c r="AK78" i="3"/>
  <c r="AL78" i="3"/>
  <c r="AI79" i="3"/>
  <c r="AJ79" i="3"/>
  <c r="AK79" i="3"/>
  <c r="AL79" i="3"/>
  <c r="AI80" i="3"/>
  <c r="AJ80" i="3"/>
  <c r="AK80" i="3"/>
  <c r="AL80" i="3"/>
  <c r="AI81" i="3"/>
  <c r="AJ81" i="3"/>
  <c r="AK81" i="3"/>
  <c r="AL81" i="3"/>
  <c r="AI82" i="3"/>
  <c r="AJ82" i="3"/>
  <c r="AK82" i="3"/>
  <c r="AL82" i="3"/>
  <c r="AI83" i="3"/>
  <c r="AJ83" i="3"/>
  <c r="AK83" i="3"/>
  <c r="AL83" i="3"/>
  <c r="AI84" i="3"/>
  <c r="AJ84" i="3"/>
  <c r="AK84" i="3"/>
  <c r="AL84" i="3"/>
  <c r="AI85" i="3"/>
  <c r="AJ85" i="3"/>
  <c r="AK85" i="3"/>
  <c r="AL85" i="3"/>
  <c r="AI86" i="3"/>
  <c r="AJ86" i="3"/>
  <c r="AK86" i="3"/>
  <c r="AL86" i="3"/>
  <c r="AI87" i="3"/>
  <c r="AJ87" i="3"/>
  <c r="AK87" i="3"/>
  <c r="AL87" i="3"/>
  <c r="AI88" i="3"/>
  <c r="AJ88" i="3"/>
  <c r="AK88" i="3"/>
  <c r="AL88" i="3"/>
  <c r="AI89" i="3"/>
  <c r="AJ89" i="3"/>
  <c r="AK89" i="3"/>
  <c r="AL89" i="3"/>
  <c r="AI90" i="3"/>
  <c r="AJ90" i="3"/>
  <c r="AK90" i="3"/>
  <c r="AL90" i="3"/>
  <c r="AI91" i="3"/>
  <c r="AJ91" i="3"/>
  <c r="AK91" i="3"/>
  <c r="AL91" i="3"/>
  <c r="AI92" i="3"/>
  <c r="AJ92" i="3"/>
  <c r="AK92" i="3"/>
  <c r="AL92" i="3"/>
  <c r="AI93" i="3"/>
  <c r="AJ93" i="3"/>
  <c r="AK93" i="3"/>
  <c r="AL93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K15" i="3"/>
  <c r="L15" i="3"/>
  <c r="M15" i="3"/>
  <c r="N15" i="3"/>
  <c r="O15" i="3"/>
  <c r="K16" i="3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8" i="3"/>
  <c r="L28" i="3"/>
  <c r="M28" i="3"/>
  <c r="N28" i="3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K35" i="3"/>
  <c r="L35" i="3"/>
  <c r="M35" i="3"/>
  <c r="N35" i="3"/>
  <c r="O35" i="3"/>
  <c r="K36" i="3"/>
  <c r="L36" i="3"/>
  <c r="M36" i="3"/>
  <c r="N36" i="3"/>
  <c r="O36" i="3"/>
  <c r="K37" i="3"/>
  <c r="L37" i="3"/>
  <c r="M37" i="3"/>
  <c r="N37" i="3"/>
  <c r="O37" i="3"/>
  <c r="K38" i="3"/>
  <c r="L38" i="3"/>
  <c r="M38" i="3"/>
  <c r="N38" i="3"/>
  <c r="O38" i="3"/>
  <c r="K39" i="3"/>
  <c r="L39" i="3"/>
  <c r="M39" i="3"/>
  <c r="N39" i="3"/>
  <c r="O39" i="3"/>
  <c r="K40" i="3"/>
  <c r="L40" i="3"/>
  <c r="M40" i="3"/>
  <c r="N40" i="3"/>
  <c r="O40" i="3"/>
  <c r="K42" i="3"/>
  <c r="L42" i="3"/>
  <c r="M42" i="3"/>
  <c r="N42" i="3"/>
  <c r="O42" i="3"/>
  <c r="K43" i="3"/>
  <c r="L43" i="3"/>
  <c r="M43" i="3"/>
  <c r="N43" i="3"/>
  <c r="O43" i="3"/>
  <c r="K44" i="3"/>
  <c r="L44" i="3"/>
  <c r="M44" i="3"/>
  <c r="N44" i="3"/>
  <c r="O44" i="3"/>
  <c r="K45" i="3"/>
  <c r="L45" i="3"/>
  <c r="M45" i="3"/>
  <c r="N45" i="3"/>
  <c r="O45" i="3"/>
  <c r="K46" i="3"/>
  <c r="L46" i="3"/>
  <c r="M46" i="3"/>
  <c r="N46" i="3"/>
  <c r="O46" i="3"/>
  <c r="K47" i="3"/>
  <c r="L47" i="3"/>
  <c r="M47" i="3"/>
  <c r="N47" i="3"/>
  <c r="O47" i="3"/>
  <c r="K48" i="3"/>
  <c r="L48" i="3"/>
  <c r="M48" i="3"/>
  <c r="N48" i="3"/>
  <c r="O48" i="3"/>
  <c r="K49" i="3"/>
  <c r="L49" i="3"/>
  <c r="M49" i="3"/>
  <c r="N49" i="3"/>
  <c r="O49" i="3"/>
  <c r="K50" i="3"/>
  <c r="L50" i="3"/>
  <c r="M50" i="3"/>
  <c r="N50" i="3"/>
  <c r="O50" i="3"/>
  <c r="K51" i="3"/>
  <c r="L51" i="3"/>
  <c r="M51" i="3"/>
  <c r="N51" i="3"/>
  <c r="O51" i="3"/>
  <c r="K52" i="3"/>
  <c r="L52" i="3"/>
  <c r="M52" i="3"/>
  <c r="N52" i="3"/>
  <c r="O52" i="3"/>
  <c r="K53" i="3"/>
  <c r="L53" i="3"/>
  <c r="M53" i="3"/>
  <c r="N53" i="3"/>
  <c r="O53" i="3"/>
  <c r="K54" i="3"/>
  <c r="L54" i="3"/>
  <c r="M54" i="3"/>
  <c r="N54" i="3"/>
  <c r="O54" i="3"/>
  <c r="K55" i="3"/>
  <c r="L55" i="3"/>
  <c r="M55" i="3"/>
  <c r="N55" i="3"/>
  <c r="O55" i="3"/>
  <c r="K56" i="3"/>
  <c r="L56" i="3"/>
  <c r="M56" i="3"/>
  <c r="N56" i="3"/>
  <c r="O56" i="3"/>
  <c r="K57" i="3"/>
  <c r="L57" i="3"/>
  <c r="M57" i="3"/>
  <c r="N57" i="3"/>
  <c r="O57" i="3"/>
  <c r="K58" i="3"/>
  <c r="L58" i="3"/>
  <c r="M58" i="3"/>
  <c r="N58" i="3"/>
  <c r="O58" i="3"/>
  <c r="K59" i="3"/>
  <c r="L59" i="3"/>
  <c r="M59" i="3"/>
  <c r="N59" i="3"/>
  <c r="O59" i="3"/>
  <c r="K60" i="3"/>
  <c r="L60" i="3"/>
  <c r="M60" i="3"/>
  <c r="N60" i="3"/>
  <c r="O60" i="3"/>
  <c r="K61" i="3"/>
  <c r="L61" i="3"/>
  <c r="M61" i="3"/>
  <c r="N61" i="3"/>
  <c r="O61" i="3"/>
  <c r="K62" i="3"/>
  <c r="L62" i="3"/>
  <c r="M62" i="3"/>
  <c r="N62" i="3"/>
  <c r="O62" i="3"/>
  <c r="K63" i="3"/>
  <c r="L63" i="3"/>
  <c r="M63" i="3"/>
  <c r="N63" i="3"/>
  <c r="O63" i="3"/>
  <c r="K64" i="3"/>
  <c r="L64" i="3"/>
  <c r="M64" i="3"/>
  <c r="N64" i="3"/>
  <c r="O64" i="3"/>
  <c r="K65" i="3"/>
  <c r="L65" i="3"/>
  <c r="M65" i="3"/>
  <c r="N65" i="3"/>
  <c r="O65" i="3"/>
  <c r="K66" i="3"/>
  <c r="L66" i="3"/>
  <c r="M66" i="3"/>
  <c r="N66" i="3"/>
  <c r="O66" i="3"/>
  <c r="K67" i="3"/>
  <c r="L67" i="3"/>
  <c r="M67" i="3"/>
  <c r="N67" i="3"/>
  <c r="O67" i="3"/>
  <c r="K68" i="3"/>
  <c r="L68" i="3"/>
  <c r="M68" i="3"/>
  <c r="N68" i="3"/>
  <c r="O68" i="3"/>
  <c r="K69" i="3"/>
  <c r="L69" i="3"/>
  <c r="M69" i="3"/>
  <c r="N69" i="3"/>
  <c r="O69" i="3"/>
  <c r="K70" i="3"/>
  <c r="L70" i="3"/>
  <c r="M70" i="3"/>
  <c r="N70" i="3"/>
  <c r="O70" i="3"/>
  <c r="K71" i="3"/>
  <c r="L71" i="3"/>
  <c r="M71" i="3"/>
  <c r="N71" i="3"/>
  <c r="O71" i="3"/>
  <c r="K72" i="3"/>
  <c r="L72" i="3"/>
  <c r="M72" i="3"/>
  <c r="N72" i="3"/>
  <c r="O72" i="3"/>
  <c r="K73" i="3"/>
  <c r="L73" i="3"/>
  <c r="M73" i="3"/>
  <c r="N73" i="3"/>
  <c r="O73" i="3"/>
  <c r="K74" i="3"/>
  <c r="L74" i="3"/>
  <c r="M74" i="3"/>
  <c r="N74" i="3"/>
  <c r="O74" i="3"/>
  <c r="K75" i="3"/>
  <c r="L75" i="3"/>
  <c r="M75" i="3"/>
  <c r="N75" i="3"/>
  <c r="O75" i="3"/>
  <c r="K76" i="3"/>
  <c r="L76" i="3"/>
  <c r="M76" i="3"/>
  <c r="N76" i="3"/>
  <c r="O76" i="3"/>
  <c r="K77" i="3"/>
  <c r="L77" i="3"/>
  <c r="M77" i="3"/>
  <c r="N77" i="3"/>
  <c r="O77" i="3"/>
  <c r="K78" i="3"/>
  <c r="L78" i="3"/>
  <c r="M78" i="3"/>
  <c r="N78" i="3"/>
  <c r="O78" i="3"/>
  <c r="K79" i="3"/>
  <c r="L79" i="3"/>
  <c r="M79" i="3"/>
  <c r="N79" i="3"/>
  <c r="O79" i="3"/>
  <c r="K80" i="3"/>
  <c r="L80" i="3"/>
  <c r="M80" i="3"/>
  <c r="N80" i="3"/>
  <c r="O80" i="3"/>
  <c r="K81" i="3"/>
  <c r="L81" i="3"/>
  <c r="M81" i="3"/>
  <c r="N81" i="3"/>
  <c r="O81" i="3"/>
  <c r="K82" i="3"/>
  <c r="L82" i="3"/>
  <c r="M82" i="3"/>
  <c r="N82" i="3"/>
  <c r="O82" i="3"/>
  <c r="K83" i="3"/>
  <c r="L83" i="3"/>
  <c r="M83" i="3"/>
  <c r="N83" i="3"/>
  <c r="O83" i="3"/>
  <c r="K84" i="3"/>
  <c r="L84" i="3"/>
  <c r="M84" i="3"/>
  <c r="N84" i="3"/>
  <c r="O84" i="3"/>
  <c r="K85" i="3"/>
  <c r="L85" i="3"/>
  <c r="M85" i="3"/>
  <c r="N85" i="3"/>
  <c r="O85" i="3"/>
  <c r="K86" i="3"/>
  <c r="L86" i="3"/>
  <c r="M86" i="3"/>
  <c r="N86" i="3"/>
  <c r="O86" i="3"/>
  <c r="K87" i="3"/>
  <c r="L87" i="3"/>
  <c r="M87" i="3"/>
  <c r="N87" i="3"/>
  <c r="O87" i="3"/>
  <c r="K88" i="3"/>
  <c r="L88" i="3"/>
  <c r="M88" i="3"/>
  <c r="N88" i="3"/>
  <c r="O88" i="3"/>
  <c r="K89" i="3"/>
  <c r="L89" i="3"/>
  <c r="M89" i="3"/>
  <c r="N89" i="3"/>
  <c r="O89" i="3"/>
  <c r="K90" i="3"/>
  <c r="L90" i="3"/>
  <c r="M90" i="3"/>
  <c r="N90" i="3"/>
  <c r="O90" i="3"/>
  <c r="K91" i="3"/>
  <c r="L91" i="3"/>
  <c r="M91" i="3"/>
  <c r="N91" i="3"/>
  <c r="O91" i="3"/>
  <c r="K92" i="3"/>
  <c r="L92" i="3"/>
  <c r="M92" i="3"/>
  <c r="N92" i="3"/>
  <c r="O92" i="3"/>
  <c r="K93" i="3"/>
  <c r="L93" i="3"/>
  <c r="M93" i="3"/>
  <c r="N93" i="3"/>
  <c r="O93" i="3"/>
  <c r="Y12" i="3"/>
  <c r="Z12" i="3"/>
  <c r="AA12" i="3"/>
  <c r="AB12" i="3"/>
  <c r="AC12" i="3"/>
  <c r="Y13" i="3"/>
  <c r="Z13" i="3"/>
  <c r="AA13" i="3"/>
  <c r="AB13" i="3"/>
  <c r="AC13" i="3"/>
  <c r="Y14" i="3"/>
  <c r="Z14" i="3"/>
  <c r="AA14" i="3"/>
  <c r="AB14" i="3"/>
  <c r="AC14" i="3"/>
  <c r="Y15" i="3"/>
  <c r="Z15" i="3"/>
  <c r="AA15" i="3"/>
  <c r="AB15" i="3"/>
  <c r="AC15" i="3"/>
  <c r="Y16" i="3"/>
  <c r="Z16" i="3"/>
  <c r="AA16" i="3"/>
  <c r="AB16" i="3"/>
  <c r="AC16" i="3"/>
  <c r="Y17" i="3"/>
  <c r="Z17" i="3"/>
  <c r="AA17" i="3"/>
  <c r="AB17" i="3"/>
  <c r="AC17" i="3"/>
  <c r="Y18" i="3"/>
  <c r="Z18" i="3"/>
  <c r="AA18" i="3"/>
  <c r="AB18" i="3"/>
  <c r="AC18" i="3"/>
  <c r="Y19" i="3"/>
  <c r="Z19" i="3"/>
  <c r="AA19" i="3"/>
  <c r="AB19" i="3"/>
  <c r="AC19" i="3"/>
  <c r="Y20" i="3"/>
  <c r="Z20" i="3"/>
  <c r="AA20" i="3"/>
  <c r="AB20" i="3"/>
  <c r="AC20" i="3"/>
  <c r="Y21" i="3"/>
  <c r="Z21" i="3"/>
  <c r="AA21" i="3"/>
  <c r="AB21" i="3"/>
  <c r="AC21" i="3"/>
  <c r="Y22" i="3"/>
  <c r="Z22" i="3"/>
  <c r="AA22" i="3"/>
  <c r="AB22" i="3"/>
  <c r="AC22" i="3"/>
  <c r="Y23" i="3"/>
  <c r="Z23" i="3"/>
  <c r="AA23" i="3"/>
  <c r="AB23" i="3"/>
  <c r="AC23" i="3"/>
  <c r="Y24" i="3"/>
  <c r="Z24" i="3"/>
  <c r="AA24" i="3"/>
  <c r="AB24" i="3"/>
  <c r="AC24" i="3"/>
  <c r="Y25" i="3"/>
  <c r="Z25" i="3"/>
  <c r="AA25" i="3"/>
  <c r="AB25" i="3"/>
  <c r="AC25" i="3"/>
  <c r="Y26" i="3"/>
  <c r="Z26" i="3"/>
  <c r="AA26" i="3"/>
  <c r="AB26" i="3"/>
  <c r="AC26" i="3"/>
  <c r="Y27" i="3"/>
  <c r="Z27" i="3"/>
  <c r="AA27" i="3"/>
  <c r="AB27" i="3"/>
  <c r="AC27" i="3"/>
  <c r="Y28" i="3"/>
  <c r="Z28" i="3"/>
  <c r="AA28" i="3"/>
  <c r="AB28" i="3"/>
  <c r="AC28" i="3"/>
  <c r="Y29" i="3"/>
  <c r="Z29" i="3"/>
  <c r="AA29" i="3"/>
  <c r="AB29" i="3"/>
  <c r="AC29" i="3"/>
  <c r="Y30" i="3"/>
  <c r="Z30" i="3"/>
  <c r="AA30" i="3"/>
  <c r="AB30" i="3"/>
  <c r="AC30" i="3"/>
  <c r="Y31" i="3"/>
  <c r="Z31" i="3"/>
  <c r="AA31" i="3"/>
  <c r="AB31" i="3"/>
  <c r="AC31" i="3"/>
  <c r="Y32" i="3"/>
  <c r="Z32" i="3"/>
  <c r="AA32" i="3"/>
  <c r="AB32" i="3"/>
  <c r="AC32" i="3"/>
  <c r="Y33" i="3"/>
  <c r="Z33" i="3"/>
  <c r="AA33" i="3"/>
  <c r="AB33" i="3"/>
  <c r="AC33" i="3"/>
  <c r="Y34" i="3"/>
  <c r="Z34" i="3"/>
  <c r="AA34" i="3"/>
  <c r="AB34" i="3"/>
  <c r="AC34" i="3"/>
  <c r="Y35" i="3"/>
  <c r="Z35" i="3"/>
  <c r="AA35" i="3"/>
  <c r="AB35" i="3"/>
  <c r="AC35" i="3"/>
  <c r="Y36" i="3"/>
  <c r="Z36" i="3"/>
  <c r="AA36" i="3"/>
  <c r="AB36" i="3"/>
  <c r="AC36" i="3"/>
  <c r="Y37" i="3"/>
  <c r="Z37" i="3"/>
  <c r="AA37" i="3"/>
  <c r="AB37" i="3"/>
  <c r="AC37" i="3"/>
  <c r="Y38" i="3"/>
  <c r="Z38" i="3"/>
  <c r="AA38" i="3"/>
  <c r="AB38" i="3"/>
  <c r="AC38" i="3"/>
  <c r="Y39" i="3"/>
  <c r="Z39" i="3"/>
  <c r="AA39" i="3"/>
  <c r="AB39" i="3"/>
  <c r="AC39" i="3"/>
  <c r="Y40" i="3"/>
  <c r="Z40" i="3"/>
  <c r="AA40" i="3"/>
  <c r="AB40" i="3"/>
  <c r="AC40" i="3"/>
  <c r="Y42" i="3"/>
  <c r="Z42" i="3"/>
  <c r="AA42" i="3"/>
  <c r="AB42" i="3"/>
  <c r="AC42" i="3"/>
  <c r="Y43" i="3"/>
  <c r="Z43" i="3"/>
  <c r="AA43" i="3"/>
  <c r="AB43" i="3"/>
  <c r="AC43" i="3"/>
  <c r="Y44" i="3"/>
  <c r="Z44" i="3"/>
  <c r="AA44" i="3"/>
  <c r="AB44" i="3"/>
  <c r="AC44" i="3"/>
  <c r="Y45" i="3"/>
  <c r="Z45" i="3"/>
  <c r="AA45" i="3"/>
  <c r="AB45" i="3"/>
  <c r="AC45" i="3"/>
  <c r="Y46" i="3"/>
  <c r="Z46" i="3"/>
  <c r="AA46" i="3"/>
  <c r="AB46" i="3"/>
  <c r="AC46" i="3"/>
  <c r="Y47" i="3"/>
  <c r="Z47" i="3"/>
  <c r="AA47" i="3"/>
  <c r="AB47" i="3"/>
  <c r="AC47" i="3"/>
  <c r="Y48" i="3"/>
  <c r="Z48" i="3"/>
  <c r="AA48" i="3"/>
  <c r="AB48" i="3"/>
  <c r="AC48" i="3"/>
  <c r="Y49" i="3"/>
  <c r="Z49" i="3"/>
  <c r="AA49" i="3"/>
  <c r="AB49" i="3"/>
  <c r="AC49" i="3"/>
  <c r="Y50" i="3"/>
  <c r="Z50" i="3"/>
  <c r="AA50" i="3"/>
  <c r="AB50" i="3"/>
  <c r="AC50" i="3"/>
  <c r="Y51" i="3"/>
  <c r="Z51" i="3"/>
  <c r="AA51" i="3"/>
  <c r="AB51" i="3"/>
  <c r="AC51" i="3"/>
  <c r="Y52" i="3"/>
  <c r="Z52" i="3"/>
  <c r="AA52" i="3"/>
  <c r="AB52" i="3"/>
  <c r="AC52" i="3"/>
  <c r="Y53" i="3"/>
  <c r="Z53" i="3"/>
  <c r="AA53" i="3"/>
  <c r="AB53" i="3"/>
  <c r="AC53" i="3"/>
  <c r="Y54" i="3"/>
  <c r="Z54" i="3"/>
  <c r="AA54" i="3"/>
  <c r="AB54" i="3"/>
  <c r="AC54" i="3"/>
  <c r="Y55" i="3"/>
  <c r="Z55" i="3"/>
  <c r="AA55" i="3"/>
  <c r="AB55" i="3"/>
  <c r="AC55" i="3"/>
  <c r="Y56" i="3"/>
  <c r="Z56" i="3"/>
  <c r="AA56" i="3"/>
  <c r="AB56" i="3"/>
  <c r="AC56" i="3"/>
  <c r="Y57" i="3"/>
  <c r="Z57" i="3"/>
  <c r="AA57" i="3"/>
  <c r="AB57" i="3"/>
  <c r="AC57" i="3"/>
  <c r="Y58" i="3"/>
  <c r="Z58" i="3"/>
  <c r="AA58" i="3"/>
  <c r="AB58" i="3"/>
  <c r="AC58" i="3"/>
  <c r="Y59" i="3"/>
  <c r="Z59" i="3"/>
  <c r="AA59" i="3"/>
  <c r="AB59" i="3"/>
  <c r="AC59" i="3"/>
  <c r="Y60" i="3"/>
  <c r="Z60" i="3"/>
  <c r="AA60" i="3"/>
  <c r="AB60" i="3"/>
  <c r="AC60" i="3"/>
  <c r="Y61" i="3"/>
  <c r="Z61" i="3"/>
  <c r="AA61" i="3"/>
  <c r="AB61" i="3"/>
  <c r="AC61" i="3"/>
  <c r="Y62" i="3"/>
  <c r="Z62" i="3"/>
  <c r="AA62" i="3"/>
  <c r="AB62" i="3"/>
  <c r="AC62" i="3"/>
  <c r="Y63" i="3"/>
  <c r="Z63" i="3"/>
  <c r="AA63" i="3"/>
  <c r="AB63" i="3"/>
  <c r="AC63" i="3"/>
  <c r="Y64" i="3"/>
  <c r="Z64" i="3"/>
  <c r="AA64" i="3"/>
  <c r="AB64" i="3"/>
  <c r="AC64" i="3"/>
  <c r="Y65" i="3"/>
  <c r="Z65" i="3"/>
  <c r="AA65" i="3"/>
  <c r="AB65" i="3"/>
  <c r="AC65" i="3"/>
  <c r="Y66" i="3"/>
  <c r="Z66" i="3"/>
  <c r="AA66" i="3"/>
  <c r="AB66" i="3"/>
  <c r="AC66" i="3"/>
  <c r="Y67" i="3"/>
  <c r="Z67" i="3"/>
  <c r="AA67" i="3"/>
  <c r="AB67" i="3"/>
  <c r="AC67" i="3"/>
  <c r="Y68" i="3"/>
  <c r="Z68" i="3"/>
  <c r="AA68" i="3"/>
  <c r="AB68" i="3"/>
  <c r="AC68" i="3"/>
  <c r="Y69" i="3"/>
  <c r="Z69" i="3"/>
  <c r="AA69" i="3"/>
  <c r="AB69" i="3"/>
  <c r="AC69" i="3"/>
  <c r="Y70" i="3"/>
  <c r="Z70" i="3"/>
  <c r="AA70" i="3"/>
  <c r="AB70" i="3"/>
  <c r="AC70" i="3"/>
  <c r="Y71" i="3"/>
  <c r="Z71" i="3"/>
  <c r="AA71" i="3"/>
  <c r="AB71" i="3"/>
  <c r="AC71" i="3"/>
  <c r="Y72" i="3"/>
  <c r="Z72" i="3"/>
  <c r="AA72" i="3"/>
  <c r="AB72" i="3"/>
  <c r="AC72" i="3"/>
  <c r="Y73" i="3"/>
  <c r="Z73" i="3"/>
  <c r="AA73" i="3"/>
  <c r="AB73" i="3"/>
  <c r="AC73" i="3"/>
  <c r="Y74" i="3"/>
  <c r="Z74" i="3"/>
  <c r="AA74" i="3"/>
  <c r="AB74" i="3"/>
  <c r="AC74" i="3"/>
  <c r="Y75" i="3"/>
  <c r="Z75" i="3"/>
  <c r="AA75" i="3"/>
  <c r="AB75" i="3"/>
  <c r="AC75" i="3"/>
  <c r="Y76" i="3"/>
  <c r="Z76" i="3"/>
  <c r="AA76" i="3"/>
  <c r="AB76" i="3"/>
  <c r="AC76" i="3"/>
  <c r="Y77" i="3"/>
  <c r="Z77" i="3"/>
  <c r="AA77" i="3"/>
  <c r="AB77" i="3"/>
  <c r="AC77" i="3"/>
  <c r="Y78" i="3"/>
  <c r="Z78" i="3"/>
  <c r="AA78" i="3"/>
  <c r="AB78" i="3"/>
  <c r="AC78" i="3"/>
  <c r="Y79" i="3"/>
  <c r="Z79" i="3"/>
  <c r="AA79" i="3"/>
  <c r="AB79" i="3"/>
  <c r="AC79" i="3"/>
  <c r="Y80" i="3"/>
  <c r="Z80" i="3"/>
  <c r="AA80" i="3"/>
  <c r="AB80" i="3"/>
  <c r="AC80" i="3"/>
  <c r="Y81" i="3"/>
  <c r="Z81" i="3"/>
  <c r="AA81" i="3"/>
  <c r="AB81" i="3"/>
  <c r="AC81" i="3"/>
  <c r="Y82" i="3"/>
  <c r="Z82" i="3"/>
  <c r="AA82" i="3"/>
  <c r="AB82" i="3"/>
  <c r="AC82" i="3"/>
  <c r="Y83" i="3"/>
  <c r="Z83" i="3"/>
  <c r="AA83" i="3"/>
  <c r="AB83" i="3"/>
  <c r="AC83" i="3"/>
  <c r="Y84" i="3"/>
  <c r="Z84" i="3"/>
  <c r="AA84" i="3"/>
  <c r="AB84" i="3"/>
  <c r="AC84" i="3"/>
  <c r="Y85" i="3"/>
  <c r="Z85" i="3"/>
  <c r="AA85" i="3"/>
  <c r="AB85" i="3"/>
  <c r="AC85" i="3"/>
  <c r="Y86" i="3"/>
  <c r="Z86" i="3"/>
  <c r="AA86" i="3"/>
  <c r="AB86" i="3"/>
  <c r="AC86" i="3"/>
  <c r="Y87" i="3"/>
  <c r="Z87" i="3"/>
  <c r="AA87" i="3"/>
  <c r="AB87" i="3"/>
  <c r="AC87" i="3"/>
  <c r="Y88" i="3"/>
  <c r="Z88" i="3"/>
  <c r="AA88" i="3"/>
  <c r="AB88" i="3"/>
  <c r="AC88" i="3"/>
  <c r="Y89" i="3"/>
  <c r="Z89" i="3"/>
  <c r="AA89" i="3"/>
  <c r="AB89" i="3"/>
  <c r="AC89" i="3"/>
  <c r="Y90" i="3"/>
  <c r="Z90" i="3"/>
  <c r="AA90" i="3"/>
  <c r="AB90" i="3"/>
  <c r="AC90" i="3"/>
  <c r="Y91" i="3"/>
  <c r="Z91" i="3"/>
  <c r="AA91" i="3"/>
  <c r="AB91" i="3"/>
  <c r="AC91" i="3"/>
  <c r="Y92" i="3"/>
  <c r="Z92" i="3"/>
  <c r="AA92" i="3"/>
  <c r="AB92" i="3"/>
  <c r="AC92" i="3"/>
  <c r="Y93" i="3"/>
  <c r="Z93" i="3"/>
  <c r="AA93" i="3"/>
  <c r="AB93" i="3"/>
  <c r="AC93" i="3"/>
  <c r="BA12" i="3"/>
  <c r="BB12" i="3"/>
  <c r="BA13" i="3"/>
  <c r="BB13" i="3"/>
  <c r="BA14" i="3"/>
  <c r="BB14" i="3"/>
  <c r="BA15" i="3"/>
  <c r="BB15" i="3"/>
  <c r="BA16" i="3"/>
  <c r="BB16" i="3"/>
  <c r="BA17" i="3"/>
  <c r="BB17" i="3"/>
  <c r="BA18" i="3"/>
  <c r="BB18" i="3"/>
  <c r="BA19" i="3"/>
  <c r="BB19" i="3"/>
  <c r="BA20" i="3"/>
  <c r="BB20" i="3"/>
  <c r="BA21" i="3"/>
  <c r="BB21" i="3"/>
  <c r="BA22" i="3"/>
  <c r="BB22" i="3"/>
  <c r="BA23" i="3"/>
  <c r="BB23" i="3"/>
  <c r="BA24" i="3"/>
  <c r="BB24" i="3"/>
  <c r="BA25" i="3"/>
  <c r="BB25" i="3"/>
  <c r="BA26" i="3"/>
  <c r="BB26" i="3"/>
  <c r="BA27" i="3"/>
  <c r="BB27" i="3"/>
  <c r="BA28" i="3"/>
  <c r="BB28" i="3"/>
  <c r="BA29" i="3"/>
  <c r="BB29" i="3"/>
  <c r="BA30" i="3"/>
  <c r="BB30" i="3"/>
  <c r="BA31" i="3"/>
  <c r="BB31" i="3"/>
  <c r="BA32" i="3"/>
  <c r="BB32" i="3"/>
  <c r="BA33" i="3"/>
  <c r="BB33" i="3"/>
  <c r="BA34" i="3"/>
  <c r="BB34" i="3"/>
  <c r="BA35" i="3"/>
  <c r="BB35" i="3"/>
  <c r="BA36" i="3"/>
  <c r="BB36" i="3"/>
  <c r="BA37" i="3"/>
  <c r="BB37" i="3"/>
  <c r="BA38" i="3"/>
  <c r="BB38" i="3"/>
  <c r="BA39" i="3"/>
  <c r="BB39" i="3"/>
  <c r="BA40" i="3"/>
  <c r="BB40" i="3"/>
  <c r="BA42" i="3"/>
  <c r="BB42" i="3"/>
  <c r="BA43" i="3"/>
  <c r="BB43" i="3"/>
  <c r="BA44" i="3"/>
  <c r="BB44" i="3"/>
  <c r="BA45" i="3"/>
  <c r="BB45" i="3"/>
  <c r="BA46" i="3"/>
  <c r="BB46" i="3"/>
  <c r="BA47" i="3"/>
  <c r="BB47" i="3"/>
  <c r="BA48" i="3"/>
  <c r="BB48" i="3"/>
  <c r="BA49" i="3"/>
  <c r="BB49" i="3"/>
  <c r="BA50" i="3"/>
  <c r="BB50" i="3"/>
  <c r="BA51" i="3"/>
  <c r="BB51" i="3"/>
  <c r="BA52" i="3"/>
  <c r="BB52" i="3"/>
  <c r="BA53" i="3"/>
  <c r="BB53" i="3"/>
  <c r="BA54" i="3"/>
  <c r="BB54" i="3"/>
  <c r="BA55" i="3"/>
  <c r="BB55" i="3"/>
  <c r="BA56" i="3"/>
  <c r="BB56" i="3"/>
  <c r="BA57" i="3"/>
  <c r="BB57" i="3"/>
  <c r="BA58" i="3"/>
  <c r="BB58" i="3"/>
  <c r="BA59" i="3"/>
  <c r="BB59" i="3"/>
  <c r="BA60" i="3"/>
  <c r="BB60" i="3"/>
  <c r="BA61" i="3"/>
  <c r="BB61" i="3"/>
  <c r="BA62" i="3"/>
  <c r="BB62" i="3"/>
  <c r="BA63" i="3"/>
  <c r="BB63" i="3"/>
  <c r="BA64" i="3"/>
  <c r="BB64" i="3"/>
  <c r="BA65" i="3"/>
  <c r="BB65" i="3"/>
  <c r="BA66" i="3"/>
  <c r="BB66" i="3"/>
  <c r="BA67" i="3"/>
  <c r="BB67" i="3"/>
  <c r="BA68" i="3"/>
  <c r="BB68" i="3"/>
  <c r="BA69" i="3"/>
  <c r="BB69" i="3"/>
  <c r="BA70" i="3"/>
  <c r="BB70" i="3"/>
  <c r="BA71" i="3"/>
  <c r="BB71" i="3"/>
  <c r="BA72" i="3"/>
  <c r="BB72" i="3"/>
  <c r="BA73" i="3"/>
  <c r="BB73" i="3"/>
  <c r="BA74" i="3"/>
  <c r="BB74" i="3"/>
  <c r="BA75" i="3"/>
  <c r="BB75" i="3"/>
  <c r="BA76" i="3"/>
  <c r="BB76" i="3"/>
  <c r="BA77" i="3"/>
  <c r="BB77" i="3"/>
  <c r="BA78" i="3"/>
  <c r="BB78" i="3"/>
  <c r="BA79" i="3"/>
  <c r="BB79" i="3"/>
  <c r="BA80" i="3"/>
  <c r="BB80" i="3"/>
  <c r="BA81" i="3"/>
  <c r="BB81" i="3"/>
  <c r="BA82" i="3"/>
  <c r="BB82" i="3"/>
  <c r="BA83" i="3"/>
  <c r="BB83" i="3"/>
  <c r="BA84" i="3"/>
  <c r="BB84" i="3"/>
  <c r="BA85" i="3"/>
  <c r="BB85" i="3"/>
  <c r="BA86" i="3"/>
  <c r="BB86" i="3"/>
  <c r="BA87" i="3"/>
  <c r="BB87" i="3"/>
  <c r="BA88" i="3"/>
  <c r="BB88" i="3"/>
  <c r="BA89" i="3"/>
  <c r="BB89" i="3"/>
  <c r="BA90" i="3"/>
  <c r="BB90" i="3"/>
  <c r="BA91" i="3"/>
  <c r="BB91" i="3"/>
  <c r="BA92" i="3"/>
  <c r="BB92" i="3"/>
  <c r="BA93" i="3"/>
  <c r="BB93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V64" i="3"/>
  <c r="U64" i="3"/>
  <c r="V63" i="3"/>
  <c r="U63" i="3"/>
  <c r="V65" i="3"/>
  <c r="U65" i="3"/>
  <c r="V62" i="3"/>
  <c r="U62" i="3"/>
  <c r="U19" i="3"/>
  <c r="V19" i="3"/>
  <c r="B69" i="5"/>
  <c r="AS11" i="3"/>
  <c r="AR11" i="3"/>
  <c r="AQ11" i="3"/>
  <c r="AL11" i="3"/>
  <c r="AK11" i="3"/>
  <c r="AJ11" i="3"/>
  <c r="AI11" i="3"/>
  <c r="AC11" i="3"/>
  <c r="AB11" i="3"/>
  <c r="AA11" i="3"/>
  <c r="Z11" i="3"/>
  <c r="Y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U83" i="3"/>
  <c r="V83" i="3"/>
  <c r="U84" i="3"/>
  <c r="V84" i="3"/>
  <c r="U85" i="3"/>
  <c r="V85" i="3"/>
  <c r="U86" i="3"/>
  <c r="V86" i="3"/>
  <c r="U87" i="3"/>
  <c r="V87" i="3"/>
  <c r="U88" i="3"/>
  <c r="V88" i="3"/>
  <c r="U89" i="3"/>
  <c r="V89" i="3"/>
  <c r="U90" i="3"/>
  <c r="V90" i="3"/>
  <c r="U91" i="3"/>
  <c r="V91" i="3"/>
  <c r="U92" i="3"/>
  <c r="V92" i="3"/>
  <c r="U93" i="3"/>
  <c r="V93" i="3"/>
  <c r="V11" i="3"/>
  <c r="U11" i="3"/>
  <c r="O11" i="3"/>
  <c r="N11" i="3"/>
  <c r="M11" i="3"/>
  <c r="L11" i="3"/>
  <c r="K11" i="3"/>
  <c r="P94" i="3"/>
  <c r="Q94" i="3"/>
  <c r="R94" i="3"/>
  <c r="S94" i="3"/>
  <c r="T94" i="3"/>
  <c r="W94" i="3"/>
  <c r="X94" i="3"/>
  <c r="AD94" i="3"/>
  <c r="AE94" i="3"/>
  <c r="AF94" i="3"/>
  <c r="AG94" i="3"/>
  <c r="AH94" i="3"/>
  <c r="AM94" i="3"/>
  <c r="AN94" i="3"/>
  <c r="AO94" i="3"/>
  <c r="AP94" i="3"/>
  <c r="AT94" i="3"/>
  <c r="AU94" i="3"/>
  <c r="AV94" i="3"/>
  <c r="AW94" i="3"/>
  <c r="AX94" i="3"/>
  <c r="H69" i="5"/>
  <c r="G69" i="5"/>
  <c r="F69" i="5"/>
  <c r="E69" i="5"/>
  <c r="D69" i="5"/>
  <c r="H59" i="5"/>
  <c r="G59" i="5"/>
  <c r="F59" i="5"/>
  <c r="E59" i="5"/>
  <c r="D59" i="5"/>
  <c r="B59" i="5"/>
  <c r="H45" i="5"/>
  <c r="G45" i="5"/>
  <c r="F45" i="5"/>
  <c r="E45" i="5"/>
  <c r="D45" i="5"/>
  <c r="B45" i="5"/>
  <c r="E30" i="5"/>
  <c r="D30" i="5"/>
  <c r="C24" i="5"/>
  <c r="C23" i="5"/>
  <c r="E14" i="5"/>
  <c r="D14" i="5"/>
  <c r="C8" i="5"/>
  <c r="C7" i="5"/>
  <c r="BB11" i="3" l="1"/>
  <c r="BA11" i="3"/>
  <c r="AZ11" i="3"/>
  <c r="AY11" i="3"/>
  <c r="AL94" i="3"/>
  <c r="AK94" i="3"/>
  <c r="L94" i="3"/>
  <c r="M94" i="3"/>
  <c r="AI94" i="3"/>
  <c r="AJ94" i="3"/>
  <c r="AA94" i="3"/>
  <c r="AB94" i="3"/>
  <c r="K94" i="3"/>
  <c r="O94" i="3"/>
  <c r="N94" i="3"/>
  <c r="AS94" i="3"/>
  <c r="AR94" i="3"/>
  <c r="V94" i="3"/>
  <c r="U94" i="3"/>
  <c r="Y94" i="3"/>
  <c r="Z94" i="3"/>
  <c r="AC94" i="3"/>
  <c r="H14" i="5"/>
  <c r="G14" i="5"/>
  <c r="F14" i="5"/>
  <c r="B14" i="5"/>
  <c r="H30" i="5"/>
  <c r="G30" i="5"/>
  <c r="F30" i="5"/>
  <c r="B30" i="5"/>
  <c r="J94" i="3"/>
  <c r="AY94" i="3" l="1"/>
  <c r="BB94" i="3"/>
  <c r="BA94" i="3"/>
  <c r="AZ94" i="3"/>
  <c r="AQ94" i="3" l="1"/>
</calcChain>
</file>

<file path=xl/sharedStrings.xml><?xml version="1.0" encoding="utf-8"?>
<sst xmlns="http://schemas.openxmlformats.org/spreadsheetml/2006/main" count="167" uniqueCount="75">
  <si>
    <t>Small A3/A4
c3922</t>
  </si>
  <si>
    <t>Small A4
1333</t>
  </si>
  <si>
    <t>Medium A4
c1533f</t>
  </si>
  <si>
    <t>Medium A4 c259high</t>
  </si>
  <si>
    <t>Model type</t>
  </si>
  <si>
    <t>Canon Reference</t>
  </si>
  <si>
    <t>Caracteristics</t>
  </si>
  <si>
    <t>Recommended volume</t>
  </si>
  <si>
    <t xml:space="preserve">Fichiers de configurations Materiels Worldline France </t>
  </si>
  <si>
    <t>High A3 MFP Color</t>
  </si>
  <si>
    <t>ImageRunner Advance C3930i</t>
  </si>
  <si>
    <t>30 ppm BW and Color</t>
  </si>
  <si>
    <t>5'000 – 20’000</t>
  </si>
  <si>
    <t>Medium A3 MFP Color</t>
  </si>
  <si>
    <t>ImageRunner Advance C3922i</t>
  </si>
  <si>
    <t>22ppm BW and Color</t>
  </si>
  <si>
    <t>3'000 – 16’600</t>
  </si>
  <si>
    <t>High A4 MFP Color</t>
  </si>
  <si>
    <t>ImageRunner Advance C259i</t>
  </si>
  <si>
    <t>25 ppm BW and Color</t>
  </si>
  <si>
    <t>3'000 – 10’000</t>
  </si>
  <si>
    <t>Medium  A4 MFP Color</t>
  </si>
  <si>
    <t>ImageRunner  C1533i</t>
  </si>
  <si>
    <t>33 ppm BW and Color</t>
  </si>
  <si>
    <t>1'500 – 5’000</t>
  </si>
  <si>
    <t>Low A4 MFP Color</t>
  </si>
  <si>
    <t>I-sensys C1333i</t>
  </si>
  <si>
    <t>1'000 – 3’000</t>
  </si>
  <si>
    <t>PCL PRT KIT-CD1/AS1E</t>
  </si>
  <si>
    <t>PS PRT KIT-CD1/BJ1E/BF1E</t>
  </si>
  <si>
    <t>UF MICARD MULTITECH4 NT P CENV</t>
  </si>
  <si>
    <t>DADF-BA1</t>
  </si>
  <si>
    <t>Plain Pedestal Type-S3</t>
  </si>
  <si>
    <t>Cassette Feeding Unit-AW1</t>
  </si>
  <si>
    <t>Inner Finisher-L1</t>
  </si>
  <si>
    <t>WIRELESS LAN BOARD-F1</t>
  </si>
  <si>
    <t>Single Pass DADF-C1</t>
  </si>
  <si>
    <t>C,CARD READER ATCH-J1</t>
  </si>
  <si>
    <t>PAPER FEEDER PF-K1</t>
  </si>
  <si>
    <t>Medium A3/A4
C3930</t>
  </si>
  <si>
    <t>PCL PRT KIT-CJ1</t>
  </si>
  <si>
    <t>PS PRT KIT-CJ1</t>
  </si>
  <si>
    <t>C.CARD READER ATCH-J1</t>
  </si>
  <si>
    <t>Plain Pedestal Type-AA1</t>
  </si>
  <si>
    <t>CST. FEEDING UNIT-AV1</t>
  </si>
  <si>
    <t>Plain pedestal-P2</t>
  </si>
  <si>
    <t>IC Card Reader Box-D1</t>
  </si>
  <si>
    <t>Cassette Feeding Unit-AJ1</t>
  </si>
  <si>
    <t>Cassette Feeding Unit-AK1</t>
  </si>
  <si>
    <t>Plain Pedestal Type-F1</t>
  </si>
  <si>
    <t>WIRELESS LAN BOARD-D1</t>
  </si>
  <si>
    <t>Price</t>
  </si>
  <si>
    <t>36 Month Lease</t>
  </si>
  <si>
    <t>48 Month Lease</t>
  </si>
  <si>
    <t>60 Month Lease</t>
  </si>
  <si>
    <t>Produit</t>
  </si>
  <si>
    <t>1/0</t>
  </si>
  <si>
    <t>B&amp;W click price</t>
  </si>
  <si>
    <t>Colour click price</t>
  </si>
  <si>
    <t>36 month lease</t>
  </si>
  <si>
    <t>48 month lease</t>
  </si>
  <si>
    <t>60 month lease</t>
  </si>
  <si>
    <t>C3922i</t>
  </si>
  <si>
    <t>Default</t>
  </si>
  <si>
    <t>Option</t>
  </si>
  <si>
    <t>Inner Finnisher-L1</t>
  </si>
  <si>
    <t>=SI(AH11=1;SI(OU(ET(C56;C57);ET(C56;C58);ET(C57;C58);ET(C56;C57;C58))=VRAI;"Erreur";'Prix'!B49+SI(C51=1;B51;0)+SI(C52=1;B52;0)+SI(C54=1;B54;0)+SI(C56=1;B56;0)+SI(C57=1;B57;0)+SI(C58=1;B58;0)+SI(C53=1;B53;0))</t>
  </si>
  <si>
    <t>Total</t>
  </si>
  <si>
    <t>C3930i</t>
  </si>
  <si>
    <t>C259i</t>
  </si>
  <si>
    <t>IC Card Reader Box-01</t>
  </si>
  <si>
    <t>C1533IF</t>
  </si>
  <si>
    <t>Plain Pedestal-P2</t>
  </si>
  <si>
    <t>C1333i</t>
  </si>
  <si>
    <t>PAPER DEEFER PF-K1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</si>
</sst>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Gadugi"/>
      <family val="2"/>
    </font>
    <font>
      <b/>
      <sz val="10"/>
      <color theme="1"/>
      <name val="Gadugi"/>
      <family val="2"/>
    </font>
    <font>
      <sz val="2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0808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2" fontId="0" fillId="4" borderId="3" xfId="0" applyNumberForma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vertical="center" wrapText="1"/>
    </xf>
    <xf numFmtId="2" fontId="0" fillId="4" borderId="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0" borderId="17" xfId="0" applyBorder="1"/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5" borderId="17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5" borderId="24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4" borderId="4" xfId="0" applyNumberFormat="1" applyFill="1" applyBorder="1" applyAlignment="1">
      <alignment horizontal="center" vertical="center" textRotation="90" wrapText="1"/>
    </xf>
    <xf numFmtId="0" fontId="2" fillId="0" borderId="28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0" xfId="0" applyFont="1"/>
    <xf numFmtId="2" fontId="0" fillId="4" borderId="6" xfId="0" applyNumberFormat="1" applyFill="1" applyBorder="1" applyAlignment="1">
      <alignment horizontal="center" vertical="center" textRotation="90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32" xfId="0" applyFill="1" applyBorder="1"/>
    <xf numFmtId="0" fontId="0" fillId="2" borderId="35" xfId="0" applyFill="1" applyBorder="1"/>
    <xf numFmtId="2" fontId="0" fillId="0" borderId="34" xfId="0" applyNumberFormat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38" xfId="0" applyBorder="1" applyAlignment="1">
      <alignment horizontal="center"/>
    </xf>
    <xf numFmtId="2" fontId="0" fillId="9" borderId="4" xfId="0" applyNumberFormat="1" applyFill="1" applyBorder="1" applyAlignment="1">
      <alignment horizontal="center" vertical="center" textRotation="90" wrapText="1"/>
    </xf>
    <xf numFmtId="2" fontId="0" fillId="10" borderId="3" xfId="0" applyNumberFormat="1" applyFill="1" applyBorder="1" applyAlignment="1">
      <alignment horizontal="center" vertical="center" wrapText="1"/>
    </xf>
    <xf numFmtId="2" fontId="0" fillId="10" borderId="39" xfId="0" applyNumberForma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40" xfId="0" applyBorder="1"/>
    <xf numFmtId="0" fontId="0" fillId="0" borderId="40" xfId="0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5" borderId="40" xfId="0" applyNumberFormat="1" applyFill="1" applyBorder="1" applyAlignment="1">
      <alignment horizontal="center"/>
    </xf>
    <xf numFmtId="2" fontId="0" fillId="5" borderId="41" xfId="0" applyNumberForma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2" borderId="45" xfId="0" applyFill="1" applyBorder="1"/>
    <xf numFmtId="0" fontId="0" fillId="2" borderId="50" xfId="0" applyFill="1" applyBorder="1"/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0" borderId="0" xfId="0" applyAlignment="1">
      <alignment wrapText="1"/>
    </xf>
    <xf numFmtId="0" fontId="5" fillId="0" borderId="0" xfId="0" applyFont="1"/>
    <xf numFmtId="2" fontId="0" fillId="11" borderId="4" xfId="0" applyNumberFormat="1" applyFill="1" applyBorder="1" applyAlignment="1">
      <alignment horizontal="center" vertical="center" textRotation="90" wrapText="1"/>
    </xf>
    <xf numFmtId="0" fontId="0" fillId="11" borderId="8" xfId="0" applyFill="1" applyBorder="1"/>
    <xf numFmtId="0" fontId="0" fillId="11" borderId="1" xfId="0" applyFill="1" applyBorder="1"/>
    <xf numFmtId="0" fontId="0" fillId="11" borderId="8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36" xfId="0" applyFill="1" applyBorder="1" applyAlignment="1">
      <alignment horizontal="center"/>
    </xf>
    <xf numFmtId="0" fontId="0" fillId="11" borderId="37" xfId="0" applyFill="1" applyBorder="1" applyAlignment="1">
      <alignment horizontal="center" wrapText="1"/>
    </xf>
    <xf numFmtId="0" fontId="0" fillId="11" borderId="37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0" fillId="0" borderId="54" xfId="0" applyBorder="1" applyAlignment="1">
      <alignment horizontal="center"/>
    </xf>
    <xf numFmtId="2" fontId="0" fillId="0" borderId="54" xfId="0" applyNumberFormat="1" applyBorder="1" applyAlignment="1">
      <alignment horizontal="center"/>
    </xf>
    <xf numFmtId="2" fontId="0" fillId="5" borderId="54" xfId="0" applyNumberFormat="1" applyFill="1" applyBorder="1" applyAlignment="1">
      <alignment horizontal="center"/>
    </xf>
    <xf numFmtId="2" fontId="0" fillId="5" borderId="55" xfId="0" applyNumberForma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7" xfId="0" applyBorder="1" applyAlignment="1">
      <alignment horizontal="center"/>
    </xf>
    <xf numFmtId="2" fontId="0" fillId="5" borderId="37" xfId="0" applyNumberForma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2" borderId="60" xfId="0" applyFill="1" applyBorder="1"/>
    <xf numFmtId="0" fontId="0" fillId="2" borderId="65" xfId="0" applyFill="1" applyBorder="1"/>
    <xf numFmtId="0" fontId="0" fillId="0" borderId="65" xfId="0" applyBorder="1" applyAlignment="1">
      <alignment horizontal="center"/>
    </xf>
    <xf numFmtId="2" fontId="0" fillId="4" borderId="66" xfId="0" applyNumberFormat="1" applyFill="1" applyBorder="1" applyAlignment="1">
      <alignment horizontal="center" vertical="center" textRotation="90" wrapText="1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2" borderId="67" xfId="0" applyFill="1" applyBorder="1"/>
    <xf numFmtId="0" fontId="0" fillId="2" borderId="72" xfId="0" applyFill="1" applyBorder="1"/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2" fontId="0" fillId="9" borderId="1" xfId="0" applyNumberFormat="1" applyFill="1" applyBorder="1" applyAlignment="1">
      <alignment horizontal="center" vertical="center" textRotation="90" wrapText="1"/>
    </xf>
    <xf numFmtId="0" fontId="0" fillId="0" borderId="37" xfId="0" applyBorder="1"/>
    <xf numFmtId="0" fontId="0" fillId="0" borderId="55" xfId="0" applyBorder="1"/>
    <xf numFmtId="0" fontId="0" fillId="0" borderId="59" xfId="0" applyBorder="1"/>
    <xf numFmtId="0" fontId="0" fillId="0" borderId="74" xfId="0" applyBorder="1" applyAlignment="1">
      <alignment horizontal="center" vertical="center"/>
    </xf>
    <xf numFmtId="164" fontId="0" fillId="0" borderId="0" xfId="0" applyNumberFormat="1"/>
    <xf numFmtId="0" fontId="3" fillId="0" borderId="3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9C4A5-FA51-4415-987B-9CE358195E0B}">
  <dimension ref="A1:BT136"/>
  <sheetViews>
    <sheetView tabSelected="1" topLeftCell="H1" zoomScale="50" zoomScaleNormal="50" workbookViewId="0">
      <pane ySplit="8" topLeftCell="A9" activePane="bottomLeft" state="frozen"/>
      <selection pane="bottomLeft" activeCell="AY11" sqref="AY11"/>
    </sheetView>
  </sheetViews>
  <sheetFormatPr baseColWidth="10" defaultColWidth="11.44140625" defaultRowHeight="14.4" x14ac:dyDescent="0.3"/>
  <cols>
    <col min="1" max="1" width="28.5546875" customWidth="1"/>
    <col min="2" max="2" width="66.5546875" customWidth="1"/>
    <col min="6" max="6" width="22.44140625" customWidth="1"/>
    <col min="7" max="7" width="18.109375" customWidth="1"/>
    <col min="8" max="8" width="20.88671875" customWidth="1"/>
    <col min="9" max="9" width="22.109375" customWidth="1"/>
    <col min="11" max="15" width="5.44140625" customWidth="1"/>
    <col min="16" max="16" width="5.88671875" customWidth="1"/>
    <col min="17" max="17" width="4.6640625" customWidth="1"/>
    <col min="18" max="19" width="5.33203125" customWidth="1"/>
    <col min="21" max="22" width="5" style="10" customWidth="1"/>
    <col min="23" max="23" width="4.44140625" customWidth="1"/>
    <col min="25" max="30" width="5.5546875" customWidth="1"/>
    <col min="31" max="31" width="5.109375" customWidth="1"/>
    <col min="32" max="33" width="4.6640625" customWidth="1"/>
    <col min="35" max="38" width="5.44140625" customWidth="1"/>
    <col min="39" max="40" width="4.44140625" customWidth="1"/>
    <col min="41" max="41" width="4.6640625" customWidth="1"/>
    <col min="43" max="45" width="6.5546875" customWidth="1"/>
    <col min="46" max="46" width="3.88671875" customWidth="1"/>
    <col min="47" max="47" width="4.88671875" customWidth="1"/>
    <col min="48" max="48" width="3.88671875" customWidth="1"/>
    <col min="49" max="49" width="3.5546875" customWidth="1"/>
    <col min="50" max="50" width="3.88671875" customWidth="1"/>
    <col min="51" max="51" width="16.6640625" bestFit="1" customWidth="1"/>
    <col min="60" max="60" width="31" bestFit="1" customWidth="1"/>
    <col min="62" max="62" width="32.109375" bestFit="1" customWidth="1"/>
    <col min="63" max="66" width="16.44140625" bestFit="1" customWidth="1"/>
  </cols>
  <sheetData>
    <row r="1" spans="1:65" ht="26.4" customHeight="1" thickBot="1" x14ac:dyDescent="0.35">
      <c r="A1" s="54" t="s">
        <v>4</v>
      </c>
      <c r="B1" s="55" t="s">
        <v>5</v>
      </c>
      <c r="C1" s="55" t="s">
        <v>6</v>
      </c>
      <c r="D1" s="55" t="s">
        <v>7</v>
      </c>
      <c r="F1" s="154" t="s">
        <v>8</v>
      </c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</row>
    <row r="2" spans="1:65" ht="26.4" customHeight="1" thickBot="1" x14ac:dyDescent="0.35">
      <c r="A2" s="56" t="s">
        <v>9</v>
      </c>
      <c r="B2" s="57" t="s">
        <v>10</v>
      </c>
      <c r="C2" s="58" t="s">
        <v>11</v>
      </c>
      <c r="D2" s="58" t="s">
        <v>12</v>
      </c>
      <c r="F2" s="154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</row>
    <row r="3" spans="1:65" ht="26.4" customHeight="1" thickBot="1" x14ac:dyDescent="0.35">
      <c r="A3" s="56" t="s">
        <v>13</v>
      </c>
      <c r="B3" s="57" t="s">
        <v>14</v>
      </c>
      <c r="C3" s="58" t="s">
        <v>15</v>
      </c>
      <c r="D3" s="58" t="s">
        <v>16</v>
      </c>
      <c r="F3" s="154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</row>
    <row r="4" spans="1:65" ht="26.4" customHeight="1" thickBot="1" x14ac:dyDescent="0.35">
      <c r="A4" s="56" t="s">
        <v>17</v>
      </c>
      <c r="B4" s="57" t="s">
        <v>18</v>
      </c>
      <c r="C4" s="58" t="s">
        <v>19</v>
      </c>
      <c r="D4" s="58" t="s">
        <v>20</v>
      </c>
      <c r="F4" s="154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</row>
    <row r="5" spans="1:65" ht="26.4" customHeight="1" thickBot="1" x14ac:dyDescent="0.35">
      <c r="A5" s="56" t="s">
        <v>21</v>
      </c>
      <c r="B5" s="57" t="s">
        <v>22</v>
      </c>
      <c r="C5" s="58" t="s">
        <v>23</v>
      </c>
      <c r="D5" s="58" t="s">
        <v>24</v>
      </c>
      <c r="F5" s="154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</row>
    <row r="6" spans="1:65" ht="26.4" customHeight="1" thickBot="1" x14ac:dyDescent="0.35">
      <c r="A6" s="56" t="s">
        <v>25</v>
      </c>
      <c r="B6" s="57" t="s">
        <v>26</v>
      </c>
      <c r="C6" s="58" t="s">
        <v>23</v>
      </c>
      <c r="D6" s="58" t="s">
        <v>27</v>
      </c>
      <c r="F6" s="154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</row>
    <row r="9" spans="1:65" ht="185.25" customHeight="1" x14ac:dyDescent="0.3">
      <c r="A9" s="5"/>
      <c r="B9" s="6"/>
      <c r="C9" s="7"/>
      <c r="D9" s="7"/>
      <c r="E9" s="8"/>
      <c r="F9" s="9"/>
      <c r="G9" s="9"/>
      <c r="H9" s="9"/>
      <c r="I9" s="9"/>
      <c r="J9" s="2" t="s">
        <v>0</v>
      </c>
      <c r="K9" s="72" t="s">
        <v>28</v>
      </c>
      <c r="L9" s="72" t="s">
        <v>29</v>
      </c>
      <c r="M9" s="72" t="s">
        <v>30</v>
      </c>
      <c r="N9" s="72" t="s">
        <v>31</v>
      </c>
      <c r="O9" s="72" t="s">
        <v>32</v>
      </c>
      <c r="P9" s="53" t="s">
        <v>33</v>
      </c>
      <c r="Q9" s="53" t="s">
        <v>34</v>
      </c>
      <c r="R9" s="53" t="s">
        <v>35</v>
      </c>
      <c r="S9" s="60" t="s">
        <v>36</v>
      </c>
      <c r="T9" s="2" t="s">
        <v>1</v>
      </c>
      <c r="U9" s="148" t="s">
        <v>30</v>
      </c>
      <c r="V9" s="148" t="s">
        <v>37</v>
      </c>
      <c r="W9" s="137" t="s">
        <v>38</v>
      </c>
      <c r="X9" s="3" t="s">
        <v>39</v>
      </c>
      <c r="Y9" s="72" t="s">
        <v>28</v>
      </c>
      <c r="Z9" s="72" t="s">
        <v>29</v>
      </c>
      <c r="AA9" s="72" t="s">
        <v>30</v>
      </c>
      <c r="AB9" s="72" t="s">
        <v>31</v>
      </c>
      <c r="AC9" s="72" t="s">
        <v>32</v>
      </c>
      <c r="AD9" s="53" t="s">
        <v>33</v>
      </c>
      <c r="AE9" s="53" t="s">
        <v>34</v>
      </c>
      <c r="AF9" s="53" t="s">
        <v>35</v>
      </c>
      <c r="AG9" s="53" t="s">
        <v>36</v>
      </c>
      <c r="AH9" s="4" t="s">
        <v>2</v>
      </c>
      <c r="AI9" s="72" t="s">
        <v>40</v>
      </c>
      <c r="AJ9" s="72" t="s">
        <v>41</v>
      </c>
      <c r="AK9" s="72" t="s">
        <v>42</v>
      </c>
      <c r="AL9" s="72" t="s">
        <v>30</v>
      </c>
      <c r="AM9" s="53" t="s">
        <v>43</v>
      </c>
      <c r="AN9" s="53" t="s">
        <v>44</v>
      </c>
      <c r="AO9" s="53" t="s">
        <v>45</v>
      </c>
      <c r="AP9" s="2" t="s">
        <v>3</v>
      </c>
      <c r="AQ9" s="106" t="s">
        <v>40</v>
      </c>
      <c r="AR9" s="72" t="s">
        <v>41</v>
      </c>
      <c r="AS9" s="72" t="s">
        <v>30</v>
      </c>
      <c r="AT9" s="53" t="s">
        <v>46</v>
      </c>
      <c r="AU9" s="53" t="s">
        <v>47</v>
      </c>
      <c r="AV9" s="53" t="s">
        <v>48</v>
      </c>
      <c r="AW9" s="53" t="s">
        <v>49</v>
      </c>
      <c r="AX9" s="53" t="s">
        <v>50</v>
      </c>
      <c r="AY9" s="73" t="s">
        <v>51</v>
      </c>
      <c r="AZ9" s="73" t="s">
        <v>52</v>
      </c>
      <c r="BA9" s="73" t="s">
        <v>53</v>
      </c>
      <c r="BB9" s="74" t="s">
        <v>54</v>
      </c>
      <c r="BM9" s="105"/>
    </row>
    <row r="10" spans="1:65" x14ac:dyDescent="0.3">
      <c r="A10" s="158"/>
      <c r="B10" s="14"/>
      <c r="C10" s="15"/>
      <c r="D10" s="15"/>
      <c r="E10" s="15"/>
      <c r="F10" s="16"/>
      <c r="G10" s="17"/>
      <c r="H10" s="17"/>
      <c r="I10" s="22"/>
      <c r="J10" s="25"/>
      <c r="K10" s="111"/>
      <c r="L10" s="111"/>
      <c r="M10" s="111"/>
      <c r="N10" s="111"/>
      <c r="O10" s="111"/>
      <c r="P10" s="15"/>
      <c r="Q10" s="15"/>
      <c r="R10" s="97"/>
      <c r="S10" s="87"/>
      <c r="T10" s="128"/>
      <c r="U10" s="110"/>
      <c r="V10" s="110"/>
      <c r="W10" s="138"/>
      <c r="X10" s="25"/>
      <c r="Y10" s="109"/>
      <c r="Z10" s="109"/>
      <c r="AA10" s="109"/>
      <c r="AB10" s="109"/>
      <c r="AC10" s="109"/>
      <c r="AD10" s="15"/>
      <c r="AE10" s="15"/>
      <c r="AF10" s="15"/>
      <c r="AG10" s="61"/>
      <c r="AH10" s="25"/>
      <c r="AI10" s="109"/>
      <c r="AJ10" s="109"/>
      <c r="AK10" s="109"/>
      <c r="AL10" s="109"/>
      <c r="AM10" s="15"/>
      <c r="AN10" s="15"/>
      <c r="AO10" s="26"/>
      <c r="AP10" s="25"/>
      <c r="AQ10" s="107"/>
      <c r="AR10" s="107"/>
      <c r="AS10" s="107"/>
      <c r="AT10" s="14"/>
      <c r="AU10" s="14"/>
      <c r="AV10" s="14"/>
      <c r="AW10" s="14"/>
      <c r="AX10" s="26"/>
      <c r="BM10" s="105"/>
    </row>
    <row r="11" spans="1:65" x14ac:dyDescent="0.3">
      <c r="A11" s="159"/>
      <c r="B11" s="10"/>
      <c r="C11" s="11"/>
      <c r="D11" s="11"/>
      <c r="E11" s="11"/>
      <c r="F11" s="12"/>
      <c r="G11" s="13"/>
      <c r="H11" s="13"/>
      <c r="I11" s="23"/>
      <c r="J11" s="27">
        <v>1</v>
      </c>
      <c r="K11" s="112">
        <f>IF(J11=1,1,"")</f>
        <v>1</v>
      </c>
      <c r="L11" s="113">
        <f>IF(J11=1,1,"")</f>
        <v>1</v>
      </c>
      <c r="M11" s="113">
        <f>IF(J11=1,1,"")</f>
        <v>1</v>
      </c>
      <c r="N11" s="113" t="str">
        <f>IF(AND(J11=1,IF(S11=1,0,1)),1,"")</f>
        <v/>
      </c>
      <c r="O11" s="113" t="str">
        <f>IF(AND(J11=1,IF(P11=1,0,1)),1,"")</f>
        <v/>
      </c>
      <c r="P11" s="11">
        <v>1</v>
      </c>
      <c r="Q11" s="11">
        <v>1</v>
      </c>
      <c r="R11" s="98"/>
      <c r="S11" s="88">
        <v>1</v>
      </c>
      <c r="T11" s="129"/>
      <c r="U11" s="110" t="str">
        <f>IF(T11=1,1,"")</f>
        <v/>
      </c>
      <c r="V11" s="110" t="str">
        <f>IF(T11=1,1,"")</f>
        <v/>
      </c>
      <c r="W11" s="139"/>
      <c r="X11" s="114"/>
      <c r="Y11" s="110" t="str">
        <f>IF(X11=1,1,"")</f>
        <v/>
      </c>
      <c r="Z11" s="110" t="str">
        <f>IF(X11=1,1,"")</f>
        <v/>
      </c>
      <c r="AA11" s="110" t="str">
        <f>IF(X11=1,1,"")</f>
        <v/>
      </c>
      <c r="AB11" s="110" t="str">
        <f>IF(AND(X11=1,IF(AG11=1,0,1)),1,"")</f>
        <v/>
      </c>
      <c r="AC11" s="110" t="str">
        <f>IF(AND(X11=1,IF(AD11=1,0,1)),1,"")</f>
        <v/>
      </c>
      <c r="AD11" s="11"/>
      <c r="AE11" s="11"/>
      <c r="AF11" s="11"/>
      <c r="AG11" s="62"/>
      <c r="AH11" s="27"/>
      <c r="AI11" s="110" t="str">
        <f>IF(AH11=1,1,"")</f>
        <v/>
      </c>
      <c r="AJ11" s="110" t="str">
        <f>IF(AH11=1,1,"")</f>
        <v/>
      </c>
      <c r="AK11" s="110" t="str">
        <f>IF(AH11=1,1,"")</f>
        <v/>
      </c>
      <c r="AL11" s="110" t="str">
        <f>IF(AH11=1,1,"")</f>
        <v/>
      </c>
      <c r="AM11" s="11"/>
      <c r="AN11" s="11"/>
      <c r="AO11" s="28"/>
      <c r="AP11" s="27"/>
      <c r="AQ11" s="108" t="str">
        <f>IF(AP11=1,1,"")</f>
        <v/>
      </c>
      <c r="AR11" s="108" t="str">
        <f>IF(AP11=1,1,"")</f>
        <v/>
      </c>
      <c r="AS11" s="108" t="str">
        <f>IF(AP11=1,1,"")</f>
        <v/>
      </c>
      <c r="AT11" s="10"/>
      <c r="AU11" s="10"/>
      <c r="AV11" s="10"/>
      <c r="AW11" s="10"/>
      <c r="AX11" s="28"/>
      <c r="AY11" s="153">
        <f>IFERROR(IF(NOT(OR(AND(J11,NOT(T11),NOT(X11),NOT(AH11),NOT(AP11)),AND(NOT(J11),T11,NOT(X11),NOT(AH11),NOT(AP11)),AND(NOT(J11),NOT(T11),X11,NOT(AH11),NOT(AP11)),AND(NOT(J11),NOT(T11),NOT(X11),AH11,NOT(AP11)),AND(NOT(J11),NOT(T11),NOT(X11),NOT(AH11),AP11),NOT(AND(J11,T11,X11,AH11,AP11))))=TRUE,"Erreur : au moins 2 imprimantes ont été sélectionnées sur la même ligne",IF(J11=1,IF(K11=1,Prix!$B$4,0)+IF(L11=1,Prix!$B$5,0)+IF(M11=1,Prix!$B$6,0)+IF(N11=1,Prix!$B$7,0)+IF(O11=1,Prix!$B$8,0)+IF(P11=1,Prix!$B$10,0)+IF(Q11=1,Prix!$B$11,0)+IF(R11=1,Prix!$B$12,0)+IF(S11=1,Prix!$B$13,0)+Prix!$B$2,0)+IF(T11=1,IF(U11=1,Prix!$B$65,0)+IF(W11=1,Prix!$B$68,0)+IF(V11=1,Prix!$B$66,0)+Prix!$B$63,0)+IF(X11=1,IF(Y11=1,Prix!$B$20,0)+IF(Z11=1,Prix!$B$21,0)+IF(AA11=1,Prix!$B$22,0)+IF(AB11=1,Prix!$B$23,0)+IF(AC11=1,Prix!$B$24,0)+IF(AD11=1,Prix!$B$26,0)+IF(AE11=1,Prix!$B$27,0)+IF(AF11=1,Prix!$B$28,0)+IF(AG11=1,Prix!$B$29,0)+Prix!$B$18,0)+IF(AH11=1,IF(NOT(OR(AND(NOT(AM11),NOT(AN11),NOT(AO11)),AND(NOT(AM11),NOT(AN11),AO11),AND(NOT(AM11),AN11,NOT(AO11)),AND(AM11,NOT(AN11),NOT(AO11))))=TRUE,"Erreur : au moins 2 options non compatibles sélectionnées",IF(AI11=1,Prix!$B$51,0)+IF(AJ11=1,Prix!$B$52,0)+IF(AL11=1,Prix!$B$54,0)+IF(AM11=1,Prix!$B$56,0)+IF(AN11=1,Prix!$B$57,0)+IF(AO11=1,Prix!$B$58,0)+IF(AK11=1,Prix!$B$53,0)+Prix!$B$49),0)+IF(AP11=1,IF(NOT(OR(AND(NOT(AU11),NOT(AV11),NOT(AW11)),AND(NOT(AU11),NOT(AV11),AW11),AND(NOT(AU11),AV11,NOT(AW11)),AND(AU11,NOT(AV11),NOT(AW11))))=TRUE,"Erreur : au moins 2 options non compatibles sélectionnées",IF(AQ11=1,Prix!$B$36,0)+IF(AR11=1,Prix!$B$37,0)+IF(AS11=1,Prix!$B$38,0)+IF(AU11=1,Prix!$B$41,0)+IF(AV11=1,Prix!$B$42,0)+IF(AW11=1,Prix!$B$43,0)+IF(AT11=1,Prix!$B$40,0)+IF(AX11=1,Prix!$B$44,0)+Prix!$B$34),0)),)</f>
        <v>3951.56</v>
      </c>
      <c r="AZ11" s="153">
        <f>IFERROR(IF(NOT(OR(AND(J11,NOT(T11),NOT(X11),NOT(AH11),NOT(AP11)),AND(NOT(J11),T11,NOT(X11),NOT(AH11),NOT(AP11)),AND(NOT(J11),NOT(T11),X11,NOT(AH11),NOT(AP11)),AND(NOT(J11),NOT(T11),NOT(X11),AH11,NOT(AP11)),AND(NOT(J11),NOT(T11),NOT(X11),NOT(AH11),AP11),NOT(AND(J11,T11,X11,AH11,AP11))))=TRUE,"Erreur : au moins 2 imprimantes ont été sélectionnées sur la même ligne",IF(J11=1,IF(K11=1,Prix!$F$4,0)+IF(L11=1,Prix!$F$5,0)+IF(M11=1,Prix!$F$6,0)+IF(N11=1,Prix!$F$7,0)+IF(O11=1,Prix!$F$8,0)+IF(P11=1,Prix!$F$10,0)+IF(Q11=1,Prix!$F$11,0)+IF(R11=1,Prix!$F$12,0)+IF(S11=1,Prix!$F$13,0)+Prix!$F$2,0)+IF(T11=1,IF(U11=1,Prix!$F$65,0)+IF(W11=1,Prix!$F$68,0)+IF(V11=1,Prix!$F$66,0)+Prix!$F$63,0)+IF(X11=1,IF(Y11=1,Prix!$F$20,0)+IF(Z11=1,Prix!$F$21,0)+IF(AA11=1,Prix!$F$22,0)+IF(AB11=1,Prix!$F$23,0)+IF(AC11=1,Prix!$F$24,0)+IF(AD11=1,Prix!$F$26,0)+IF(AE11=1,Prix!$F$27,0)+IF(AF11=1,Prix!$F$28,0)+IF(AG11=1,Prix!$F$29,0)+Prix!$F$18,0)+IF(AH11=1,IF(NOT(OR(AND(NOT(AM11),NOT(AN11),NOT(AO11)),AND(NOT(AM11),NOT(AN11),AO11),AND(NOT(AM11),AN11,NOT(AO11)),AND(AM11,NOT(AN11),NOT(AO11))))=TRUE,"Erreur : au moins 2 options non compatibles sélectionnées",IF(AI11=1,Prix!$F$51,0)+IF(AJ11=1,Prix!$F$52,0)+IF(AL11=1,Prix!$F$54,0)+IF(AM11=1,Prix!$F$56,0)+IF(AN11=1,Prix!$F$57,0)+IF(AO11=1,Prix!$F$58,0)+IF(AK11=1,Prix!$F$53,0)+Prix!$F$49),0)+IF(AP11=1,IF(NOT(OR(AND(NOT(AU11),NOT(AV11),NOT(AW11)),AND(NOT(AU11),NOT(AV11),AW11),AND(NOT(AU11),AV11,NOT(AW11)),AND(AU11,NOT(AV11),NOT(AW11))))=TRUE,"Erreur : au moins 2 options non compatibles sélectionnées",IF(AQ11=1,Prix!$F$36,0)+IF(AR11=1,Prix!$F$37,0)+IF(AS11=1,Prix!$F$38,0)+IF(AU11=1,Prix!$F$41,0)+IF(AV11=1,Prix!$F$42,0)+IF(AW11=1,Prix!$F$43,0)+IF(AT11=1,Prix!$F$40,0)+IF(AX11=1,Prix!$F$44,0)+Prix!$F$34),0)),)</f>
        <v>105.11999999999999</v>
      </c>
      <c r="BA11" s="153">
        <f>IFERROR(IF(NOT(OR(AND(J11,NOT(T11),NOT(X11),NOT(AH11),NOT(AP11)),AND(NOT(J11),T11,NOT(X11),NOT(AH11),NOT(AP11)),AND(NOT(J11),NOT(T11),X11,NOT(AH11),NOT(AP11)),AND(NOT(J11),NOT(T11),NOT(X11),AH11,NOT(AP11)),AND(NOT(J11),NOT(T11),NOT(X11),NOT(AH11),AP11),NOT(AND(J11,T11,X11,AH11,AP11))))=TRUE,"Erreur : au moins 2 imprimantes ont été sélectionnées sur la même ligne",IF(J11=1,IF(K11=1,Prix!$G$4,0)+IF(L11=1,Prix!$G$5,0)+IF(M11=1,Prix!$G$6,0)+IF(N11=1,Prix!$G$7,0)+IF(O11=1,Prix!$G$8,0)+IF(P11=1,Prix!$G$10,0)+IF(Q11=1,Prix!$G$11,0)+IF(R11=1,Prix!$G$12,0)+IF(S11=1,Prix!$G$13,0)+Prix!$G$2,0)+IF(T11=1,IF(U11=1,Prix!$G$65,0)+IF(W11=1,Prix!$G$68,0)+IF(V11=1,Prix!$G$66,0)+Prix!$G$63,0)+IF(X11=1,IF(Y11=1,Prix!$G$20,0)+IF(Z11=1,Prix!$G$21,0)+IF(AA11=1,Prix!$G$22,0)+IF(AB11=1,Prix!$G$23,0)+IF(AC11=1,Prix!$G$24,0)+IF(AD11=1,Prix!$G$26,0)+IF(AE11=1,Prix!$G$27,0)+IF(AF11=1,Prix!$G$28,0)+IF(AG11=1,Prix!$G$29,0)+Prix!$G$18,0)+IF(AH11=1,IF(NOT(OR(AND(NOT(AM11),NOT(AN11),NOT(AO11)),AND(NOT(AM11),NOT(AN11),AO11),AND(NOT(AM11),AN11,NOT(AO11)),AND(AM11,NOT(AN11),NOT(AO11))))=TRUE,"Erreur : au moins 2 options non compatibles sélectionnées",IF(AI11=1,Prix!$G$51,0)+IF(AJ11=1,Prix!$G$52,0)+IF(AL11=1,Prix!$G$54,0)+IF(AM11=1,Prix!$G$56,0)+IF(AN11=1,Prix!$G$57,0)+IF(AO11=1,Prix!$G$58,0)+IF(AK11=1,Prix!$G$53,0)+Prix!$G$49),0)+IF(AP11=1,IF(NOT(OR(AND(NOT(AU11),NOT(AV11),NOT(AW11)),AND(NOT(AU11),NOT(AV11),AW11),AND(NOT(AU11),AV11,NOT(AW11)),AND(AU11,NOT(AV11),NOT(AW11))))=TRUE,"Erreur : au moins 2 options non compatibles sélectionnées",IF(AQ11=1,Prix!$G$36,0)+IF(AR11=1,Prix!$G$37,0)+IF(AS11=1,Prix!$G$38,0)+IF(AU11=1,Prix!$G$41,0)+IF(AV11=1,Prix!$G$42,0)+IF(AW11=1,Prix!$G$43,0)+IF(AT11=1,Prix!$G$40,0)+IF(AX11=1,Prix!$G$44,0)+Prix!$G$34),0)),)</f>
        <v>82.27</v>
      </c>
      <c r="BB11" s="153">
        <f>IFERROR(IF(NOT(OR(AND(J11,NOT(T11),NOT(X11),NOT(AH11),NOT(AP11)),AND(NOT(J11),T11,NOT(X11),NOT(AH11),NOT(AP11)),AND(NOT(J11),NOT(T11),X11,NOT(AH11),NOT(AP11)),AND(NOT(J11),NOT(T11),NOT(X11),AH11,NOT(AP11)),AND(NOT(J11),NOT(T11),NOT(X11),NOT(AH11),AP11),NOT(AND(J11,T11,X11,AH11,AP11))))=TRUE,"Erreur : au moins 2 imprimantes ont été sélectionnées sur la même ligne",IF(J11=1,IF(K11=1,Prix!$H$4,0)+IF(L11=1,Prix!$H$5,0)+IF(M11=1,Prix!$H$6,0)+IF(N11=1,Prix!$H$7,0)+IF(O11=1,Prix!$H$8,0)+IF(P11=1,Prix!$H$10,0)+IF(Q11=1,Prix!$H$11,0)+IF(R11=1,Prix!$H$12,0)+IF(S11=1,Prix!$H$13,0)+Prix!$H$2,0)+IF(T11=1,IF(U11=1,Prix!$H$65,0)+IF(W11=1,Prix!$H$68,0)+IF(V11=1,Prix!$H$66,0)+Prix!$H$63,0)+IF(X11=1,IF(Y11=1,Prix!$H$20,0)+IF(Z11=1,Prix!$H$21,0)+IF(AA11=1,Prix!$H$22,0)+IF(AB11=1,Prix!$H$23,0)+IF(AC11=1,Prix!$H$24,0)+IF(AD11=1,Prix!$H$26,0)+IF(AE11=1,Prix!$H$27,0)+IF(AF11=1,Prix!$H$28,0)+IF(AG11=1,Prix!$H$29,0)+Prix!$H$18,0)+IF(AH11=1,IF(NOT(OR(AND(NOT(AM11),NOT(AN11),NOT(AO11)),AND(NOT(AM11),NOT(AN11),AO11),AND(NOT(AM11),AN11,NOT(AO11)),AND(AM11,NOT(AN11),NOT(AO11))))=TRUE,"Erreur : au moins 2 options non compatibles sélectionnées",IF(AI11=1,Prix!$H$51,0)+IF(AJ11=1,Prix!$H$52,0)+IF(AL11=1,Prix!$H$54,0)+IF(AM11=1,Prix!$H$56,0)+IF(AN11=1,Prix!$H$57,0)+IF(AO11=1,Prix!$H$58,0)+IF(AK11=1,Prix!$H$53,0)+Prix!$H$49),0)+IF(AP11=1,IF(NOT(OR(AND(NOT(AU11),NOT(AV11),NOT(AW11)),AND(NOT(AU11),NOT(AV11),AW11),AND(NOT(AU11),AV11,NOT(AW11)),AND(AU11,NOT(AV11),NOT(AW11))))=TRUE,"Erreur : au moins 2 options non compatibles sélectionnées",IF(AQ11=1,Prix!$H$36,0)+IF(AR11=1,Prix!$H$37,0)+IF(AS11=1,Prix!$H$38,0)+IF(AU11=1,Prix!$H$41,0)+IF(AV11=1,Prix!$H$42,0)+IF(AW11=1,Prix!$H$43,0)+IF(AT11=1,Prix!$H$40,0)+IF(AX11=1,Prix!$H$44,0)+Prix!$H$34),0)),)</f>
        <v>81.430000000000007</v>
      </c>
    </row>
    <row r="12" spans="1:65" x14ac:dyDescent="0.3">
      <c r="A12" s="159"/>
      <c r="B12" s="10"/>
      <c r="C12" s="11"/>
      <c r="D12" s="11"/>
      <c r="E12" s="11"/>
      <c r="F12" s="12"/>
      <c r="G12" s="13"/>
      <c r="H12" s="13"/>
      <c r="I12" s="23"/>
      <c r="J12" s="27">
        <v>1</v>
      </c>
      <c r="K12" s="112">
        <f t="shared" ref="K12:K72" si="0">IF(J12=1,1,"")</f>
        <v>1</v>
      </c>
      <c r="L12" s="113">
        <f t="shared" ref="L12:L72" si="1">IF(J12=1,1,"")</f>
        <v>1</v>
      </c>
      <c r="M12" s="113">
        <f t="shared" ref="M12:M72" si="2">IF(J12=1,1,"")</f>
        <v>1</v>
      </c>
      <c r="N12" s="113" t="str">
        <f t="shared" ref="N12:N72" si="3">IF(AND(J12=1,IF(S12=1,0,1)),1,"")</f>
        <v/>
      </c>
      <c r="O12" s="113" t="str">
        <f t="shared" ref="O12:O72" si="4">IF(AND(J12=1,IF(P12=1,0,1)),1,"")</f>
        <v/>
      </c>
      <c r="P12" s="11">
        <v>1</v>
      </c>
      <c r="Q12" s="11">
        <v>1</v>
      </c>
      <c r="R12" s="98"/>
      <c r="S12" s="88">
        <v>1</v>
      </c>
      <c r="T12" s="129"/>
      <c r="U12" s="110" t="str">
        <f t="shared" ref="U12:U75" si="5">IF(T12=1,1,"")</f>
        <v/>
      </c>
      <c r="V12" s="110" t="str">
        <f t="shared" ref="V12:V75" si="6">IF(T12=1,1,"")</f>
        <v/>
      </c>
      <c r="W12" s="139"/>
      <c r="X12" s="27"/>
      <c r="Y12" s="110" t="str">
        <f t="shared" ref="Y12:Y72" si="7">IF(X12=1,1,"")</f>
        <v/>
      </c>
      <c r="Z12" s="110" t="str">
        <f t="shared" ref="Z12:Z72" si="8">IF(X12=1,1,"")</f>
        <v/>
      </c>
      <c r="AA12" s="110" t="str">
        <f t="shared" ref="AA12:AA72" si="9">IF(X12=1,1,"")</f>
        <v/>
      </c>
      <c r="AB12" s="110" t="str">
        <f t="shared" ref="AB12:AB72" si="10">IF(AND(X12=1,IF(AG12=1,0,1)),1,"")</f>
        <v/>
      </c>
      <c r="AC12" s="110" t="str">
        <f t="shared" ref="AC12:AC72" si="11">IF(AND(X12=1,IF(AD12=1,0,1)),1,"")</f>
        <v/>
      </c>
      <c r="AD12" s="11"/>
      <c r="AE12" s="11"/>
      <c r="AF12" s="11"/>
      <c r="AG12" s="62"/>
      <c r="AH12" s="27"/>
      <c r="AI12" s="110" t="str">
        <f t="shared" ref="AI12:AI72" si="12">IF(AH12=1,1,"")</f>
        <v/>
      </c>
      <c r="AJ12" s="110" t="str">
        <f t="shared" ref="AJ12:AJ72" si="13">IF(AH12=1,1,"")</f>
        <v/>
      </c>
      <c r="AK12" s="110" t="str">
        <f t="shared" ref="AK12:AK72" si="14">IF(AH12=1,1,"")</f>
        <v/>
      </c>
      <c r="AL12" s="110" t="str">
        <f t="shared" ref="AL12:AL72" si="15">IF(AH12=1,1,"")</f>
        <v/>
      </c>
      <c r="AM12" s="11"/>
      <c r="AN12" s="11"/>
      <c r="AO12" s="28"/>
      <c r="AP12" s="27"/>
      <c r="AQ12" s="108" t="str">
        <f t="shared" ref="AQ12:AQ72" si="16">IF(AP12=1,1,"")</f>
        <v/>
      </c>
      <c r="AR12" s="108" t="str">
        <f t="shared" ref="AR12:AR72" si="17">IF(AP12=1,1,"")</f>
        <v/>
      </c>
      <c r="AS12" s="108" t="str">
        <f t="shared" ref="AS12:AS72" si="18">IF(AP12=1,1,"")</f>
        <v/>
      </c>
      <c r="AT12" s="10"/>
      <c r="AU12" s="10"/>
      <c r="AV12" s="10"/>
      <c r="AW12" s="10"/>
      <c r="AX12" s="28"/>
      <c r="AY12" s="153">
        <f>IFERROR(IF(NOT(OR(AND(J12,NOT(T12),NOT(X12),NOT(AH12),NOT(AP12)),AND(NOT(J12),T12,NOT(X12),NOT(AH12),NOT(AP12)),AND(NOT(J12),NOT(T12),X12,NOT(AH12),NOT(AP12)),AND(NOT(J12),NOT(T12),NOT(X12),AH12,NOT(AP12)),AND(NOT(J12),NOT(T12),NOT(X12),NOT(AH12),AP12),NOT(AND(J12,T12,X12,AH12,AP12))))=TRUE,"Erreur : au moins 2 imprimantes ont été sélectionnées sur la même ligne",IF(J12=1,IF(K12=1,Prix!$B$4,0)+IF(L12=1,Prix!$B$5,0)+IF(M12=1,Prix!$B$6,0)+IF(N12=1,Prix!$B$7,0)+IF(O12=1,Prix!$B$8,0)+IF(P12=1,Prix!$B$10,0)+IF(Q12=1,Prix!$B$11,0)+IF(R12=1,Prix!$B$12,0)+IF(S12=1,Prix!$B$13,0)+Prix!$B$2,0)+IF(T12=1,IF(U12=1,Prix!$B$65,0)+IF(W12=1,Prix!$B$68,0)+IF(V12=1,Prix!$B$66,0)+Prix!$B$63,0)+IF(X12=1,IF(Y12=1,Prix!$B$20,0)+IF(Z12=1,Prix!$B$21,0)+IF(AA12=1,Prix!$B$22,0)+IF(AB12=1,Prix!$B$23,0)+IF(AC12=1,Prix!$B$24,0)+IF(AD12=1,Prix!$B$26,0)+IF(AE12=1,Prix!$B$27,0)+IF(AF12=1,Prix!$B$28,0)+IF(AG12=1,Prix!$B$29,0)+Prix!$B$18,0)+IF(AH12=1,IF(NOT(OR(AND(NOT(AM12),NOT(AN12),NOT(AO12)),AND(NOT(AM12),NOT(AN12),AO12),AND(NOT(AM12),AN12,NOT(AO12)),AND(AM12,NOT(AN12),NOT(AO12))))=TRUE,"Erreur : au moins 2 options non compatibles sélectionnées",IF(AI12=1,Prix!$B$51,0)+IF(AJ12=1,Prix!$B$52,0)+IF(AL12=1,Prix!$B$54,0)+IF(AM12=1,Prix!$B$56,0)+IF(AN12=1,Prix!$B$57,0)+IF(AO12=1,Prix!$B$58,0)+IF(AK12=1,Prix!$B$53,0)+Prix!$B$49),0)+IF(AP12=1,IF(NOT(OR(AND(NOT(AU12),NOT(AV12),NOT(AW12)),AND(NOT(AU12),NOT(AV12),AW12),AND(NOT(AU12),AV12,NOT(AW12)),AND(AU12,NOT(AV12),NOT(AW12))))=TRUE,"Erreur : au moins 2 options non compatibles sélectionnées",IF(AQ12=1,Prix!$B$36,0)+IF(AR12=1,Prix!$B$37,0)+IF(AS12=1,Prix!$B$38,0)+IF(AU12=1,Prix!$B$41,0)+IF(AV12=1,Prix!$B$42,0)+IF(AW12=1,Prix!$B$43,0)+IF(AT12=1,Prix!$B$40,0)+IF(AX12=1,Prix!$B$44,0)+Prix!$B$34),0)),)</f>
        <v>3951.56</v>
      </c>
      <c r="AZ12" s="153">
        <f>IFERROR(IF(NOT(OR(AND(J12,NOT(T12),NOT(X12),NOT(AH12),NOT(AP12)),AND(NOT(J12),T12,NOT(X12),NOT(AH12),NOT(AP12)),AND(NOT(J12),NOT(T12),X12,NOT(AH12),NOT(AP12)),AND(NOT(J12),NOT(T12),NOT(X12),AH12,NOT(AP12)),AND(NOT(J12),NOT(T12),NOT(X12),NOT(AH12),AP12),NOT(AND(J12,T12,X12,AH12,AP12))))=TRUE,"Erreur : au moins 2 imprimantes ont été sélectionnées sur la même ligne",IF(J12=1,IF(K12=1,Prix!$F$4,0)+IF(L12=1,Prix!$F$5,0)+IF(M12=1,Prix!$F$6,0)+IF(N12=1,Prix!$F$7,0)+IF(O12=1,Prix!$F$8,0)+IF(P12=1,Prix!$F$10,0)+IF(Q12=1,Prix!$F$11,0)+IF(R12=1,Prix!$F$12,0)+IF(S12=1,Prix!$F$13,0)+Prix!$F$2,0)+IF(T12=1,IF(U12=1,Prix!$F$65,0)+IF(W12=1,Prix!$F$68,0)+IF(V12=1,Prix!$F$66,0)+Prix!$F$63,0)+IF(X12=1,IF(Y12=1,Prix!$F$20,0)+IF(Z12=1,Prix!$F$21,0)+IF(AA12=1,Prix!$F$22,0)+IF(AB12=1,Prix!$F$23,0)+IF(AC12=1,Prix!$F$24,0)+IF(AD12=1,Prix!$F$26,0)+IF(AE12=1,Prix!$F$27,0)+IF(AF12=1,Prix!$F$28,0)+IF(AG12=1,Prix!$F$29,0)+Prix!$F$18,0)+IF(AH12=1,IF(NOT(OR(AND(NOT(AM12),NOT(AN12),NOT(AO12)),AND(NOT(AM12),NOT(AN12),AO12),AND(NOT(AM12),AN12,NOT(AO12)),AND(AM12,NOT(AN12),NOT(AO12))))=TRUE,"Erreur : au moins 2 options non compatibles sélectionnées",IF(AI12=1,Prix!$F$51,0)+IF(AJ12=1,Prix!$F$52,0)+IF(AL12=1,Prix!$F$54,0)+IF(AM12=1,Prix!$F$56,0)+IF(AN12=1,Prix!$F$57,0)+IF(AO12=1,Prix!$F$58,0)+IF(AK12=1,Prix!$F$53,0)+Prix!$F$49),0)+IF(AP12=1,IF(NOT(OR(AND(NOT(AU12),NOT(AV12),NOT(AW12)),AND(NOT(AU12),NOT(AV12),AW12),AND(NOT(AU12),AV12,NOT(AW12)),AND(AU12,NOT(AV12),NOT(AW12))))=TRUE,"Erreur : au moins 2 options non compatibles sélectionnées",IF(AQ12=1,Prix!$F$36,0)+IF(AR12=1,Prix!$F$37,0)+IF(AS12=1,Prix!$F$38,0)+IF(AU12=1,Prix!$F$41,0)+IF(AV12=1,Prix!$F$42,0)+IF(AW12=1,Prix!$F$43,0)+IF(AT12=1,Prix!$F$40,0)+IF(AX12=1,Prix!$F$44,0)+Prix!$F$34),0)),)</f>
        <v>105.11999999999999</v>
      </c>
      <c r="BA12" s="153">
        <f>IFERROR(IF(NOT(OR(AND(J12,NOT(T12),NOT(X12),NOT(AH12),NOT(AP12)),AND(NOT(J12),T12,NOT(X12),NOT(AH12),NOT(AP12)),AND(NOT(J12),NOT(T12),X12,NOT(AH12),NOT(AP12)),AND(NOT(J12),NOT(T12),NOT(X12),AH12,NOT(AP12)),AND(NOT(J12),NOT(T12),NOT(X12),NOT(AH12),AP12),NOT(AND(J12,T12,X12,AH12,AP12))))=TRUE,"Erreur : au moins 2 imprimantes ont été sélectionnées sur la même ligne",IF(J12=1,IF(K12=1,Prix!$G$4,0)+IF(L12=1,Prix!$G$5,0)+IF(M12=1,Prix!$G$6,0)+IF(N12=1,Prix!$G$7,0)+IF(O12=1,Prix!$G$8,0)+IF(P12=1,Prix!$G$10,0)+IF(Q12=1,Prix!$G$11,0)+IF(R12=1,Prix!$G$12,0)+IF(S12=1,Prix!$G$13,0)+Prix!$G$2,0)+IF(T12=1,IF(U12=1,Prix!$G$65,0)+IF(W12=1,Prix!$G$68,0)+IF(V12=1,Prix!$G$66,0)+Prix!$G$63,0)+IF(X12=1,IF(Y12=1,Prix!$G$20,0)+IF(Z12=1,Prix!$G$21,0)+IF(AA12=1,Prix!$G$22,0)+IF(AB12=1,Prix!$G$23,0)+IF(AC12=1,Prix!$G$24,0)+IF(AD12=1,Prix!$G$26,0)+IF(AE12=1,Prix!$G$27,0)+IF(AF12=1,Prix!$G$28,0)+IF(AG12=1,Prix!$G$29,0)+Prix!$G$18,0)+IF(AH12=1,IF(NOT(OR(AND(NOT(AM12),NOT(AN12),NOT(AO12)),AND(NOT(AM12),NOT(AN12),AO12),AND(NOT(AM12),AN12,NOT(AO12)),AND(AM12,NOT(AN12),NOT(AO12))))=TRUE,"Erreur : au moins 2 options non compatibles sélectionnées",IF(AI12=1,Prix!$G$51,0)+IF(AJ12=1,Prix!$G$52,0)+IF(AL12=1,Prix!$G$54,0)+IF(AM12=1,Prix!$G$56,0)+IF(AN12=1,Prix!$G$57,0)+IF(AO12=1,Prix!$G$58,0)+IF(AK12=1,Prix!$G$53,0)+Prix!$G$49),0)+IF(AP12=1,IF(NOT(OR(AND(NOT(AU12),NOT(AV12),NOT(AW12)),AND(NOT(AU12),NOT(AV12),AW12),AND(NOT(AU12),AV12,NOT(AW12)),AND(AU12,NOT(AV12),NOT(AW12))))=TRUE,"Erreur : au moins 2 options non compatibles sélectionnées",IF(AQ12=1,Prix!$G$36,0)+IF(AR12=1,Prix!$G$37,0)+IF(AS12=1,Prix!$G$38,0)+IF(AU12=1,Prix!$G$41,0)+IF(AV12=1,Prix!$G$42,0)+IF(AW12=1,Prix!$G$43,0)+IF(AT12=1,Prix!$G$40,0)+IF(AX12=1,Prix!$G$44,0)+Prix!$G$34),0)),)</f>
        <v>82.27</v>
      </c>
      <c r="BB12" s="153">
        <f>IFERROR(IF(NOT(OR(AND(J12,NOT(T12),NOT(X12),NOT(AH12),NOT(AP12)),AND(NOT(J12),T12,NOT(X12),NOT(AH12),NOT(AP12)),AND(NOT(J12),NOT(T12),X12,NOT(AH12),NOT(AP12)),AND(NOT(J12),NOT(T12),NOT(X12),AH12,NOT(AP12)),AND(NOT(J12),NOT(T12),NOT(X12),NOT(AH12),AP12),NOT(AND(J12,T12,X12,AH12,AP12))))=TRUE,"Erreur : au moins 2 imprimantes ont été sélectionnées sur la même ligne",IF(J12=1,IF(K12=1,Prix!$H$4,0)+IF(L12=1,Prix!$H$5,0)+IF(M12=1,Prix!$H$6,0)+IF(N12=1,Prix!$H$7,0)+IF(O12=1,Prix!$H$8,0)+IF(P12=1,Prix!$H$10,0)+IF(Q12=1,Prix!$H$11,0)+IF(R12=1,Prix!$H$12,0)+IF(S12=1,Prix!$H$13,0)+Prix!$H$2,0)+IF(T12=1,IF(U12=1,Prix!$H$65,0)+IF(W12=1,Prix!$H$68,0)+IF(V12=1,Prix!$H$66,0)+Prix!$H$63,0)+IF(X12=1,IF(Y12=1,Prix!$H$20,0)+IF(Z12=1,Prix!$H$21,0)+IF(AA12=1,Prix!$H$22,0)+IF(AB12=1,Prix!$H$23,0)+IF(AC12=1,Prix!$H$24,0)+IF(AD12=1,Prix!$H$26,0)+IF(AE12=1,Prix!$H$27,0)+IF(AF12=1,Prix!$H$28,0)+IF(AG12=1,Prix!$H$29,0)+Prix!$H$18,0)+IF(AH12=1,IF(NOT(OR(AND(NOT(AM12),NOT(AN12),NOT(AO12)),AND(NOT(AM12),NOT(AN12),AO12),AND(NOT(AM12),AN12,NOT(AO12)),AND(AM12,NOT(AN12),NOT(AO12))))=TRUE,"Erreur : au moins 2 options non compatibles sélectionnées",IF(AI12=1,Prix!$H$51,0)+IF(AJ12=1,Prix!$H$52,0)+IF(AL12=1,Prix!$H$54,0)+IF(AM12=1,Prix!$H$56,0)+IF(AN12=1,Prix!$H$57,0)+IF(AO12=1,Prix!$H$58,0)+IF(AK12=1,Prix!$H$53,0)+Prix!$H$49),0)+IF(AP12=1,IF(NOT(OR(AND(NOT(AU12),NOT(AV12),NOT(AW12)),AND(NOT(AU12),NOT(AV12),AW12),AND(NOT(AU12),AV12,NOT(AW12)),AND(AU12,NOT(AV12),NOT(AW12))))=TRUE,"Erreur : au moins 2 options non compatibles sélectionnées",IF(AQ12=1,Prix!$H$36,0)+IF(AR12=1,Prix!$H$37,0)+IF(AS12=1,Prix!$H$38,0)+IF(AU12=1,Prix!$H$41,0)+IF(AV12=1,Prix!$H$42,0)+IF(AW12=1,Prix!$H$43,0)+IF(AT12=1,Prix!$H$40,0)+IF(AX12=1,Prix!$H$44,0)+Prix!$H$34),0)),)</f>
        <v>81.430000000000007</v>
      </c>
    </row>
    <row r="13" spans="1:65" x14ac:dyDescent="0.3">
      <c r="A13" s="159"/>
      <c r="B13" s="10"/>
      <c r="C13" s="11"/>
      <c r="D13" s="11"/>
      <c r="E13" s="11"/>
      <c r="F13" s="12"/>
      <c r="G13" s="13"/>
      <c r="H13" s="13"/>
      <c r="I13" s="23"/>
      <c r="J13" s="27">
        <v>1</v>
      </c>
      <c r="K13" s="112">
        <f t="shared" si="0"/>
        <v>1</v>
      </c>
      <c r="L13" s="113">
        <f t="shared" si="1"/>
        <v>1</v>
      </c>
      <c r="M13" s="113">
        <f t="shared" si="2"/>
        <v>1</v>
      </c>
      <c r="N13" s="113" t="str">
        <f t="shared" si="3"/>
        <v/>
      </c>
      <c r="O13" s="113" t="str">
        <f t="shared" si="4"/>
        <v/>
      </c>
      <c r="P13" s="11">
        <v>1</v>
      </c>
      <c r="Q13" s="11">
        <v>1</v>
      </c>
      <c r="R13" s="98"/>
      <c r="S13" s="88">
        <v>1</v>
      </c>
      <c r="T13" s="129"/>
      <c r="U13" s="110" t="str">
        <f t="shared" si="5"/>
        <v/>
      </c>
      <c r="V13" s="110" t="str">
        <f t="shared" si="6"/>
        <v/>
      </c>
      <c r="W13" s="139"/>
      <c r="X13" s="27"/>
      <c r="Y13" s="110" t="str">
        <f t="shared" si="7"/>
        <v/>
      </c>
      <c r="Z13" s="110" t="str">
        <f t="shared" si="8"/>
        <v/>
      </c>
      <c r="AA13" s="110" t="str">
        <f t="shared" si="9"/>
        <v/>
      </c>
      <c r="AB13" s="110" t="str">
        <f t="shared" si="10"/>
        <v/>
      </c>
      <c r="AC13" s="110" t="str">
        <f t="shared" si="11"/>
        <v/>
      </c>
      <c r="AD13" s="11"/>
      <c r="AE13" s="11"/>
      <c r="AF13" s="11"/>
      <c r="AG13" s="62"/>
      <c r="AH13" s="27"/>
      <c r="AI13" s="110" t="str">
        <f t="shared" si="12"/>
        <v/>
      </c>
      <c r="AJ13" s="110" t="str">
        <f t="shared" si="13"/>
        <v/>
      </c>
      <c r="AK13" s="110" t="str">
        <f t="shared" si="14"/>
        <v/>
      </c>
      <c r="AL13" s="110" t="str">
        <f t="shared" si="15"/>
        <v/>
      </c>
      <c r="AM13" s="11"/>
      <c r="AN13" s="11"/>
      <c r="AO13" s="28"/>
      <c r="AP13" s="27"/>
      <c r="AQ13" s="108" t="str">
        <f t="shared" si="16"/>
        <v/>
      </c>
      <c r="AR13" s="108" t="str">
        <f t="shared" si="17"/>
        <v/>
      </c>
      <c r="AS13" s="108" t="str">
        <f t="shared" si="18"/>
        <v/>
      </c>
      <c r="AT13" s="10"/>
      <c r="AU13" s="10"/>
      <c r="AV13" s="10"/>
      <c r="AW13" s="10"/>
      <c r="AX13" s="28"/>
      <c r="AY13" s="153">
        <f>IFERROR(IF(NOT(OR(AND(J13,NOT(T13),NOT(X13),NOT(AH13),NOT(AP13)),AND(NOT(J13),T13,NOT(X13),NOT(AH13),NOT(AP13)),AND(NOT(J13),NOT(T13),X13,NOT(AH13),NOT(AP13)),AND(NOT(J13),NOT(T13),NOT(X13),AH13,NOT(AP13)),AND(NOT(J13),NOT(T13),NOT(X13),NOT(AH13),AP13),NOT(AND(J13,T13,X13,AH13,AP13))))=TRUE,"Erreur : au moins 2 imprimantes ont été sélectionnées sur la même ligne",IF(J13=1,IF(K13=1,Prix!$B$4,0)+IF(L13=1,Prix!$B$5,0)+IF(M13=1,Prix!$B$6,0)+IF(N13=1,Prix!$B$7,0)+IF(O13=1,Prix!$B$8,0)+IF(P13=1,Prix!$B$10,0)+IF(Q13=1,Prix!$B$11,0)+IF(R13=1,Prix!$B$12,0)+IF(S13=1,Prix!$B$13,0)+Prix!$B$2,0)+IF(T13=1,IF(U13=1,Prix!$B$65,0)+IF(W13=1,Prix!$B$68,0)+IF(V13=1,Prix!$B$66,0)+Prix!$B$63,0)+IF(X13=1,IF(Y13=1,Prix!$B$20,0)+IF(Z13=1,Prix!$B$21,0)+IF(AA13=1,Prix!$B$22,0)+IF(AB13=1,Prix!$B$23,0)+IF(AC13=1,Prix!$B$24,0)+IF(AD13=1,Prix!$B$26,0)+IF(AE13=1,Prix!$B$27,0)+IF(AF13=1,Prix!$B$28,0)+IF(AG13=1,Prix!$B$29,0)+Prix!$B$18,0)+IF(AH13=1,IF(NOT(OR(AND(NOT(AM13),NOT(AN13),NOT(AO13)),AND(NOT(AM13),NOT(AN13),AO13),AND(NOT(AM13),AN13,NOT(AO13)),AND(AM13,NOT(AN13),NOT(AO13))))=TRUE,"Erreur : au moins 2 options non compatibles sélectionnées",IF(AI13=1,Prix!$B$51,0)+IF(AJ13=1,Prix!$B$52,0)+IF(AL13=1,Prix!$B$54,0)+IF(AM13=1,Prix!$B$56,0)+IF(AN13=1,Prix!$B$57,0)+IF(AO13=1,Prix!$B$58,0)+IF(AK13=1,Prix!$B$53,0)+Prix!$B$49),0)+IF(AP13=1,IF(NOT(OR(AND(NOT(AU13),NOT(AV13),NOT(AW13)),AND(NOT(AU13),NOT(AV13),AW13),AND(NOT(AU13),AV13,NOT(AW13)),AND(AU13,NOT(AV13),NOT(AW13))))=TRUE,"Erreur : au moins 2 options non compatibles sélectionnées",IF(AQ13=1,Prix!$B$36,0)+IF(AR13=1,Prix!$B$37,0)+IF(AS13=1,Prix!$B$38,0)+IF(AU13=1,Prix!$B$41,0)+IF(AV13=1,Prix!$B$42,0)+IF(AW13=1,Prix!$B$43,0)+IF(AT13=1,Prix!$B$40,0)+IF(AX13=1,Prix!$B$44,0)+Prix!$B$34),0)),)</f>
        <v>3951.56</v>
      </c>
      <c r="AZ13" s="153">
        <f>IFERROR(IF(NOT(OR(AND(J13,NOT(T13),NOT(X13),NOT(AH13),NOT(AP13)),AND(NOT(J13),T13,NOT(X13),NOT(AH13),NOT(AP13)),AND(NOT(J13),NOT(T13),X13,NOT(AH13),NOT(AP13)),AND(NOT(J13),NOT(T13),NOT(X13),AH13,NOT(AP13)),AND(NOT(J13),NOT(T13),NOT(X13),NOT(AH13),AP13),NOT(AND(J13,T13,X13,AH13,AP13))))=TRUE,"Erreur : au moins 2 imprimantes ont été sélectionnées sur la même ligne",IF(J13=1,IF(K13=1,Prix!$F$4,0)+IF(L13=1,Prix!$F$5,0)+IF(M13=1,Prix!$F$6,0)+IF(N13=1,Prix!$F$7,0)+IF(O13=1,Prix!$F$8,0)+IF(P13=1,Prix!$F$10,0)+IF(Q13=1,Prix!$F$11,0)+IF(R13=1,Prix!$F$12,0)+IF(S13=1,Prix!$F$13,0)+Prix!$F$2,0)+IF(T13=1,IF(U13=1,Prix!$F$65,0)+IF(W13=1,Prix!$F$68,0)+IF(V13=1,Prix!$F$66,0)+Prix!$F$63,0)+IF(X13=1,IF(Y13=1,Prix!$F$20,0)+IF(Z13=1,Prix!$F$21,0)+IF(AA13=1,Prix!$F$22,0)+IF(AB13=1,Prix!$F$23,0)+IF(AC13=1,Prix!$F$24,0)+IF(AD13=1,Prix!$F$26,0)+IF(AE13=1,Prix!$F$27,0)+IF(AF13=1,Prix!$F$28,0)+IF(AG13=1,Prix!$F$29,0)+Prix!$F$18,0)+IF(AH13=1,IF(NOT(OR(AND(NOT(AM13),NOT(AN13),NOT(AO13)),AND(NOT(AM13),NOT(AN13),AO13),AND(NOT(AM13),AN13,NOT(AO13)),AND(AM13,NOT(AN13),NOT(AO13))))=TRUE,"Erreur : au moins 2 options non compatibles sélectionnées",IF(AI13=1,Prix!$F$51,0)+IF(AJ13=1,Prix!$F$52,0)+IF(AL13=1,Prix!$F$54,0)+IF(AM13=1,Prix!$F$56,0)+IF(AN13=1,Prix!$F$57,0)+IF(AO13=1,Prix!$F$58,0)+IF(AK13=1,Prix!$F$53,0)+Prix!$F$49),0)+IF(AP13=1,IF(NOT(OR(AND(NOT(AU13),NOT(AV13),NOT(AW13)),AND(NOT(AU13),NOT(AV13),AW13),AND(NOT(AU13),AV13,NOT(AW13)),AND(AU13,NOT(AV13),NOT(AW13))))=TRUE,"Erreur : au moins 2 options non compatibles sélectionnées",IF(AQ13=1,Prix!$F$36,0)+IF(AR13=1,Prix!$F$37,0)+IF(AS13=1,Prix!$F$38,0)+IF(AU13=1,Prix!$F$41,0)+IF(AV13=1,Prix!$F$42,0)+IF(AW13=1,Prix!$F$43,0)+IF(AT13=1,Prix!$F$40,0)+IF(AX13=1,Prix!$F$44,0)+Prix!$F$34),0)),)</f>
        <v>105.11999999999999</v>
      </c>
      <c r="BA13" s="153">
        <f>IFERROR(IF(NOT(OR(AND(J13,NOT(T13),NOT(X13),NOT(AH13),NOT(AP13)),AND(NOT(J13),T13,NOT(X13),NOT(AH13),NOT(AP13)),AND(NOT(J13),NOT(T13),X13,NOT(AH13),NOT(AP13)),AND(NOT(J13),NOT(T13),NOT(X13),AH13,NOT(AP13)),AND(NOT(J13),NOT(T13),NOT(X13),NOT(AH13),AP13),NOT(AND(J13,T13,X13,AH13,AP13))))=TRUE,"Erreur : au moins 2 imprimantes ont été sélectionnées sur la même ligne",IF(J13=1,IF(K13=1,Prix!$G$4,0)+IF(L13=1,Prix!$G$5,0)+IF(M13=1,Prix!$G$6,0)+IF(N13=1,Prix!$G$7,0)+IF(O13=1,Prix!$G$8,0)+IF(P13=1,Prix!$G$10,0)+IF(Q13=1,Prix!$G$11,0)+IF(R13=1,Prix!$G$12,0)+IF(S13=1,Prix!$G$13,0)+Prix!$G$2,0)+IF(T13=1,IF(U13=1,Prix!$G$65,0)+IF(W13=1,Prix!$G$68,0)+IF(V13=1,Prix!$G$66,0)+Prix!$G$63,0)+IF(X13=1,IF(Y13=1,Prix!$G$20,0)+IF(Z13=1,Prix!$G$21,0)+IF(AA13=1,Prix!$G$22,0)+IF(AB13=1,Prix!$G$23,0)+IF(AC13=1,Prix!$G$24,0)+IF(AD13=1,Prix!$G$26,0)+IF(AE13=1,Prix!$G$27,0)+IF(AF13=1,Prix!$G$28,0)+IF(AG13=1,Prix!$G$29,0)+Prix!$G$18,0)+IF(AH13=1,IF(NOT(OR(AND(NOT(AM13),NOT(AN13),NOT(AO13)),AND(NOT(AM13),NOT(AN13),AO13),AND(NOT(AM13),AN13,NOT(AO13)),AND(AM13,NOT(AN13),NOT(AO13))))=TRUE,"Erreur : au moins 2 options non compatibles sélectionnées",IF(AI13=1,Prix!$G$51,0)+IF(AJ13=1,Prix!$G$52,0)+IF(AL13=1,Prix!$G$54,0)+IF(AM13=1,Prix!$G$56,0)+IF(AN13=1,Prix!$G$57,0)+IF(AO13=1,Prix!$G$58,0)+IF(AK13=1,Prix!$G$53,0)+Prix!$G$49),0)+IF(AP13=1,IF(NOT(OR(AND(NOT(AU13),NOT(AV13),NOT(AW13)),AND(NOT(AU13),NOT(AV13),AW13),AND(NOT(AU13),AV13,NOT(AW13)),AND(AU13,NOT(AV13),NOT(AW13))))=TRUE,"Erreur : au moins 2 options non compatibles sélectionnées",IF(AQ13=1,Prix!$G$36,0)+IF(AR13=1,Prix!$G$37,0)+IF(AS13=1,Prix!$G$38,0)+IF(AU13=1,Prix!$G$41,0)+IF(AV13=1,Prix!$G$42,0)+IF(AW13=1,Prix!$G$43,0)+IF(AT13=1,Prix!$G$40,0)+IF(AX13=1,Prix!$G$44,0)+Prix!$G$34),0)),)</f>
        <v>82.27</v>
      </c>
      <c r="BB13" s="153">
        <f>IFERROR(IF(NOT(OR(AND(J13,NOT(T13),NOT(X13),NOT(AH13),NOT(AP13)),AND(NOT(J13),T13,NOT(X13),NOT(AH13),NOT(AP13)),AND(NOT(J13),NOT(T13),X13,NOT(AH13),NOT(AP13)),AND(NOT(J13),NOT(T13),NOT(X13),AH13,NOT(AP13)),AND(NOT(J13),NOT(T13),NOT(X13),NOT(AH13),AP13),NOT(AND(J13,T13,X13,AH13,AP13))))=TRUE,"Erreur : au moins 2 imprimantes ont été sélectionnées sur la même ligne",IF(J13=1,IF(K13=1,Prix!$H$4,0)+IF(L13=1,Prix!$H$5,0)+IF(M13=1,Prix!$H$6,0)+IF(N13=1,Prix!$H$7,0)+IF(O13=1,Prix!$H$8,0)+IF(P13=1,Prix!$H$10,0)+IF(Q13=1,Prix!$H$11,0)+IF(R13=1,Prix!$H$12,0)+IF(S13=1,Prix!$H$13,0)+Prix!$H$2,0)+IF(T13=1,IF(U13=1,Prix!$H$65,0)+IF(W13=1,Prix!$H$68,0)+IF(V13=1,Prix!$H$66,0)+Prix!$H$63,0)+IF(X13=1,IF(Y13=1,Prix!$H$20,0)+IF(Z13=1,Prix!$H$21,0)+IF(AA13=1,Prix!$H$22,0)+IF(AB13=1,Prix!$H$23,0)+IF(AC13=1,Prix!$H$24,0)+IF(AD13=1,Prix!$H$26,0)+IF(AE13=1,Prix!$H$27,0)+IF(AF13=1,Prix!$H$28,0)+IF(AG13=1,Prix!$H$29,0)+Prix!$H$18,0)+IF(AH13=1,IF(NOT(OR(AND(NOT(AM13),NOT(AN13),NOT(AO13)),AND(NOT(AM13),NOT(AN13),AO13),AND(NOT(AM13),AN13,NOT(AO13)),AND(AM13,NOT(AN13),NOT(AO13))))=TRUE,"Erreur : au moins 2 options non compatibles sélectionnées",IF(AI13=1,Prix!$H$51,0)+IF(AJ13=1,Prix!$H$52,0)+IF(AL13=1,Prix!$H$54,0)+IF(AM13=1,Prix!$H$56,0)+IF(AN13=1,Prix!$H$57,0)+IF(AO13=1,Prix!$H$58,0)+IF(AK13=1,Prix!$H$53,0)+Prix!$H$49),0)+IF(AP13=1,IF(NOT(OR(AND(NOT(AU13),NOT(AV13),NOT(AW13)),AND(NOT(AU13),NOT(AV13),AW13),AND(NOT(AU13),AV13,NOT(AW13)),AND(AU13,NOT(AV13),NOT(AW13))))=TRUE,"Erreur : au moins 2 options non compatibles sélectionnées",IF(AQ13=1,Prix!$H$36,0)+IF(AR13=1,Prix!$H$37,0)+IF(AS13=1,Prix!$H$38,0)+IF(AU13=1,Prix!$H$41,0)+IF(AV13=1,Prix!$H$42,0)+IF(AW13=1,Prix!$H$43,0)+IF(AT13=1,Prix!$H$40,0)+IF(AX13=1,Prix!$H$44,0)+Prix!$H$34),0)),)</f>
        <v>81.430000000000007</v>
      </c>
    </row>
    <row r="14" spans="1:65" x14ac:dyDescent="0.3">
      <c r="A14" s="159"/>
      <c r="B14" s="10"/>
      <c r="C14" s="11"/>
      <c r="D14" s="11"/>
      <c r="E14" s="11"/>
      <c r="F14" s="12"/>
      <c r="G14" s="13"/>
      <c r="H14" s="13"/>
      <c r="I14" s="23"/>
      <c r="J14" s="27"/>
      <c r="K14" s="112" t="str">
        <f t="shared" si="0"/>
        <v/>
      </c>
      <c r="L14" s="113" t="str">
        <f t="shared" si="1"/>
        <v/>
      </c>
      <c r="M14" s="113" t="str">
        <f t="shared" si="2"/>
        <v/>
      </c>
      <c r="N14" s="113" t="str">
        <f t="shared" si="3"/>
        <v/>
      </c>
      <c r="O14" s="113" t="str">
        <f t="shared" si="4"/>
        <v/>
      </c>
      <c r="P14" s="11"/>
      <c r="Q14" s="11"/>
      <c r="R14" s="98"/>
      <c r="S14" s="88"/>
      <c r="T14" s="129"/>
      <c r="U14" s="110" t="str">
        <f t="shared" si="5"/>
        <v/>
      </c>
      <c r="V14" s="110" t="str">
        <f t="shared" si="6"/>
        <v/>
      </c>
      <c r="W14" s="139"/>
      <c r="X14" s="114">
        <v>1</v>
      </c>
      <c r="Y14" s="110">
        <f t="shared" si="7"/>
        <v>1</v>
      </c>
      <c r="Z14" s="110">
        <f t="shared" si="8"/>
        <v>1</v>
      </c>
      <c r="AA14" s="110">
        <f t="shared" si="9"/>
        <v>1</v>
      </c>
      <c r="AB14" s="110" t="str">
        <f t="shared" si="10"/>
        <v/>
      </c>
      <c r="AC14" s="110" t="str">
        <f t="shared" si="11"/>
        <v/>
      </c>
      <c r="AD14" s="11">
        <v>1</v>
      </c>
      <c r="AE14" s="11">
        <v>1</v>
      </c>
      <c r="AF14" s="11"/>
      <c r="AG14" s="62">
        <v>1</v>
      </c>
      <c r="AH14" s="27"/>
      <c r="AI14" s="110" t="str">
        <f t="shared" si="12"/>
        <v/>
      </c>
      <c r="AJ14" s="110" t="str">
        <f t="shared" si="13"/>
        <v/>
      </c>
      <c r="AK14" s="110" t="str">
        <f t="shared" si="14"/>
        <v/>
      </c>
      <c r="AL14" s="110" t="str">
        <f t="shared" si="15"/>
        <v/>
      </c>
      <c r="AM14" s="11"/>
      <c r="AN14" s="11"/>
      <c r="AO14" s="28"/>
      <c r="AP14" s="27"/>
      <c r="AQ14" s="108" t="str">
        <f t="shared" si="16"/>
        <v/>
      </c>
      <c r="AR14" s="108" t="str">
        <f t="shared" si="17"/>
        <v/>
      </c>
      <c r="AS14" s="108" t="str">
        <f t="shared" si="18"/>
        <v/>
      </c>
      <c r="AT14" s="10"/>
      <c r="AU14" s="10"/>
      <c r="AV14" s="10"/>
      <c r="AW14" s="10"/>
      <c r="AX14" s="28"/>
      <c r="AY14" s="153">
        <f>IFERROR(IF(NOT(OR(AND(J14,NOT(T14),NOT(X14),NOT(AH14),NOT(AP14)),AND(NOT(J14),T14,NOT(X14),NOT(AH14),NOT(AP14)),AND(NOT(J14),NOT(T14),X14,NOT(AH14),NOT(AP14)),AND(NOT(J14),NOT(T14),NOT(X14),AH14,NOT(AP14)),AND(NOT(J14),NOT(T14),NOT(X14),NOT(AH14),AP14),NOT(AND(J14,T14,X14,AH14,AP14))))=TRUE,"Erreur : au moins 2 imprimantes ont été sélectionnées sur la même ligne",IF(J14=1,IF(K14=1,Prix!$B$4,0)+IF(L14=1,Prix!$B$5,0)+IF(M14=1,Prix!$B$6,0)+IF(N14=1,Prix!$B$7,0)+IF(O14=1,Prix!$B$8,0)+IF(P14=1,Prix!$B$10,0)+IF(Q14=1,Prix!$B$11,0)+IF(R14=1,Prix!$B$12,0)+IF(S14=1,Prix!$B$13,0)+Prix!$B$2,0)+IF(T14=1,IF(U14=1,Prix!$B$65,0)+IF(W14=1,Prix!$B$68,0)+IF(V14=1,Prix!$B$66,0)+Prix!$B$63,0)+IF(X14=1,IF(Y14=1,Prix!$B$20,0)+IF(Z14=1,Prix!$B$21,0)+IF(AA14=1,Prix!$B$22,0)+IF(AB14=1,Prix!$B$23,0)+IF(AC14=1,Prix!$B$24,0)+IF(AD14=1,Prix!$B$26,0)+IF(AE14=1,Prix!$B$27,0)+IF(AF14=1,Prix!$B$28,0)+IF(AG14=1,Prix!$B$29,0)+Prix!$B$18,0)+IF(AH14=1,IF(NOT(OR(AND(NOT(AM14),NOT(AN14),NOT(AO14)),AND(NOT(AM14),NOT(AN14),AO14),AND(NOT(AM14),AN14,NOT(AO14)),AND(AM14,NOT(AN14),NOT(AO14))))=TRUE,"Erreur : au moins 2 options non compatibles sélectionnées",IF(AI14=1,Prix!$B$51,0)+IF(AJ14=1,Prix!$B$52,0)+IF(AL14=1,Prix!$B$54,0)+IF(AM14=1,Prix!$B$56,0)+IF(AN14=1,Prix!$B$57,0)+IF(AO14=1,Prix!$B$58,0)+IF(AK14=1,Prix!$B$53,0)+Prix!$B$49),0)+IF(AP14=1,IF(NOT(OR(AND(NOT(AU14),NOT(AV14),NOT(AW14)),AND(NOT(AU14),NOT(AV14),AW14),AND(NOT(AU14),AV14,NOT(AW14)),AND(AU14,NOT(AV14),NOT(AW14))))=TRUE,"Erreur : au moins 2 options non compatibles sélectionnées",IF(AQ14=1,Prix!$B$36,0)+IF(AR14=1,Prix!$B$37,0)+IF(AS14=1,Prix!$B$38,0)+IF(AU14=1,Prix!$B$41,0)+IF(AV14=1,Prix!$B$42,0)+IF(AW14=1,Prix!$B$43,0)+IF(AT14=1,Prix!$B$40,0)+IF(AX14=1,Prix!$B$44,0)+Prix!$B$34),0)),)</f>
        <v>4075.94</v>
      </c>
      <c r="AZ14" s="153">
        <f>IFERROR(IF(NOT(OR(AND(J14,NOT(T14),NOT(X14),NOT(AH14),NOT(AP14)),AND(NOT(J14),T14,NOT(X14),NOT(AH14),NOT(AP14)),AND(NOT(J14),NOT(T14),X14,NOT(AH14),NOT(AP14)),AND(NOT(J14),NOT(T14),NOT(X14),AH14,NOT(AP14)),AND(NOT(J14),NOT(T14),NOT(X14),NOT(AH14),AP14),NOT(AND(J14,T14,X14,AH14,AP14))))=TRUE,"Erreur : au moins 2 imprimantes ont été sélectionnées sur la même ligne",IF(J14=1,IF(K14=1,Prix!$F$4,0)+IF(L14=1,Prix!$F$5,0)+IF(M14=1,Prix!$F$6,0)+IF(N14=1,Prix!$F$7,0)+IF(O14=1,Prix!$F$8,0)+IF(P14=1,Prix!$F$10,0)+IF(Q14=1,Prix!$F$11,0)+IF(R14=1,Prix!$F$12,0)+IF(S14=1,Prix!$F$13,0)+Prix!$F$2,0)+IF(T14=1,IF(U14=1,Prix!$F$65,0)+IF(W14=1,Prix!$F$68,0)+IF(V14=1,Prix!$F$66,0)+Prix!$F$63,0)+IF(X14=1,IF(Y14=1,Prix!$F$20,0)+IF(Z14=1,Prix!$F$21,0)+IF(AA14=1,Prix!$F$22,0)+IF(AB14=1,Prix!$F$23,0)+IF(AC14=1,Prix!$F$24,0)+IF(AD14=1,Prix!$F$26,0)+IF(AE14=1,Prix!$F$27,0)+IF(AF14=1,Prix!$F$28,0)+IF(AG14=1,Prix!$F$29,0)+Prix!$F$18,0)+IF(AH14=1,IF(NOT(OR(AND(NOT(AM14),NOT(AN14),NOT(AO14)),AND(NOT(AM14),NOT(AN14),AO14),AND(NOT(AM14),AN14,NOT(AO14)),AND(AM14,NOT(AN14),NOT(AO14))))=TRUE,"Erreur : au moins 2 options non compatibles sélectionnées",IF(AI14=1,Prix!$F$51,0)+IF(AJ14=1,Prix!$F$52,0)+IF(AL14=1,Prix!$F$54,0)+IF(AM14=1,Prix!$F$56,0)+IF(AN14=1,Prix!$F$57,0)+IF(AO14=1,Prix!$F$58,0)+IF(AK14=1,Prix!$F$53,0)+Prix!$F$49),0)+IF(AP14=1,IF(NOT(OR(AND(NOT(AU14),NOT(AV14),NOT(AW14)),AND(NOT(AU14),NOT(AV14),AW14),AND(NOT(AU14),AV14,NOT(AW14)),AND(AU14,NOT(AV14),NOT(AW14))))=TRUE,"Erreur : au moins 2 options non compatibles sélectionnées",IF(AQ14=1,Prix!$F$36,0)+IF(AR14=1,Prix!$F$37,0)+IF(AS14=1,Prix!$F$38,0)+IF(AU14=1,Prix!$F$41,0)+IF(AV14=1,Prix!$F$42,0)+IF(AW14=1,Prix!$F$43,0)+IF(AT14=1,Prix!$F$40,0)+IF(AX14=1,Prix!$F$44,0)+Prix!$F$34),0)),)</f>
        <v>105.11999999999999</v>
      </c>
      <c r="BA14" s="153">
        <f>IFERROR(IF(NOT(OR(AND(J14,NOT(T14),NOT(X14),NOT(AH14),NOT(AP14)),AND(NOT(J14),T14,NOT(X14),NOT(AH14),NOT(AP14)),AND(NOT(J14),NOT(T14),X14,NOT(AH14),NOT(AP14)),AND(NOT(J14),NOT(T14),NOT(X14),AH14,NOT(AP14)),AND(NOT(J14),NOT(T14),NOT(X14),NOT(AH14),AP14),NOT(AND(J14,T14,X14,AH14,AP14))))=TRUE,"Erreur : au moins 2 imprimantes ont été sélectionnées sur la même ligne",IF(J14=1,IF(K14=1,Prix!$G$4,0)+IF(L14=1,Prix!$G$5,0)+IF(M14=1,Prix!$G$6,0)+IF(N14=1,Prix!$G$7,0)+IF(O14=1,Prix!$G$8,0)+IF(P14=1,Prix!$G$10,0)+IF(Q14=1,Prix!$G$11,0)+IF(R14=1,Prix!$G$12,0)+IF(S14=1,Prix!$G$13,0)+Prix!$G$2,0)+IF(T14=1,IF(U14=1,Prix!$G$65,0)+IF(W14=1,Prix!$G$68,0)+IF(V14=1,Prix!$G$66,0)+Prix!$G$63,0)+IF(X14=1,IF(Y14=1,Prix!$G$20,0)+IF(Z14=1,Prix!$G$21,0)+IF(AA14=1,Prix!$G$22,0)+IF(AB14=1,Prix!$G$23,0)+IF(AC14=1,Prix!$G$24,0)+IF(AD14=1,Prix!$G$26,0)+IF(AE14=1,Prix!$G$27,0)+IF(AF14=1,Prix!$G$28,0)+IF(AG14=1,Prix!$G$29,0)+Prix!$G$18,0)+IF(AH14=1,IF(NOT(OR(AND(NOT(AM14),NOT(AN14),NOT(AO14)),AND(NOT(AM14),NOT(AN14),AO14),AND(NOT(AM14),AN14,NOT(AO14)),AND(AM14,NOT(AN14),NOT(AO14))))=TRUE,"Erreur : au moins 2 options non compatibles sélectionnées",IF(AI14=1,Prix!$G$51,0)+IF(AJ14=1,Prix!$G$52,0)+IF(AL14=1,Prix!$G$54,0)+IF(AM14=1,Prix!$G$56,0)+IF(AN14=1,Prix!$G$57,0)+IF(AO14=1,Prix!$G$58,0)+IF(AK14=1,Prix!$G$53,0)+Prix!$G$49),0)+IF(AP14=1,IF(NOT(OR(AND(NOT(AU14),NOT(AV14),NOT(AW14)),AND(NOT(AU14),NOT(AV14),AW14),AND(NOT(AU14),AV14,NOT(AW14)),AND(AU14,NOT(AV14),NOT(AW14))))=TRUE,"Erreur : au moins 2 options non compatibles sélectionnées",IF(AQ14=1,Prix!$G$36,0)+IF(AR14=1,Prix!$G$37,0)+IF(AS14=1,Prix!$G$38,0)+IF(AU14=1,Prix!$G$41,0)+IF(AV14=1,Prix!$G$42,0)+IF(AW14=1,Prix!$G$43,0)+IF(AT14=1,Prix!$G$40,0)+IF(AX14=1,Prix!$G$44,0)+Prix!$G$34),0)),)</f>
        <v>82.27</v>
      </c>
      <c r="BB14" s="153">
        <f>IFERROR(IF(NOT(OR(AND(J14,NOT(T14),NOT(X14),NOT(AH14),NOT(AP14)),AND(NOT(J14),T14,NOT(X14),NOT(AH14),NOT(AP14)),AND(NOT(J14),NOT(T14),X14,NOT(AH14),NOT(AP14)),AND(NOT(J14),NOT(T14),NOT(X14),AH14,NOT(AP14)),AND(NOT(J14),NOT(T14),NOT(X14),NOT(AH14),AP14),NOT(AND(J14,T14,X14,AH14,AP14))))=TRUE,"Erreur : au moins 2 imprimantes ont été sélectionnées sur la même ligne",IF(J14=1,IF(K14=1,Prix!$H$4,0)+IF(L14=1,Prix!$H$5,0)+IF(M14=1,Prix!$H$6,0)+IF(N14=1,Prix!$H$7,0)+IF(O14=1,Prix!$H$8,0)+IF(P14=1,Prix!$H$10,0)+IF(Q14=1,Prix!$H$11,0)+IF(R14=1,Prix!$H$12,0)+IF(S14=1,Prix!$H$13,0)+Prix!$H$2,0)+IF(T14=1,IF(U14=1,Prix!$H$65,0)+IF(W14=1,Prix!$H$68,0)+IF(V14=1,Prix!$H$66,0)+Prix!$H$63,0)+IF(X14=1,IF(Y14=1,Prix!$H$20,0)+IF(Z14=1,Prix!$H$21,0)+IF(AA14=1,Prix!$H$22,0)+IF(AB14=1,Prix!$H$23,0)+IF(AC14=1,Prix!$H$24,0)+IF(AD14=1,Prix!$H$26,0)+IF(AE14=1,Prix!$H$27,0)+IF(AF14=1,Prix!$H$28,0)+IF(AG14=1,Prix!$H$29,0)+Prix!$H$18,0)+IF(AH14=1,IF(NOT(OR(AND(NOT(AM14),NOT(AN14),NOT(AO14)),AND(NOT(AM14),NOT(AN14),AO14),AND(NOT(AM14),AN14,NOT(AO14)),AND(AM14,NOT(AN14),NOT(AO14))))=TRUE,"Erreur : au moins 2 options non compatibles sélectionnées",IF(AI14=1,Prix!$H$51,0)+IF(AJ14=1,Prix!$H$52,0)+IF(AL14=1,Prix!$H$54,0)+IF(AM14=1,Prix!$H$56,0)+IF(AN14=1,Prix!$H$57,0)+IF(AO14=1,Prix!$H$58,0)+IF(AK14=1,Prix!$H$53,0)+Prix!$H$49),0)+IF(AP14=1,IF(NOT(OR(AND(NOT(AU14),NOT(AV14),NOT(AW14)),AND(NOT(AU14),NOT(AV14),AW14),AND(NOT(AU14),AV14,NOT(AW14)),AND(AU14,NOT(AV14),NOT(AW14))))=TRUE,"Erreur : au moins 2 options non compatibles sélectionnées",IF(AQ14=1,Prix!$H$36,0)+IF(AR14=1,Prix!$H$37,0)+IF(AS14=1,Prix!$H$38,0)+IF(AU14=1,Prix!$H$41,0)+IF(AV14=1,Prix!$H$42,0)+IF(AW14=1,Prix!$H$43,0)+IF(AT14=1,Prix!$H$40,0)+IF(AX14=1,Prix!$H$44,0)+Prix!$H$34),0)),)</f>
        <v>81.430000000000007</v>
      </c>
    </row>
    <row r="15" spans="1:65" x14ac:dyDescent="0.3">
      <c r="A15" s="159"/>
      <c r="B15" s="10"/>
      <c r="C15" s="11"/>
      <c r="D15" s="11"/>
      <c r="E15" s="11"/>
      <c r="F15" s="12"/>
      <c r="G15" s="13"/>
      <c r="H15" s="13"/>
      <c r="I15" s="23"/>
      <c r="J15" s="27"/>
      <c r="K15" s="112" t="str">
        <f t="shared" si="0"/>
        <v/>
      </c>
      <c r="L15" s="113" t="str">
        <f t="shared" si="1"/>
        <v/>
      </c>
      <c r="M15" s="113" t="str">
        <f t="shared" si="2"/>
        <v/>
      </c>
      <c r="N15" s="113" t="str">
        <f>IF(AND(J15=1,IF(S15=1,0,1)),1,"")</f>
        <v/>
      </c>
      <c r="O15" s="113" t="str">
        <f>IF(AND(J15=1,IF(P15=1,0,1)),1,"")</f>
        <v/>
      </c>
      <c r="P15" s="11"/>
      <c r="Q15" s="11"/>
      <c r="R15" s="98"/>
      <c r="S15" s="88"/>
      <c r="T15" s="129"/>
      <c r="U15" s="110" t="str">
        <f t="shared" si="5"/>
        <v/>
      </c>
      <c r="V15" s="110" t="str">
        <f t="shared" si="6"/>
        <v/>
      </c>
      <c r="W15" s="139"/>
      <c r="X15" s="27"/>
      <c r="Y15" s="110" t="str">
        <f t="shared" si="7"/>
        <v/>
      </c>
      <c r="Z15" s="110" t="str">
        <f t="shared" si="8"/>
        <v/>
      </c>
      <c r="AA15" s="110" t="str">
        <f t="shared" si="9"/>
        <v/>
      </c>
      <c r="AB15" s="110" t="str">
        <f t="shared" si="10"/>
        <v/>
      </c>
      <c r="AC15" s="110" t="str">
        <f t="shared" si="11"/>
        <v/>
      </c>
      <c r="AD15" s="11"/>
      <c r="AE15" s="11"/>
      <c r="AF15" s="11"/>
      <c r="AG15" s="62"/>
      <c r="AH15" s="27"/>
      <c r="AI15" s="110" t="str">
        <f t="shared" si="12"/>
        <v/>
      </c>
      <c r="AJ15" s="110" t="str">
        <f t="shared" si="13"/>
        <v/>
      </c>
      <c r="AK15" s="110" t="str">
        <f t="shared" si="14"/>
        <v/>
      </c>
      <c r="AL15" s="110" t="str">
        <f t="shared" si="15"/>
        <v/>
      </c>
      <c r="AM15" s="11"/>
      <c r="AN15" s="11"/>
      <c r="AO15" s="28"/>
      <c r="AP15" s="27">
        <v>1</v>
      </c>
      <c r="AQ15" s="108">
        <f t="shared" si="16"/>
        <v>1</v>
      </c>
      <c r="AR15" s="108">
        <f t="shared" si="17"/>
        <v>1</v>
      </c>
      <c r="AS15" s="108">
        <f t="shared" si="18"/>
        <v>1</v>
      </c>
      <c r="AT15" s="10"/>
      <c r="AU15" s="10">
        <v>1</v>
      </c>
      <c r="AV15" s="10"/>
      <c r="AW15" s="10"/>
      <c r="AX15" s="28"/>
      <c r="AY15" s="153">
        <f>IFERROR(IF(NOT(OR(AND(J15,NOT(T15),NOT(X15),NOT(AH15),NOT(AP15)),AND(NOT(J15),T15,NOT(X15),NOT(AH15),NOT(AP15)),AND(NOT(J15),NOT(T15),X15,NOT(AH15),NOT(AP15)),AND(NOT(J15),NOT(T15),NOT(X15),AH15,NOT(AP15)),AND(NOT(J15),NOT(T15),NOT(X15),NOT(AH15),AP15),NOT(AND(J15,T15,X15,AH15,AP15))))=TRUE,"Erreur : au moins 2 imprimantes ont été sélectionnées sur la même ligne",IF(J15=1,IF(K15=1,Prix!$B$4,0)+IF(L15=1,Prix!$B$5,0)+IF(M15=1,Prix!$B$6,0)+IF(N15=1,Prix!$B$7,0)+IF(O15=1,Prix!$B$8,0)+IF(P15=1,Prix!$B$10,0)+IF(Q15=1,Prix!$B$11,0)+IF(R15=1,Prix!$B$12,0)+IF(S15=1,Prix!$B$13,0)+Prix!$B$2,0)+IF(T15=1,IF(U15=1,Prix!$B$65,0)+IF(W15=1,Prix!$B$68,0)+IF(V15=1,Prix!$B$66,0)+Prix!$B$63,0)+IF(X15=1,IF(Y15=1,Prix!$B$20,0)+IF(Z15=1,Prix!$B$21,0)+IF(AA15=1,Prix!$B$22,0)+IF(AB15=1,Prix!$B$23,0)+IF(AC15=1,Prix!$B$24,0)+IF(AD15=1,Prix!$B$26,0)+IF(AE15=1,Prix!$B$27,0)+IF(AF15=1,Prix!$B$28,0)+IF(AG15=1,Prix!$B$29,0)+Prix!$B$18,0)+IF(AH15=1,IF(NOT(OR(AND(NOT(AM15),NOT(AN15),NOT(AO15)),AND(NOT(AM15),NOT(AN15),AO15),AND(NOT(AM15),AN15,NOT(AO15)),AND(AM15,NOT(AN15),NOT(AO15))))=TRUE,"Erreur : au moins 2 options non compatibles sélectionnées",IF(AI15=1,Prix!$B$51,0)+IF(AJ15=1,Prix!$B$52,0)+IF(AL15=1,Prix!$B$54,0)+IF(AM15=1,Prix!$B$56,0)+IF(AN15=1,Prix!$B$57,0)+IF(AO15=1,Prix!$B$58,0)+IF(AK15=1,Prix!$B$53,0)+Prix!$B$49),0)+IF(AP15=1,IF(NOT(OR(AND(NOT(AU15),NOT(AV15),NOT(AW15)),AND(NOT(AU15),NOT(AV15),AW15),AND(NOT(AU15),AV15,NOT(AW15)),AND(AU15,NOT(AV15),NOT(AW15))))=TRUE,"Erreur : au moins 2 options non compatibles sélectionnées",IF(AQ15=1,Prix!$B$36,0)+IF(AR15=1,Prix!$B$37,0)+IF(AS15=1,Prix!$B$38,0)+IF(AU15=1,Prix!$B$41,0)+IF(AV15=1,Prix!$B$42,0)+IF(AW15=1,Prix!$B$43,0)+IF(AT15=1,Prix!$B$40,0)+IF(AX15=1,Prix!$B$44,0)+Prix!$B$34),0)),)</f>
        <v>1764.8200000000002</v>
      </c>
      <c r="AZ15" s="153">
        <f>IFERROR(IF(NOT(OR(AND(J15,NOT(T15),NOT(X15),NOT(AH15),NOT(AP15)),AND(NOT(J15),T15,NOT(X15),NOT(AH15),NOT(AP15)),AND(NOT(J15),NOT(T15),X15,NOT(AH15),NOT(AP15)),AND(NOT(J15),NOT(T15),NOT(X15),AH15,NOT(AP15)),AND(NOT(J15),NOT(T15),NOT(X15),NOT(AH15),AP15),NOT(AND(J15,T15,X15,AH15,AP15))))=TRUE,"Erreur : au moins 2 imprimantes ont été sélectionnées sur la même ligne",IF(J15=1,IF(K15=1,Prix!$F$4,0)+IF(L15=1,Prix!$F$5,0)+IF(M15=1,Prix!$F$6,0)+IF(N15=1,Prix!$F$7,0)+IF(O15=1,Prix!$F$8,0)+IF(P15=1,Prix!$F$10,0)+IF(Q15=1,Prix!$F$11,0)+IF(R15=1,Prix!$F$12,0)+IF(S15=1,Prix!$F$13,0)+Prix!$F$2,0)+IF(T15=1,IF(U15=1,Prix!$F$65,0)+IF(W15=1,Prix!$F$68,0)+IF(V15=1,Prix!$F$66,0)+Prix!$F$63,0)+IF(X15=1,IF(Y15=1,Prix!$F$20,0)+IF(Z15=1,Prix!$F$21,0)+IF(AA15=1,Prix!$F$22,0)+IF(AB15=1,Prix!$F$23,0)+IF(AC15=1,Prix!$F$24,0)+IF(AD15=1,Prix!$F$26,0)+IF(AE15=1,Prix!$F$27,0)+IF(AF15=1,Prix!$F$28,0)+IF(AG15=1,Prix!$F$29,0)+Prix!$F$18,0)+IF(AH15=1,IF(NOT(OR(AND(NOT(AM15),NOT(AN15),NOT(AO15)),AND(NOT(AM15),NOT(AN15),AO15),AND(NOT(AM15),AN15,NOT(AO15)),AND(AM15,NOT(AN15),NOT(AO15))))=TRUE,"Erreur : au moins 2 options non compatibles sélectionnées",IF(AI15=1,Prix!$F$51,0)+IF(AJ15=1,Prix!$F$52,0)+IF(AL15=1,Prix!$F$54,0)+IF(AM15=1,Prix!$F$56,0)+IF(AN15=1,Prix!$F$57,0)+IF(AO15=1,Prix!$F$58,0)+IF(AK15=1,Prix!$F$53,0)+Prix!$F$49),0)+IF(AP15=1,IF(NOT(OR(AND(NOT(AU15),NOT(AV15),NOT(AW15)),AND(NOT(AU15),NOT(AV15),AW15),AND(NOT(AU15),AV15,NOT(AW15)),AND(AU15,NOT(AV15),NOT(AW15))))=TRUE,"Erreur : au moins 2 options non compatibles sélectionnées",IF(AQ15=1,Prix!$F$36,0)+IF(AR15=1,Prix!$F$37,0)+IF(AS15=1,Prix!$F$38,0)+IF(AU15=1,Prix!$F$41,0)+IF(AV15=1,Prix!$F$42,0)+IF(AW15=1,Prix!$F$43,0)+IF(AT15=1,Prix!$F$40,0)+IF(AX15=1,Prix!$F$44,0)+Prix!$F$34),0)),)</f>
        <v>55.21</v>
      </c>
      <c r="BA15" s="153">
        <f>IFERROR(IF(NOT(OR(AND(J15,NOT(T15),NOT(X15),NOT(AH15),NOT(AP15)),AND(NOT(J15),T15,NOT(X15),NOT(AH15),NOT(AP15)),AND(NOT(J15),NOT(T15),X15,NOT(AH15),NOT(AP15)),AND(NOT(J15),NOT(T15),NOT(X15),AH15,NOT(AP15)),AND(NOT(J15),NOT(T15),NOT(X15),NOT(AH15),AP15),NOT(AND(J15,T15,X15,AH15,AP15))))=TRUE,"Erreur : au moins 2 imprimantes ont été sélectionnées sur la même ligne",IF(J15=1,IF(K15=1,Prix!$G$4,0)+IF(L15=1,Prix!$G$5,0)+IF(M15=1,Prix!$G$6,0)+IF(N15=1,Prix!$G$7,0)+IF(O15=1,Prix!$G$8,0)+IF(P15=1,Prix!$G$10,0)+IF(Q15=1,Prix!$G$11,0)+IF(R15=1,Prix!$G$12,0)+IF(S15=1,Prix!$G$13,0)+Prix!$G$2,0)+IF(T15=1,IF(U15=1,Prix!$G$65,0)+IF(W15=1,Prix!$G$68,0)+IF(V15=1,Prix!$G$66,0)+Prix!$G$63,0)+IF(X15=1,IF(Y15=1,Prix!$G$20,0)+IF(Z15=1,Prix!$G$21,0)+IF(AA15=1,Prix!$G$22,0)+IF(AB15=1,Prix!$G$23,0)+IF(AC15=1,Prix!$G$24,0)+IF(AD15=1,Prix!$G$26,0)+IF(AE15=1,Prix!$G$27,0)+IF(AF15=1,Prix!$G$28,0)+IF(AG15=1,Prix!$G$29,0)+Prix!$G$18,0)+IF(AH15=1,IF(NOT(OR(AND(NOT(AM15),NOT(AN15),NOT(AO15)),AND(NOT(AM15),NOT(AN15),AO15),AND(NOT(AM15),AN15,NOT(AO15)),AND(AM15,NOT(AN15),NOT(AO15))))=TRUE,"Erreur : au moins 2 options non compatibles sélectionnées",IF(AI15=1,Prix!$G$51,0)+IF(AJ15=1,Prix!$G$52,0)+IF(AL15=1,Prix!$G$54,0)+IF(AM15=1,Prix!$G$56,0)+IF(AN15=1,Prix!$G$57,0)+IF(AO15=1,Prix!$G$58,0)+IF(AK15=1,Prix!$G$53,0)+Prix!$G$49),0)+IF(AP15=1,IF(NOT(OR(AND(NOT(AU15),NOT(AV15),NOT(AW15)),AND(NOT(AU15),NOT(AV15),AW15),AND(NOT(AU15),AV15,NOT(AW15)),AND(AU15,NOT(AV15),NOT(AW15))))=TRUE,"Erreur : au moins 2 options non compatibles sélectionnées",IF(AQ15=1,Prix!$G$36,0)+IF(AR15=1,Prix!$G$37,0)+IF(AS15=1,Prix!$G$38,0)+IF(AU15=1,Prix!$G$41,0)+IF(AV15=1,Prix!$G$42,0)+IF(AW15=1,Prix!$G$43,0)+IF(AT15=1,Prix!$G$40,0)+IF(AX15=1,Prix!$G$44,0)+Prix!$G$34),0)),)</f>
        <v>43.59</v>
      </c>
      <c r="BB15" s="153">
        <f>IFERROR(IF(NOT(OR(AND(J15,NOT(T15),NOT(X15),NOT(AH15),NOT(AP15)),AND(NOT(J15),T15,NOT(X15),NOT(AH15),NOT(AP15)),AND(NOT(J15),NOT(T15),X15,NOT(AH15),NOT(AP15)),AND(NOT(J15),NOT(T15),NOT(X15),AH15,NOT(AP15)),AND(NOT(J15),NOT(T15),NOT(X15),NOT(AH15),AP15),NOT(AND(J15,T15,X15,AH15,AP15))))=TRUE,"Erreur : au moins 2 imprimantes ont été sélectionnées sur la même ligne",IF(J15=1,IF(K15=1,Prix!$H$4,0)+IF(L15=1,Prix!$H$5,0)+IF(M15=1,Prix!$H$6,0)+IF(N15=1,Prix!$H$7,0)+IF(O15=1,Prix!$H$8,0)+IF(P15=1,Prix!$H$10,0)+IF(Q15=1,Prix!$H$11,0)+IF(R15=1,Prix!$H$12,0)+IF(S15=1,Prix!$H$13,0)+Prix!$H$2,0)+IF(T15=1,IF(U15=1,Prix!$H$65,0)+IF(W15=1,Prix!$H$68,0)+IF(V15=1,Prix!$H$66,0)+Prix!$H$63,0)+IF(X15=1,IF(Y15=1,Prix!$H$20,0)+IF(Z15=1,Prix!$H$21,0)+IF(AA15=1,Prix!$H$22,0)+IF(AB15=1,Prix!$H$23,0)+IF(AC15=1,Prix!$H$24,0)+IF(AD15=1,Prix!$H$26,0)+IF(AE15=1,Prix!$H$27,0)+IF(AF15=1,Prix!$H$28,0)+IF(AG15=1,Prix!$H$29,0)+Prix!$H$18,0)+IF(AH15=1,IF(NOT(OR(AND(NOT(AM15),NOT(AN15),NOT(AO15)),AND(NOT(AM15),NOT(AN15),AO15),AND(NOT(AM15),AN15,NOT(AO15)),AND(AM15,NOT(AN15),NOT(AO15))))=TRUE,"Erreur : au moins 2 options non compatibles sélectionnées",IF(AI15=1,Prix!$H$51,0)+IF(AJ15=1,Prix!$H$52,0)+IF(AL15=1,Prix!$H$54,0)+IF(AM15=1,Prix!$H$56,0)+IF(AN15=1,Prix!$H$57,0)+IF(AO15=1,Prix!$H$58,0)+IF(AK15=1,Prix!$H$53,0)+Prix!$H$49),0)+IF(AP15=1,IF(NOT(OR(AND(NOT(AU15),NOT(AV15),NOT(AW15)),AND(NOT(AU15),NOT(AV15),AW15),AND(NOT(AU15),AV15,NOT(AW15)),AND(AU15,NOT(AV15),NOT(AW15))))=TRUE,"Erreur : au moins 2 options non compatibles sélectionnées",IF(AQ15=1,Prix!$H$36,0)+IF(AR15=1,Prix!$H$37,0)+IF(AS15=1,Prix!$H$38,0)+IF(AU15=1,Prix!$H$41,0)+IF(AV15=1,Prix!$H$42,0)+IF(AW15=1,Prix!$H$43,0)+IF(AT15=1,Prix!$H$40,0)+IF(AX15=1,Prix!$H$44,0)+Prix!$H$34),0)),)</f>
        <v>36.36</v>
      </c>
    </row>
    <row r="16" spans="1:65" x14ac:dyDescent="0.3">
      <c r="A16" s="159"/>
      <c r="B16" s="10"/>
      <c r="C16" s="11"/>
      <c r="D16" s="11"/>
      <c r="E16" s="11"/>
      <c r="F16" s="12"/>
      <c r="G16" s="13"/>
      <c r="H16" s="13"/>
      <c r="I16" s="23"/>
      <c r="J16" s="27">
        <v>1</v>
      </c>
      <c r="K16" s="112">
        <f t="shared" si="0"/>
        <v>1</v>
      </c>
      <c r="L16" s="113">
        <f t="shared" si="1"/>
        <v>1</v>
      </c>
      <c r="M16" s="113">
        <f t="shared" si="2"/>
        <v>1</v>
      </c>
      <c r="N16" s="113" t="str">
        <f t="shared" si="3"/>
        <v/>
      </c>
      <c r="O16" s="113" t="str">
        <f t="shared" si="4"/>
        <v/>
      </c>
      <c r="P16" s="11">
        <v>1</v>
      </c>
      <c r="Q16" s="11">
        <v>1</v>
      </c>
      <c r="R16" s="98"/>
      <c r="S16" s="88">
        <v>1</v>
      </c>
      <c r="T16" s="129"/>
      <c r="U16" s="110" t="str">
        <f t="shared" si="5"/>
        <v/>
      </c>
      <c r="V16" s="110" t="str">
        <f t="shared" si="6"/>
        <v/>
      </c>
      <c r="W16" s="139"/>
      <c r="X16" s="27"/>
      <c r="Y16" s="110" t="str">
        <f t="shared" si="7"/>
        <v/>
      </c>
      <c r="Z16" s="110" t="str">
        <f t="shared" si="8"/>
        <v/>
      </c>
      <c r="AA16" s="110" t="str">
        <f t="shared" si="9"/>
        <v/>
      </c>
      <c r="AB16" s="110" t="str">
        <f t="shared" si="10"/>
        <v/>
      </c>
      <c r="AC16" s="110" t="str">
        <f t="shared" si="11"/>
        <v/>
      </c>
      <c r="AD16" s="11"/>
      <c r="AE16" s="11"/>
      <c r="AF16" s="11"/>
      <c r="AG16" s="62"/>
      <c r="AH16" s="27"/>
      <c r="AI16" s="110" t="str">
        <f t="shared" si="12"/>
        <v/>
      </c>
      <c r="AJ16" s="110" t="str">
        <f t="shared" si="13"/>
        <v/>
      </c>
      <c r="AK16" s="110" t="str">
        <f t="shared" si="14"/>
        <v/>
      </c>
      <c r="AL16" s="110" t="str">
        <f t="shared" si="15"/>
        <v/>
      </c>
      <c r="AM16" s="11"/>
      <c r="AN16" s="11"/>
      <c r="AO16" s="28"/>
      <c r="AP16" s="27"/>
      <c r="AQ16" s="108" t="str">
        <f t="shared" si="16"/>
        <v/>
      </c>
      <c r="AR16" s="108" t="str">
        <f t="shared" si="17"/>
        <v/>
      </c>
      <c r="AS16" s="108" t="str">
        <f t="shared" si="18"/>
        <v/>
      </c>
      <c r="AT16" s="10"/>
      <c r="AU16" s="10"/>
      <c r="AV16" s="10"/>
      <c r="AW16" s="10"/>
      <c r="AX16" s="28"/>
      <c r="AY16" s="153">
        <f>IFERROR(IF(NOT(OR(AND(J16,NOT(T16),NOT(X16),NOT(AH16),NOT(AP16)),AND(NOT(J16),T16,NOT(X16),NOT(AH16),NOT(AP16)),AND(NOT(J16),NOT(T16),X16,NOT(AH16),NOT(AP16)),AND(NOT(J16),NOT(T16),NOT(X16),AH16,NOT(AP16)),AND(NOT(J16),NOT(T16),NOT(X16),NOT(AH16),AP16),NOT(AND(J16,T16,X16,AH16,AP16))))=TRUE,"Erreur : au moins 2 imprimantes ont été sélectionnées sur la même ligne",IF(J16=1,IF(K16=1,Prix!$B$4,0)+IF(L16=1,Prix!$B$5,0)+IF(M16=1,Prix!$B$6,0)+IF(N16=1,Prix!$B$7,0)+IF(O16=1,Prix!$B$8,0)+IF(P16=1,Prix!$B$10,0)+IF(Q16=1,Prix!$B$11,0)+IF(R16=1,Prix!$B$12,0)+IF(S16=1,Prix!$B$13,0)+Prix!$B$2,0)+IF(T16=1,IF(U16=1,Prix!$B$65,0)+IF(W16=1,Prix!$B$68,0)+IF(V16=1,Prix!$B$66,0)+Prix!$B$63,0)+IF(X16=1,IF(Y16=1,Prix!$B$20,0)+IF(Z16=1,Prix!$B$21,0)+IF(AA16=1,Prix!$B$22,0)+IF(AB16=1,Prix!$B$23,0)+IF(AC16=1,Prix!$B$24,0)+IF(AD16=1,Prix!$B$26,0)+IF(AE16=1,Prix!$B$27,0)+IF(AF16=1,Prix!$B$28,0)+IF(AG16=1,Prix!$B$29,0)+Prix!$B$18,0)+IF(AH16=1,IF(NOT(OR(AND(NOT(AM16),NOT(AN16),NOT(AO16)),AND(NOT(AM16),NOT(AN16),AO16),AND(NOT(AM16),AN16,NOT(AO16)),AND(AM16,NOT(AN16),NOT(AO16))))=TRUE,"Erreur : au moins 2 options non compatibles sélectionnées",IF(AI16=1,Prix!$B$51,0)+IF(AJ16=1,Prix!$B$52,0)+IF(AL16=1,Prix!$B$54,0)+IF(AM16=1,Prix!$B$56,0)+IF(AN16=1,Prix!$B$57,0)+IF(AO16=1,Prix!$B$58,0)+IF(AK16=1,Prix!$B$53,0)+Prix!$B$49),0)+IF(AP16=1,IF(NOT(OR(AND(NOT(AU16),NOT(AV16),NOT(AW16)),AND(NOT(AU16),NOT(AV16),AW16),AND(NOT(AU16),AV16,NOT(AW16)),AND(AU16,NOT(AV16),NOT(AW16))))=TRUE,"Erreur : au moins 2 options non compatibles sélectionnées",IF(AQ16=1,Prix!$B$36,0)+IF(AR16=1,Prix!$B$37,0)+IF(AS16=1,Prix!$B$38,0)+IF(AU16=1,Prix!$B$41,0)+IF(AV16=1,Prix!$B$42,0)+IF(AW16=1,Prix!$B$43,0)+IF(AT16=1,Prix!$B$40,0)+IF(AX16=1,Prix!$B$44,0)+Prix!$B$34),0)),)</f>
        <v>3951.56</v>
      </c>
      <c r="AZ16" s="153">
        <f>IFERROR(IF(NOT(OR(AND(J16,NOT(T16),NOT(X16),NOT(AH16),NOT(AP16)),AND(NOT(J16),T16,NOT(X16),NOT(AH16),NOT(AP16)),AND(NOT(J16),NOT(T16),X16,NOT(AH16),NOT(AP16)),AND(NOT(J16),NOT(T16),NOT(X16),AH16,NOT(AP16)),AND(NOT(J16),NOT(T16),NOT(X16),NOT(AH16),AP16),NOT(AND(J16,T16,X16,AH16,AP16))))=TRUE,"Erreur : au moins 2 imprimantes ont été sélectionnées sur la même ligne",IF(J16=1,IF(K16=1,Prix!$F$4,0)+IF(L16=1,Prix!$F$5,0)+IF(M16=1,Prix!$F$6,0)+IF(N16=1,Prix!$F$7,0)+IF(O16=1,Prix!$F$8,0)+IF(P16=1,Prix!$F$10,0)+IF(Q16=1,Prix!$F$11,0)+IF(R16=1,Prix!$F$12,0)+IF(S16=1,Prix!$F$13,0)+Prix!$F$2,0)+IF(T16=1,IF(U16=1,Prix!$F$65,0)+IF(W16=1,Prix!$F$68,0)+IF(V16=1,Prix!$F$66,0)+Prix!$F$63,0)+IF(X16=1,IF(Y16=1,Prix!$F$20,0)+IF(Z16=1,Prix!$F$21,0)+IF(AA16=1,Prix!$F$22,0)+IF(AB16=1,Prix!$F$23,0)+IF(AC16=1,Prix!$F$24,0)+IF(AD16=1,Prix!$F$26,0)+IF(AE16=1,Prix!$F$27,0)+IF(AF16=1,Prix!$F$28,0)+IF(AG16=1,Prix!$F$29,0)+Prix!$F$18,0)+IF(AH16=1,IF(NOT(OR(AND(NOT(AM16),NOT(AN16),NOT(AO16)),AND(NOT(AM16),NOT(AN16),AO16),AND(NOT(AM16),AN16,NOT(AO16)),AND(AM16,NOT(AN16),NOT(AO16))))=TRUE,"Erreur : au moins 2 options non compatibles sélectionnées",IF(AI16=1,Prix!$F$51,0)+IF(AJ16=1,Prix!$F$52,0)+IF(AL16=1,Prix!$F$54,0)+IF(AM16=1,Prix!$F$56,0)+IF(AN16=1,Prix!$F$57,0)+IF(AO16=1,Prix!$F$58,0)+IF(AK16=1,Prix!$F$53,0)+Prix!$F$49),0)+IF(AP16=1,IF(NOT(OR(AND(NOT(AU16),NOT(AV16),NOT(AW16)),AND(NOT(AU16),NOT(AV16),AW16),AND(NOT(AU16),AV16,NOT(AW16)),AND(AU16,NOT(AV16),NOT(AW16))))=TRUE,"Erreur : au moins 2 options non compatibles sélectionnées",IF(AQ16=1,Prix!$F$36,0)+IF(AR16=1,Prix!$F$37,0)+IF(AS16=1,Prix!$F$38,0)+IF(AU16=1,Prix!$F$41,0)+IF(AV16=1,Prix!$F$42,0)+IF(AW16=1,Prix!$F$43,0)+IF(AT16=1,Prix!$F$40,0)+IF(AX16=1,Prix!$F$44,0)+Prix!$F$34),0)),)</f>
        <v>105.11999999999999</v>
      </c>
      <c r="BA16" s="153">
        <f>IFERROR(IF(NOT(OR(AND(J16,NOT(T16),NOT(X16),NOT(AH16),NOT(AP16)),AND(NOT(J16),T16,NOT(X16),NOT(AH16),NOT(AP16)),AND(NOT(J16),NOT(T16),X16,NOT(AH16),NOT(AP16)),AND(NOT(J16),NOT(T16),NOT(X16),AH16,NOT(AP16)),AND(NOT(J16),NOT(T16),NOT(X16),NOT(AH16),AP16),NOT(AND(J16,T16,X16,AH16,AP16))))=TRUE,"Erreur : au moins 2 imprimantes ont été sélectionnées sur la même ligne",IF(J16=1,IF(K16=1,Prix!$G$4,0)+IF(L16=1,Prix!$G$5,0)+IF(M16=1,Prix!$G$6,0)+IF(N16=1,Prix!$G$7,0)+IF(O16=1,Prix!$G$8,0)+IF(P16=1,Prix!$G$10,0)+IF(Q16=1,Prix!$G$11,0)+IF(R16=1,Prix!$G$12,0)+IF(S16=1,Prix!$G$13,0)+Prix!$G$2,0)+IF(T16=1,IF(U16=1,Prix!$G$65,0)+IF(W16=1,Prix!$G$68,0)+IF(V16=1,Prix!$G$66,0)+Prix!$G$63,0)+IF(X16=1,IF(Y16=1,Prix!$G$20,0)+IF(Z16=1,Prix!$G$21,0)+IF(AA16=1,Prix!$G$22,0)+IF(AB16=1,Prix!$G$23,0)+IF(AC16=1,Prix!$G$24,0)+IF(AD16=1,Prix!$G$26,0)+IF(AE16=1,Prix!$G$27,0)+IF(AF16=1,Prix!$G$28,0)+IF(AG16=1,Prix!$G$29,0)+Prix!$G$18,0)+IF(AH16=1,IF(NOT(OR(AND(NOT(AM16),NOT(AN16),NOT(AO16)),AND(NOT(AM16),NOT(AN16),AO16),AND(NOT(AM16),AN16,NOT(AO16)),AND(AM16,NOT(AN16),NOT(AO16))))=TRUE,"Erreur : au moins 2 options non compatibles sélectionnées",IF(AI16=1,Prix!$G$51,0)+IF(AJ16=1,Prix!$G$52,0)+IF(AL16=1,Prix!$G$54,0)+IF(AM16=1,Prix!$G$56,0)+IF(AN16=1,Prix!$G$57,0)+IF(AO16=1,Prix!$G$58,0)+IF(AK16=1,Prix!$G$53,0)+Prix!$G$49),0)+IF(AP16=1,IF(NOT(OR(AND(NOT(AU16),NOT(AV16),NOT(AW16)),AND(NOT(AU16),NOT(AV16),AW16),AND(NOT(AU16),AV16,NOT(AW16)),AND(AU16,NOT(AV16),NOT(AW16))))=TRUE,"Erreur : au moins 2 options non compatibles sélectionnées",IF(AQ16=1,Prix!$G$36,0)+IF(AR16=1,Prix!$G$37,0)+IF(AS16=1,Prix!$G$38,0)+IF(AU16=1,Prix!$G$41,0)+IF(AV16=1,Prix!$G$42,0)+IF(AW16=1,Prix!$G$43,0)+IF(AT16=1,Prix!$G$40,0)+IF(AX16=1,Prix!$G$44,0)+Prix!$G$34),0)),)</f>
        <v>82.27</v>
      </c>
      <c r="BB16" s="153">
        <f>IFERROR(IF(NOT(OR(AND(J16,NOT(T16),NOT(X16),NOT(AH16),NOT(AP16)),AND(NOT(J16),T16,NOT(X16),NOT(AH16),NOT(AP16)),AND(NOT(J16),NOT(T16),X16,NOT(AH16),NOT(AP16)),AND(NOT(J16),NOT(T16),NOT(X16),AH16,NOT(AP16)),AND(NOT(J16),NOT(T16),NOT(X16),NOT(AH16),AP16),NOT(AND(J16,T16,X16,AH16,AP16))))=TRUE,"Erreur : au moins 2 imprimantes ont été sélectionnées sur la même ligne",IF(J16=1,IF(K16=1,Prix!$H$4,0)+IF(L16=1,Prix!$H$5,0)+IF(M16=1,Prix!$H$6,0)+IF(N16=1,Prix!$H$7,0)+IF(O16=1,Prix!$H$8,0)+IF(P16=1,Prix!$H$10,0)+IF(Q16=1,Prix!$H$11,0)+IF(R16=1,Prix!$H$12,0)+IF(S16=1,Prix!$H$13,0)+Prix!$H$2,0)+IF(T16=1,IF(U16=1,Prix!$H$65,0)+IF(W16=1,Prix!$H$68,0)+IF(V16=1,Prix!$H$66,0)+Prix!$H$63,0)+IF(X16=1,IF(Y16=1,Prix!$H$20,0)+IF(Z16=1,Prix!$H$21,0)+IF(AA16=1,Prix!$H$22,0)+IF(AB16=1,Prix!$H$23,0)+IF(AC16=1,Prix!$H$24,0)+IF(AD16=1,Prix!$H$26,0)+IF(AE16=1,Prix!$H$27,0)+IF(AF16=1,Prix!$H$28,0)+IF(AG16=1,Prix!$H$29,0)+Prix!$H$18,0)+IF(AH16=1,IF(NOT(OR(AND(NOT(AM16),NOT(AN16),NOT(AO16)),AND(NOT(AM16),NOT(AN16),AO16),AND(NOT(AM16),AN16,NOT(AO16)),AND(AM16,NOT(AN16),NOT(AO16))))=TRUE,"Erreur : au moins 2 options non compatibles sélectionnées",IF(AI16=1,Prix!$H$51,0)+IF(AJ16=1,Prix!$H$52,0)+IF(AL16=1,Prix!$H$54,0)+IF(AM16=1,Prix!$H$56,0)+IF(AN16=1,Prix!$H$57,0)+IF(AO16=1,Prix!$H$58,0)+IF(AK16=1,Prix!$H$53,0)+Prix!$H$49),0)+IF(AP16=1,IF(NOT(OR(AND(NOT(AU16),NOT(AV16),NOT(AW16)),AND(NOT(AU16),NOT(AV16),AW16),AND(NOT(AU16),AV16,NOT(AW16)),AND(AU16,NOT(AV16),NOT(AW16))))=TRUE,"Erreur : au moins 2 options non compatibles sélectionnées",IF(AQ16=1,Prix!$H$36,0)+IF(AR16=1,Prix!$H$37,0)+IF(AS16=1,Prix!$H$38,0)+IF(AU16=1,Prix!$H$41,0)+IF(AV16=1,Prix!$H$42,0)+IF(AW16=1,Prix!$H$43,0)+IF(AT16=1,Prix!$H$40,0)+IF(AX16=1,Prix!$H$44,0)+Prix!$H$34),0)),)</f>
        <v>81.430000000000007</v>
      </c>
    </row>
    <row r="17" spans="1:54" x14ac:dyDescent="0.3">
      <c r="A17" s="159"/>
      <c r="B17" s="10"/>
      <c r="C17" s="11"/>
      <c r="D17" s="11"/>
      <c r="E17" s="11"/>
      <c r="F17" s="12"/>
      <c r="G17" s="13"/>
      <c r="H17" s="13"/>
      <c r="I17" s="23"/>
      <c r="J17" s="27"/>
      <c r="K17" s="112" t="str">
        <f t="shared" si="0"/>
        <v/>
      </c>
      <c r="L17" s="113" t="str">
        <f t="shared" si="1"/>
        <v/>
      </c>
      <c r="M17" s="113" t="str">
        <f t="shared" si="2"/>
        <v/>
      </c>
      <c r="N17" s="113" t="str">
        <f t="shared" si="3"/>
        <v/>
      </c>
      <c r="O17" s="113" t="str">
        <f t="shared" si="4"/>
        <v/>
      </c>
      <c r="P17" s="11"/>
      <c r="Q17" s="11"/>
      <c r="R17" s="98"/>
      <c r="S17" s="88"/>
      <c r="T17" s="129"/>
      <c r="U17" s="110" t="str">
        <f t="shared" si="5"/>
        <v/>
      </c>
      <c r="V17" s="110" t="str">
        <f t="shared" si="6"/>
        <v/>
      </c>
      <c r="W17" s="139"/>
      <c r="X17" s="27"/>
      <c r="Y17" s="110" t="str">
        <f t="shared" si="7"/>
        <v/>
      </c>
      <c r="Z17" s="110" t="str">
        <f t="shared" si="8"/>
        <v/>
      </c>
      <c r="AA17" s="110" t="str">
        <f t="shared" si="9"/>
        <v/>
      </c>
      <c r="AB17" s="110" t="str">
        <f t="shared" si="10"/>
        <v/>
      </c>
      <c r="AC17" s="110" t="str">
        <f t="shared" si="11"/>
        <v/>
      </c>
      <c r="AD17" s="11"/>
      <c r="AE17" s="11"/>
      <c r="AF17" s="11"/>
      <c r="AG17" s="62"/>
      <c r="AH17" s="27"/>
      <c r="AI17" s="110" t="str">
        <f t="shared" si="12"/>
        <v/>
      </c>
      <c r="AJ17" s="110" t="str">
        <f t="shared" si="13"/>
        <v/>
      </c>
      <c r="AK17" s="110" t="str">
        <f t="shared" si="14"/>
        <v/>
      </c>
      <c r="AL17" s="110" t="str">
        <f t="shared" si="15"/>
        <v/>
      </c>
      <c r="AM17" s="11"/>
      <c r="AN17" s="11"/>
      <c r="AO17" s="28"/>
      <c r="AP17" s="27">
        <v>1</v>
      </c>
      <c r="AQ17" s="108">
        <f t="shared" si="16"/>
        <v>1</v>
      </c>
      <c r="AR17" s="108">
        <f t="shared" si="17"/>
        <v>1</v>
      </c>
      <c r="AS17" s="108">
        <f t="shared" si="18"/>
        <v>1</v>
      </c>
      <c r="AT17" s="10"/>
      <c r="AU17" s="10">
        <v>1</v>
      </c>
      <c r="AV17" s="10"/>
      <c r="AW17" s="10"/>
      <c r="AX17" s="28"/>
      <c r="AY17" s="153">
        <f>IFERROR(IF(NOT(OR(AND(J17,NOT(T17),NOT(X17),NOT(AH17),NOT(AP17)),AND(NOT(J17),T17,NOT(X17),NOT(AH17),NOT(AP17)),AND(NOT(J17),NOT(T17),X17,NOT(AH17),NOT(AP17)),AND(NOT(J17),NOT(T17),NOT(X17),AH17,NOT(AP17)),AND(NOT(J17),NOT(T17),NOT(X17),NOT(AH17),AP17),NOT(AND(J17,T17,X17,AH17,AP17))))=TRUE,"Erreur : au moins 2 imprimantes ont été sélectionnées sur la même ligne",IF(J17=1,IF(K17=1,Prix!$B$4,0)+IF(L17=1,Prix!$B$5,0)+IF(M17=1,Prix!$B$6,0)+IF(N17=1,Prix!$B$7,0)+IF(O17=1,Prix!$B$8,0)+IF(P17=1,Prix!$B$10,0)+IF(Q17=1,Prix!$B$11,0)+IF(R17=1,Prix!$B$12,0)+IF(S17=1,Prix!$B$13,0)+Prix!$B$2,0)+IF(T17=1,IF(U17=1,Prix!$B$65,0)+IF(W17=1,Prix!$B$68,0)+IF(V17=1,Prix!$B$66,0)+Prix!$B$63,0)+IF(X17=1,IF(Y17=1,Prix!$B$20,0)+IF(Z17=1,Prix!$B$21,0)+IF(AA17=1,Prix!$B$22,0)+IF(AB17=1,Prix!$B$23,0)+IF(AC17=1,Prix!$B$24,0)+IF(AD17=1,Prix!$B$26,0)+IF(AE17=1,Prix!$B$27,0)+IF(AF17=1,Prix!$B$28,0)+IF(AG17=1,Prix!$B$29,0)+Prix!$B$18,0)+IF(AH17=1,IF(NOT(OR(AND(NOT(AM17),NOT(AN17),NOT(AO17)),AND(NOT(AM17),NOT(AN17),AO17),AND(NOT(AM17),AN17,NOT(AO17)),AND(AM17,NOT(AN17),NOT(AO17))))=TRUE,"Erreur : au moins 2 options non compatibles sélectionnées",IF(AI17=1,Prix!$B$51,0)+IF(AJ17=1,Prix!$B$52,0)+IF(AL17=1,Prix!$B$54,0)+IF(AM17=1,Prix!$B$56,0)+IF(AN17=1,Prix!$B$57,0)+IF(AO17=1,Prix!$B$58,0)+IF(AK17=1,Prix!$B$53,0)+Prix!$B$49),0)+IF(AP17=1,IF(NOT(OR(AND(NOT(AU17),NOT(AV17),NOT(AW17)),AND(NOT(AU17),NOT(AV17),AW17),AND(NOT(AU17),AV17,NOT(AW17)),AND(AU17,NOT(AV17),NOT(AW17))))=TRUE,"Erreur : au moins 2 options non compatibles sélectionnées",IF(AQ17=1,Prix!$B$36,0)+IF(AR17=1,Prix!$B$37,0)+IF(AS17=1,Prix!$B$38,0)+IF(AU17=1,Prix!$B$41,0)+IF(AV17=1,Prix!$B$42,0)+IF(AW17=1,Prix!$B$43,0)+IF(AT17=1,Prix!$B$40,0)+IF(AX17=1,Prix!$B$44,0)+Prix!$B$34),0)),)</f>
        <v>1764.8200000000002</v>
      </c>
      <c r="AZ17" s="153">
        <f>IFERROR(IF(NOT(OR(AND(J17,NOT(T17),NOT(X17),NOT(AH17),NOT(AP17)),AND(NOT(J17),T17,NOT(X17),NOT(AH17),NOT(AP17)),AND(NOT(J17),NOT(T17),X17,NOT(AH17),NOT(AP17)),AND(NOT(J17),NOT(T17),NOT(X17),AH17,NOT(AP17)),AND(NOT(J17),NOT(T17),NOT(X17),NOT(AH17),AP17),NOT(AND(J17,T17,X17,AH17,AP17))))=TRUE,"Erreur : au moins 2 imprimantes ont été sélectionnées sur la même ligne",IF(J17=1,IF(K17=1,Prix!$F$4,0)+IF(L17=1,Prix!$F$5,0)+IF(M17=1,Prix!$F$6,0)+IF(N17=1,Prix!$F$7,0)+IF(O17=1,Prix!$F$8,0)+IF(P17=1,Prix!$F$10,0)+IF(Q17=1,Prix!$F$11,0)+IF(R17=1,Prix!$F$12,0)+IF(S17=1,Prix!$F$13,0)+Prix!$F$2,0)+IF(T17=1,IF(U17=1,Prix!$F$65,0)+IF(W17=1,Prix!$F$68,0)+IF(V17=1,Prix!$F$66,0)+Prix!$F$63,0)+IF(X17=1,IF(Y17=1,Prix!$F$20,0)+IF(Z17=1,Prix!$F$21,0)+IF(AA17=1,Prix!$F$22,0)+IF(AB17=1,Prix!$F$23,0)+IF(AC17=1,Prix!$F$24,0)+IF(AD17=1,Prix!$F$26,0)+IF(AE17=1,Prix!$F$27,0)+IF(AF17=1,Prix!$F$28,0)+IF(AG17=1,Prix!$F$29,0)+Prix!$F$18,0)+IF(AH17=1,IF(NOT(OR(AND(NOT(AM17),NOT(AN17),NOT(AO17)),AND(NOT(AM17),NOT(AN17),AO17),AND(NOT(AM17),AN17,NOT(AO17)),AND(AM17,NOT(AN17),NOT(AO17))))=TRUE,"Erreur : au moins 2 options non compatibles sélectionnées",IF(AI17=1,Prix!$F$51,0)+IF(AJ17=1,Prix!$F$52,0)+IF(AL17=1,Prix!$F$54,0)+IF(AM17=1,Prix!$F$56,0)+IF(AN17=1,Prix!$F$57,0)+IF(AO17=1,Prix!$F$58,0)+IF(AK17=1,Prix!$F$53,0)+Prix!$F$49),0)+IF(AP17=1,IF(NOT(OR(AND(NOT(AU17),NOT(AV17),NOT(AW17)),AND(NOT(AU17),NOT(AV17),AW17),AND(NOT(AU17),AV17,NOT(AW17)),AND(AU17,NOT(AV17),NOT(AW17))))=TRUE,"Erreur : au moins 2 options non compatibles sélectionnées",IF(AQ17=1,Prix!$F$36,0)+IF(AR17=1,Prix!$F$37,0)+IF(AS17=1,Prix!$F$38,0)+IF(AU17=1,Prix!$F$41,0)+IF(AV17=1,Prix!$F$42,0)+IF(AW17=1,Prix!$F$43,0)+IF(AT17=1,Prix!$F$40,0)+IF(AX17=1,Prix!$F$44,0)+Prix!$F$34),0)),)</f>
        <v>55.21</v>
      </c>
      <c r="BA17" s="153">
        <f>IFERROR(IF(NOT(OR(AND(J17,NOT(T17),NOT(X17),NOT(AH17),NOT(AP17)),AND(NOT(J17),T17,NOT(X17),NOT(AH17),NOT(AP17)),AND(NOT(J17),NOT(T17),X17,NOT(AH17),NOT(AP17)),AND(NOT(J17),NOT(T17),NOT(X17),AH17,NOT(AP17)),AND(NOT(J17),NOT(T17),NOT(X17),NOT(AH17),AP17),NOT(AND(J17,T17,X17,AH17,AP17))))=TRUE,"Erreur : au moins 2 imprimantes ont été sélectionnées sur la même ligne",IF(J17=1,IF(K17=1,Prix!$G$4,0)+IF(L17=1,Prix!$G$5,0)+IF(M17=1,Prix!$G$6,0)+IF(N17=1,Prix!$G$7,0)+IF(O17=1,Prix!$G$8,0)+IF(P17=1,Prix!$G$10,0)+IF(Q17=1,Prix!$G$11,0)+IF(R17=1,Prix!$G$12,0)+IF(S17=1,Prix!$G$13,0)+Prix!$G$2,0)+IF(T17=1,IF(U17=1,Prix!$G$65,0)+IF(W17=1,Prix!$G$68,0)+IF(V17=1,Prix!$G$66,0)+Prix!$G$63,0)+IF(X17=1,IF(Y17=1,Prix!$G$20,0)+IF(Z17=1,Prix!$G$21,0)+IF(AA17=1,Prix!$G$22,0)+IF(AB17=1,Prix!$G$23,0)+IF(AC17=1,Prix!$G$24,0)+IF(AD17=1,Prix!$G$26,0)+IF(AE17=1,Prix!$G$27,0)+IF(AF17=1,Prix!$G$28,0)+IF(AG17=1,Prix!$G$29,0)+Prix!$G$18,0)+IF(AH17=1,IF(NOT(OR(AND(NOT(AM17),NOT(AN17),NOT(AO17)),AND(NOT(AM17),NOT(AN17),AO17),AND(NOT(AM17),AN17,NOT(AO17)),AND(AM17,NOT(AN17),NOT(AO17))))=TRUE,"Erreur : au moins 2 options non compatibles sélectionnées",IF(AI17=1,Prix!$G$51,0)+IF(AJ17=1,Prix!$G$52,0)+IF(AL17=1,Prix!$G$54,0)+IF(AM17=1,Prix!$G$56,0)+IF(AN17=1,Prix!$G$57,0)+IF(AO17=1,Prix!$G$58,0)+IF(AK17=1,Prix!$G$53,0)+Prix!$G$49),0)+IF(AP17=1,IF(NOT(OR(AND(NOT(AU17),NOT(AV17),NOT(AW17)),AND(NOT(AU17),NOT(AV17),AW17),AND(NOT(AU17),AV17,NOT(AW17)),AND(AU17,NOT(AV17),NOT(AW17))))=TRUE,"Erreur : au moins 2 options non compatibles sélectionnées",IF(AQ17=1,Prix!$G$36,0)+IF(AR17=1,Prix!$G$37,0)+IF(AS17=1,Prix!$G$38,0)+IF(AU17=1,Prix!$G$41,0)+IF(AV17=1,Prix!$G$42,0)+IF(AW17=1,Prix!$G$43,0)+IF(AT17=1,Prix!$G$40,0)+IF(AX17=1,Prix!$G$44,0)+Prix!$G$34),0)),)</f>
        <v>43.59</v>
      </c>
      <c r="BB17" s="153">
        <f>IFERROR(IF(NOT(OR(AND(J17,NOT(T17),NOT(X17),NOT(AH17),NOT(AP17)),AND(NOT(J17),T17,NOT(X17),NOT(AH17),NOT(AP17)),AND(NOT(J17),NOT(T17),X17,NOT(AH17),NOT(AP17)),AND(NOT(J17),NOT(T17),NOT(X17),AH17,NOT(AP17)),AND(NOT(J17),NOT(T17),NOT(X17),NOT(AH17),AP17),NOT(AND(J17,T17,X17,AH17,AP17))))=TRUE,"Erreur : au moins 2 imprimantes ont été sélectionnées sur la même ligne",IF(J17=1,IF(K17=1,Prix!$H$4,0)+IF(L17=1,Prix!$H$5,0)+IF(M17=1,Prix!$H$6,0)+IF(N17=1,Prix!$H$7,0)+IF(O17=1,Prix!$H$8,0)+IF(P17=1,Prix!$H$10,0)+IF(Q17=1,Prix!$H$11,0)+IF(R17=1,Prix!$H$12,0)+IF(S17=1,Prix!$H$13,0)+Prix!$H$2,0)+IF(T17=1,IF(U17=1,Prix!$H$65,0)+IF(W17=1,Prix!$H$68,0)+IF(V17=1,Prix!$H$66,0)+Prix!$H$63,0)+IF(X17=1,IF(Y17=1,Prix!$H$20,0)+IF(Z17=1,Prix!$H$21,0)+IF(AA17=1,Prix!$H$22,0)+IF(AB17=1,Prix!$H$23,0)+IF(AC17=1,Prix!$H$24,0)+IF(AD17=1,Prix!$H$26,0)+IF(AE17=1,Prix!$H$27,0)+IF(AF17=1,Prix!$H$28,0)+IF(AG17=1,Prix!$H$29,0)+Prix!$H$18,0)+IF(AH17=1,IF(NOT(OR(AND(NOT(AM17),NOT(AN17),NOT(AO17)),AND(NOT(AM17),NOT(AN17),AO17),AND(NOT(AM17),AN17,NOT(AO17)),AND(AM17,NOT(AN17),NOT(AO17))))=TRUE,"Erreur : au moins 2 options non compatibles sélectionnées",IF(AI17=1,Prix!$H$51,0)+IF(AJ17=1,Prix!$H$52,0)+IF(AL17=1,Prix!$H$54,0)+IF(AM17=1,Prix!$H$56,0)+IF(AN17=1,Prix!$H$57,0)+IF(AO17=1,Prix!$H$58,0)+IF(AK17=1,Prix!$H$53,0)+Prix!$H$49),0)+IF(AP17=1,IF(NOT(OR(AND(NOT(AU17),NOT(AV17),NOT(AW17)),AND(NOT(AU17),NOT(AV17),AW17),AND(NOT(AU17),AV17,NOT(AW17)),AND(AU17,NOT(AV17),NOT(AW17))))=TRUE,"Erreur : au moins 2 options non compatibles sélectionnées",IF(AQ17=1,Prix!$H$36,0)+IF(AR17=1,Prix!$H$37,0)+IF(AS17=1,Prix!$H$38,0)+IF(AU17=1,Prix!$H$41,0)+IF(AV17=1,Prix!$H$42,0)+IF(AW17=1,Prix!$H$43,0)+IF(AT17=1,Prix!$H$40,0)+IF(AX17=1,Prix!$H$44,0)+Prix!$H$34),0)),)</f>
        <v>36.36</v>
      </c>
    </row>
    <row r="18" spans="1:54" x14ac:dyDescent="0.3">
      <c r="A18" s="156"/>
      <c r="B18" s="115"/>
      <c r="C18" s="15"/>
      <c r="D18" s="15"/>
      <c r="E18" s="15"/>
      <c r="F18" s="16"/>
      <c r="G18" s="17"/>
      <c r="H18" s="17"/>
      <c r="I18" s="22"/>
      <c r="J18" s="25"/>
      <c r="K18" s="112" t="str">
        <f t="shared" si="0"/>
        <v/>
      </c>
      <c r="L18" s="113" t="str">
        <f t="shared" si="1"/>
        <v/>
      </c>
      <c r="M18" s="113" t="str">
        <f t="shared" si="2"/>
        <v/>
      </c>
      <c r="N18" s="113" t="str">
        <f t="shared" si="3"/>
        <v/>
      </c>
      <c r="O18" s="113" t="str">
        <f t="shared" si="4"/>
        <v/>
      </c>
      <c r="P18" s="15"/>
      <c r="Q18" s="15"/>
      <c r="R18" s="97"/>
      <c r="S18" s="87"/>
      <c r="T18" s="128"/>
      <c r="U18" s="110" t="str">
        <f t="shared" si="5"/>
        <v/>
      </c>
      <c r="V18" s="110" t="str">
        <f t="shared" si="6"/>
        <v/>
      </c>
      <c r="W18" s="138"/>
      <c r="X18" s="25"/>
      <c r="Y18" s="110" t="str">
        <f t="shared" si="7"/>
        <v/>
      </c>
      <c r="Z18" s="110" t="str">
        <f t="shared" si="8"/>
        <v/>
      </c>
      <c r="AA18" s="110" t="str">
        <f t="shared" si="9"/>
        <v/>
      </c>
      <c r="AB18" s="110" t="str">
        <f t="shared" si="10"/>
        <v/>
      </c>
      <c r="AC18" s="110" t="str">
        <f t="shared" si="11"/>
        <v/>
      </c>
      <c r="AD18" s="15"/>
      <c r="AE18" s="15"/>
      <c r="AF18" s="15"/>
      <c r="AG18" s="61"/>
      <c r="AH18" s="25"/>
      <c r="AI18" s="110" t="str">
        <f t="shared" si="12"/>
        <v/>
      </c>
      <c r="AJ18" s="110" t="str">
        <f t="shared" si="13"/>
        <v/>
      </c>
      <c r="AK18" s="110" t="str">
        <f t="shared" si="14"/>
        <v/>
      </c>
      <c r="AL18" s="110" t="str">
        <f t="shared" si="15"/>
        <v/>
      </c>
      <c r="AM18" s="15"/>
      <c r="AN18" s="15"/>
      <c r="AO18" s="26"/>
      <c r="AP18" s="25"/>
      <c r="AQ18" s="108" t="str">
        <f t="shared" si="16"/>
        <v/>
      </c>
      <c r="AR18" s="108" t="str">
        <f t="shared" si="17"/>
        <v/>
      </c>
      <c r="AS18" s="108" t="str">
        <f t="shared" si="18"/>
        <v/>
      </c>
      <c r="AT18" s="14"/>
      <c r="AU18" s="14"/>
      <c r="AV18" s="14"/>
      <c r="AW18" s="14"/>
      <c r="AX18" s="26"/>
      <c r="AY18" s="153">
        <f>IFERROR(IF(NOT(OR(AND(J18,NOT(T18),NOT(X18),NOT(AH18),NOT(AP18)),AND(NOT(J18),T18,NOT(X18),NOT(AH18),NOT(AP18)),AND(NOT(J18),NOT(T18),X18,NOT(AH18),NOT(AP18)),AND(NOT(J18),NOT(T18),NOT(X18),AH18,NOT(AP18)),AND(NOT(J18),NOT(T18),NOT(X18),NOT(AH18),AP18),NOT(AND(J18,T18,X18,AH18,AP18))))=TRUE,"Erreur : au moins 2 imprimantes ont été sélectionnées sur la même ligne",IF(J18=1,IF(K18=1,Prix!$B$4,0)+IF(L18=1,Prix!$B$5,0)+IF(M18=1,Prix!$B$6,0)+IF(N18=1,Prix!$B$7,0)+IF(O18=1,Prix!$B$8,0)+IF(P18=1,Prix!$B$10,0)+IF(Q18=1,Prix!$B$11,0)+IF(R18=1,Prix!$B$12,0)+IF(S18=1,Prix!$B$13,0)+Prix!$B$2,0)+IF(T18=1,IF(U18=1,Prix!$B$65,0)+IF(W18=1,Prix!$B$68,0)+IF(V18=1,Prix!$B$66,0)+Prix!$B$63,0)+IF(X18=1,IF(Y18=1,Prix!$B$20,0)+IF(Z18=1,Prix!$B$21,0)+IF(AA18=1,Prix!$B$22,0)+IF(AB18=1,Prix!$B$23,0)+IF(AC18=1,Prix!$B$24,0)+IF(AD18=1,Prix!$B$26,0)+IF(AE18=1,Prix!$B$27,0)+IF(AF18=1,Prix!$B$28,0)+IF(AG18=1,Prix!$B$29,0)+Prix!$B$18,0)+IF(AH18=1,IF(NOT(OR(AND(NOT(AM18),NOT(AN18),NOT(AO18)),AND(NOT(AM18),NOT(AN18),AO18),AND(NOT(AM18),AN18,NOT(AO18)),AND(AM18,NOT(AN18),NOT(AO18))))=TRUE,"Erreur : au moins 2 options non compatibles sélectionnées",IF(AI18=1,Prix!$B$51,0)+IF(AJ18=1,Prix!$B$52,0)+IF(AL18=1,Prix!$B$54,0)+IF(AM18=1,Prix!$B$56,0)+IF(AN18=1,Prix!$B$57,0)+IF(AO18=1,Prix!$B$58,0)+IF(AK18=1,Prix!$B$53,0)+Prix!$B$49),0)+IF(AP18=1,IF(NOT(OR(AND(NOT(AU18),NOT(AV18),NOT(AW18)),AND(NOT(AU18),NOT(AV18),AW18),AND(NOT(AU18),AV18,NOT(AW18)),AND(AU18,NOT(AV18),NOT(AW18))))=TRUE,"Erreur : au moins 2 options non compatibles sélectionnées",IF(AQ18=1,Prix!$B$36,0)+IF(AR18=1,Prix!$B$37,0)+IF(AS18=1,Prix!$B$38,0)+IF(AU18=1,Prix!$B$41,0)+IF(AV18=1,Prix!$B$42,0)+IF(AW18=1,Prix!$B$43,0)+IF(AT18=1,Prix!$B$40,0)+IF(AX18=1,Prix!$B$44,0)+Prix!$B$34),0)),)</f>
        <v>0</v>
      </c>
      <c r="AZ18" s="153">
        <f>IFERROR(IF(NOT(OR(AND(J18,NOT(T18),NOT(X18),NOT(AH18),NOT(AP18)),AND(NOT(J18),T18,NOT(X18),NOT(AH18),NOT(AP18)),AND(NOT(J18),NOT(T18),X18,NOT(AH18),NOT(AP18)),AND(NOT(J18),NOT(T18),NOT(X18),AH18,NOT(AP18)),AND(NOT(J18),NOT(T18),NOT(X18),NOT(AH18),AP18),NOT(AND(J18,T18,X18,AH18,AP18))))=TRUE,"Erreur : au moins 2 imprimantes ont été sélectionnées sur la même ligne",IF(J18=1,IF(K18=1,Prix!$F$4,0)+IF(L18=1,Prix!$F$5,0)+IF(M18=1,Prix!$F$6,0)+IF(N18=1,Prix!$F$7,0)+IF(O18=1,Prix!$F$8,0)+IF(P18=1,Prix!$F$10,0)+IF(Q18=1,Prix!$F$11,0)+IF(R18=1,Prix!$F$12,0)+IF(S18=1,Prix!$F$13,0)+Prix!$F$2,0)+IF(T18=1,IF(U18=1,Prix!$F$65,0)+IF(W18=1,Prix!$F$68,0)+IF(V18=1,Prix!$F$66,0)+Prix!$F$63,0)+IF(X18=1,IF(Y18=1,Prix!$F$20,0)+IF(Z18=1,Prix!$F$21,0)+IF(AA18=1,Prix!$F$22,0)+IF(AB18=1,Prix!$F$23,0)+IF(AC18=1,Prix!$F$24,0)+IF(AD18=1,Prix!$F$26,0)+IF(AE18=1,Prix!$F$27,0)+IF(AF18=1,Prix!$F$28,0)+IF(AG18=1,Prix!$F$29,0)+Prix!$F$18,0)+IF(AH18=1,IF(NOT(OR(AND(NOT(AM18),NOT(AN18),NOT(AO18)),AND(NOT(AM18),NOT(AN18),AO18),AND(NOT(AM18),AN18,NOT(AO18)),AND(AM18,NOT(AN18),NOT(AO18))))=TRUE,"Erreur : au moins 2 options non compatibles sélectionnées",IF(AI18=1,Prix!$F$51,0)+IF(AJ18=1,Prix!$F$52,0)+IF(AL18=1,Prix!$F$54,0)+IF(AM18=1,Prix!$F$56,0)+IF(AN18=1,Prix!$F$57,0)+IF(AO18=1,Prix!$F$58,0)+IF(AK18=1,Prix!$F$53,0)+Prix!$F$49),0)+IF(AP18=1,IF(NOT(OR(AND(NOT(AU18),NOT(AV18),NOT(AW18)),AND(NOT(AU18),NOT(AV18),AW18),AND(NOT(AU18),AV18,NOT(AW18)),AND(AU18,NOT(AV18),NOT(AW18))))=TRUE,"Erreur : au moins 2 options non compatibles sélectionnées",IF(AQ18=1,Prix!$F$36,0)+IF(AR18=1,Prix!$F$37,0)+IF(AS18=1,Prix!$F$38,0)+IF(AU18=1,Prix!$F$41,0)+IF(AV18=1,Prix!$F$42,0)+IF(AW18=1,Prix!$F$43,0)+IF(AT18=1,Prix!$F$40,0)+IF(AX18=1,Prix!$F$44,0)+Prix!$F$34),0)),)</f>
        <v>0</v>
      </c>
      <c r="BA18" s="153">
        <f>IFERROR(IF(NOT(OR(AND(J18,NOT(T18),NOT(X18),NOT(AH18),NOT(AP18)),AND(NOT(J18),T18,NOT(X18),NOT(AH18),NOT(AP18)),AND(NOT(J18),NOT(T18),X18,NOT(AH18),NOT(AP18)),AND(NOT(J18),NOT(T18),NOT(X18),AH18,NOT(AP18)),AND(NOT(J18),NOT(T18),NOT(X18),NOT(AH18),AP18),NOT(AND(J18,T18,X18,AH18,AP18))))=TRUE,"Erreur : au moins 2 imprimantes ont été sélectionnées sur la même ligne",IF(J18=1,IF(K18=1,Prix!$G$4,0)+IF(L18=1,Prix!$G$5,0)+IF(M18=1,Prix!$G$6,0)+IF(N18=1,Prix!$G$7,0)+IF(O18=1,Prix!$G$8,0)+IF(P18=1,Prix!$G$10,0)+IF(Q18=1,Prix!$G$11,0)+IF(R18=1,Prix!$G$12,0)+IF(S18=1,Prix!$G$13,0)+Prix!$G$2,0)+IF(T18=1,IF(U18=1,Prix!$G$65,0)+IF(W18=1,Prix!$G$68,0)+IF(V18=1,Prix!$G$66,0)+Prix!$G$63,0)+IF(X18=1,IF(Y18=1,Prix!$G$20,0)+IF(Z18=1,Prix!$G$21,0)+IF(AA18=1,Prix!$G$22,0)+IF(AB18=1,Prix!$G$23,0)+IF(AC18=1,Prix!$G$24,0)+IF(AD18=1,Prix!$G$26,0)+IF(AE18=1,Prix!$G$27,0)+IF(AF18=1,Prix!$G$28,0)+IF(AG18=1,Prix!$G$29,0)+Prix!$G$18,0)+IF(AH18=1,IF(NOT(OR(AND(NOT(AM18),NOT(AN18),NOT(AO18)),AND(NOT(AM18),NOT(AN18),AO18),AND(NOT(AM18),AN18,NOT(AO18)),AND(AM18,NOT(AN18),NOT(AO18))))=TRUE,"Erreur : au moins 2 options non compatibles sélectionnées",IF(AI18=1,Prix!$G$51,0)+IF(AJ18=1,Prix!$G$52,0)+IF(AL18=1,Prix!$G$54,0)+IF(AM18=1,Prix!$G$56,0)+IF(AN18=1,Prix!$G$57,0)+IF(AO18=1,Prix!$G$58,0)+IF(AK18=1,Prix!$G$53,0)+Prix!$G$49),0)+IF(AP18=1,IF(NOT(OR(AND(NOT(AU18),NOT(AV18),NOT(AW18)),AND(NOT(AU18),NOT(AV18),AW18),AND(NOT(AU18),AV18,NOT(AW18)),AND(AU18,NOT(AV18),NOT(AW18))))=TRUE,"Erreur : au moins 2 options non compatibles sélectionnées",IF(AQ18=1,Prix!$G$36,0)+IF(AR18=1,Prix!$G$37,0)+IF(AS18=1,Prix!$G$38,0)+IF(AU18=1,Prix!$G$41,0)+IF(AV18=1,Prix!$G$42,0)+IF(AW18=1,Prix!$G$43,0)+IF(AT18=1,Prix!$G$40,0)+IF(AX18=1,Prix!$G$44,0)+Prix!$G$34),0)),)</f>
        <v>0</v>
      </c>
      <c r="BB18" s="153">
        <f>IFERROR(IF(NOT(OR(AND(J18,NOT(T18),NOT(X18),NOT(AH18),NOT(AP18)),AND(NOT(J18),T18,NOT(X18),NOT(AH18),NOT(AP18)),AND(NOT(J18),NOT(T18),X18,NOT(AH18),NOT(AP18)),AND(NOT(J18),NOT(T18),NOT(X18),AH18,NOT(AP18)),AND(NOT(J18),NOT(T18),NOT(X18),NOT(AH18),AP18),NOT(AND(J18,T18,X18,AH18,AP18))))=TRUE,"Erreur : au moins 2 imprimantes ont été sélectionnées sur la même ligne",IF(J18=1,IF(K18=1,Prix!$H$4,0)+IF(L18=1,Prix!$H$5,0)+IF(M18=1,Prix!$H$6,0)+IF(N18=1,Prix!$H$7,0)+IF(O18=1,Prix!$H$8,0)+IF(P18=1,Prix!$H$10,0)+IF(Q18=1,Prix!$H$11,0)+IF(R18=1,Prix!$H$12,0)+IF(S18=1,Prix!$H$13,0)+Prix!$H$2,0)+IF(T18=1,IF(U18=1,Prix!$H$65,0)+IF(W18=1,Prix!$H$68,0)+IF(V18=1,Prix!$H$66,0)+Prix!$H$63,0)+IF(X18=1,IF(Y18=1,Prix!$H$20,0)+IF(Z18=1,Prix!$H$21,0)+IF(AA18=1,Prix!$H$22,0)+IF(AB18=1,Prix!$H$23,0)+IF(AC18=1,Prix!$H$24,0)+IF(AD18=1,Prix!$H$26,0)+IF(AE18=1,Prix!$H$27,0)+IF(AF18=1,Prix!$H$28,0)+IF(AG18=1,Prix!$H$29,0)+Prix!$H$18,0)+IF(AH18=1,IF(NOT(OR(AND(NOT(AM18),NOT(AN18),NOT(AO18)),AND(NOT(AM18),NOT(AN18),AO18),AND(NOT(AM18),AN18,NOT(AO18)),AND(AM18,NOT(AN18),NOT(AO18))))=TRUE,"Erreur : au moins 2 options non compatibles sélectionnées",IF(AI18=1,Prix!$H$51,0)+IF(AJ18=1,Prix!$H$52,0)+IF(AL18=1,Prix!$H$54,0)+IF(AM18=1,Prix!$H$56,0)+IF(AN18=1,Prix!$H$57,0)+IF(AO18=1,Prix!$H$58,0)+IF(AK18=1,Prix!$H$53,0)+Prix!$H$49),0)+IF(AP18=1,IF(NOT(OR(AND(NOT(AU18),NOT(AV18),NOT(AW18)),AND(NOT(AU18),NOT(AV18),AW18),AND(NOT(AU18),AV18,NOT(AW18)),AND(AU18,NOT(AV18),NOT(AW18))))=TRUE,"Erreur : au moins 2 options non compatibles sélectionnées",IF(AQ18=1,Prix!$H$36,0)+IF(AR18=1,Prix!$H$37,0)+IF(AS18=1,Prix!$H$38,0)+IF(AU18=1,Prix!$H$41,0)+IF(AV18=1,Prix!$H$42,0)+IF(AW18=1,Prix!$H$43,0)+IF(AT18=1,Prix!$H$40,0)+IF(AX18=1,Prix!$H$44,0)+Prix!$H$34),0)),)</f>
        <v>0</v>
      </c>
    </row>
    <row r="19" spans="1:54" x14ac:dyDescent="0.3">
      <c r="A19" s="157"/>
      <c r="B19" s="37"/>
      <c r="C19" s="38"/>
      <c r="D19" s="38"/>
      <c r="E19" s="38"/>
      <c r="F19" s="39"/>
      <c r="G19" s="40"/>
      <c r="H19" s="40"/>
      <c r="I19" s="41"/>
      <c r="J19" s="42"/>
      <c r="K19" s="112" t="str">
        <f t="shared" si="0"/>
        <v/>
      </c>
      <c r="L19" s="113" t="str">
        <f t="shared" si="1"/>
        <v/>
      </c>
      <c r="M19" s="113" t="str">
        <f t="shared" si="2"/>
        <v/>
      </c>
      <c r="N19" s="113" t="str">
        <f t="shared" si="3"/>
        <v/>
      </c>
      <c r="O19" s="113" t="str">
        <f t="shared" si="4"/>
        <v/>
      </c>
      <c r="P19" s="71"/>
      <c r="Q19" s="38"/>
      <c r="R19" s="75"/>
      <c r="S19" s="89"/>
      <c r="T19" s="130"/>
      <c r="U19" s="110" t="str">
        <f>IF(T19=1,1,"")</f>
        <v/>
      </c>
      <c r="V19" s="110" t="str">
        <f>IF(T19=1,1,"")</f>
        <v/>
      </c>
      <c r="W19" s="140"/>
      <c r="X19" s="42"/>
      <c r="Y19" s="110" t="str">
        <f t="shared" si="7"/>
        <v/>
      </c>
      <c r="Z19" s="110" t="str">
        <f t="shared" si="8"/>
        <v/>
      </c>
      <c r="AA19" s="110" t="str">
        <f t="shared" si="9"/>
        <v/>
      </c>
      <c r="AB19" s="110" t="str">
        <f t="shared" si="10"/>
        <v/>
      </c>
      <c r="AC19" s="110" t="str">
        <f t="shared" si="11"/>
        <v/>
      </c>
      <c r="AD19" s="38"/>
      <c r="AE19" s="38"/>
      <c r="AF19" s="38"/>
      <c r="AG19" s="1"/>
      <c r="AH19" s="42"/>
      <c r="AI19" s="110" t="str">
        <f t="shared" si="12"/>
        <v/>
      </c>
      <c r="AJ19" s="110" t="str">
        <f t="shared" si="13"/>
        <v/>
      </c>
      <c r="AK19" s="110" t="str">
        <f t="shared" si="14"/>
        <v/>
      </c>
      <c r="AL19" s="110" t="str">
        <f t="shared" si="15"/>
        <v/>
      </c>
      <c r="AM19" s="38"/>
      <c r="AN19" s="38"/>
      <c r="AO19" s="43"/>
      <c r="AP19" s="42"/>
      <c r="AQ19" s="108" t="str">
        <f t="shared" si="16"/>
        <v/>
      </c>
      <c r="AR19" s="108" t="str">
        <f t="shared" si="17"/>
        <v/>
      </c>
      <c r="AS19" s="108" t="str">
        <f t="shared" si="18"/>
        <v/>
      </c>
      <c r="AT19" s="37"/>
      <c r="AU19" s="37"/>
      <c r="AV19" s="37"/>
      <c r="AW19" s="37"/>
      <c r="AX19" s="43"/>
      <c r="AY19" s="153">
        <f>IFERROR(IF(NOT(OR(AND(J19,NOT(T19),NOT(X19),NOT(AH19),NOT(AP19)),AND(NOT(J19),T19,NOT(X19),NOT(AH19),NOT(AP19)),AND(NOT(J19),NOT(T19),X19,NOT(AH19),NOT(AP19)),AND(NOT(J19),NOT(T19),NOT(X19),AH19,NOT(AP19)),AND(NOT(J19),NOT(T19),NOT(X19),NOT(AH19),AP19),NOT(AND(J19,T19,X19,AH19,AP19))))=TRUE,"Erreur : au moins 2 imprimantes ont été sélectionnées sur la même ligne",IF(J19=1,IF(K19=1,Prix!$B$4,0)+IF(L19=1,Prix!$B$5,0)+IF(M19=1,Prix!$B$6,0)+IF(N19=1,Prix!$B$7,0)+IF(O19=1,Prix!$B$8,0)+IF(P19=1,Prix!$B$10,0)+IF(Q19=1,Prix!$B$11,0)+IF(R19=1,Prix!$B$12,0)+IF(S19=1,Prix!$B$13,0)+Prix!$B$2,0)+IF(T19=1,IF(U19=1,Prix!$B$65,0)+IF(W19=1,Prix!$B$68,0)+IF(V19=1,Prix!$B$66,0)+Prix!$B$63,0)+IF(X19=1,IF(Y19=1,Prix!$B$20,0)+IF(Z19=1,Prix!$B$21,0)+IF(AA19=1,Prix!$B$22,0)+IF(AB19=1,Prix!$B$23,0)+IF(AC19=1,Prix!$B$24,0)+IF(AD19=1,Prix!$B$26,0)+IF(AE19=1,Prix!$B$27,0)+IF(AF19=1,Prix!$B$28,0)+IF(AG19=1,Prix!$B$29,0)+Prix!$B$18,0)+IF(AH19=1,IF(NOT(OR(AND(NOT(AM19),NOT(AN19),NOT(AO19)),AND(NOT(AM19),NOT(AN19),AO19),AND(NOT(AM19),AN19,NOT(AO19)),AND(AM19,NOT(AN19),NOT(AO19))))=TRUE,"Erreur : au moins 2 options non compatibles sélectionnées",IF(AI19=1,Prix!$B$51,0)+IF(AJ19=1,Prix!$B$52,0)+IF(AL19=1,Prix!$B$54,0)+IF(AM19=1,Prix!$B$56,0)+IF(AN19=1,Prix!$B$57,0)+IF(AO19=1,Prix!$B$58,0)+IF(AK19=1,Prix!$B$53,0)+Prix!$B$49),0)+IF(AP19=1,IF(NOT(OR(AND(NOT(AU19),NOT(AV19),NOT(AW19)),AND(NOT(AU19),NOT(AV19),AW19),AND(NOT(AU19),AV19,NOT(AW19)),AND(AU19,NOT(AV19),NOT(AW19))))=TRUE,"Erreur : au moins 2 options non compatibles sélectionnées",IF(AQ19=1,Prix!$B$36,0)+IF(AR19=1,Prix!$B$37,0)+IF(AS19=1,Prix!$B$38,0)+IF(AU19=1,Prix!$B$41,0)+IF(AV19=1,Prix!$B$42,0)+IF(AW19=1,Prix!$B$43,0)+IF(AT19=1,Prix!$B$40,0)+IF(AX19=1,Prix!$B$44,0)+Prix!$B$34),0)),)</f>
        <v>0</v>
      </c>
      <c r="AZ19" s="153">
        <f>IFERROR(IF(NOT(OR(AND(J19,NOT(T19),NOT(X19),NOT(AH19),NOT(AP19)),AND(NOT(J19),T19,NOT(X19),NOT(AH19),NOT(AP19)),AND(NOT(J19),NOT(T19),X19,NOT(AH19),NOT(AP19)),AND(NOT(J19),NOT(T19),NOT(X19),AH19,NOT(AP19)),AND(NOT(J19),NOT(T19),NOT(X19),NOT(AH19),AP19),NOT(AND(J19,T19,X19,AH19,AP19))))=TRUE,"Erreur : au moins 2 imprimantes ont été sélectionnées sur la même ligne",IF(J19=1,IF(K19=1,Prix!$F$4,0)+IF(L19=1,Prix!$F$5,0)+IF(M19=1,Prix!$F$6,0)+IF(N19=1,Prix!$F$7,0)+IF(O19=1,Prix!$F$8,0)+IF(P19=1,Prix!$F$10,0)+IF(Q19=1,Prix!$F$11,0)+IF(R19=1,Prix!$F$12,0)+IF(S19=1,Prix!$F$13,0)+Prix!$F$2,0)+IF(T19=1,IF(U19=1,Prix!$F$65,0)+IF(W19=1,Prix!$F$68,0)+IF(V19=1,Prix!$F$66,0)+Prix!$F$63,0)+IF(X19=1,IF(Y19=1,Prix!$F$20,0)+IF(Z19=1,Prix!$F$21,0)+IF(AA19=1,Prix!$F$22,0)+IF(AB19=1,Prix!$F$23,0)+IF(AC19=1,Prix!$F$24,0)+IF(AD19=1,Prix!$F$26,0)+IF(AE19=1,Prix!$F$27,0)+IF(AF19=1,Prix!$F$28,0)+IF(AG19=1,Prix!$F$29,0)+Prix!$F$18,0)+IF(AH19=1,IF(NOT(OR(AND(NOT(AM19),NOT(AN19),NOT(AO19)),AND(NOT(AM19),NOT(AN19),AO19),AND(NOT(AM19),AN19,NOT(AO19)),AND(AM19,NOT(AN19),NOT(AO19))))=TRUE,"Erreur : au moins 2 options non compatibles sélectionnées",IF(AI19=1,Prix!$F$51,0)+IF(AJ19=1,Prix!$F$52,0)+IF(AL19=1,Prix!$F$54,0)+IF(AM19=1,Prix!$F$56,0)+IF(AN19=1,Prix!$F$57,0)+IF(AO19=1,Prix!$F$58,0)+IF(AK19=1,Prix!$F$53,0)+Prix!$F$49),0)+IF(AP19=1,IF(NOT(OR(AND(NOT(AU19),NOT(AV19),NOT(AW19)),AND(NOT(AU19),NOT(AV19),AW19),AND(NOT(AU19),AV19,NOT(AW19)),AND(AU19,NOT(AV19),NOT(AW19))))=TRUE,"Erreur : au moins 2 options non compatibles sélectionnées",IF(AQ19=1,Prix!$F$36,0)+IF(AR19=1,Prix!$F$37,0)+IF(AS19=1,Prix!$F$38,0)+IF(AU19=1,Prix!$F$41,0)+IF(AV19=1,Prix!$F$42,0)+IF(AW19=1,Prix!$F$43,0)+IF(AT19=1,Prix!$F$40,0)+IF(AX19=1,Prix!$F$44,0)+Prix!$F$34),0)),)</f>
        <v>0</v>
      </c>
      <c r="BA19" s="153">
        <f>IFERROR(IF(NOT(OR(AND(J19,NOT(T19),NOT(X19),NOT(AH19),NOT(AP19)),AND(NOT(J19),T19,NOT(X19),NOT(AH19),NOT(AP19)),AND(NOT(J19),NOT(T19),X19,NOT(AH19),NOT(AP19)),AND(NOT(J19),NOT(T19),NOT(X19),AH19,NOT(AP19)),AND(NOT(J19),NOT(T19),NOT(X19),NOT(AH19),AP19),NOT(AND(J19,T19,X19,AH19,AP19))))=TRUE,"Erreur : au moins 2 imprimantes ont été sélectionnées sur la même ligne",IF(J19=1,IF(K19=1,Prix!$G$4,0)+IF(L19=1,Prix!$G$5,0)+IF(M19=1,Prix!$G$6,0)+IF(N19=1,Prix!$G$7,0)+IF(O19=1,Prix!$G$8,0)+IF(P19=1,Prix!$G$10,0)+IF(Q19=1,Prix!$G$11,0)+IF(R19=1,Prix!$G$12,0)+IF(S19=1,Prix!$G$13,0)+Prix!$G$2,0)+IF(T19=1,IF(U19=1,Prix!$G$65,0)+IF(W19=1,Prix!$G$68,0)+IF(V19=1,Prix!$G$66,0)+Prix!$G$63,0)+IF(X19=1,IF(Y19=1,Prix!$G$20,0)+IF(Z19=1,Prix!$G$21,0)+IF(AA19=1,Prix!$G$22,0)+IF(AB19=1,Prix!$G$23,0)+IF(AC19=1,Prix!$G$24,0)+IF(AD19=1,Prix!$G$26,0)+IF(AE19=1,Prix!$G$27,0)+IF(AF19=1,Prix!$G$28,0)+IF(AG19=1,Prix!$G$29,0)+Prix!$G$18,0)+IF(AH19=1,IF(NOT(OR(AND(NOT(AM19),NOT(AN19),NOT(AO19)),AND(NOT(AM19),NOT(AN19),AO19),AND(NOT(AM19),AN19,NOT(AO19)),AND(AM19,NOT(AN19),NOT(AO19))))=TRUE,"Erreur : au moins 2 options non compatibles sélectionnées",IF(AI19=1,Prix!$G$51,0)+IF(AJ19=1,Prix!$G$52,0)+IF(AL19=1,Prix!$G$54,0)+IF(AM19=1,Prix!$G$56,0)+IF(AN19=1,Prix!$G$57,0)+IF(AO19=1,Prix!$G$58,0)+IF(AK19=1,Prix!$G$53,0)+Prix!$G$49),0)+IF(AP19=1,IF(NOT(OR(AND(NOT(AU19),NOT(AV19),NOT(AW19)),AND(NOT(AU19),NOT(AV19),AW19),AND(NOT(AU19),AV19,NOT(AW19)),AND(AU19,NOT(AV19),NOT(AW19))))=TRUE,"Erreur : au moins 2 options non compatibles sélectionnées",IF(AQ19=1,Prix!$G$36,0)+IF(AR19=1,Prix!$G$37,0)+IF(AS19=1,Prix!$G$38,0)+IF(AU19=1,Prix!$G$41,0)+IF(AV19=1,Prix!$G$42,0)+IF(AW19=1,Prix!$G$43,0)+IF(AT19=1,Prix!$G$40,0)+IF(AX19=1,Prix!$G$44,0)+Prix!$G$34),0)),)</f>
        <v>0</v>
      </c>
      <c r="BB19" s="153">
        <f>IFERROR(IF(NOT(OR(AND(J19,NOT(T19),NOT(X19),NOT(AH19),NOT(AP19)),AND(NOT(J19),T19,NOT(X19),NOT(AH19),NOT(AP19)),AND(NOT(J19),NOT(T19),X19,NOT(AH19),NOT(AP19)),AND(NOT(J19),NOT(T19),NOT(X19),AH19,NOT(AP19)),AND(NOT(J19),NOT(T19),NOT(X19),NOT(AH19),AP19),NOT(AND(J19,T19,X19,AH19,AP19))))=TRUE,"Erreur : au moins 2 imprimantes ont été sélectionnées sur la même ligne",IF(J19=1,IF(K19=1,Prix!$H$4,0)+IF(L19=1,Prix!$H$5,0)+IF(M19=1,Prix!$H$6,0)+IF(N19=1,Prix!$H$7,0)+IF(O19=1,Prix!$H$8,0)+IF(P19=1,Prix!$H$10,0)+IF(Q19=1,Prix!$H$11,0)+IF(R19=1,Prix!$H$12,0)+IF(S19=1,Prix!$H$13,0)+Prix!$H$2,0)+IF(T19=1,IF(U19=1,Prix!$H$65,0)+IF(W19=1,Prix!$H$68,0)+IF(V19=1,Prix!$H$66,0)+Prix!$H$63,0)+IF(X19=1,IF(Y19=1,Prix!$H$20,0)+IF(Z19=1,Prix!$H$21,0)+IF(AA19=1,Prix!$H$22,0)+IF(AB19=1,Prix!$H$23,0)+IF(AC19=1,Prix!$H$24,0)+IF(AD19=1,Prix!$H$26,0)+IF(AE19=1,Prix!$H$27,0)+IF(AF19=1,Prix!$H$28,0)+IF(AG19=1,Prix!$H$29,0)+Prix!$H$18,0)+IF(AH19=1,IF(NOT(OR(AND(NOT(AM19),NOT(AN19),NOT(AO19)),AND(NOT(AM19),NOT(AN19),AO19),AND(NOT(AM19),AN19,NOT(AO19)),AND(AM19,NOT(AN19),NOT(AO19))))=TRUE,"Erreur : au moins 2 options non compatibles sélectionnées",IF(AI19=1,Prix!$H$51,0)+IF(AJ19=1,Prix!$H$52,0)+IF(AL19=1,Prix!$H$54,0)+IF(AM19=1,Prix!$H$56,0)+IF(AN19=1,Prix!$H$57,0)+IF(AO19=1,Prix!$H$58,0)+IF(AK19=1,Prix!$H$53,0)+Prix!$H$49),0)+IF(AP19=1,IF(NOT(OR(AND(NOT(AU19),NOT(AV19),NOT(AW19)),AND(NOT(AU19),NOT(AV19),AW19),AND(NOT(AU19),AV19,NOT(AW19)),AND(AU19,NOT(AV19),NOT(AW19))))=TRUE,"Erreur : au moins 2 options non compatibles sélectionnées",IF(AQ19=1,Prix!$H$36,0)+IF(AR19=1,Prix!$H$37,0)+IF(AS19=1,Prix!$H$38,0)+IF(AU19=1,Prix!$H$41,0)+IF(AV19=1,Prix!$H$42,0)+IF(AW19=1,Prix!$H$43,0)+IF(AT19=1,Prix!$H$40,0)+IF(AX19=1,Prix!$H$44,0)+Prix!$H$34),0)),)</f>
        <v>0</v>
      </c>
    </row>
    <row r="20" spans="1:54" x14ac:dyDescent="0.3">
      <c r="A20" s="160"/>
      <c r="B20" s="14"/>
      <c r="C20" s="15"/>
      <c r="D20" s="15"/>
      <c r="E20" s="15"/>
      <c r="F20" s="16"/>
      <c r="G20" s="17"/>
      <c r="H20" s="17"/>
      <c r="I20" s="22"/>
      <c r="J20" s="25"/>
      <c r="K20" s="112" t="str">
        <f t="shared" si="0"/>
        <v/>
      </c>
      <c r="L20" s="113" t="str">
        <f t="shared" si="1"/>
        <v/>
      </c>
      <c r="M20" s="113" t="str">
        <f t="shared" si="2"/>
        <v/>
      </c>
      <c r="N20" s="113" t="str">
        <f t="shared" si="3"/>
        <v/>
      </c>
      <c r="O20" s="113" t="str">
        <f t="shared" si="4"/>
        <v/>
      </c>
      <c r="P20" s="15"/>
      <c r="Q20" s="15"/>
      <c r="R20" s="97"/>
      <c r="S20" s="87"/>
      <c r="T20" s="128"/>
      <c r="U20" s="110" t="str">
        <f t="shared" si="5"/>
        <v/>
      </c>
      <c r="V20" s="110" t="str">
        <f t="shared" si="6"/>
        <v/>
      </c>
      <c r="W20" s="138"/>
      <c r="X20" s="25"/>
      <c r="Y20" s="110" t="str">
        <f t="shared" si="7"/>
        <v/>
      </c>
      <c r="Z20" s="110" t="str">
        <f t="shared" si="8"/>
        <v/>
      </c>
      <c r="AA20" s="110" t="str">
        <f t="shared" si="9"/>
        <v/>
      </c>
      <c r="AB20" s="110" t="str">
        <f t="shared" si="10"/>
        <v/>
      </c>
      <c r="AC20" s="110" t="str">
        <f t="shared" si="11"/>
        <v/>
      </c>
      <c r="AD20" s="15"/>
      <c r="AE20" s="15"/>
      <c r="AF20" s="15"/>
      <c r="AG20" s="61"/>
      <c r="AH20" s="25"/>
      <c r="AI20" s="110" t="str">
        <f t="shared" si="12"/>
        <v/>
      </c>
      <c r="AJ20" s="110" t="str">
        <f t="shared" si="13"/>
        <v/>
      </c>
      <c r="AK20" s="110" t="str">
        <f t="shared" si="14"/>
        <v/>
      </c>
      <c r="AL20" s="110" t="str">
        <f t="shared" si="15"/>
        <v/>
      </c>
      <c r="AM20" s="15"/>
      <c r="AN20" s="15"/>
      <c r="AO20" s="26"/>
      <c r="AP20" s="25"/>
      <c r="AQ20" s="108" t="str">
        <f t="shared" si="16"/>
        <v/>
      </c>
      <c r="AR20" s="108" t="str">
        <f t="shared" si="17"/>
        <v/>
      </c>
      <c r="AS20" s="108" t="str">
        <f t="shared" si="18"/>
        <v/>
      </c>
      <c r="AT20" s="14"/>
      <c r="AU20" s="14"/>
      <c r="AV20" s="14"/>
      <c r="AW20" s="14"/>
      <c r="AX20" s="26"/>
      <c r="AY20" s="153">
        <f>IFERROR(IF(NOT(OR(AND(J20,NOT(T20),NOT(X20),NOT(AH20),NOT(AP20)),AND(NOT(J20),T20,NOT(X20),NOT(AH20),NOT(AP20)),AND(NOT(J20),NOT(T20),X20,NOT(AH20),NOT(AP20)),AND(NOT(J20),NOT(T20),NOT(X20),AH20,NOT(AP20)),AND(NOT(J20),NOT(T20),NOT(X20),NOT(AH20),AP20),NOT(AND(J20,T20,X20,AH20,AP20))))=TRUE,"Erreur : au moins 2 imprimantes ont été sélectionnées sur la même ligne",IF(J20=1,IF(K20=1,Prix!$B$4,0)+IF(L20=1,Prix!$B$5,0)+IF(M20=1,Prix!$B$6,0)+IF(N20=1,Prix!$B$7,0)+IF(O20=1,Prix!$B$8,0)+IF(P20=1,Prix!$B$10,0)+IF(Q20=1,Prix!$B$11,0)+IF(R20=1,Prix!$B$12,0)+IF(S20=1,Prix!$B$13,0)+Prix!$B$2,0)+IF(T20=1,IF(U20=1,Prix!$B$65,0)+IF(W20=1,Prix!$B$68,0)+IF(V20=1,Prix!$B$66,0)+Prix!$B$63,0)+IF(X20=1,IF(Y20=1,Prix!$B$20,0)+IF(Z20=1,Prix!$B$21,0)+IF(AA20=1,Prix!$B$22,0)+IF(AB20=1,Prix!$B$23,0)+IF(AC20=1,Prix!$B$24,0)+IF(AD20=1,Prix!$B$26,0)+IF(AE20=1,Prix!$B$27,0)+IF(AF20=1,Prix!$B$28,0)+IF(AG20=1,Prix!$B$29,0)+Prix!$B$18,0)+IF(AH20=1,IF(NOT(OR(AND(NOT(AM20),NOT(AN20),NOT(AO20)),AND(NOT(AM20),NOT(AN20),AO20),AND(NOT(AM20),AN20,NOT(AO20)),AND(AM20,NOT(AN20),NOT(AO20))))=TRUE,"Erreur : au moins 2 options non compatibles sélectionnées",IF(AI20=1,Prix!$B$51,0)+IF(AJ20=1,Prix!$B$52,0)+IF(AL20=1,Prix!$B$54,0)+IF(AM20=1,Prix!$B$56,0)+IF(AN20=1,Prix!$B$57,0)+IF(AO20=1,Prix!$B$58,0)+IF(AK20=1,Prix!$B$53,0)+Prix!$B$49),0)+IF(AP20=1,IF(NOT(OR(AND(NOT(AU20),NOT(AV20),NOT(AW20)),AND(NOT(AU20),NOT(AV20),AW20),AND(NOT(AU20),AV20,NOT(AW20)),AND(AU20,NOT(AV20),NOT(AW20))))=TRUE,"Erreur : au moins 2 options non compatibles sélectionnées",IF(AQ20=1,Prix!$B$36,0)+IF(AR20=1,Prix!$B$37,0)+IF(AS20=1,Prix!$B$38,0)+IF(AU20=1,Prix!$B$41,0)+IF(AV20=1,Prix!$B$42,0)+IF(AW20=1,Prix!$B$43,0)+IF(AT20=1,Prix!$B$40,0)+IF(AX20=1,Prix!$B$44,0)+Prix!$B$34),0)),)</f>
        <v>0</v>
      </c>
      <c r="AZ20" s="153">
        <f>IFERROR(IF(NOT(OR(AND(J20,NOT(T20),NOT(X20),NOT(AH20),NOT(AP20)),AND(NOT(J20),T20,NOT(X20),NOT(AH20),NOT(AP20)),AND(NOT(J20),NOT(T20),X20,NOT(AH20),NOT(AP20)),AND(NOT(J20),NOT(T20),NOT(X20),AH20,NOT(AP20)),AND(NOT(J20),NOT(T20),NOT(X20),NOT(AH20),AP20),NOT(AND(J20,T20,X20,AH20,AP20))))=TRUE,"Erreur : au moins 2 imprimantes ont été sélectionnées sur la même ligne",IF(J20=1,IF(K20=1,Prix!$F$4,0)+IF(L20=1,Prix!$F$5,0)+IF(M20=1,Prix!$F$6,0)+IF(N20=1,Prix!$F$7,0)+IF(O20=1,Prix!$F$8,0)+IF(P20=1,Prix!$F$10,0)+IF(Q20=1,Prix!$F$11,0)+IF(R20=1,Prix!$F$12,0)+IF(S20=1,Prix!$F$13,0)+Prix!$F$2,0)+IF(T20=1,IF(U20=1,Prix!$F$65,0)+IF(W20=1,Prix!$F$68,0)+IF(V20=1,Prix!$F$66,0)+Prix!$F$63,0)+IF(X20=1,IF(Y20=1,Prix!$F$20,0)+IF(Z20=1,Prix!$F$21,0)+IF(AA20=1,Prix!$F$22,0)+IF(AB20=1,Prix!$F$23,0)+IF(AC20=1,Prix!$F$24,0)+IF(AD20=1,Prix!$F$26,0)+IF(AE20=1,Prix!$F$27,0)+IF(AF20=1,Prix!$F$28,0)+IF(AG20=1,Prix!$F$29,0)+Prix!$F$18,0)+IF(AH20=1,IF(NOT(OR(AND(NOT(AM20),NOT(AN20),NOT(AO20)),AND(NOT(AM20),NOT(AN20),AO20),AND(NOT(AM20),AN20,NOT(AO20)),AND(AM20,NOT(AN20),NOT(AO20))))=TRUE,"Erreur : au moins 2 options non compatibles sélectionnées",IF(AI20=1,Prix!$F$51,0)+IF(AJ20=1,Prix!$F$52,0)+IF(AL20=1,Prix!$F$54,0)+IF(AM20=1,Prix!$F$56,0)+IF(AN20=1,Prix!$F$57,0)+IF(AO20=1,Prix!$F$58,0)+IF(AK20=1,Prix!$F$53,0)+Prix!$F$49),0)+IF(AP20=1,IF(NOT(OR(AND(NOT(AU20),NOT(AV20),NOT(AW20)),AND(NOT(AU20),NOT(AV20),AW20),AND(NOT(AU20),AV20,NOT(AW20)),AND(AU20,NOT(AV20),NOT(AW20))))=TRUE,"Erreur : au moins 2 options non compatibles sélectionnées",IF(AQ20=1,Prix!$F$36,0)+IF(AR20=1,Prix!$F$37,0)+IF(AS20=1,Prix!$F$38,0)+IF(AU20=1,Prix!$F$41,0)+IF(AV20=1,Prix!$F$42,0)+IF(AW20=1,Prix!$F$43,0)+IF(AT20=1,Prix!$F$40,0)+IF(AX20=1,Prix!$F$44,0)+Prix!$F$34),0)),)</f>
        <v>0</v>
      </c>
      <c r="BA20" s="153">
        <f>IFERROR(IF(NOT(OR(AND(J20,NOT(T20),NOT(X20),NOT(AH20),NOT(AP20)),AND(NOT(J20),T20,NOT(X20),NOT(AH20),NOT(AP20)),AND(NOT(J20),NOT(T20),X20,NOT(AH20),NOT(AP20)),AND(NOT(J20),NOT(T20),NOT(X20),AH20,NOT(AP20)),AND(NOT(J20),NOT(T20),NOT(X20),NOT(AH20),AP20),NOT(AND(J20,T20,X20,AH20,AP20))))=TRUE,"Erreur : au moins 2 imprimantes ont été sélectionnées sur la même ligne",IF(J20=1,IF(K20=1,Prix!$G$4,0)+IF(L20=1,Prix!$G$5,0)+IF(M20=1,Prix!$G$6,0)+IF(N20=1,Prix!$G$7,0)+IF(O20=1,Prix!$G$8,0)+IF(P20=1,Prix!$G$10,0)+IF(Q20=1,Prix!$G$11,0)+IF(R20=1,Prix!$G$12,0)+IF(S20=1,Prix!$G$13,0)+Prix!$G$2,0)+IF(T20=1,IF(U20=1,Prix!$G$65,0)+IF(W20=1,Prix!$G$68,0)+IF(V20=1,Prix!$G$66,0)+Prix!$G$63,0)+IF(X20=1,IF(Y20=1,Prix!$G$20,0)+IF(Z20=1,Prix!$G$21,0)+IF(AA20=1,Prix!$G$22,0)+IF(AB20=1,Prix!$G$23,0)+IF(AC20=1,Prix!$G$24,0)+IF(AD20=1,Prix!$G$26,0)+IF(AE20=1,Prix!$G$27,0)+IF(AF20=1,Prix!$G$28,0)+IF(AG20=1,Prix!$G$29,0)+Prix!$G$18,0)+IF(AH20=1,IF(NOT(OR(AND(NOT(AM20),NOT(AN20),NOT(AO20)),AND(NOT(AM20),NOT(AN20),AO20),AND(NOT(AM20),AN20,NOT(AO20)),AND(AM20,NOT(AN20),NOT(AO20))))=TRUE,"Erreur : au moins 2 options non compatibles sélectionnées",IF(AI20=1,Prix!$G$51,0)+IF(AJ20=1,Prix!$G$52,0)+IF(AL20=1,Prix!$G$54,0)+IF(AM20=1,Prix!$G$56,0)+IF(AN20=1,Prix!$G$57,0)+IF(AO20=1,Prix!$G$58,0)+IF(AK20=1,Prix!$G$53,0)+Prix!$G$49),0)+IF(AP20=1,IF(NOT(OR(AND(NOT(AU20),NOT(AV20),NOT(AW20)),AND(NOT(AU20),NOT(AV20),AW20),AND(NOT(AU20),AV20,NOT(AW20)),AND(AU20,NOT(AV20),NOT(AW20))))=TRUE,"Erreur : au moins 2 options non compatibles sélectionnées",IF(AQ20=1,Prix!$G$36,0)+IF(AR20=1,Prix!$G$37,0)+IF(AS20=1,Prix!$G$38,0)+IF(AU20=1,Prix!$G$41,0)+IF(AV20=1,Prix!$G$42,0)+IF(AW20=1,Prix!$G$43,0)+IF(AT20=1,Prix!$G$40,0)+IF(AX20=1,Prix!$G$44,0)+Prix!$G$34),0)),)</f>
        <v>0</v>
      </c>
      <c r="BB20" s="153">
        <f>IFERROR(IF(NOT(OR(AND(J20,NOT(T20),NOT(X20),NOT(AH20),NOT(AP20)),AND(NOT(J20),T20,NOT(X20),NOT(AH20),NOT(AP20)),AND(NOT(J20),NOT(T20),X20,NOT(AH20),NOT(AP20)),AND(NOT(J20),NOT(T20),NOT(X20),AH20,NOT(AP20)),AND(NOT(J20),NOT(T20),NOT(X20),NOT(AH20),AP20),NOT(AND(J20,T20,X20,AH20,AP20))))=TRUE,"Erreur : au moins 2 imprimantes ont été sélectionnées sur la même ligne",IF(J20=1,IF(K20=1,Prix!$H$4,0)+IF(L20=1,Prix!$H$5,0)+IF(M20=1,Prix!$H$6,0)+IF(N20=1,Prix!$H$7,0)+IF(O20=1,Prix!$H$8,0)+IF(P20=1,Prix!$H$10,0)+IF(Q20=1,Prix!$H$11,0)+IF(R20=1,Prix!$H$12,0)+IF(S20=1,Prix!$H$13,0)+Prix!$H$2,0)+IF(T20=1,IF(U20=1,Prix!$H$65,0)+IF(W20=1,Prix!$H$68,0)+IF(V20=1,Prix!$H$66,0)+Prix!$H$63,0)+IF(X20=1,IF(Y20=1,Prix!$H$20,0)+IF(Z20=1,Prix!$H$21,0)+IF(AA20=1,Prix!$H$22,0)+IF(AB20=1,Prix!$H$23,0)+IF(AC20=1,Prix!$H$24,0)+IF(AD20=1,Prix!$H$26,0)+IF(AE20=1,Prix!$H$27,0)+IF(AF20=1,Prix!$H$28,0)+IF(AG20=1,Prix!$H$29,0)+Prix!$H$18,0)+IF(AH20=1,IF(NOT(OR(AND(NOT(AM20),NOT(AN20),NOT(AO20)),AND(NOT(AM20),NOT(AN20),AO20),AND(NOT(AM20),AN20,NOT(AO20)),AND(AM20,NOT(AN20),NOT(AO20))))=TRUE,"Erreur : au moins 2 options non compatibles sélectionnées",IF(AI20=1,Prix!$H$51,0)+IF(AJ20=1,Prix!$H$52,0)+IF(AL20=1,Prix!$H$54,0)+IF(AM20=1,Prix!$H$56,0)+IF(AN20=1,Prix!$H$57,0)+IF(AO20=1,Prix!$H$58,0)+IF(AK20=1,Prix!$H$53,0)+Prix!$H$49),0)+IF(AP20=1,IF(NOT(OR(AND(NOT(AU20),NOT(AV20),NOT(AW20)),AND(NOT(AU20),NOT(AV20),AW20),AND(NOT(AU20),AV20,NOT(AW20)),AND(AU20,NOT(AV20),NOT(AW20))))=TRUE,"Erreur : au moins 2 options non compatibles sélectionnées",IF(AQ20=1,Prix!$H$36,0)+IF(AR20=1,Prix!$H$37,0)+IF(AS20=1,Prix!$H$38,0)+IF(AU20=1,Prix!$H$41,0)+IF(AV20=1,Prix!$H$42,0)+IF(AW20=1,Prix!$H$43,0)+IF(AT20=1,Prix!$H$40,0)+IF(AX20=1,Prix!$H$44,0)+Prix!$H$34),0)),)</f>
        <v>0</v>
      </c>
    </row>
    <row r="21" spans="1:54" x14ac:dyDescent="0.3">
      <c r="A21" s="161"/>
      <c r="B21" s="59"/>
      <c r="C21" s="11"/>
      <c r="D21" s="11"/>
      <c r="E21" s="11"/>
      <c r="F21" s="12"/>
      <c r="G21" s="13"/>
      <c r="H21" s="13"/>
      <c r="I21" s="23"/>
      <c r="J21" s="27">
        <v>1</v>
      </c>
      <c r="K21" s="112">
        <f t="shared" si="0"/>
        <v>1</v>
      </c>
      <c r="L21" s="113">
        <f t="shared" si="1"/>
        <v>1</v>
      </c>
      <c r="M21" s="113">
        <f t="shared" si="2"/>
        <v>1</v>
      </c>
      <c r="N21" s="113" t="str">
        <f t="shared" si="3"/>
        <v/>
      </c>
      <c r="O21" s="113" t="str">
        <f t="shared" si="4"/>
        <v/>
      </c>
      <c r="P21" s="11">
        <v>1</v>
      </c>
      <c r="Q21" s="11">
        <v>1</v>
      </c>
      <c r="R21" s="98"/>
      <c r="S21" s="88">
        <v>1</v>
      </c>
      <c r="T21" s="129"/>
      <c r="U21" s="110" t="str">
        <f t="shared" si="5"/>
        <v/>
      </c>
      <c r="V21" s="110" t="str">
        <f t="shared" si="6"/>
        <v/>
      </c>
      <c r="W21" s="139"/>
      <c r="Y21" s="110" t="str">
        <f t="shared" si="7"/>
        <v/>
      </c>
      <c r="Z21" s="110" t="str">
        <f t="shared" si="8"/>
        <v/>
      </c>
      <c r="AA21" s="110" t="str">
        <f t="shared" si="9"/>
        <v/>
      </c>
      <c r="AB21" s="110" t="str">
        <f t="shared" si="10"/>
        <v/>
      </c>
      <c r="AC21" s="110" t="str">
        <f t="shared" si="11"/>
        <v/>
      </c>
      <c r="AD21" s="11"/>
      <c r="AE21" s="11"/>
      <c r="AF21" s="11"/>
      <c r="AG21" s="62"/>
      <c r="AH21" s="27"/>
      <c r="AI21" s="110" t="str">
        <f t="shared" si="12"/>
        <v/>
      </c>
      <c r="AJ21" s="110" t="str">
        <f t="shared" si="13"/>
        <v/>
      </c>
      <c r="AK21" s="110" t="str">
        <f t="shared" si="14"/>
        <v/>
      </c>
      <c r="AL21" s="110" t="str">
        <f t="shared" si="15"/>
        <v/>
      </c>
      <c r="AM21" s="11"/>
      <c r="AN21" s="11"/>
      <c r="AO21" s="28"/>
      <c r="AP21" s="27"/>
      <c r="AQ21" s="108" t="str">
        <f t="shared" si="16"/>
        <v/>
      </c>
      <c r="AR21" s="108" t="str">
        <f t="shared" si="17"/>
        <v/>
      </c>
      <c r="AS21" s="108" t="str">
        <f t="shared" si="18"/>
        <v/>
      </c>
      <c r="AT21" s="10"/>
      <c r="AU21" s="10"/>
      <c r="AV21" s="10"/>
      <c r="AW21" s="10"/>
      <c r="AX21" s="28"/>
      <c r="AY21" s="153">
        <f>IFERROR(IF(NOT(OR(AND(J21,NOT(T21),NOT(X21),NOT(AH21),NOT(AP21)),AND(NOT(J21),T21,NOT(X21),NOT(AH21),NOT(AP21)),AND(NOT(J21),NOT(T21),X21,NOT(AH21),NOT(AP21)),AND(NOT(J21),NOT(T21),NOT(X21),AH21,NOT(AP21)),AND(NOT(J21),NOT(T21),NOT(X21),NOT(AH21),AP21),NOT(AND(J21,T21,X21,AH21,AP21))))=TRUE,"Erreur : au moins 2 imprimantes ont été sélectionnées sur la même ligne",IF(J21=1,IF(K21=1,Prix!$B$4,0)+IF(L21=1,Prix!$B$5,0)+IF(M21=1,Prix!$B$6,0)+IF(N21=1,Prix!$B$7,0)+IF(O21=1,Prix!$B$8,0)+IF(P21=1,Prix!$B$10,0)+IF(Q21=1,Prix!$B$11,0)+IF(R21=1,Prix!$B$12,0)+IF(S21=1,Prix!$B$13,0)+Prix!$B$2,0)+IF(T21=1,IF(U21=1,Prix!$B$65,0)+IF(W21=1,Prix!$B$68,0)+IF(V21=1,Prix!$B$66,0)+Prix!$B$63,0)+IF(X21=1,IF(Y21=1,Prix!$B$20,0)+IF(Z21=1,Prix!$B$21,0)+IF(AA21=1,Prix!$B$22,0)+IF(AB21=1,Prix!$B$23,0)+IF(AC21=1,Prix!$B$24,0)+IF(AD21=1,Prix!$B$26,0)+IF(AE21=1,Prix!$B$27,0)+IF(AF21=1,Prix!$B$28,0)+IF(AG21=1,Prix!$B$29,0)+Prix!$B$18,0)+IF(AH21=1,IF(NOT(OR(AND(NOT(AM21),NOT(AN21),NOT(AO21)),AND(NOT(AM21),NOT(AN21),AO21),AND(NOT(AM21),AN21,NOT(AO21)),AND(AM21,NOT(AN21),NOT(AO21))))=TRUE,"Erreur : au moins 2 options non compatibles sélectionnées",IF(AI21=1,Prix!$B$51,0)+IF(AJ21=1,Prix!$B$52,0)+IF(AL21=1,Prix!$B$54,0)+IF(AM21=1,Prix!$B$56,0)+IF(AN21=1,Prix!$B$57,0)+IF(AO21=1,Prix!$B$58,0)+IF(AK21=1,Prix!$B$53,0)+Prix!$B$49),0)+IF(AP21=1,IF(NOT(OR(AND(NOT(AU21),NOT(AV21),NOT(AW21)),AND(NOT(AU21),NOT(AV21),AW21),AND(NOT(AU21),AV21,NOT(AW21)),AND(AU21,NOT(AV21),NOT(AW21))))=TRUE,"Erreur : au moins 2 options non compatibles sélectionnées",IF(AQ21=1,Prix!$B$36,0)+IF(AR21=1,Prix!$B$37,0)+IF(AS21=1,Prix!$B$38,0)+IF(AU21=1,Prix!$B$41,0)+IF(AV21=1,Prix!$B$42,0)+IF(AW21=1,Prix!$B$43,0)+IF(AT21=1,Prix!$B$40,0)+IF(AX21=1,Prix!$B$44,0)+Prix!$B$34),0)),)</f>
        <v>3951.56</v>
      </c>
      <c r="AZ21" s="153">
        <f>IFERROR(IF(NOT(OR(AND(J21,NOT(T21),NOT(X21),NOT(AH21),NOT(AP21)),AND(NOT(J21),T21,NOT(X21),NOT(AH21),NOT(AP21)),AND(NOT(J21),NOT(T21),X21,NOT(AH21),NOT(AP21)),AND(NOT(J21),NOT(T21),NOT(X21),AH21,NOT(AP21)),AND(NOT(J21),NOT(T21),NOT(X21),NOT(AH21),AP21),NOT(AND(J21,T21,X21,AH21,AP21))))=TRUE,"Erreur : au moins 2 imprimantes ont été sélectionnées sur la même ligne",IF(J21=1,IF(K21=1,Prix!$F$4,0)+IF(L21=1,Prix!$F$5,0)+IF(M21=1,Prix!$F$6,0)+IF(N21=1,Prix!$F$7,0)+IF(O21=1,Prix!$F$8,0)+IF(P21=1,Prix!$F$10,0)+IF(Q21=1,Prix!$F$11,0)+IF(R21=1,Prix!$F$12,0)+IF(S21=1,Prix!$F$13,0)+Prix!$F$2,0)+IF(T21=1,IF(U21=1,Prix!$F$65,0)+IF(W21=1,Prix!$F$68,0)+IF(V21=1,Prix!$F$66,0)+Prix!$F$63,0)+IF(X21=1,IF(Y21=1,Prix!$F$20,0)+IF(Z21=1,Prix!$F$21,0)+IF(AA21=1,Prix!$F$22,0)+IF(AB21=1,Prix!$F$23,0)+IF(AC21=1,Prix!$F$24,0)+IF(AD21=1,Prix!$F$26,0)+IF(AE21=1,Prix!$F$27,0)+IF(AF21=1,Prix!$F$28,0)+IF(AG21=1,Prix!$F$29,0)+Prix!$F$18,0)+IF(AH21=1,IF(NOT(OR(AND(NOT(AM21),NOT(AN21),NOT(AO21)),AND(NOT(AM21),NOT(AN21),AO21),AND(NOT(AM21),AN21,NOT(AO21)),AND(AM21,NOT(AN21),NOT(AO21))))=TRUE,"Erreur : au moins 2 options non compatibles sélectionnées",IF(AI21=1,Prix!$F$51,0)+IF(AJ21=1,Prix!$F$52,0)+IF(AL21=1,Prix!$F$54,0)+IF(AM21=1,Prix!$F$56,0)+IF(AN21=1,Prix!$F$57,0)+IF(AO21=1,Prix!$F$58,0)+IF(AK21=1,Prix!$F$53,0)+Prix!$F$49),0)+IF(AP21=1,IF(NOT(OR(AND(NOT(AU21),NOT(AV21),NOT(AW21)),AND(NOT(AU21),NOT(AV21),AW21),AND(NOT(AU21),AV21,NOT(AW21)),AND(AU21,NOT(AV21),NOT(AW21))))=TRUE,"Erreur : au moins 2 options non compatibles sélectionnées",IF(AQ21=1,Prix!$F$36,0)+IF(AR21=1,Prix!$F$37,0)+IF(AS21=1,Prix!$F$38,0)+IF(AU21=1,Prix!$F$41,0)+IF(AV21=1,Prix!$F$42,0)+IF(AW21=1,Prix!$F$43,0)+IF(AT21=1,Prix!$F$40,0)+IF(AX21=1,Prix!$F$44,0)+Prix!$F$34),0)),)</f>
        <v>105.11999999999999</v>
      </c>
      <c r="BA21" s="153">
        <f>IFERROR(IF(NOT(OR(AND(J21,NOT(T21),NOT(X21),NOT(AH21),NOT(AP21)),AND(NOT(J21),T21,NOT(X21),NOT(AH21),NOT(AP21)),AND(NOT(J21),NOT(T21),X21,NOT(AH21),NOT(AP21)),AND(NOT(J21),NOT(T21),NOT(X21),AH21,NOT(AP21)),AND(NOT(J21),NOT(T21),NOT(X21),NOT(AH21),AP21),NOT(AND(J21,T21,X21,AH21,AP21))))=TRUE,"Erreur : au moins 2 imprimantes ont été sélectionnées sur la même ligne",IF(J21=1,IF(K21=1,Prix!$G$4,0)+IF(L21=1,Prix!$G$5,0)+IF(M21=1,Prix!$G$6,0)+IF(N21=1,Prix!$G$7,0)+IF(O21=1,Prix!$G$8,0)+IF(P21=1,Prix!$G$10,0)+IF(Q21=1,Prix!$G$11,0)+IF(R21=1,Prix!$G$12,0)+IF(S21=1,Prix!$G$13,0)+Prix!$G$2,0)+IF(T21=1,IF(U21=1,Prix!$G$65,0)+IF(W21=1,Prix!$G$68,0)+IF(V21=1,Prix!$G$66,0)+Prix!$G$63,0)+IF(X21=1,IF(Y21=1,Prix!$G$20,0)+IF(Z21=1,Prix!$G$21,0)+IF(AA21=1,Prix!$G$22,0)+IF(AB21=1,Prix!$G$23,0)+IF(AC21=1,Prix!$G$24,0)+IF(AD21=1,Prix!$G$26,0)+IF(AE21=1,Prix!$G$27,0)+IF(AF21=1,Prix!$G$28,0)+IF(AG21=1,Prix!$G$29,0)+Prix!$G$18,0)+IF(AH21=1,IF(NOT(OR(AND(NOT(AM21),NOT(AN21),NOT(AO21)),AND(NOT(AM21),NOT(AN21),AO21),AND(NOT(AM21),AN21,NOT(AO21)),AND(AM21,NOT(AN21),NOT(AO21))))=TRUE,"Erreur : au moins 2 options non compatibles sélectionnées",IF(AI21=1,Prix!$G$51,0)+IF(AJ21=1,Prix!$G$52,0)+IF(AL21=1,Prix!$G$54,0)+IF(AM21=1,Prix!$G$56,0)+IF(AN21=1,Prix!$G$57,0)+IF(AO21=1,Prix!$G$58,0)+IF(AK21=1,Prix!$G$53,0)+Prix!$G$49),0)+IF(AP21=1,IF(NOT(OR(AND(NOT(AU21),NOT(AV21),NOT(AW21)),AND(NOT(AU21),NOT(AV21),AW21),AND(NOT(AU21),AV21,NOT(AW21)),AND(AU21,NOT(AV21),NOT(AW21))))=TRUE,"Erreur : au moins 2 options non compatibles sélectionnées",IF(AQ21=1,Prix!$G$36,0)+IF(AR21=1,Prix!$G$37,0)+IF(AS21=1,Prix!$G$38,0)+IF(AU21=1,Prix!$G$41,0)+IF(AV21=1,Prix!$G$42,0)+IF(AW21=1,Prix!$G$43,0)+IF(AT21=1,Prix!$G$40,0)+IF(AX21=1,Prix!$G$44,0)+Prix!$G$34),0)),)</f>
        <v>82.27</v>
      </c>
      <c r="BB21" s="153">
        <f>IFERROR(IF(NOT(OR(AND(J21,NOT(T21),NOT(X21),NOT(AH21),NOT(AP21)),AND(NOT(J21),T21,NOT(X21),NOT(AH21),NOT(AP21)),AND(NOT(J21),NOT(T21),X21,NOT(AH21),NOT(AP21)),AND(NOT(J21),NOT(T21),NOT(X21),AH21,NOT(AP21)),AND(NOT(J21),NOT(T21),NOT(X21),NOT(AH21),AP21),NOT(AND(J21,T21,X21,AH21,AP21))))=TRUE,"Erreur : au moins 2 imprimantes ont été sélectionnées sur la même ligne",IF(J21=1,IF(K21=1,Prix!$H$4,0)+IF(L21=1,Prix!$H$5,0)+IF(M21=1,Prix!$H$6,0)+IF(N21=1,Prix!$H$7,0)+IF(O21=1,Prix!$H$8,0)+IF(P21=1,Prix!$H$10,0)+IF(Q21=1,Prix!$H$11,0)+IF(R21=1,Prix!$H$12,0)+IF(S21=1,Prix!$H$13,0)+Prix!$H$2,0)+IF(T21=1,IF(U21=1,Prix!$H$65,0)+IF(W21=1,Prix!$H$68,0)+IF(V21=1,Prix!$H$66,0)+Prix!$H$63,0)+IF(X21=1,IF(Y21=1,Prix!$H$20,0)+IF(Z21=1,Prix!$H$21,0)+IF(AA21=1,Prix!$H$22,0)+IF(AB21=1,Prix!$H$23,0)+IF(AC21=1,Prix!$H$24,0)+IF(AD21=1,Prix!$H$26,0)+IF(AE21=1,Prix!$H$27,0)+IF(AF21=1,Prix!$H$28,0)+IF(AG21=1,Prix!$H$29,0)+Prix!$H$18,0)+IF(AH21=1,IF(NOT(OR(AND(NOT(AM21),NOT(AN21),NOT(AO21)),AND(NOT(AM21),NOT(AN21),AO21),AND(NOT(AM21),AN21,NOT(AO21)),AND(AM21,NOT(AN21),NOT(AO21))))=TRUE,"Erreur : au moins 2 options non compatibles sélectionnées",IF(AI21=1,Prix!$H$51,0)+IF(AJ21=1,Prix!$H$52,0)+IF(AL21=1,Prix!$H$54,0)+IF(AM21=1,Prix!$H$56,0)+IF(AN21=1,Prix!$H$57,0)+IF(AO21=1,Prix!$H$58,0)+IF(AK21=1,Prix!$H$53,0)+Prix!$H$49),0)+IF(AP21=1,IF(NOT(OR(AND(NOT(AU21),NOT(AV21),NOT(AW21)),AND(NOT(AU21),NOT(AV21),AW21),AND(NOT(AU21),AV21,NOT(AW21)),AND(AU21,NOT(AV21),NOT(AW21))))=TRUE,"Erreur : au moins 2 options non compatibles sélectionnées",IF(AQ21=1,Prix!$H$36,0)+IF(AR21=1,Prix!$H$37,0)+IF(AS21=1,Prix!$H$38,0)+IF(AU21=1,Prix!$H$41,0)+IF(AV21=1,Prix!$H$42,0)+IF(AW21=1,Prix!$H$43,0)+IF(AT21=1,Prix!$H$40,0)+IF(AX21=1,Prix!$H$44,0)+Prix!$H$34),0)),)</f>
        <v>81.430000000000007</v>
      </c>
    </row>
    <row r="22" spans="1:54" x14ac:dyDescent="0.3">
      <c r="A22" s="161"/>
      <c r="B22" s="59"/>
      <c r="C22" s="11"/>
      <c r="D22" s="11"/>
      <c r="E22" s="11"/>
      <c r="F22" s="12"/>
      <c r="G22" s="13"/>
      <c r="H22" s="13"/>
      <c r="I22" s="23"/>
      <c r="J22" s="27">
        <v>1</v>
      </c>
      <c r="K22" s="112">
        <f t="shared" si="0"/>
        <v>1</v>
      </c>
      <c r="L22" s="113">
        <f t="shared" si="1"/>
        <v>1</v>
      </c>
      <c r="M22" s="113">
        <f t="shared" si="2"/>
        <v>1</v>
      </c>
      <c r="N22" s="113" t="str">
        <f t="shared" si="3"/>
        <v/>
      </c>
      <c r="O22" s="113" t="str">
        <f t="shared" si="4"/>
        <v/>
      </c>
      <c r="P22" s="11">
        <v>1</v>
      </c>
      <c r="Q22" s="11">
        <v>1</v>
      </c>
      <c r="R22" s="98"/>
      <c r="S22" s="88">
        <v>1</v>
      </c>
      <c r="T22" s="129"/>
      <c r="U22" s="110" t="str">
        <f t="shared" si="5"/>
        <v/>
      </c>
      <c r="V22" s="110" t="str">
        <f t="shared" si="6"/>
        <v/>
      </c>
      <c r="W22" s="139"/>
      <c r="X22" s="27"/>
      <c r="Y22" s="110" t="str">
        <f t="shared" si="7"/>
        <v/>
      </c>
      <c r="Z22" s="110" t="str">
        <f t="shared" si="8"/>
        <v/>
      </c>
      <c r="AA22" s="110" t="str">
        <f t="shared" si="9"/>
        <v/>
      </c>
      <c r="AB22" s="110" t="str">
        <f t="shared" si="10"/>
        <v/>
      </c>
      <c r="AC22" s="110" t="str">
        <f t="shared" si="11"/>
        <v/>
      </c>
      <c r="AD22" s="11"/>
      <c r="AE22" s="11"/>
      <c r="AF22" s="11"/>
      <c r="AG22" s="62"/>
      <c r="AH22" s="27"/>
      <c r="AI22" s="110" t="str">
        <f t="shared" si="12"/>
        <v/>
      </c>
      <c r="AJ22" s="110" t="str">
        <f t="shared" si="13"/>
        <v/>
      </c>
      <c r="AK22" s="110" t="str">
        <f t="shared" si="14"/>
        <v/>
      </c>
      <c r="AL22" s="110" t="str">
        <f t="shared" si="15"/>
        <v/>
      </c>
      <c r="AM22" s="11"/>
      <c r="AN22" s="11"/>
      <c r="AO22" s="28"/>
      <c r="AP22" s="27"/>
      <c r="AQ22" s="108" t="str">
        <f t="shared" si="16"/>
        <v/>
      </c>
      <c r="AR22" s="108" t="str">
        <f t="shared" si="17"/>
        <v/>
      </c>
      <c r="AS22" s="108" t="str">
        <f t="shared" si="18"/>
        <v/>
      </c>
      <c r="AT22" s="10"/>
      <c r="AU22" s="10"/>
      <c r="AV22" s="10"/>
      <c r="AW22" s="10"/>
      <c r="AX22" s="28"/>
      <c r="AY22" s="153">
        <f>IFERROR(IF(NOT(OR(AND(J22,NOT(T22),NOT(X22),NOT(AH22),NOT(AP22)),AND(NOT(J22),T22,NOT(X22),NOT(AH22),NOT(AP22)),AND(NOT(J22),NOT(T22),X22,NOT(AH22),NOT(AP22)),AND(NOT(J22),NOT(T22),NOT(X22),AH22,NOT(AP22)),AND(NOT(J22),NOT(T22),NOT(X22),NOT(AH22),AP22),NOT(AND(J22,T22,X22,AH22,AP22))))=TRUE,"Erreur : au moins 2 imprimantes ont été sélectionnées sur la même ligne",IF(J22=1,IF(K22=1,Prix!$B$4,0)+IF(L22=1,Prix!$B$5,0)+IF(M22=1,Prix!$B$6,0)+IF(N22=1,Prix!$B$7,0)+IF(O22=1,Prix!$B$8,0)+IF(P22=1,Prix!$B$10,0)+IF(Q22=1,Prix!$B$11,0)+IF(R22=1,Prix!$B$12,0)+IF(S22=1,Prix!$B$13,0)+Prix!$B$2,0)+IF(T22=1,IF(U22=1,Prix!$B$65,0)+IF(W22=1,Prix!$B$68,0)+IF(V22=1,Prix!$B$66,0)+Prix!$B$63,0)+IF(X22=1,IF(Y22=1,Prix!$B$20,0)+IF(Z22=1,Prix!$B$21,0)+IF(AA22=1,Prix!$B$22,0)+IF(AB22=1,Prix!$B$23,0)+IF(AC22=1,Prix!$B$24,0)+IF(AD22=1,Prix!$B$26,0)+IF(AE22=1,Prix!$B$27,0)+IF(AF22=1,Prix!$B$28,0)+IF(AG22=1,Prix!$B$29,0)+Prix!$B$18,0)+IF(AH22=1,IF(NOT(OR(AND(NOT(AM22),NOT(AN22),NOT(AO22)),AND(NOT(AM22),NOT(AN22),AO22),AND(NOT(AM22),AN22,NOT(AO22)),AND(AM22,NOT(AN22),NOT(AO22))))=TRUE,"Erreur : au moins 2 options non compatibles sélectionnées",IF(AI22=1,Prix!$B$51,0)+IF(AJ22=1,Prix!$B$52,0)+IF(AL22=1,Prix!$B$54,0)+IF(AM22=1,Prix!$B$56,0)+IF(AN22=1,Prix!$B$57,0)+IF(AO22=1,Prix!$B$58,0)+IF(AK22=1,Prix!$B$53,0)+Prix!$B$49),0)+IF(AP22=1,IF(NOT(OR(AND(NOT(AU22),NOT(AV22),NOT(AW22)),AND(NOT(AU22),NOT(AV22),AW22),AND(NOT(AU22),AV22,NOT(AW22)),AND(AU22,NOT(AV22),NOT(AW22))))=TRUE,"Erreur : au moins 2 options non compatibles sélectionnées",IF(AQ22=1,Prix!$B$36,0)+IF(AR22=1,Prix!$B$37,0)+IF(AS22=1,Prix!$B$38,0)+IF(AU22=1,Prix!$B$41,0)+IF(AV22=1,Prix!$B$42,0)+IF(AW22=1,Prix!$B$43,0)+IF(AT22=1,Prix!$B$40,0)+IF(AX22=1,Prix!$B$44,0)+Prix!$B$34),0)),)</f>
        <v>3951.56</v>
      </c>
      <c r="AZ22" s="153">
        <f>IFERROR(IF(NOT(OR(AND(J22,NOT(T22),NOT(X22),NOT(AH22),NOT(AP22)),AND(NOT(J22),T22,NOT(X22),NOT(AH22),NOT(AP22)),AND(NOT(J22),NOT(T22),X22,NOT(AH22),NOT(AP22)),AND(NOT(J22),NOT(T22),NOT(X22),AH22,NOT(AP22)),AND(NOT(J22),NOT(T22),NOT(X22),NOT(AH22),AP22),NOT(AND(J22,T22,X22,AH22,AP22))))=TRUE,"Erreur : au moins 2 imprimantes ont été sélectionnées sur la même ligne",IF(J22=1,IF(K22=1,Prix!$F$4,0)+IF(L22=1,Prix!$F$5,0)+IF(M22=1,Prix!$F$6,0)+IF(N22=1,Prix!$F$7,0)+IF(O22=1,Prix!$F$8,0)+IF(P22=1,Prix!$F$10,0)+IF(Q22=1,Prix!$F$11,0)+IF(R22=1,Prix!$F$12,0)+IF(S22=1,Prix!$F$13,0)+Prix!$F$2,0)+IF(T22=1,IF(U22=1,Prix!$F$65,0)+IF(W22=1,Prix!$F$68,0)+IF(V22=1,Prix!$F$66,0)+Prix!$F$63,0)+IF(X22=1,IF(Y22=1,Prix!$F$20,0)+IF(Z22=1,Prix!$F$21,0)+IF(AA22=1,Prix!$F$22,0)+IF(AB22=1,Prix!$F$23,0)+IF(AC22=1,Prix!$F$24,0)+IF(AD22=1,Prix!$F$26,0)+IF(AE22=1,Prix!$F$27,0)+IF(AF22=1,Prix!$F$28,0)+IF(AG22=1,Prix!$F$29,0)+Prix!$F$18,0)+IF(AH22=1,IF(NOT(OR(AND(NOT(AM22),NOT(AN22),NOT(AO22)),AND(NOT(AM22),NOT(AN22),AO22),AND(NOT(AM22),AN22,NOT(AO22)),AND(AM22,NOT(AN22),NOT(AO22))))=TRUE,"Erreur : au moins 2 options non compatibles sélectionnées",IF(AI22=1,Prix!$F$51,0)+IF(AJ22=1,Prix!$F$52,0)+IF(AL22=1,Prix!$F$54,0)+IF(AM22=1,Prix!$F$56,0)+IF(AN22=1,Prix!$F$57,0)+IF(AO22=1,Prix!$F$58,0)+IF(AK22=1,Prix!$F$53,0)+Prix!$F$49),0)+IF(AP22=1,IF(NOT(OR(AND(NOT(AU22),NOT(AV22),NOT(AW22)),AND(NOT(AU22),NOT(AV22),AW22),AND(NOT(AU22),AV22,NOT(AW22)),AND(AU22,NOT(AV22),NOT(AW22))))=TRUE,"Erreur : au moins 2 options non compatibles sélectionnées",IF(AQ22=1,Prix!$F$36,0)+IF(AR22=1,Prix!$F$37,0)+IF(AS22=1,Prix!$F$38,0)+IF(AU22=1,Prix!$F$41,0)+IF(AV22=1,Prix!$F$42,0)+IF(AW22=1,Prix!$F$43,0)+IF(AT22=1,Prix!$F$40,0)+IF(AX22=1,Prix!$F$44,0)+Prix!$F$34),0)),)</f>
        <v>105.11999999999999</v>
      </c>
      <c r="BA22" s="153">
        <f>IFERROR(IF(NOT(OR(AND(J22,NOT(T22),NOT(X22),NOT(AH22),NOT(AP22)),AND(NOT(J22),T22,NOT(X22),NOT(AH22),NOT(AP22)),AND(NOT(J22),NOT(T22),X22,NOT(AH22),NOT(AP22)),AND(NOT(J22),NOT(T22),NOT(X22),AH22,NOT(AP22)),AND(NOT(J22),NOT(T22),NOT(X22),NOT(AH22),AP22),NOT(AND(J22,T22,X22,AH22,AP22))))=TRUE,"Erreur : au moins 2 imprimantes ont été sélectionnées sur la même ligne",IF(J22=1,IF(K22=1,Prix!$G$4,0)+IF(L22=1,Prix!$G$5,0)+IF(M22=1,Prix!$G$6,0)+IF(N22=1,Prix!$G$7,0)+IF(O22=1,Prix!$G$8,0)+IF(P22=1,Prix!$G$10,0)+IF(Q22=1,Prix!$G$11,0)+IF(R22=1,Prix!$G$12,0)+IF(S22=1,Prix!$G$13,0)+Prix!$G$2,0)+IF(T22=1,IF(U22=1,Prix!$G$65,0)+IF(W22=1,Prix!$G$68,0)+IF(V22=1,Prix!$G$66,0)+Prix!$G$63,0)+IF(X22=1,IF(Y22=1,Prix!$G$20,0)+IF(Z22=1,Prix!$G$21,0)+IF(AA22=1,Prix!$G$22,0)+IF(AB22=1,Prix!$G$23,0)+IF(AC22=1,Prix!$G$24,0)+IF(AD22=1,Prix!$G$26,0)+IF(AE22=1,Prix!$G$27,0)+IF(AF22=1,Prix!$G$28,0)+IF(AG22=1,Prix!$G$29,0)+Prix!$G$18,0)+IF(AH22=1,IF(NOT(OR(AND(NOT(AM22),NOT(AN22),NOT(AO22)),AND(NOT(AM22),NOT(AN22),AO22),AND(NOT(AM22),AN22,NOT(AO22)),AND(AM22,NOT(AN22),NOT(AO22))))=TRUE,"Erreur : au moins 2 options non compatibles sélectionnées",IF(AI22=1,Prix!$G$51,0)+IF(AJ22=1,Prix!$G$52,0)+IF(AL22=1,Prix!$G$54,0)+IF(AM22=1,Prix!$G$56,0)+IF(AN22=1,Prix!$G$57,0)+IF(AO22=1,Prix!$G$58,0)+IF(AK22=1,Prix!$G$53,0)+Prix!$G$49),0)+IF(AP22=1,IF(NOT(OR(AND(NOT(AU22),NOT(AV22),NOT(AW22)),AND(NOT(AU22),NOT(AV22),AW22),AND(NOT(AU22),AV22,NOT(AW22)),AND(AU22,NOT(AV22),NOT(AW22))))=TRUE,"Erreur : au moins 2 options non compatibles sélectionnées",IF(AQ22=1,Prix!$G$36,0)+IF(AR22=1,Prix!$G$37,0)+IF(AS22=1,Prix!$G$38,0)+IF(AU22=1,Prix!$G$41,0)+IF(AV22=1,Prix!$G$42,0)+IF(AW22=1,Prix!$G$43,0)+IF(AT22=1,Prix!$G$40,0)+IF(AX22=1,Prix!$G$44,0)+Prix!$G$34),0)),)</f>
        <v>82.27</v>
      </c>
      <c r="BB22" s="153">
        <f>IFERROR(IF(NOT(OR(AND(J22,NOT(T22),NOT(X22),NOT(AH22),NOT(AP22)),AND(NOT(J22),T22,NOT(X22),NOT(AH22),NOT(AP22)),AND(NOT(J22),NOT(T22),X22,NOT(AH22),NOT(AP22)),AND(NOT(J22),NOT(T22),NOT(X22),AH22,NOT(AP22)),AND(NOT(J22),NOT(T22),NOT(X22),NOT(AH22),AP22),NOT(AND(J22,T22,X22,AH22,AP22))))=TRUE,"Erreur : au moins 2 imprimantes ont été sélectionnées sur la même ligne",IF(J22=1,IF(K22=1,Prix!$H$4,0)+IF(L22=1,Prix!$H$5,0)+IF(M22=1,Prix!$H$6,0)+IF(N22=1,Prix!$H$7,0)+IF(O22=1,Prix!$H$8,0)+IF(P22=1,Prix!$H$10,0)+IF(Q22=1,Prix!$H$11,0)+IF(R22=1,Prix!$H$12,0)+IF(S22=1,Prix!$H$13,0)+Prix!$H$2,0)+IF(T22=1,IF(U22=1,Prix!$H$65,0)+IF(W22=1,Prix!$H$68,0)+IF(V22=1,Prix!$H$66,0)+Prix!$H$63,0)+IF(X22=1,IF(Y22=1,Prix!$H$20,0)+IF(Z22=1,Prix!$H$21,0)+IF(AA22=1,Prix!$H$22,0)+IF(AB22=1,Prix!$H$23,0)+IF(AC22=1,Prix!$H$24,0)+IF(AD22=1,Prix!$H$26,0)+IF(AE22=1,Prix!$H$27,0)+IF(AF22=1,Prix!$H$28,0)+IF(AG22=1,Prix!$H$29,0)+Prix!$H$18,0)+IF(AH22=1,IF(NOT(OR(AND(NOT(AM22),NOT(AN22),NOT(AO22)),AND(NOT(AM22),NOT(AN22),AO22),AND(NOT(AM22),AN22,NOT(AO22)),AND(AM22,NOT(AN22),NOT(AO22))))=TRUE,"Erreur : au moins 2 options non compatibles sélectionnées",IF(AI22=1,Prix!$H$51,0)+IF(AJ22=1,Prix!$H$52,0)+IF(AL22=1,Prix!$H$54,0)+IF(AM22=1,Prix!$H$56,0)+IF(AN22=1,Prix!$H$57,0)+IF(AO22=1,Prix!$H$58,0)+IF(AK22=1,Prix!$H$53,0)+Prix!$H$49),0)+IF(AP22=1,IF(NOT(OR(AND(NOT(AU22),NOT(AV22),NOT(AW22)),AND(NOT(AU22),NOT(AV22),AW22),AND(NOT(AU22),AV22,NOT(AW22)),AND(AU22,NOT(AV22),NOT(AW22))))=TRUE,"Erreur : au moins 2 options non compatibles sélectionnées",IF(AQ22=1,Prix!$H$36,0)+IF(AR22=1,Prix!$H$37,0)+IF(AS22=1,Prix!$H$38,0)+IF(AU22=1,Prix!$H$41,0)+IF(AV22=1,Prix!$H$42,0)+IF(AW22=1,Prix!$H$43,0)+IF(AT22=1,Prix!$H$40,0)+IF(AX22=1,Prix!$H$44,0)+Prix!$H$34),0)),)</f>
        <v>81.430000000000007</v>
      </c>
    </row>
    <row r="23" spans="1:54" x14ac:dyDescent="0.3">
      <c r="A23" s="161"/>
      <c r="B23" s="59"/>
      <c r="C23" s="11"/>
      <c r="D23" s="11"/>
      <c r="E23" s="11"/>
      <c r="F23" s="12"/>
      <c r="G23" s="13"/>
      <c r="H23" s="13"/>
      <c r="I23" s="23"/>
      <c r="J23" s="27">
        <v>1</v>
      </c>
      <c r="K23" s="112">
        <f t="shared" si="0"/>
        <v>1</v>
      </c>
      <c r="L23" s="113">
        <f t="shared" si="1"/>
        <v>1</v>
      </c>
      <c r="M23" s="113">
        <f t="shared" si="2"/>
        <v>1</v>
      </c>
      <c r="N23" s="113" t="str">
        <f t="shared" si="3"/>
        <v/>
      </c>
      <c r="O23" s="113" t="str">
        <f t="shared" si="4"/>
        <v/>
      </c>
      <c r="P23" s="11">
        <v>1</v>
      </c>
      <c r="Q23" s="11">
        <v>1</v>
      </c>
      <c r="R23" s="98"/>
      <c r="S23" s="88">
        <v>1</v>
      </c>
      <c r="T23" s="129"/>
      <c r="U23" s="110" t="str">
        <f t="shared" si="5"/>
        <v/>
      </c>
      <c r="V23" s="110" t="str">
        <f t="shared" si="6"/>
        <v/>
      </c>
      <c r="W23" s="139"/>
      <c r="X23" s="27"/>
      <c r="Y23" s="110" t="str">
        <f t="shared" si="7"/>
        <v/>
      </c>
      <c r="Z23" s="110" t="str">
        <f t="shared" si="8"/>
        <v/>
      </c>
      <c r="AA23" s="110" t="str">
        <f t="shared" si="9"/>
        <v/>
      </c>
      <c r="AB23" s="110" t="str">
        <f t="shared" si="10"/>
        <v/>
      </c>
      <c r="AC23" s="110" t="str">
        <f t="shared" si="11"/>
        <v/>
      </c>
      <c r="AD23" s="11"/>
      <c r="AE23" s="11"/>
      <c r="AF23" s="11"/>
      <c r="AG23" s="62"/>
      <c r="AH23" s="27"/>
      <c r="AI23" s="110" t="str">
        <f t="shared" si="12"/>
        <v/>
      </c>
      <c r="AJ23" s="110" t="str">
        <f t="shared" si="13"/>
        <v/>
      </c>
      <c r="AK23" s="110" t="str">
        <f t="shared" si="14"/>
        <v/>
      </c>
      <c r="AL23" s="110" t="str">
        <f t="shared" si="15"/>
        <v/>
      </c>
      <c r="AM23" s="11"/>
      <c r="AN23" s="11"/>
      <c r="AO23" s="28"/>
      <c r="AP23" s="27"/>
      <c r="AQ23" s="108" t="str">
        <f t="shared" si="16"/>
        <v/>
      </c>
      <c r="AR23" s="108" t="str">
        <f t="shared" si="17"/>
        <v/>
      </c>
      <c r="AS23" s="108" t="str">
        <f t="shared" si="18"/>
        <v/>
      </c>
      <c r="AT23" s="10"/>
      <c r="AU23" s="10"/>
      <c r="AV23" s="10"/>
      <c r="AW23" s="10"/>
      <c r="AX23" s="28"/>
      <c r="AY23" s="153">
        <f>IFERROR(IF(NOT(OR(AND(J23,NOT(T23),NOT(X23),NOT(AH23),NOT(AP23)),AND(NOT(J23),T23,NOT(X23),NOT(AH23),NOT(AP23)),AND(NOT(J23),NOT(T23),X23,NOT(AH23),NOT(AP23)),AND(NOT(J23),NOT(T23),NOT(X23),AH23,NOT(AP23)),AND(NOT(J23),NOT(T23),NOT(X23),NOT(AH23),AP23),NOT(AND(J23,T23,X23,AH23,AP23))))=TRUE,"Erreur : au moins 2 imprimantes ont été sélectionnées sur la même ligne",IF(J23=1,IF(K23=1,Prix!$B$4,0)+IF(L23=1,Prix!$B$5,0)+IF(M23=1,Prix!$B$6,0)+IF(N23=1,Prix!$B$7,0)+IF(O23=1,Prix!$B$8,0)+IF(P23=1,Prix!$B$10,0)+IF(Q23=1,Prix!$B$11,0)+IF(R23=1,Prix!$B$12,0)+IF(S23=1,Prix!$B$13,0)+Prix!$B$2,0)+IF(T23=1,IF(U23=1,Prix!$B$65,0)+IF(W23=1,Prix!$B$68,0)+IF(V23=1,Prix!$B$66,0)+Prix!$B$63,0)+IF(X23=1,IF(Y23=1,Prix!$B$20,0)+IF(Z23=1,Prix!$B$21,0)+IF(AA23=1,Prix!$B$22,0)+IF(AB23=1,Prix!$B$23,0)+IF(AC23=1,Prix!$B$24,0)+IF(AD23=1,Prix!$B$26,0)+IF(AE23=1,Prix!$B$27,0)+IF(AF23=1,Prix!$B$28,0)+IF(AG23=1,Prix!$B$29,0)+Prix!$B$18,0)+IF(AH23=1,IF(NOT(OR(AND(NOT(AM23),NOT(AN23),NOT(AO23)),AND(NOT(AM23),NOT(AN23),AO23),AND(NOT(AM23),AN23,NOT(AO23)),AND(AM23,NOT(AN23),NOT(AO23))))=TRUE,"Erreur : au moins 2 options non compatibles sélectionnées",IF(AI23=1,Prix!$B$51,0)+IF(AJ23=1,Prix!$B$52,0)+IF(AL23=1,Prix!$B$54,0)+IF(AM23=1,Prix!$B$56,0)+IF(AN23=1,Prix!$B$57,0)+IF(AO23=1,Prix!$B$58,0)+IF(AK23=1,Prix!$B$53,0)+Prix!$B$49),0)+IF(AP23=1,IF(NOT(OR(AND(NOT(AU23),NOT(AV23),NOT(AW23)),AND(NOT(AU23),NOT(AV23),AW23),AND(NOT(AU23),AV23,NOT(AW23)),AND(AU23,NOT(AV23),NOT(AW23))))=TRUE,"Erreur : au moins 2 options non compatibles sélectionnées",IF(AQ23=1,Prix!$B$36,0)+IF(AR23=1,Prix!$B$37,0)+IF(AS23=1,Prix!$B$38,0)+IF(AU23=1,Prix!$B$41,0)+IF(AV23=1,Prix!$B$42,0)+IF(AW23=1,Prix!$B$43,0)+IF(AT23=1,Prix!$B$40,0)+IF(AX23=1,Prix!$B$44,0)+Prix!$B$34),0)),)</f>
        <v>3951.56</v>
      </c>
      <c r="AZ23" s="153">
        <f>IFERROR(IF(NOT(OR(AND(J23,NOT(T23),NOT(X23),NOT(AH23),NOT(AP23)),AND(NOT(J23),T23,NOT(X23),NOT(AH23),NOT(AP23)),AND(NOT(J23),NOT(T23),X23,NOT(AH23),NOT(AP23)),AND(NOT(J23),NOT(T23),NOT(X23),AH23,NOT(AP23)),AND(NOT(J23),NOT(T23),NOT(X23),NOT(AH23),AP23),NOT(AND(J23,T23,X23,AH23,AP23))))=TRUE,"Erreur : au moins 2 imprimantes ont été sélectionnées sur la même ligne",IF(J23=1,IF(K23=1,Prix!$F$4,0)+IF(L23=1,Prix!$F$5,0)+IF(M23=1,Prix!$F$6,0)+IF(N23=1,Prix!$F$7,0)+IF(O23=1,Prix!$F$8,0)+IF(P23=1,Prix!$F$10,0)+IF(Q23=1,Prix!$F$11,0)+IF(R23=1,Prix!$F$12,0)+IF(S23=1,Prix!$F$13,0)+Prix!$F$2,0)+IF(T23=1,IF(U23=1,Prix!$F$65,0)+IF(W23=1,Prix!$F$68,0)+IF(V23=1,Prix!$F$66,0)+Prix!$F$63,0)+IF(X23=1,IF(Y23=1,Prix!$F$20,0)+IF(Z23=1,Prix!$F$21,0)+IF(AA23=1,Prix!$F$22,0)+IF(AB23=1,Prix!$F$23,0)+IF(AC23=1,Prix!$F$24,0)+IF(AD23=1,Prix!$F$26,0)+IF(AE23=1,Prix!$F$27,0)+IF(AF23=1,Prix!$F$28,0)+IF(AG23=1,Prix!$F$29,0)+Prix!$F$18,0)+IF(AH23=1,IF(NOT(OR(AND(NOT(AM23),NOT(AN23),NOT(AO23)),AND(NOT(AM23),NOT(AN23),AO23),AND(NOT(AM23),AN23,NOT(AO23)),AND(AM23,NOT(AN23),NOT(AO23))))=TRUE,"Erreur : au moins 2 options non compatibles sélectionnées",IF(AI23=1,Prix!$F$51,0)+IF(AJ23=1,Prix!$F$52,0)+IF(AL23=1,Prix!$F$54,0)+IF(AM23=1,Prix!$F$56,0)+IF(AN23=1,Prix!$F$57,0)+IF(AO23=1,Prix!$F$58,0)+IF(AK23=1,Prix!$F$53,0)+Prix!$F$49),0)+IF(AP23=1,IF(NOT(OR(AND(NOT(AU23),NOT(AV23),NOT(AW23)),AND(NOT(AU23),NOT(AV23),AW23),AND(NOT(AU23),AV23,NOT(AW23)),AND(AU23,NOT(AV23),NOT(AW23))))=TRUE,"Erreur : au moins 2 options non compatibles sélectionnées",IF(AQ23=1,Prix!$F$36,0)+IF(AR23=1,Prix!$F$37,0)+IF(AS23=1,Prix!$F$38,0)+IF(AU23=1,Prix!$F$41,0)+IF(AV23=1,Prix!$F$42,0)+IF(AW23=1,Prix!$F$43,0)+IF(AT23=1,Prix!$F$40,0)+IF(AX23=1,Prix!$F$44,0)+Prix!$F$34),0)),)</f>
        <v>105.11999999999999</v>
      </c>
      <c r="BA23" s="153">
        <f>IFERROR(IF(NOT(OR(AND(J23,NOT(T23),NOT(X23),NOT(AH23),NOT(AP23)),AND(NOT(J23),T23,NOT(X23),NOT(AH23),NOT(AP23)),AND(NOT(J23),NOT(T23),X23,NOT(AH23),NOT(AP23)),AND(NOT(J23),NOT(T23),NOT(X23),AH23,NOT(AP23)),AND(NOT(J23),NOT(T23),NOT(X23),NOT(AH23),AP23),NOT(AND(J23,T23,X23,AH23,AP23))))=TRUE,"Erreur : au moins 2 imprimantes ont été sélectionnées sur la même ligne",IF(J23=1,IF(K23=1,Prix!$G$4,0)+IF(L23=1,Prix!$G$5,0)+IF(M23=1,Prix!$G$6,0)+IF(N23=1,Prix!$G$7,0)+IF(O23=1,Prix!$G$8,0)+IF(P23=1,Prix!$G$10,0)+IF(Q23=1,Prix!$G$11,0)+IF(R23=1,Prix!$G$12,0)+IF(S23=1,Prix!$G$13,0)+Prix!$G$2,0)+IF(T23=1,IF(U23=1,Prix!$G$65,0)+IF(W23=1,Prix!$G$68,0)+IF(V23=1,Prix!$G$66,0)+Prix!$G$63,0)+IF(X23=1,IF(Y23=1,Prix!$G$20,0)+IF(Z23=1,Prix!$G$21,0)+IF(AA23=1,Prix!$G$22,0)+IF(AB23=1,Prix!$G$23,0)+IF(AC23=1,Prix!$G$24,0)+IF(AD23=1,Prix!$G$26,0)+IF(AE23=1,Prix!$G$27,0)+IF(AF23=1,Prix!$G$28,0)+IF(AG23=1,Prix!$G$29,0)+Prix!$G$18,0)+IF(AH23=1,IF(NOT(OR(AND(NOT(AM23),NOT(AN23),NOT(AO23)),AND(NOT(AM23),NOT(AN23),AO23),AND(NOT(AM23),AN23,NOT(AO23)),AND(AM23,NOT(AN23),NOT(AO23))))=TRUE,"Erreur : au moins 2 options non compatibles sélectionnées",IF(AI23=1,Prix!$G$51,0)+IF(AJ23=1,Prix!$G$52,0)+IF(AL23=1,Prix!$G$54,0)+IF(AM23=1,Prix!$G$56,0)+IF(AN23=1,Prix!$G$57,0)+IF(AO23=1,Prix!$G$58,0)+IF(AK23=1,Prix!$G$53,0)+Prix!$G$49),0)+IF(AP23=1,IF(NOT(OR(AND(NOT(AU23),NOT(AV23),NOT(AW23)),AND(NOT(AU23),NOT(AV23),AW23),AND(NOT(AU23),AV23,NOT(AW23)),AND(AU23,NOT(AV23),NOT(AW23))))=TRUE,"Erreur : au moins 2 options non compatibles sélectionnées",IF(AQ23=1,Prix!$G$36,0)+IF(AR23=1,Prix!$G$37,0)+IF(AS23=1,Prix!$G$38,0)+IF(AU23=1,Prix!$G$41,0)+IF(AV23=1,Prix!$G$42,0)+IF(AW23=1,Prix!$G$43,0)+IF(AT23=1,Prix!$G$40,0)+IF(AX23=1,Prix!$G$44,0)+Prix!$G$34),0)),)</f>
        <v>82.27</v>
      </c>
      <c r="BB23" s="153">
        <f>IFERROR(IF(NOT(OR(AND(J23,NOT(T23),NOT(X23),NOT(AH23),NOT(AP23)),AND(NOT(J23),T23,NOT(X23),NOT(AH23),NOT(AP23)),AND(NOT(J23),NOT(T23),X23,NOT(AH23),NOT(AP23)),AND(NOT(J23),NOT(T23),NOT(X23),AH23,NOT(AP23)),AND(NOT(J23),NOT(T23),NOT(X23),NOT(AH23),AP23),NOT(AND(J23,T23,X23,AH23,AP23))))=TRUE,"Erreur : au moins 2 imprimantes ont été sélectionnées sur la même ligne",IF(J23=1,IF(K23=1,Prix!$H$4,0)+IF(L23=1,Prix!$H$5,0)+IF(M23=1,Prix!$H$6,0)+IF(N23=1,Prix!$H$7,0)+IF(O23=1,Prix!$H$8,0)+IF(P23=1,Prix!$H$10,0)+IF(Q23=1,Prix!$H$11,0)+IF(R23=1,Prix!$H$12,0)+IF(S23=1,Prix!$H$13,0)+Prix!$H$2,0)+IF(T23=1,IF(U23=1,Prix!$H$65,0)+IF(W23=1,Prix!$H$68,0)+IF(V23=1,Prix!$H$66,0)+Prix!$H$63,0)+IF(X23=1,IF(Y23=1,Prix!$H$20,0)+IF(Z23=1,Prix!$H$21,0)+IF(AA23=1,Prix!$H$22,0)+IF(AB23=1,Prix!$H$23,0)+IF(AC23=1,Prix!$H$24,0)+IF(AD23=1,Prix!$H$26,0)+IF(AE23=1,Prix!$H$27,0)+IF(AF23=1,Prix!$H$28,0)+IF(AG23=1,Prix!$H$29,0)+Prix!$H$18,0)+IF(AH23=1,IF(NOT(OR(AND(NOT(AM23),NOT(AN23),NOT(AO23)),AND(NOT(AM23),NOT(AN23),AO23),AND(NOT(AM23),AN23,NOT(AO23)),AND(AM23,NOT(AN23),NOT(AO23))))=TRUE,"Erreur : au moins 2 options non compatibles sélectionnées",IF(AI23=1,Prix!$H$51,0)+IF(AJ23=1,Prix!$H$52,0)+IF(AL23=1,Prix!$H$54,0)+IF(AM23=1,Prix!$H$56,0)+IF(AN23=1,Prix!$H$57,0)+IF(AO23=1,Prix!$H$58,0)+IF(AK23=1,Prix!$H$53,0)+Prix!$H$49),0)+IF(AP23=1,IF(NOT(OR(AND(NOT(AU23),NOT(AV23),NOT(AW23)),AND(NOT(AU23),NOT(AV23),AW23),AND(NOT(AU23),AV23,NOT(AW23)),AND(AU23,NOT(AV23),NOT(AW23))))=TRUE,"Erreur : au moins 2 options non compatibles sélectionnées",IF(AQ23=1,Prix!$H$36,0)+IF(AR23=1,Prix!$H$37,0)+IF(AS23=1,Prix!$H$38,0)+IF(AU23=1,Prix!$H$41,0)+IF(AV23=1,Prix!$H$42,0)+IF(AW23=1,Prix!$H$43,0)+IF(AT23=1,Prix!$H$40,0)+IF(AX23=1,Prix!$H$44,0)+Prix!$H$34),0)),)</f>
        <v>81.430000000000007</v>
      </c>
    </row>
    <row r="24" spans="1:54" x14ac:dyDescent="0.3">
      <c r="A24" s="161"/>
      <c r="B24" s="59"/>
      <c r="C24" s="11"/>
      <c r="D24" s="11"/>
      <c r="E24" s="11"/>
      <c r="F24" s="12"/>
      <c r="G24" s="13"/>
      <c r="H24" s="13"/>
      <c r="I24" s="23"/>
      <c r="J24" s="27"/>
      <c r="K24" s="112" t="str">
        <f t="shared" si="0"/>
        <v/>
      </c>
      <c r="L24" s="113" t="str">
        <f t="shared" si="1"/>
        <v/>
      </c>
      <c r="M24" s="113" t="str">
        <f t="shared" si="2"/>
        <v/>
      </c>
      <c r="N24" s="113" t="str">
        <f t="shared" si="3"/>
        <v/>
      </c>
      <c r="O24" s="113" t="str">
        <f t="shared" si="4"/>
        <v/>
      </c>
      <c r="P24" s="11"/>
      <c r="Q24" s="11"/>
      <c r="R24" s="98"/>
      <c r="S24" s="88"/>
      <c r="T24" s="129"/>
      <c r="U24" s="110" t="str">
        <f t="shared" si="5"/>
        <v/>
      </c>
      <c r="V24" s="110" t="str">
        <f t="shared" si="6"/>
        <v/>
      </c>
      <c r="W24" s="139"/>
      <c r="X24" s="27">
        <v>1</v>
      </c>
      <c r="Y24" s="110">
        <f t="shared" si="7"/>
        <v>1</v>
      </c>
      <c r="Z24" s="110">
        <f t="shared" si="8"/>
        <v>1</v>
      </c>
      <c r="AA24" s="110">
        <f t="shared" si="9"/>
        <v>1</v>
      </c>
      <c r="AB24" s="110" t="str">
        <f t="shared" si="10"/>
        <v/>
      </c>
      <c r="AC24" s="110" t="str">
        <f t="shared" si="11"/>
        <v/>
      </c>
      <c r="AD24" s="11">
        <v>1</v>
      </c>
      <c r="AE24" s="11">
        <v>1</v>
      </c>
      <c r="AF24" s="11"/>
      <c r="AG24" s="62">
        <v>1</v>
      </c>
      <c r="AH24" s="27"/>
      <c r="AI24" s="110" t="str">
        <f t="shared" si="12"/>
        <v/>
      </c>
      <c r="AJ24" s="110" t="str">
        <f t="shared" si="13"/>
        <v/>
      </c>
      <c r="AK24" s="110" t="str">
        <f t="shared" si="14"/>
        <v/>
      </c>
      <c r="AL24" s="110" t="str">
        <f t="shared" si="15"/>
        <v/>
      </c>
      <c r="AM24" s="11"/>
      <c r="AN24" s="11"/>
      <c r="AO24" s="28"/>
      <c r="AP24" s="27"/>
      <c r="AQ24" s="108" t="str">
        <f t="shared" si="16"/>
        <v/>
      </c>
      <c r="AR24" s="108" t="str">
        <f t="shared" si="17"/>
        <v/>
      </c>
      <c r="AS24" s="108" t="str">
        <f t="shared" si="18"/>
        <v/>
      </c>
      <c r="AT24" s="10"/>
      <c r="AU24" s="10"/>
      <c r="AV24" s="10"/>
      <c r="AW24" s="10"/>
      <c r="AX24" s="28"/>
      <c r="AY24" s="153">
        <f>IFERROR(IF(NOT(OR(AND(J24,NOT(T24),NOT(X24),NOT(AH24),NOT(AP24)),AND(NOT(J24),T24,NOT(X24),NOT(AH24),NOT(AP24)),AND(NOT(J24),NOT(T24),X24,NOT(AH24),NOT(AP24)),AND(NOT(J24),NOT(T24),NOT(X24),AH24,NOT(AP24)),AND(NOT(J24),NOT(T24),NOT(X24),NOT(AH24),AP24),NOT(AND(J24,T24,X24,AH24,AP24))))=TRUE,"Erreur : au moins 2 imprimantes ont été sélectionnées sur la même ligne",IF(J24=1,IF(K24=1,Prix!$B$4,0)+IF(L24=1,Prix!$B$5,0)+IF(M24=1,Prix!$B$6,0)+IF(N24=1,Prix!$B$7,0)+IF(O24=1,Prix!$B$8,0)+IF(P24=1,Prix!$B$10,0)+IF(Q24=1,Prix!$B$11,0)+IF(R24=1,Prix!$B$12,0)+IF(S24=1,Prix!$B$13,0)+Prix!$B$2,0)+IF(T24=1,IF(U24=1,Prix!$B$65,0)+IF(W24=1,Prix!$B$68,0)+IF(V24=1,Prix!$B$66,0)+Prix!$B$63,0)+IF(X24=1,IF(Y24=1,Prix!$B$20,0)+IF(Z24=1,Prix!$B$21,0)+IF(AA24=1,Prix!$B$22,0)+IF(AB24=1,Prix!$B$23,0)+IF(AC24=1,Prix!$B$24,0)+IF(AD24=1,Prix!$B$26,0)+IF(AE24=1,Prix!$B$27,0)+IF(AF24=1,Prix!$B$28,0)+IF(AG24=1,Prix!$B$29,0)+Prix!$B$18,0)+IF(AH24=1,IF(NOT(OR(AND(NOT(AM24),NOT(AN24),NOT(AO24)),AND(NOT(AM24),NOT(AN24),AO24),AND(NOT(AM24),AN24,NOT(AO24)),AND(AM24,NOT(AN24),NOT(AO24))))=TRUE,"Erreur : au moins 2 options non compatibles sélectionnées",IF(AI24=1,Prix!$B$51,0)+IF(AJ24=1,Prix!$B$52,0)+IF(AL24=1,Prix!$B$54,0)+IF(AM24=1,Prix!$B$56,0)+IF(AN24=1,Prix!$B$57,0)+IF(AO24=1,Prix!$B$58,0)+IF(AK24=1,Prix!$B$53,0)+Prix!$B$49),0)+IF(AP24=1,IF(NOT(OR(AND(NOT(AU24),NOT(AV24),NOT(AW24)),AND(NOT(AU24),NOT(AV24),AW24),AND(NOT(AU24),AV24,NOT(AW24)),AND(AU24,NOT(AV24),NOT(AW24))))=TRUE,"Erreur : au moins 2 options non compatibles sélectionnées",IF(AQ24=1,Prix!$B$36,0)+IF(AR24=1,Prix!$B$37,0)+IF(AS24=1,Prix!$B$38,0)+IF(AU24=1,Prix!$B$41,0)+IF(AV24=1,Prix!$B$42,0)+IF(AW24=1,Prix!$B$43,0)+IF(AT24=1,Prix!$B$40,0)+IF(AX24=1,Prix!$B$44,0)+Prix!$B$34),0)),)</f>
        <v>4075.94</v>
      </c>
      <c r="AZ24" s="153">
        <f>IFERROR(IF(NOT(OR(AND(J24,NOT(T24),NOT(X24),NOT(AH24),NOT(AP24)),AND(NOT(J24),T24,NOT(X24),NOT(AH24),NOT(AP24)),AND(NOT(J24),NOT(T24),X24,NOT(AH24),NOT(AP24)),AND(NOT(J24),NOT(T24),NOT(X24),AH24,NOT(AP24)),AND(NOT(J24),NOT(T24),NOT(X24),NOT(AH24),AP24),NOT(AND(J24,T24,X24,AH24,AP24))))=TRUE,"Erreur : au moins 2 imprimantes ont été sélectionnées sur la même ligne",IF(J24=1,IF(K24=1,Prix!$F$4,0)+IF(L24=1,Prix!$F$5,0)+IF(M24=1,Prix!$F$6,0)+IF(N24=1,Prix!$F$7,0)+IF(O24=1,Prix!$F$8,0)+IF(P24=1,Prix!$F$10,0)+IF(Q24=1,Prix!$F$11,0)+IF(R24=1,Prix!$F$12,0)+IF(S24=1,Prix!$F$13,0)+Prix!$F$2,0)+IF(T24=1,IF(U24=1,Prix!$F$65,0)+IF(W24=1,Prix!$F$68,0)+IF(V24=1,Prix!$F$66,0)+Prix!$F$63,0)+IF(X24=1,IF(Y24=1,Prix!$F$20,0)+IF(Z24=1,Prix!$F$21,0)+IF(AA24=1,Prix!$F$22,0)+IF(AB24=1,Prix!$F$23,0)+IF(AC24=1,Prix!$F$24,0)+IF(AD24=1,Prix!$F$26,0)+IF(AE24=1,Prix!$F$27,0)+IF(AF24=1,Prix!$F$28,0)+IF(AG24=1,Prix!$F$29,0)+Prix!$F$18,0)+IF(AH24=1,IF(NOT(OR(AND(NOT(AM24),NOT(AN24),NOT(AO24)),AND(NOT(AM24),NOT(AN24),AO24),AND(NOT(AM24),AN24,NOT(AO24)),AND(AM24,NOT(AN24),NOT(AO24))))=TRUE,"Erreur : au moins 2 options non compatibles sélectionnées",IF(AI24=1,Prix!$F$51,0)+IF(AJ24=1,Prix!$F$52,0)+IF(AL24=1,Prix!$F$54,0)+IF(AM24=1,Prix!$F$56,0)+IF(AN24=1,Prix!$F$57,0)+IF(AO24=1,Prix!$F$58,0)+IF(AK24=1,Prix!$F$53,0)+Prix!$F$49),0)+IF(AP24=1,IF(NOT(OR(AND(NOT(AU24),NOT(AV24),NOT(AW24)),AND(NOT(AU24),NOT(AV24),AW24),AND(NOT(AU24),AV24,NOT(AW24)),AND(AU24,NOT(AV24),NOT(AW24))))=TRUE,"Erreur : au moins 2 options non compatibles sélectionnées",IF(AQ24=1,Prix!$F$36,0)+IF(AR24=1,Prix!$F$37,0)+IF(AS24=1,Prix!$F$38,0)+IF(AU24=1,Prix!$F$41,0)+IF(AV24=1,Prix!$F$42,0)+IF(AW24=1,Prix!$F$43,0)+IF(AT24=1,Prix!$F$40,0)+IF(AX24=1,Prix!$F$44,0)+Prix!$F$34),0)),)</f>
        <v>105.11999999999999</v>
      </c>
      <c r="BA24" s="153">
        <f>IFERROR(IF(NOT(OR(AND(J24,NOT(T24),NOT(X24),NOT(AH24),NOT(AP24)),AND(NOT(J24),T24,NOT(X24),NOT(AH24),NOT(AP24)),AND(NOT(J24),NOT(T24),X24,NOT(AH24),NOT(AP24)),AND(NOT(J24),NOT(T24),NOT(X24),AH24,NOT(AP24)),AND(NOT(J24),NOT(T24),NOT(X24),NOT(AH24),AP24),NOT(AND(J24,T24,X24,AH24,AP24))))=TRUE,"Erreur : au moins 2 imprimantes ont été sélectionnées sur la même ligne",IF(J24=1,IF(K24=1,Prix!$G$4,0)+IF(L24=1,Prix!$G$5,0)+IF(M24=1,Prix!$G$6,0)+IF(N24=1,Prix!$G$7,0)+IF(O24=1,Prix!$G$8,0)+IF(P24=1,Prix!$G$10,0)+IF(Q24=1,Prix!$G$11,0)+IF(R24=1,Prix!$G$12,0)+IF(S24=1,Prix!$G$13,0)+Prix!$G$2,0)+IF(T24=1,IF(U24=1,Prix!$G$65,0)+IF(W24=1,Prix!$G$68,0)+IF(V24=1,Prix!$G$66,0)+Prix!$G$63,0)+IF(X24=1,IF(Y24=1,Prix!$G$20,0)+IF(Z24=1,Prix!$G$21,0)+IF(AA24=1,Prix!$G$22,0)+IF(AB24=1,Prix!$G$23,0)+IF(AC24=1,Prix!$G$24,0)+IF(AD24=1,Prix!$G$26,0)+IF(AE24=1,Prix!$G$27,0)+IF(AF24=1,Prix!$G$28,0)+IF(AG24=1,Prix!$G$29,0)+Prix!$G$18,0)+IF(AH24=1,IF(NOT(OR(AND(NOT(AM24),NOT(AN24),NOT(AO24)),AND(NOT(AM24),NOT(AN24),AO24),AND(NOT(AM24),AN24,NOT(AO24)),AND(AM24,NOT(AN24),NOT(AO24))))=TRUE,"Erreur : au moins 2 options non compatibles sélectionnées",IF(AI24=1,Prix!$G$51,0)+IF(AJ24=1,Prix!$G$52,0)+IF(AL24=1,Prix!$G$54,0)+IF(AM24=1,Prix!$G$56,0)+IF(AN24=1,Prix!$G$57,0)+IF(AO24=1,Prix!$G$58,0)+IF(AK24=1,Prix!$G$53,0)+Prix!$G$49),0)+IF(AP24=1,IF(NOT(OR(AND(NOT(AU24),NOT(AV24),NOT(AW24)),AND(NOT(AU24),NOT(AV24),AW24),AND(NOT(AU24),AV24,NOT(AW24)),AND(AU24,NOT(AV24),NOT(AW24))))=TRUE,"Erreur : au moins 2 options non compatibles sélectionnées",IF(AQ24=1,Prix!$G$36,0)+IF(AR24=1,Prix!$G$37,0)+IF(AS24=1,Prix!$G$38,0)+IF(AU24=1,Prix!$G$41,0)+IF(AV24=1,Prix!$G$42,0)+IF(AW24=1,Prix!$G$43,0)+IF(AT24=1,Prix!$G$40,0)+IF(AX24=1,Prix!$G$44,0)+Prix!$G$34),0)),)</f>
        <v>82.27</v>
      </c>
      <c r="BB24" s="153">
        <f>IFERROR(IF(NOT(OR(AND(J24,NOT(T24),NOT(X24),NOT(AH24),NOT(AP24)),AND(NOT(J24),T24,NOT(X24),NOT(AH24),NOT(AP24)),AND(NOT(J24),NOT(T24),X24,NOT(AH24),NOT(AP24)),AND(NOT(J24),NOT(T24),NOT(X24),AH24,NOT(AP24)),AND(NOT(J24),NOT(T24),NOT(X24),NOT(AH24),AP24),NOT(AND(J24,T24,X24,AH24,AP24))))=TRUE,"Erreur : au moins 2 imprimantes ont été sélectionnées sur la même ligne",IF(J24=1,IF(K24=1,Prix!$H$4,0)+IF(L24=1,Prix!$H$5,0)+IF(M24=1,Prix!$H$6,0)+IF(N24=1,Prix!$H$7,0)+IF(O24=1,Prix!$H$8,0)+IF(P24=1,Prix!$H$10,0)+IF(Q24=1,Prix!$H$11,0)+IF(R24=1,Prix!$H$12,0)+IF(S24=1,Prix!$H$13,0)+Prix!$H$2,0)+IF(T24=1,IF(U24=1,Prix!$H$65,0)+IF(W24=1,Prix!$H$68,0)+IF(V24=1,Prix!$H$66,0)+Prix!$H$63,0)+IF(X24=1,IF(Y24=1,Prix!$H$20,0)+IF(Z24=1,Prix!$H$21,0)+IF(AA24=1,Prix!$H$22,0)+IF(AB24=1,Prix!$H$23,0)+IF(AC24=1,Prix!$H$24,0)+IF(AD24=1,Prix!$H$26,0)+IF(AE24=1,Prix!$H$27,0)+IF(AF24=1,Prix!$H$28,0)+IF(AG24=1,Prix!$H$29,0)+Prix!$H$18,0)+IF(AH24=1,IF(NOT(OR(AND(NOT(AM24),NOT(AN24),NOT(AO24)),AND(NOT(AM24),NOT(AN24),AO24),AND(NOT(AM24),AN24,NOT(AO24)),AND(AM24,NOT(AN24),NOT(AO24))))=TRUE,"Erreur : au moins 2 options non compatibles sélectionnées",IF(AI24=1,Prix!$H$51,0)+IF(AJ24=1,Prix!$H$52,0)+IF(AL24=1,Prix!$H$54,0)+IF(AM24=1,Prix!$H$56,0)+IF(AN24=1,Prix!$H$57,0)+IF(AO24=1,Prix!$H$58,0)+IF(AK24=1,Prix!$H$53,0)+Prix!$H$49),0)+IF(AP24=1,IF(NOT(OR(AND(NOT(AU24),NOT(AV24),NOT(AW24)),AND(NOT(AU24),NOT(AV24),AW24),AND(NOT(AU24),AV24,NOT(AW24)),AND(AU24,NOT(AV24),NOT(AW24))))=TRUE,"Erreur : au moins 2 options non compatibles sélectionnées",IF(AQ24=1,Prix!$H$36,0)+IF(AR24=1,Prix!$H$37,0)+IF(AS24=1,Prix!$H$38,0)+IF(AU24=1,Prix!$H$41,0)+IF(AV24=1,Prix!$H$42,0)+IF(AW24=1,Prix!$H$43,0)+IF(AT24=1,Prix!$H$40,0)+IF(AX24=1,Prix!$H$44,0)+Prix!$H$34),0)),)</f>
        <v>81.430000000000007</v>
      </c>
    </row>
    <row r="25" spans="1:54" x14ac:dyDescent="0.3">
      <c r="A25" s="160"/>
      <c r="B25" s="76"/>
      <c r="C25" s="77"/>
      <c r="D25" s="77"/>
      <c r="E25" s="77"/>
      <c r="F25" s="78"/>
      <c r="G25" s="79"/>
      <c r="H25" s="79"/>
      <c r="I25" s="80"/>
      <c r="J25" s="81"/>
      <c r="K25" s="112" t="str">
        <f t="shared" si="0"/>
        <v/>
      </c>
      <c r="L25" s="113" t="str">
        <f t="shared" si="1"/>
        <v/>
      </c>
      <c r="M25" s="113" t="str">
        <f t="shared" si="2"/>
        <v/>
      </c>
      <c r="N25" s="113" t="str">
        <f t="shared" si="3"/>
        <v/>
      </c>
      <c r="O25" s="113" t="str">
        <f t="shared" si="4"/>
        <v/>
      </c>
      <c r="P25" s="77"/>
      <c r="Q25" s="77"/>
      <c r="R25" s="99"/>
      <c r="S25" s="90"/>
      <c r="T25" s="131"/>
      <c r="U25" s="110" t="str">
        <f t="shared" si="5"/>
        <v/>
      </c>
      <c r="V25" s="110" t="str">
        <f t="shared" si="6"/>
        <v/>
      </c>
      <c r="W25" s="141"/>
      <c r="X25" s="84"/>
      <c r="Y25" s="110" t="str">
        <f t="shared" si="7"/>
        <v/>
      </c>
      <c r="Z25" s="110" t="str">
        <f t="shared" si="8"/>
        <v/>
      </c>
      <c r="AA25" s="110" t="str">
        <f t="shared" si="9"/>
        <v/>
      </c>
      <c r="AB25" s="110" t="str">
        <f t="shared" si="10"/>
        <v/>
      </c>
      <c r="AC25" s="110" t="str">
        <f t="shared" si="11"/>
        <v/>
      </c>
      <c r="AD25" s="78"/>
      <c r="AE25" s="78"/>
      <c r="AF25" s="78"/>
      <c r="AG25" s="85"/>
      <c r="AH25" s="84"/>
      <c r="AI25" s="110" t="str">
        <f t="shared" si="12"/>
        <v/>
      </c>
      <c r="AJ25" s="110" t="str">
        <f t="shared" si="13"/>
        <v/>
      </c>
      <c r="AK25" s="110" t="str">
        <f t="shared" si="14"/>
        <v/>
      </c>
      <c r="AL25" s="110" t="str">
        <f t="shared" si="15"/>
        <v/>
      </c>
      <c r="AM25" s="78"/>
      <c r="AN25" s="78"/>
      <c r="AO25" s="86"/>
      <c r="AP25" s="84"/>
      <c r="AQ25" s="108" t="str">
        <f t="shared" si="16"/>
        <v/>
      </c>
      <c r="AR25" s="108" t="str">
        <f t="shared" si="17"/>
        <v/>
      </c>
      <c r="AS25" s="108" t="str">
        <f t="shared" si="18"/>
        <v/>
      </c>
      <c r="AT25" s="76"/>
      <c r="AU25" s="76"/>
      <c r="AV25" s="76"/>
      <c r="AW25" s="76"/>
      <c r="AX25" s="86"/>
      <c r="AY25" s="153">
        <f>IFERROR(IF(NOT(OR(AND(J25,NOT(T25),NOT(X25),NOT(AH25),NOT(AP25)),AND(NOT(J25),T25,NOT(X25),NOT(AH25),NOT(AP25)),AND(NOT(J25),NOT(T25),X25,NOT(AH25),NOT(AP25)),AND(NOT(J25),NOT(T25),NOT(X25),AH25,NOT(AP25)),AND(NOT(J25),NOT(T25),NOT(X25),NOT(AH25),AP25),NOT(AND(J25,T25,X25,AH25,AP25))))=TRUE,"Erreur : au moins 2 imprimantes ont été sélectionnées sur la même ligne",IF(J25=1,IF(K25=1,Prix!$B$4,0)+IF(L25=1,Prix!$B$5,0)+IF(M25=1,Prix!$B$6,0)+IF(N25=1,Prix!$B$7,0)+IF(O25=1,Prix!$B$8,0)+IF(P25=1,Prix!$B$10,0)+IF(Q25=1,Prix!$B$11,0)+IF(R25=1,Prix!$B$12,0)+IF(S25=1,Prix!$B$13,0)+Prix!$B$2,0)+IF(T25=1,IF(U25=1,Prix!$B$65,0)+IF(W25=1,Prix!$B$68,0)+IF(V25=1,Prix!$B$66,0)+Prix!$B$63,0)+IF(X25=1,IF(Y25=1,Prix!$B$20,0)+IF(Z25=1,Prix!$B$21,0)+IF(AA25=1,Prix!$B$22,0)+IF(AB25=1,Prix!$B$23,0)+IF(AC25=1,Prix!$B$24,0)+IF(AD25=1,Prix!$B$26,0)+IF(AE25=1,Prix!$B$27,0)+IF(AF25=1,Prix!$B$28,0)+IF(AG25=1,Prix!$B$29,0)+Prix!$B$18,0)+IF(AH25=1,IF(NOT(OR(AND(NOT(AM25),NOT(AN25),NOT(AO25)),AND(NOT(AM25),NOT(AN25),AO25),AND(NOT(AM25),AN25,NOT(AO25)),AND(AM25,NOT(AN25),NOT(AO25))))=TRUE,"Erreur : au moins 2 options non compatibles sélectionnées",IF(AI25=1,Prix!$B$51,0)+IF(AJ25=1,Prix!$B$52,0)+IF(AL25=1,Prix!$B$54,0)+IF(AM25=1,Prix!$B$56,0)+IF(AN25=1,Prix!$B$57,0)+IF(AO25=1,Prix!$B$58,0)+IF(AK25=1,Prix!$B$53,0)+Prix!$B$49),0)+IF(AP25=1,IF(NOT(OR(AND(NOT(AU25),NOT(AV25),NOT(AW25)),AND(NOT(AU25),NOT(AV25),AW25),AND(NOT(AU25),AV25,NOT(AW25)),AND(AU25,NOT(AV25),NOT(AW25))))=TRUE,"Erreur : au moins 2 options non compatibles sélectionnées",IF(AQ25=1,Prix!$B$36,0)+IF(AR25=1,Prix!$B$37,0)+IF(AS25=1,Prix!$B$38,0)+IF(AU25=1,Prix!$B$41,0)+IF(AV25=1,Prix!$B$42,0)+IF(AW25=1,Prix!$B$43,0)+IF(AT25=1,Prix!$B$40,0)+IF(AX25=1,Prix!$B$44,0)+Prix!$B$34),0)),)</f>
        <v>0</v>
      </c>
      <c r="AZ25" s="153">
        <f>IFERROR(IF(NOT(OR(AND(J25,NOT(T25),NOT(X25),NOT(AH25),NOT(AP25)),AND(NOT(J25),T25,NOT(X25),NOT(AH25),NOT(AP25)),AND(NOT(J25),NOT(T25),X25,NOT(AH25),NOT(AP25)),AND(NOT(J25),NOT(T25),NOT(X25),AH25,NOT(AP25)),AND(NOT(J25),NOT(T25),NOT(X25),NOT(AH25),AP25),NOT(AND(J25,T25,X25,AH25,AP25))))=TRUE,"Erreur : au moins 2 imprimantes ont été sélectionnées sur la même ligne",IF(J25=1,IF(K25=1,Prix!$F$4,0)+IF(L25=1,Prix!$F$5,0)+IF(M25=1,Prix!$F$6,0)+IF(N25=1,Prix!$F$7,0)+IF(O25=1,Prix!$F$8,0)+IF(P25=1,Prix!$F$10,0)+IF(Q25=1,Prix!$F$11,0)+IF(R25=1,Prix!$F$12,0)+IF(S25=1,Prix!$F$13,0)+Prix!$F$2,0)+IF(T25=1,IF(U25=1,Prix!$F$65,0)+IF(W25=1,Prix!$F$68,0)+IF(V25=1,Prix!$F$66,0)+Prix!$F$63,0)+IF(X25=1,IF(Y25=1,Prix!$F$20,0)+IF(Z25=1,Prix!$F$21,0)+IF(AA25=1,Prix!$F$22,0)+IF(AB25=1,Prix!$F$23,0)+IF(AC25=1,Prix!$F$24,0)+IF(AD25=1,Prix!$F$26,0)+IF(AE25=1,Prix!$F$27,0)+IF(AF25=1,Prix!$F$28,0)+IF(AG25=1,Prix!$F$29,0)+Prix!$F$18,0)+IF(AH25=1,IF(NOT(OR(AND(NOT(AM25),NOT(AN25),NOT(AO25)),AND(NOT(AM25),NOT(AN25),AO25),AND(NOT(AM25),AN25,NOT(AO25)),AND(AM25,NOT(AN25),NOT(AO25))))=TRUE,"Erreur : au moins 2 options non compatibles sélectionnées",IF(AI25=1,Prix!$F$51,0)+IF(AJ25=1,Prix!$F$52,0)+IF(AL25=1,Prix!$F$54,0)+IF(AM25=1,Prix!$F$56,0)+IF(AN25=1,Prix!$F$57,0)+IF(AO25=1,Prix!$F$58,0)+IF(AK25=1,Prix!$F$53,0)+Prix!$F$49),0)+IF(AP25=1,IF(NOT(OR(AND(NOT(AU25),NOT(AV25),NOT(AW25)),AND(NOT(AU25),NOT(AV25),AW25),AND(NOT(AU25),AV25,NOT(AW25)),AND(AU25,NOT(AV25),NOT(AW25))))=TRUE,"Erreur : au moins 2 options non compatibles sélectionnées",IF(AQ25=1,Prix!$F$36,0)+IF(AR25=1,Prix!$F$37,0)+IF(AS25=1,Prix!$F$38,0)+IF(AU25=1,Prix!$F$41,0)+IF(AV25=1,Prix!$F$42,0)+IF(AW25=1,Prix!$F$43,0)+IF(AT25=1,Prix!$F$40,0)+IF(AX25=1,Prix!$F$44,0)+Prix!$F$34),0)),)</f>
        <v>0</v>
      </c>
      <c r="BA25" s="153">
        <f>IFERROR(IF(NOT(OR(AND(J25,NOT(T25),NOT(X25),NOT(AH25),NOT(AP25)),AND(NOT(J25),T25,NOT(X25),NOT(AH25),NOT(AP25)),AND(NOT(J25),NOT(T25),X25,NOT(AH25),NOT(AP25)),AND(NOT(J25),NOT(T25),NOT(X25),AH25,NOT(AP25)),AND(NOT(J25),NOT(T25),NOT(X25),NOT(AH25),AP25),NOT(AND(J25,T25,X25,AH25,AP25))))=TRUE,"Erreur : au moins 2 imprimantes ont été sélectionnées sur la même ligne",IF(J25=1,IF(K25=1,Prix!$G$4,0)+IF(L25=1,Prix!$G$5,0)+IF(M25=1,Prix!$G$6,0)+IF(N25=1,Prix!$G$7,0)+IF(O25=1,Prix!$G$8,0)+IF(P25=1,Prix!$G$10,0)+IF(Q25=1,Prix!$G$11,0)+IF(R25=1,Prix!$G$12,0)+IF(S25=1,Prix!$G$13,0)+Prix!$G$2,0)+IF(T25=1,IF(U25=1,Prix!$G$65,0)+IF(W25=1,Prix!$G$68,0)+IF(V25=1,Prix!$G$66,0)+Prix!$G$63,0)+IF(X25=1,IF(Y25=1,Prix!$G$20,0)+IF(Z25=1,Prix!$G$21,0)+IF(AA25=1,Prix!$G$22,0)+IF(AB25=1,Prix!$G$23,0)+IF(AC25=1,Prix!$G$24,0)+IF(AD25=1,Prix!$G$26,0)+IF(AE25=1,Prix!$G$27,0)+IF(AF25=1,Prix!$G$28,0)+IF(AG25=1,Prix!$G$29,0)+Prix!$G$18,0)+IF(AH25=1,IF(NOT(OR(AND(NOT(AM25),NOT(AN25),NOT(AO25)),AND(NOT(AM25),NOT(AN25),AO25),AND(NOT(AM25),AN25,NOT(AO25)),AND(AM25,NOT(AN25),NOT(AO25))))=TRUE,"Erreur : au moins 2 options non compatibles sélectionnées",IF(AI25=1,Prix!$G$51,0)+IF(AJ25=1,Prix!$G$52,0)+IF(AL25=1,Prix!$G$54,0)+IF(AM25=1,Prix!$G$56,0)+IF(AN25=1,Prix!$G$57,0)+IF(AO25=1,Prix!$G$58,0)+IF(AK25=1,Prix!$G$53,0)+Prix!$G$49),0)+IF(AP25=1,IF(NOT(OR(AND(NOT(AU25),NOT(AV25),NOT(AW25)),AND(NOT(AU25),NOT(AV25),AW25),AND(NOT(AU25),AV25,NOT(AW25)),AND(AU25,NOT(AV25),NOT(AW25))))=TRUE,"Erreur : au moins 2 options non compatibles sélectionnées",IF(AQ25=1,Prix!$G$36,0)+IF(AR25=1,Prix!$G$37,0)+IF(AS25=1,Prix!$G$38,0)+IF(AU25=1,Prix!$G$41,0)+IF(AV25=1,Prix!$G$42,0)+IF(AW25=1,Prix!$G$43,0)+IF(AT25=1,Prix!$G$40,0)+IF(AX25=1,Prix!$G$44,0)+Prix!$G$34),0)),)</f>
        <v>0</v>
      </c>
      <c r="BB25" s="153">
        <f>IFERROR(IF(NOT(OR(AND(J25,NOT(T25),NOT(X25),NOT(AH25),NOT(AP25)),AND(NOT(J25),T25,NOT(X25),NOT(AH25),NOT(AP25)),AND(NOT(J25),NOT(T25),X25,NOT(AH25),NOT(AP25)),AND(NOT(J25),NOT(T25),NOT(X25),AH25,NOT(AP25)),AND(NOT(J25),NOT(T25),NOT(X25),NOT(AH25),AP25),NOT(AND(J25,T25,X25,AH25,AP25))))=TRUE,"Erreur : au moins 2 imprimantes ont été sélectionnées sur la même ligne",IF(J25=1,IF(K25=1,Prix!$H$4,0)+IF(L25=1,Prix!$H$5,0)+IF(M25=1,Prix!$H$6,0)+IF(N25=1,Prix!$H$7,0)+IF(O25=1,Prix!$H$8,0)+IF(P25=1,Prix!$H$10,0)+IF(Q25=1,Prix!$H$11,0)+IF(R25=1,Prix!$H$12,0)+IF(S25=1,Prix!$H$13,0)+Prix!$H$2,0)+IF(T25=1,IF(U25=1,Prix!$H$65,0)+IF(W25=1,Prix!$H$68,0)+IF(V25=1,Prix!$H$66,0)+Prix!$H$63,0)+IF(X25=1,IF(Y25=1,Prix!$H$20,0)+IF(Z25=1,Prix!$H$21,0)+IF(AA25=1,Prix!$H$22,0)+IF(AB25=1,Prix!$H$23,0)+IF(AC25=1,Prix!$H$24,0)+IF(AD25=1,Prix!$H$26,0)+IF(AE25=1,Prix!$H$27,0)+IF(AF25=1,Prix!$H$28,0)+IF(AG25=1,Prix!$H$29,0)+Prix!$H$18,0)+IF(AH25=1,IF(NOT(OR(AND(NOT(AM25),NOT(AN25),NOT(AO25)),AND(NOT(AM25),NOT(AN25),AO25),AND(NOT(AM25),AN25,NOT(AO25)),AND(AM25,NOT(AN25),NOT(AO25))))=TRUE,"Erreur : au moins 2 options non compatibles sélectionnées",IF(AI25=1,Prix!$H$51,0)+IF(AJ25=1,Prix!$H$52,0)+IF(AL25=1,Prix!$H$54,0)+IF(AM25=1,Prix!$H$56,0)+IF(AN25=1,Prix!$H$57,0)+IF(AO25=1,Prix!$H$58,0)+IF(AK25=1,Prix!$H$53,0)+Prix!$H$49),0)+IF(AP25=1,IF(NOT(OR(AND(NOT(AU25),NOT(AV25),NOT(AW25)),AND(NOT(AU25),NOT(AV25),AW25),AND(NOT(AU25),AV25,NOT(AW25)),AND(AU25,NOT(AV25),NOT(AW25))))=TRUE,"Erreur : au moins 2 options non compatibles sélectionnées",IF(AQ25=1,Prix!$H$36,0)+IF(AR25=1,Prix!$H$37,0)+IF(AS25=1,Prix!$H$38,0)+IF(AU25=1,Prix!$H$41,0)+IF(AV25=1,Prix!$H$42,0)+IF(AW25=1,Prix!$H$43,0)+IF(AT25=1,Prix!$H$40,0)+IF(AX25=1,Prix!$H$44,0)+Prix!$H$34),0)),)</f>
        <v>0</v>
      </c>
    </row>
    <row r="26" spans="1:54" x14ac:dyDescent="0.3">
      <c r="A26" s="162"/>
      <c r="B26" s="44"/>
      <c r="C26" s="45"/>
      <c r="D26" s="45"/>
      <c r="E26" s="45"/>
      <c r="F26" s="46"/>
      <c r="G26" s="47"/>
      <c r="H26" s="47"/>
      <c r="I26" s="48"/>
      <c r="J26" s="49">
        <v>1</v>
      </c>
      <c r="K26" s="112">
        <f t="shared" si="0"/>
        <v>1</v>
      </c>
      <c r="L26" s="113">
        <f t="shared" si="1"/>
        <v>1</v>
      </c>
      <c r="M26" s="113">
        <f t="shared" si="2"/>
        <v>1</v>
      </c>
      <c r="N26" s="113" t="str">
        <f t="shared" si="3"/>
        <v/>
      </c>
      <c r="O26" s="113" t="str">
        <f t="shared" si="4"/>
        <v/>
      </c>
      <c r="P26" s="45">
        <v>1</v>
      </c>
      <c r="Q26" s="45">
        <v>1</v>
      </c>
      <c r="R26" s="100"/>
      <c r="S26" s="91">
        <v>1</v>
      </c>
      <c r="T26" s="132"/>
      <c r="U26" s="110" t="str">
        <f t="shared" si="5"/>
        <v/>
      </c>
      <c r="V26" s="110" t="str">
        <f t="shared" si="6"/>
        <v/>
      </c>
      <c r="W26" s="142"/>
      <c r="X26" s="51"/>
      <c r="Y26" s="110" t="str">
        <f t="shared" si="7"/>
        <v/>
      </c>
      <c r="Z26" s="110" t="str">
        <f t="shared" si="8"/>
        <v/>
      </c>
      <c r="AA26" s="110" t="str">
        <f t="shared" si="9"/>
        <v/>
      </c>
      <c r="AB26" s="110" t="str">
        <f t="shared" si="10"/>
        <v/>
      </c>
      <c r="AC26" s="110" t="str">
        <f t="shared" si="11"/>
        <v/>
      </c>
      <c r="AD26" s="46"/>
      <c r="AE26" s="46"/>
      <c r="AF26" s="46"/>
      <c r="AG26" s="67"/>
      <c r="AH26" s="51"/>
      <c r="AI26" s="110" t="str">
        <f t="shared" si="12"/>
        <v/>
      </c>
      <c r="AJ26" s="110" t="str">
        <f t="shared" si="13"/>
        <v/>
      </c>
      <c r="AK26" s="110" t="str">
        <f t="shared" si="14"/>
        <v/>
      </c>
      <c r="AL26" s="110" t="str">
        <f t="shared" si="15"/>
        <v/>
      </c>
      <c r="AM26" s="46"/>
      <c r="AN26" s="46"/>
      <c r="AO26" s="52"/>
      <c r="AP26" s="51"/>
      <c r="AQ26" s="108" t="str">
        <f t="shared" si="16"/>
        <v/>
      </c>
      <c r="AR26" s="108" t="str">
        <f t="shared" si="17"/>
        <v/>
      </c>
      <c r="AS26" s="108" t="str">
        <f t="shared" si="18"/>
        <v/>
      </c>
      <c r="AT26" s="44"/>
      <c r="AU26" s="44"/>
      <c r="AV26" s="44"/>
      <c r="AW26" s="44"/>
      <c r="AX26" s="52"/>
      <c r="AY26" s="153">
        <f>IFERROR(IF(NOT(OR(AND(J26,NOT(T26),NOT(X26),NOT(AH26),NOT(AP26)),AND(NOT(J26),T26,NOT(X26),NOT(AH26),NOT(AP26)),AND(NOT(J26),NOT(T26),X26,NOT(AH26),NOT(AP26)),AND(NOT(J26),NOT(T26),NOT(X26),AH26,NOT(AP26)),AND(NOT(J26),NOT(T26),NOT(X26),NOT(AH26),AP26),NOT(AND(J26,T26,X26,AH26,AP26))))=TRUE,"Erreur : au moins 2 imprimantes ont été sélectionnées sur la même ligne",IF(J26=1,IF(K26=1,Prix!$B$4,0)+IF(L26=1,Prix!$B$5,0)+IF(M26=1,Prix!$B$6,0)+IF(N26=1,Prix!$B$7,0)+IF(O26=1,Prix!$B$8,0)+IF(P26=1,Prix!$B$10,0)+IF(Q26=1,Prix!$B$11,0)+IF(R26=1,Prix!$B$12,0)+IF(S26=1,Prix!$B$13,0)+Prix!$B$2,0)+IF(T26=1,IF(U26=1,Prix!$B$65,0)+IF(W26=1,Prix!$B$68,0)+IF(V26=1,Prix!$B$66,0)+Prix!$B$63,0)+IF(X26=1,IF(Y26=1,Prix!$B$20,0)+IF(Z26=1,Prix!$B$21,0)+IF(AA26=1,Prix!$B$22,0)+IF(AB26=1,Prix!$B$23,0)+IF(AC26=1,Prix!$B$24,0)+IF(AD26=1,Prix!$B$26,0)+IF(AE26=1,Prix!$B$27,0)+IF(AF26=1,Prix!$B$28,0)+IF(AG26=1,Prix!$B$29,0)+Prix!$B$18,0)+IF(AH26=1,IF(NOT(OR(AND(NOT(AM26),NOT(AN26),NOT(AO26)),AND(NOT(AM26),NOT(AN26),AO26),AND(NOT(AM26),AN26,NOT(AO26)),AND(AM26,NOT(AN26),NOT(AO26))))=TRUE,"Erreur : au moins 2 options non compatibles sélectionnées",IF(AI26=1,Prix!$B$51,0)+IF(AJ26=1,Prix!$B$52,0)+IF(AL26=1,Prix!$B$54,0)+IF(AM26=1,Prix!$B$56,0)+IF(AN26=1,Prix!$B$57,0)+IF(AO26=1,Prix!$B$58,0)+IF(AK26=1,Prix!$B$53,0)+Prix!$B$49),0)+IF(AP26=1,IF(NOT(OR(AND(NOT(AU26),NOT(AV26),NOT(AW26)),AND(NOT(AU26),NOT(AV26),AW26),AND(NOT(AU26),AV26,NOT(AW26)),AND(AU26,NOT(AV26),NOT(AW26))))=TRUE,"Erreur : au moins 2 options non compatibles sélectionnées",IF(AQ26=1,Prix!$B$36,0)+IF(AR26=1,Prix!$B$37,0)+IF(AS26=1,Prix!$B$38,0)+IF(AU26=1,Prix!$B$41,0)+IF(AV26=1,Prix!$B$42,0)+IF(AW26=1,Prix!$B$43,0)+IF(AT26=1,Prix!$B$40,0)+IF(AX26=1,Prix!$B$44,0)+Prix!$B$34),0)),)</f>
        <v>3951.56</v>
      </c>
      <c r="AZ26" s="153">
        <f>IFERROR(IF(NOT(OR(AND(J26,NOT(T26),NOT(X26),NOT(AH26),NOT(AP26)),AND(NOT(J26),T26,NOT(X26),NOT(AH26),NOT(AP26)),AND(NOT(J26),NOT(T26),X26,NOT(AH26),NOT(AP26)),AND(NOT(J26),NOT(T26),NOT(X26),AH26,NOT(AP26)),AND(NOT(J26),NOT(T26),NOT(X26),NOT(AH26),AP26),NOT(AND(J26,T26,X26,AH26,AP26))))=TRUE,"Erreur : au moins 2 imprimantes ont été sélectionnées sur la même ligne",IF(J26=1,IF(K26=1,Prix!$F$4,0)+IF(L26=1,Prix!$F$5,0)+IF(M26=1,Prix!$F$6,0)+IF(N26=1,Prix!$F$7,0)+IF(O26=1,Prix!$F$8,0)+IF(P26=1,Prix!$F$10,0)+IF(Q26=1,Prix!$F$11,0)+IF(R26=1,Prix!$F$12,0)+IF(S26=1,Prix!$F$13,0)+Prix!$F$2,0)+IF(T26=1,IF(U26=1,Prix!$F$65,0)+IF(W26=1,Prix!$F$68,0)+IF(V26=1,Prix!$F$66,0)+Prix!$F$63,0)+IF(X26=1,IF(Y26=1,Prix!$F$20,0)+IF(Z26=1,Prix!$F$21,0)+IF(AA26=1,Prix!$F$22,0)+IF(AB26=1,Prix!$F$23,0)+IF(AC26=1,Prix!$F$24,0)+IF(AD26=1,Prix!$F$26,0)+IF(AE26=1,Prix!$F$27,0)+IF(AF26=1,Prix!$F$28,0)+IF(AG26=1,Prix!$F$29,0)+Prix!$F$18,0)+IF(AH26=1,IF(NOT(OR(AND(NOT(AM26),NOT(AN26),NOT(AO26)),AND(NOT(AM26),NOT(AN26),AO26),AND(NOT(AM26),AN26,NOT(AO26)),AND(AM26,NOT(AN26),NOT(AO26))))=TRUE,"Erreur : au moins 2 options non compatibles sélectionnées",IF(AI26=1,Prix!$F$51,0)+IF(AJ26=1,Prix!$F$52,0)+IF(AL26=1,Prix!$F$54,0)+IF(AM26=1,Prix!$F$56,0)+IF(AN26=1,Prix!$F$57,0)+IF(AO26=1,Prix!$F$58,0)+IF(AK26=1,Prix!$F$53,0)+Prix!$F$49),0)+IF(AP26=1,IF(NOT(OR(AND(NOT(AU26),NOT(AV26),NOT(AW26)),AND(NOT(AU26),NOT(AV26),AW26),AND(NOT(AU26),AV26,NOT(AW26)),AND(AU26,NOT(AV26),NOT(AW26))))=TRUE,"Erreur : au moins 2 options non compatibles sélectionnées",IF(AQ26=1,Prix!$F$36,0)+IF(AR26=1,Prix!$F$37,0)+IF(AS26=1,Prix!$F$38,0)+IF(AU26=1,Prix!$F$41,0)+IF(AV26=1,Prix!$F$42,0)+IF(AW26=1,Prix!$F$43,0)+IF(AT26=1,Prix!$F$40,0)+IF(AX26=1,Prix!$F$44,0)+Prix!$F$34),0)),)</f>
        <v>105.11999999999999</v>
      </c>
      <c r="BA26" s="153">
        <f>IFERROR(IF(NOT(OR(AND(J26,NOT(T26),NOT(X26),NOT(AH26),NOT(AP26)),AND(NOT(J26),T26,NOT(X26),NOT(AH26),NOT(AP26)),AND(NOT(J26),NOT(T26),X26,NOT(AH26),NOT(AP26)),AND(NOT(J26),NOT(T26),NOT(X26),AH26,NOT(AP26)),AND(NOT(J26),NOT(T26),NOT(X26),NOT(AH26),AP26),NOT(AND(J26,T26,X26,AH26,AP26))))=TRUE,"Erreur : au moins 2 imprimantes ont été sélectionnées sur la même ligne",IF(J26=1,IF(K26=1,Prix!$G$4,0)+IF(L26=1,Prix!$G$5,0)+IF(M26=1,Prix!$G$6,0)+IF(N26=1,Prix!$G$7,0)+IF(O26=1,Prix!$G$8,0)+IF(P26=1,Prix!$G$10,0)+IF(Q26=1,Prix!$G$11,0)+IF(R26=1,Prix!$G$12,0)+IF(S26=1,Prix!$G$13,0)+Prix!$G$2,0)+IF(T26=1,IF(U26=1,Prix!$G$65,0)+IF(W26=1,Prix!$G$68,0)+IF(V26=1,Prix!$G$66,0)+Prix!$G$63,0)+IF(X26=1,IF(Y26=1,Prix!$G$20,0)+IF(Z26=1,Prix!$G$21,0)+IF(AA26=1,Prix!$G$22,0)+IF(AB26=1,Prix!$G$23,0)+IF(AC26=1,Prix!$G$24,0)+IF(AD26=1,Prix!$G$26,0)+IF(AE26=1,Prix!$G$27,0)+IF(AF26=1,Prix!$G$28,0)+IF(AG26=1,Prix!$G$29,0)+Prix!$G$18,0)+IF(AH26=1,IF(NOT(OR(AND(NOT(AM26),NOT(AN26),NOT(AO26)),AND(NOT(AM26),NOT(AN26),AO26),AND(NOT(AM26),AN26,NOT(AO26)),AND(AM26,NOT(AN26),NOT(AO26))))=TRUE,"Erreur : au moins 2 options non compatibles sélectionnées",IF(AI26=1,Prix!$G$51,0)+IF(AJ26=1,Prix!$G$52,0)+IF(AL26=1,Prix!$G$54,0)+IF(AM26=1,Prix!$G$56,0)+IF(AN26=1,Prix!$G$57,0)+IF(AO26=1,Prix!$G$58,0)+IF(AK26=1,Prix!$G$53,0)+Prix!$G$49),0)+IF(AP26=1,IF(NOT(OR(AND(NOT(AU26),NOT(AV26),NOT(AW26)),AND(NOT(AU26),NOT(AV26),AW26),AND(NOT(AU26),AV26,NOT(AW26)),AND(AU26,NOT(AV26),NOT(AW26))))=TRUE,"Erreur : au moins 2 options non compatibles sélectionnées",IF(AQ26=1,Prix!$G$36,0)+IF(AR26=1,Prix!$G$37,0)+IF(AS26=1,Prix!$G$38,0)+IF(AU26=1,Prix!$G$41,0)+IF(AV26=1,Prix!$G$42,0)+IF(AW26=1,Prix!$G$43,0)+IF(AT26=1,Prix!$G$40,0)+IF(AX26=1,Prix!$G$44,0)+Prix!$G$34),0)),)</f>
        <v>82.27</v>
      </c>
      <c r="BB26" s="153">
        <f>IFERROR(IF(NOT(OR(AND(J26,NOT(T26),NOT(X26),NOT(AH26),NOT(AP26)),AND(NOT(J26),T26,NOT(X26),NOT(AH26),NOT(AP26)),AND(NOT(J26),NOT(T26),X26,NOT(AH26),NOT(AP26)),AND(NOT(J26),NOT(T26),NOT(X26),AH26,NOT(AP26)),AND(NOT(J26),NOT(T26),NOT(X26),NOT(AH26),AP26),NOT(AND(J26,T26,X26,AH26,AP26))))=TRUE,"Erreur : au moins 2 imprimantes ont été sélectionnées sur la même ligne",IF(J26=1,IF(K26=1,Prix!$H$4,0)+IF(L26=1,Prix!$H$5,0)+IF(M26=1,Prix!$H$6,0)+IF(N26=1,Prix!$H$7,0)+IF(O26=1,Prix!$H$8,0)+IF(P26=1,Prix!$H$10,0)+IF(Q26=1,Prix!$H$11,0)+IF(R26=1,Prix!$H$12,0)+IF(S26=1,Prix!$H$13,0)+Prix!$H$2,0)+IF(T26=1,IF(U26=1,Prix!$H$65,0)+IF(W26=1,Prix!$H$68,0)+IF(V26=1,Prix!$H$66,0)+Prix!$H$63,0)+IF(X26=1,IF(Y26=1,Prix!$H$20,0)+IF(Z26=1,Prix!$H$21,0)+IF(AA26=1,Prix!$H$22,0)+IF(AB26=1,Prix!$H$23,0)+IF(AC26=1,Prix!$H$24,0)+IF(AD26=1,Prix!$H$26,0)+IF(AE26=1,Prix!$H$27,0)+IF(AF26=1,Prix!$H$28,0)+IF(AG26=1,Prix!$H$29,0)+Prix!$H$18,0)+IF(AH26=1,IF(NOT(OR(AND(NOT(AM26),NOT(AN26),NOT(AO26)),AND(NOT(AM26),NOT(AN26),AO26),AND(NOT(AM26),AN26,NOT(AO26)),AND(AM26,NOT(AN26),NOT(AO26))))=TRUE,"Erreur : au moins 2 options non compatibles sélectionnées",IF(AI26=1,Prix!$H$51,0)+IF(AJ26=1,Prix!$H$52,0)+IF(AL26=1,Prix!$H$54,0)+IF(AM26=1,Prix!$H$56,0)+IF(AN26=1,Prix!$H$57,0)+IF(AO26=1,Prix!$H$58,0)+IF(AK26=1,Prix!$H$53,0)+Prix!$H$49),0)+IF(AP26=1,IF(NOT(OR(AND(NOT(AU26),NOT(AV26),NOT(AW26)),AND(NOT(AU26),NOT(AV26),AW26),AND(NOT(AU26),AV26,NOT(AW26)),AND(AU26,NOT(AV26),NOT(AW26))))=TRUE,"Erreur : au moins 2 options non compatibles sélectionnées",IF(AQ26=1,Prix!$H$36,0)+IF(AR26=1,Prix!$H$37,0)+IF(AS26=1,Prix!$H$38,0)+IF(AU26=1,Prix!$H$41,0)+IF(AV26=1,Prix!$H$42,0)+IF(AW26=1,Prix!$H$43,0)+IF(AT26=1,Prix!$H$40,0)+IF(AX26=1,Prix!$H$44,0)+Prix!$H$34),0)),)</f>
        <v>81.430000000000007</v>
      </c>
    </row>
    <row r="27" spans="1:54" x14ac:dyDescent="0.3">
      <c r="A27" s="160"/>
      <c r="B27" s="14"/>
      <c r="C27" s="15"/>
      <c r="D27" s="15"/>
      <c r="E27" s="15"/>
      <c r="F27" s="16"/>
      <c r="G27" s="17"/>
      <c r="H27" s="17"/>
      <c r="I27" s="22"/>
      <c r="J27" s="25"/>
      <c r="K27" s="112" t="str">
        <f t="shared" si="0"/>
        <v/>
      </c>
      <c r="L27" s="113" t="str">
        <f t="shared" si="1"/>
        <v/>
      </c>
      <c r="M27" s="113" t="str">
        <f t="shared" si="2"/>
        <v/>
      </c>
      <c r="N27" s="113" t="str">
        <f t="shared" si="3"/>
        <v/>
      </c>
      <c r="O27" s="113" t="str">
        <f t="shared" si="4"/>
        <v/>
      </c>
      <c r="P27" s="15"/>
      <c r="Q27" s="15"/>
      <c r="R27" s="97"/>
      <c r="S27" s="87"/>
      <c r="T27" s="128"/>
      <c r="U27" s="110" t="str">
        <f t="shared" si="5"/>
        <v/>
      </c>
      <c r="V27" s="110" t="str">
        <f t="shared" si="6"/>
        <v/>
      </c>
      <c r="W27" s="138"/>
      <c r="X27" s="25"/>
      <c r="Y27" s="110" t="str">
        <f t="shared" si="7"/>
        <v/>
      </c>
      <c r="Z27" s="110" t="str">
        <f t="shared" si="8"/>
        <v/>
      </c>
      <c r="AA27" s="110" t="str">
        <f t="shared" si="9"/>
        <v/>
      </c>
      <c r="AB27" s="110" t="str">
        <f t="shared" si="10"/>
        <v/>
      </c>
      <c r="AC27" s="110" t="str">
        <f t="shared" si="11"/>
        <v/>
      </c>
      <c r="AD27" s="15"/>
      <c r="AE27" s="15"/>
      <c r="AF27" s="15"/>
      <c r="AG27" s="61"/>
      <c r="AH27" s="25"/>
      <c r="AI27" s="110" t="str">
        <f t="shared" si="12"/>
        <v/>
      </c>
      <c r="AJ27" s="110" t="str">
        <f t="shared" si="13"/>
        <v/>
      </c>
      <c r="AK27" s="110" t="str">
        <f t="shared" si="14"/>
        <v/>
      </c>
      <c r="AL27" s="110" t="str">
        <f t="shared" si="15"/>
        <v/>
      </c>
      <c r="AM27" s="15"/>
      <c r="AN27" s="15"/>
      <c r="AO27" s="26"/>
      <c r="AP27" s="25"/>
      <c r="AQ27" s="108" t="str">
        <f t="shared" si="16"/>
        <v/>
      </c>
      <c r="AR27" s="108" t="str">
        <f t="shared" si="17"/>
        <v/>
      </c>
      <c r="AS27" s="108" t="str">
        <f t="shared" si="18"/>
        <v/>
      </c>
      <c r="AT27" s="14"/>
      <c r="AU27" s="14"/>
      <c r="AV27" s="14"/>
      <c r="AW27" s="14"/>
      <c r="AX27" s="26"/>
      <c r="AY27" s="153">
        <f>IFERROR(IF(NOT(OR(AND(J27,NOT(T27),NOT(X27),NOT(AH27),NOT(AP27)),AND(NOT(J27),T27,NOT(X27),NOT(AH27),NOT(AP27)),AND(NOT(J27),NOT(T27),X27,NOT(AH27),NOT(AP27)),AND(NOT(J27),NOT(T27),NOT(X27),AH27,NOT(AP27)),AND(NOT(J27),NOT(T27),NOT(X27),NOT(AH27),AP27),NOT(AND(J27,T27,X27,AH27,AP27))))=TRUE,"Erreur : au moins 2 imprimantes ont été sélectionnées sur la même ligne",IF(J27=1,IF(K27=1,Prix!$B$4,0)+IF(L27=1,Prix!$B$5,0)+IF(M27=1,Prix!$B$6,0)+IF(N27=1,Prix!$B$7,0)+IF(O27=1,Prix!$B$8,0)+IF(P27=1,Prix!$B$10,0)+IF(Q27=1,Prix!$B$11,0)+IF(R27=1,Prix!$B$12,0)+IF(S27=1,Prix!$B$13,0)+Prix!$B$2,0)+IF(T27=1,IF(U27=1,Prix!$B$65,0)+IF(W27=1,Prix!$B$68,0)+IF(V27=1,Prix!$B$66,0)+Prix!$B$63,0)+IF(X27=1,IF(Y27=1,Prix!$B$20,0)+IF(Z27=1,Prix!$B$21,0)+IF(AA27=1,Prix!$B$22,0)+IF(AB27=1,Prix!$B$23,0)+IF(AC27=1,Prix!$B$24,0)+IF(AD27=1,Prix!$B$26,0)+IF(AE27=1,Prix!$B$27,0)+IF(AF27=1,Prix!$B$28,0)+IF(AG27=1,Prix!$B$29,0)+Prix!$B$18,0)+IF(AH27=1,IF(NOT(OR(AND(NOT(AM27),NOT(AN27),NOT(AO27)),AND(NOT(AM27),NOT(AN27),AO27),AND(NOT(AM27),AN27,NOT(AO27)),AND(AM27,NOT(AN27),NOT(AO27))))=TRUE,"Erreur : au moins 2 options non compatibles sélectionnées",IF(AI27=1,Prix!$B$51,0)+IF(AJ27=1,Prix!$B$52,0)+IF(AL27=1,Prix!$B$54,0)+IF(AM27=1,Prix!$B$56,0)+IF(AN27=1,Prix!$B$57,0)+IF(AO27=1,Prix!$B$58,0)+IF(AK27=1,Prix!$B$53,0)+Prix!$B$49),0)+IF(AP27=1,IF(NOT(OR(AND(NOT(AU27),NOT(AV27),NOT(AW27)),AND(NOT(AU27),NOT(AV27),AW27),AND(NOT(AU27),AV27,NOT(AW27)),AND(AU27,NOT(AV27),NOT(AW27))))=TRUE,"Erreur : au moins 2 options non compatibles sélectionnées",IF(AQ27=1,Prix!$B$36,0)+IF(AR27=1,Prix!$B$37,0)+IF(AS27=1,Prix!$B$38,0)+IF(AU27=1,Prix!$B$41,0)+IF(AV27=1,Prix!$B$42,0)+IF(AW27=1,Prix!$B$43,0)+IF(AT27=1,Prix!$B$40,0)+IF(AX27=1,Prix!$B$44,0)+Prix!$B$34),0)),)</f>
        <v>0</v>
      </c>
      <c r="AZ27" s="153">
        <f>IFERROR(IF(NOT(OR(AND(J27,NOT(T27),NOT(X27),NOT(AH27),NOT(AP27)),AND(NOT(J27),T27,NOT(X27),NOT(AH27),NOT(AP27)),AND(NOT(J27),NOT(T27),X27,NOT(AH27),NOT(AP27)),AND(NOT(J27),NOT(T27),NOT(X27),AH27,NOT(AP27)),AND(NOT(J27),NOT(T27),NOT(X27),NOT(AH27),AP27),NOT(AND(J27,T27,X27,AH27,AP27))))=TRUE,"Erreur : au moins 2 imprimantes ont été sélectionnées sur la même ligne",IF(J27=1,IF(K27=1,Prix!$F$4,0)+IF(L27=1,Prix!$F$5,0)+IF(M27=1,Prix!$F$6,0)+IF(N27=1,Prix!$F$7,0)+IF(O27=1,Prix!$F$8,0)+IF(P27=1,Prix!$F$10,0)+IF(Q27=1,Prix!$F$11,0)+IF(R27=1,Prix!$F$12,0)+IF(S27=1,Prix!$F$13,0)+Prix!$F$2,0)+IF(T27=1,IF(U27=1,Prix!$F$65,0)+IF(W27=1,Prix!$F$68,0)+IF(V27=1,Prix!$F$66,0)+Prix!$F$63,0)+IF(X27=1,IF(Y27=1,Prix!$F$20,0)+IF(Z27=1,Prix!$F$21,0)+IF(AA27=1,Prix!$F$22,0)+IF(AB27=1,Prix!$F$23,0)+IF(AC27=1,Prix!$F$24,0)+IF(AD27=1,Prix!$F$26,0)+IF(AE27=1,Prix!$F$27,0)+IF(AF27=1,Prix!$F$28,0)+IF(AG27=1,Prix!$F$29,0)+Prix!$F$18,0)+IF(AH27=1,IF(NOT(OR(AND(NOT(AM27),NOT(AN27),NOT(AO27)),AND(NOT(AM27),NOT(AN27),AO27),AND(NOT(AM27),AN27,NOT(AO27)),AND(AM27,NOT(AN27),NOT(AO27))))=TRUE,"Erreur : au moins 2 options non compatibles sélectionnées",IF(AI27=1,Prix!$F$51,0)+IF(AJ27=1,Prix!$F$52,0)+IF(AL27=1,Prix!$F$54,0)+IF(AM27=1,Prix!$F$56,0)+IF(AN27=1,Prix!$F$57,0)+IF(AO27=1,Prix!$F$58,0)+IF(AK27=1,Prix!$F$53,0)+Prix!$F$49),0)+IF(AP27=1,IF(NOT(OR(AND(NOT(AU27),NOT(AV27),NOT(AW27)),AND(NOT(AU27),NOT(AV27),AW27),AND(NOT(AU27),AV27,NOT(AW27)),AND(AU27,NOT(AV27),NOT(AW27))))=TRUE,"Erreur : au moins 2 options non compatibles sélectionnées",IF(AQ27=1,Prix!$F$36,0)+IF(AR27=1,Prix!$F$37,0)+IF(AS27=1,Prix!$F$38,0)+IF(AU27=1,Prix!$F$41,0)+IF(AV27=1,Prix!$F$42,0)+IF(AW27=1,Prix!$F$43,0)+IF(AT27=1,Prix!$F$40,0)+IF(AX27=1,Prix!$F$44,0)+Prix!$F$34),0)),)</f>
        <v>0</v>
      </c>
      <c r="BA27" s="153">
        <f>IFERROR(IF(NOT(OR(AND(J27,NOT(T27),NOT(X27),NOT(AH27),NOT(AP27)),AND(NOT(J27),T27,NOT(X27),NOT(AH27),NOT(AP27)),AND(NOT(J27),NOT(T27),X27,NOT(AH27),NOT(AP27)),AND(NOT(J27),NOT(T27),NOT(X27),AH27,NOT(AP27)),AND(NOT(J27),NOT(T27),NOT(X27),NOT(AH27),AP27),NOT(AND(J27,T27,X27,AH27,AP27))))=TRUE,"Erreur : au moins 2 imprimantes ont été sélectionnées sur la même ligne",IF(J27=1,IF(K27=1,Prix!$G$4,0)+IF(L27=1,Prix!$G$5,0)+IF(M27=1,Prix!$G$6,0)+IF(N27=1,Prix!$G$7,0)+IF(O27=1,Prix!$G$8,0)+IF(P27=1,Prix!$G$10,0)+IF(Q27=1,Prix!$G$11,0)+IF(R27=1,Prix!$G$12,0)+IF(S27=1,Prix!$G$13,0)+Prix!$G$2,0)+IF(T27=1,IF(U27=1,Prix!$G$65,0)+IF(W27=1,Prix!$G$68,0)+IF(V27=1,Prix!$G$66,0)+Prix!$G$63,0)+IF(X27=1,IF(Y27=1,Prix!$G$20,0)+IF(Z27=1,Prix!$G$21,0)+IF(AA27=1,Prix!$G$22,0)+IF(AB27=1,Prix!$G$23,0)+IF(AC27=1,Prix!$G$24,0)+IF(AD27=1,Prix!$G$26,0)+IF(AE27=1,Prix!$G$27,0)+IF(AF27=1,Prix!$G$28,0)+IF(AG27=1,Prix!$G$29,0)+Prix!$G$18,0)+IF(AH27=1,IF(NOT(OR(AND(NOT(AM27),NOT(AN27),NOT(AO27)),AND(NOT(AM27),NOT(AN27),AO27),AND(NOT(AM27),AN27,NOT(AO27)),AND(AM27,NOT(AN27),NOT(AO27))))=TRUE,"Erreur : au moins 2 options non compatibles sélectionnées",IF(AI27=1,Prix!$G$51,0)+IF(AJ27=1,Prix!$G$52,0)+IF(AL27=1,Prix!$G$54,0)+IF(AM27=1,Prix!$G$56,0)+IF(AN27=1,Prix!$G$57,0)+IF(AO27=1,Prix!$G$58,0)+IF(AK27=1,Prix!$G$53,0)+Prix!$G$49),0)+IF(AP27=1,IF(NOT(OR(AND(NOT(AU27),NOT(AV27),NOT(AW27)),AND(NOT(AU27),NOT(AV27),AW27),AND(NOT(AU27),AV27,NOT(AW27)),AND(AU27,NOT(AV27),NOT(AW27))))=TRUE,"Erreur : au moins 2 options non compatibles sélectionnées",IF(AQ27=1,Prix!$G$36,0)+IF(AR27=1,Prix!$G$37,0)+IF(AS27=1,Prix!$G$38,0)+IF(AU27=1,Prix!$G$41,0)+IF(AV27=1,Prix!$G$42,0)+IF(AW27=1,Prix!$G$43,0)+IF(AT27=1,Prix!$G$40,0)+IF(AX27=1,Prix!$G$44,0)+Prix!$G$34),0)),)</f>
        <v>0</v>
      </c>
      <c r="BB27" s="153">
        <f>IFERROR(IF(NOT(OR(AND(J27,NOT(T27),NOT(X27),NOT(AH27),NOT(AP27)),AND(NOT(J27),T27,NOT(X27),NOT(AH27),NOT(AP27)),AND(NOT(J27),NOT(T27),X27,NOT(AH27),NOT(AP27)),AND(NOT(J27),NOT(T27),NOT(X27),AH27,NOT(AP27)),AND(NOT(J27),NOT(T27),NOT(X27),NOT(AH27),AP27),NOT(AND(J27,T27,X27,AH27,AP27))))=TRUE,"Erreur : au moins 2 imprimantes ont été sélectionnées sur la même ligne",IF(J27=1,IF(K27=1,Prix!$H$4,0)+IF(L27=1,Prix!$H$5,0)+IF(M27=1,Prix!$H$6,0)+IF(N27=1,Prix!$H$7,0)+IF(O27=1,Prix!$H$8,0)+IF(P27=1,Prix!$H$10,0)+IF(Q27=1,Prix!$H$11,0)+IF(R27=1,Prix!$H$12,0)+IF(S27=1,Prix!$H$13,0)+Prix!$H$2,0)+IF(T27=1,IF(U27=1,Prix!$H$65,0)+IF(W27=1,Prix!$H$68,0)+IF(V27=1,Prix!$H$66,0)+Prix!$H$63,0)+IF(X27=1,IF(Y27=1,Prix!$H$20,0)+IF(Z27=1,Prix!$H$21,0)+IF(AA27=1,Prix!$H$22,0)+IF(AB27=1,Prix!$H$23,0)+IF(AC27=1,Prix!$H$24,0)+IF(AD27=1,Prix!$H$26,0)+IF(AE27=1,Prix!$H$27,0)+IF(AF27=1,Prix!$H$28,0)+IF(AG27=1,Prix!$H$29,0)+Prix!$H$18,0)+IF(AH27=1,IF(NOT(OR(AND(NOT(AM27),NOT(AN27),NOT(AO27)),AND(NOT(AM27),NOT(AN27),AO27),AND(NOT(AM27),AN27,NOT(AO27)),AND(AM27,NOT(AN27),NOT(AO27))))=TRUE,"Erreur : au moins 2 options non compatibles sélectionnées",IF(AI27=1,Prix!$H$51,0)+IF(AJ27=1,Prix!$H$52,0)+IF(AL27=1,Prix!$H$54,0)+IF(AM27=1,Prix!$H$56,0)+IF(AN27=1,Prix!$H$57,0)+IF(AO27=1,Prix!$H$58,0)+IF(AK27=1,Prix!$H$53,0)+Prix!$H$49),0)+IF(AP27=1,IF(NOT(OR(AND(NOT(AU27),NOT(AV27),NOT(AW27)),AND(NOT(AU27),NOT(AV27),AW27),AND(NOT(AU27),AV27,NOT(AW27)),AND(AU27,NOT(AV27),NOT(AW27))))=TRUE,"Erreur : au moins 2 options non compatibles sélectionnées",IF(AQ27=1,Prix!$H$36,0)+IF(AR27=1,Prix!$H$37,0)+IF(AS27=1,Prix!$H$38,0)+IF(AU27=1,Prix!$H$41,0)+IF(AV27=1,Prix!$H$42,0)+IF(AW27=1,Prix!$H$43,0)+IF(AT27=1,Prix!$H$40,0)+IF(AX27=1,Prix!$H$44,0)+Prix!$H$34),0)),)</f>
        <v>0</v>
      </c>
    </row>
    <row r="28" spans="1:54" x14ac:dyDescent="0.3">
      <c r="A28" s="161"/>
      <c r="B28" s="10"/>
      <c r="C28" s="11"/>
      <c r="D28" s="11"/>
      <c r="E28" s="11"/>
      <c r="F28" s="12"/>
      <c r="G28" s="13"/>
      <c r="H28" s="13"/>
      <c r="I28" s="23"/>
      <c r="J28" s="27"/>
      <c r="K28" s="112" t="str">
        <f t="shared" si="0"/>
        <v/>
      </c>
      <c r="L28" s="113" t="str">
        <f t="shared" si="1"/>
        <v/>
      </c>
      <c r="M28" s="113" t="str">
        <f t="shared" si="2"/>
        <v/>
      </c>
      <c r="N28" s="113" t="str">
        <f t="shared" si="3"/>
        <v/>
      </c>
      <c r="O28" s="113" t="str">
        <f t="shared" si="4"/>
        <v/>
      </c>
      <c r="P28" s="11"/>
      <c r="Q28" s="11"/>
      <c r="R28" s="98"/>
      <c r="S28" s="88"/>
      <c r="T28" s="129"/>
      <c r="U28" s="110" t="str">
        <f t="shared" si="5"/>
        <v/>
      </c>
      <c r="V28" s="110" t="str">
        <f t="shared" si="6"/>
        <v/>
      </c>
      <c r="W28" s="139"/>
      <c r="X28" s="27"/>
      <c r="Y28" s="110" t="str">
        <f t="shared" si="7"/>
        <v/>
      </c>
      <c r="Z28" s="110" t="str">
        <f t="shared" si="8"/>
        <v/>
      </c>
      <c r="AA28" s="110" t="str">
        <f t="shared" si="9"/>
        <v/>
      </c>
      <c r="AB28" s="110" t="str">
        <f t="shared" si="10"/>
        <v/>
      </c>
      <c r="AC28" s="110" t="str">
        <f t="shared" si="11"/>
        <v/>
      </c>
      <c r="AD28" s="11"/>
      <c r="AE28" s="11"/>
      <c r="AF28" s="11"/>
      <c r="AG28" s="62"/>
      <c r="AH28" s="27"/>
      <c r="AI28" s="110" t="str">
        <f t="shared" si="12"/>
        <v/>
      </c>
      <c r="AJ28" s="110" t="str">
        <f t="shared" si="13"/>
        <v/>
      </c>
      <c r="AK28" s="110" t="str">
        <f t="shared" si="14"/>
        <v/>
      </c>
      <c r="AL28" s="110" t="str">
        <f t="shared" si="15"/>
        <v/>
      </c>
      <c r="AM28" s="11"/>
      <c r="AN28" s="11"/>
      <c r="AO28" s="28"/>
      <c r="AP28" s="27">
        <v>1</v>
      </c>
      <c r="AQ28" s="108">
        <f t="shared" si="16"/>
        <v>1</v>
      </c>
      <c r="AR28" s="108">
        <f t="shared" si="17"/>
        <v>1</v>
      </c>
      <c r="AS28" s="108">
        <f t="shared" si="18"/>
        <v>1</v>
      </c>
      <c r="AT28" s="10"/>
      <c r="AU28" s="10">
        <v>1</v>
      </c>
      <c r="AV28" s="10"/>
      <c r="AW28" s="10"/>
      <c r="AX28" s="28"/>
      <c r="AY28" s="153">
        <f>IFERROR(IF(NOT(OR(AND(J28,NOT(T28),NOT(X28),NOT(AH28),NOT(AP28)),AND(NOT(J28),T28,NOT(X28),NOT(AH28),NOT(AP28)),AND(NOT(J28),NOT(T28),X28,NOT(AH28),NOT(AP28)),AND(NOT(J28),NOT(T28),NOT(X28),AH28,NOT(AP28)),AND(NOT(J28),NOT(T28),NOT(X28),NOT(AH28),AP28),NOT(AND(J28,T28,X28,AH28,AP28))))=TRUE,"Erreur : au moins 2 imprimantes ont été sélectionnées sur la même ligne",IF(J28=1,IF(K28=1,Prix!$B$4,0)+IF(L28=1,Prix!$B$5,0)+IF(M28=1,Prix!$B$6,0)+IF(N28=1,Prix!$B$7,0)+IF(O28=1,Prix!$B$8,0)+IF(P28=1,Prix!$B$10,0)+IF(Q28=1,Prix!$B$11,0)+IF(R28=1,Prix!$B$12,0)+IF(S28=1,Prix!$B$13,0)+Prix!$B$2,0)+IF(T28=1,IF(U28=1,Prix!$B$65,0)+IF(W28=1,Prix!$B$68,0)+IF(V28=1,Prix!$B$66,0)+Prix!$B$63,0)+IF(X28=1,IF(Y28=1,Prix!$B$20,0)+IF(Z28=1,Prix!$B$21,0)+IF(AA28=1,Prix!$B$22,0)+IF(AB28=1,Prix!$B$23,0)+IF(AC28=1,Prix!$B$24,0)+IF(AD28=1,Prix!$B$26,0)+IF(AE28=1,Prix!$B$27,0)+IF(AF28=1,Prix!$B$28,0)+IF(AG28=1,Prix!$B$29,0)+Prix!$B$18,0)+IF(AH28=1,IF(NOT(OR(AND(NOT(AM28),NOT(AN28),NOT(AO28)),AND(NOT(AM28),NOT(AN28),AO28),AND(NOT(AM28),AN28,NOT(AO28)),AND(AM28,NOT(AN28),NOT(AO28))))=TRUE,"Erreur : au moins 2 options non compatibles sélectionnées",IF(AI28=1,Prix!$B$51,0)+IF(AJ28=1,Prix!$B$52,0)+IF(AL28=1,Prix!$B$54,0)+IF(AM28=1,Prix!$B$56,0)+IF(AN28=1,Prix!$B$57,0)+IF(AO28=1,Prix!$B$58,0)+IF(AK28=1,Prix!$B$53,0)+Prix!$B$49),0)+IF(AP28=1,IF(NOT(OR(AND(NOT(AU28),NOT(AV28),NOT(AW28)),AND(NOT(AU28),NOT(AV28),AW28),AND(NOT(AU28),AV28,NOT(AW28)),AND(AU28,NOT(AV28),NOT(AW28))))=TRUE,"Erreur : au moins 2 options non compatibles sélectionnées",IF(AQ28=1,Prix!$B$36,0)+IF(AR28=1,Prix!$B$37,0)+IF(AS28=1,Prix!$B$38,0)+IF(AU28=1,Prix!$B$41,0)+IF(AV28=1,Prix!$B$42,0)+IF(AW28=1,Prix!$B$43,0)+IF(AT28=1,Prix!$B$40,0)+IF(AX28=1,Prix!$B$44,0)+Prix!$B$34),0)),)</f>
        <v>1764.8200000000002</v>
      </c>
      <c r="AZ28" s="153">
        <f>IFERROR(IF(NOT(OR(AND(J28,NOT(T28),NOT(X28),NOT(AH28),NOT(AP28)),AND(NOT(J28),T28,NOT(X28),NOT(AH28),NOT(AP28)),AND(NOT(J28),NOT(T28),X28,NOT(AH28),NOT(AP28)),AND(NOT(J28),NOT(T28),NOT(X28),AH28,NOT(AP28)),AND(NOT(J28),NOT(T28),NOT(X28),NOT(AH28),AP28),NOT(AND(J28,T28,X28,AH28,AP28))))=TRUE,"Erreur : au moins 2 imprimantes ont été sélectionnées sur la même ligne",IF(J28=1,IF(K28=1,Prix!$F$4,0)+IF(L28=1,Prix!$F$5,0)+IF(M28=1,Prix!$F$6,0)+IF(N28=1,Prix!$F$7,0)+IF(O28=1,Prix!$F$8,0)+IF(P28=1,Prix!$F$10,0)+IF(Q28=1,Prix!$F$11,0)+IF(R28=1,Prix!$F$12,0)+IF(S28=1,Prix!$F$13,0)+Prix!$F$2,0)+IF(T28=1,IF(U28=1,Prix!$F$65,0)+IF(W28=1,Prix!$F$68,0)+IF(V28=1,Prix!$F$66,0)+Prix!$F$63,0)+IF(X28=1,IF(Y28=1,Prix!$F$20,0)+IF(Z28=1,Prix!$F$21,0)+IF(AA28=1,Prix!$F$22,0)+IF(AB28=1,Prix!$F$23,0)+IF(AC28=1,Prix!$F$24,0)+IF(AD28=1,Prix!$F$26,0)+IF(AE28=1,Prix!$F$27,0)+IF(AF28=1,Prix!$F$28,0)+IF(AG28=1,Prix!$F$29,0)+Prix!$F$18,0)+IF(AH28=1,IF(NOT(OR(AND(NOT(AM28),NOT(AN28),NOT(AO28)),AND(NOT(AM28),NOT(AN28),AO28),AND(NOT(AM28),AN28,NOT(AO28)),AND(AM28,NOT(AN28),NOT(AO28))))=TRUE,"Erreur : au moins 2 options non compatibles sélectionnées",IF(AI28=1,Prix!$F$51,0)+IF(AJ28=1,Prix!$F$52,0)+IF(AL28=1,Prix!$F$54,0)+IF(AM28=1,Prix!$F$56,0)+IF(AN28=1,Prix!$F$57,0)+IF(AO28=1,Prix!$F$58,0)+IF(AK28=1,Prix!$F$53,0)+Prix!$F$49),0)+IF(AP28=1,IF(NOT(OR(AND(NOT(AU28),NOT(AV28),NOT(AW28)),AND(NOT(AU28),NOT(AV28),AW28),AND(NOT(AU28),AV28,NOT(AW28)),AND(AU28,NOT(AV28),NOT(AW28))))=TRUE,"Erreur : au moins 2 options non compatibles sélectionnées",IF(AQ28=1,Prix!$F$36,0)+IF(AR28=1,Prix!$F$37,0)+IF(AS28=1,Prix!$F$38,0)+IF(AU28=1,Prix!$F$41,0)+IF(AV28=1,Prix!$F$42,0)+IF(AW28=1,Prix!$F$43,0)+IF(AT28=1,Prix!$F$40,0)+IF(AX28=1,Prix!$F$44,0)+Prix!$F$34),0)),)</f>
        <v>55.21</v>
      </c>
      <c r="BA28" s="153">
        <f>IFERROR(IF(NOT(OR(AND(J28,NOT(T28),NOT(X28),NOT(AH28),NOT(AP28)),AND(NOT(J28),T28,NOT(X28),NOT(AH28),NOT(AP28)),AND(NOT(J28),NOT(T28),X28,NOT(AH28),NOT(AP28)),AND(NOT(J28),NOT(T28),NOT(X28),AH28,NOT(AP28)),AND(NOT(J28),NOT(T28),NOT(X28),NOT(AH28),AP28),NOT(AND(J28,T28,X28,AH28,AP28))))=TRUE,"Erreur : au moins 2 imprimantes ont été sélectionnées sur la même ligne",IF(J28=1,IF(K28=1,Prix!$G$4,0)+IF(L28=1,Prix!$G$5,0)+IF(M28=1,Prix!$G$6,0)+IF(N28=1,Prix!$G$7,0)+IF(O28=1,Prix!$G$8,0)+IF(P28=1,Prix!$G$10,0)+IF(Q28=1,Prix!$G$11,0)+IF(R28=1,Prix!$G$12,0)+IF(S28=1,Prix!$G$13,0)+Prix!$G$2,0)+IF(T28=1,IF(U28=1,Prix!$G$65,0)+IF(W28=1,Prix!$G$68,0)+IF(V28=1,Prix!$G$66,0)+Prix!$G$63,0)+IF(X28=1,IF(Y28=1,Prix!$G$20,0)+IF(Z28=1,Prix!$G$21,0)+IF(AA28=1,Prix!$G$22,0)+IF(AB28=1,Prix!$G$23,0)+IF(AC28=1,Prix!$G$24,0)+IF(AD28=1,Prix!$G$26,0)+IF(AE28=1,Prix!$G$27,0)+IF(AF28=1,Prix!$G$28,0)+IF(AG28=1,Prix!$G$29,0)+Prix!$G$18,0)+IF(AH28=1,IF(NOT(OR(AND(NOT(AM28),NOT(AN28),NOT(AO28)),AND(NOT(AM28),NOT(AN28),AO28),AND(NOT(AM28),AN28,NOT(AO28)),AND(AM28,NOT(AN28),NOT(AO28))))=TRUE,"Erreur : au moins 2 options non compatibles sélectionnées",IF(AI28=1,Prix!$G$51,0)+IF(AJ28=1,Prix!$G$52,0)+IF(AL28=1,Prix!$G$54,0)+IF(AM28=1,Prix!$G$56,0)+IF(AN28=1,Prix!$G$57,0)+IF(AO28=1,Prix!$G$58,0)+IF(AK28=1,Prix!$G$53,0)+Prix!$G$49),0)+IF(AP28=1,IF(NOT(OR(AND(NOT(AU28),NOT(AV28),NOT(AW28)),AND(NOT(AU28),NOT(AV28),AW28),AND(NOT(AU28),AV28,NOT(AW28)),AND(AU28,NOT(AV28),NOT(AW28))))=TRUE,"Erreur : au moins 2 options non compatibles sélectionnées",IF(AQ28=1,Prix!$G$36,0)+IF(AR28=1,Prix!$G$37,0)+IF(AS28=1,Prix!$G$38,0)+IF(AU28=1,Prix!$G$41,0)+IF(AV28=1,Prix!$G$42,0)+IF(AW28=1,Prix!$G$43,0)+IF(AT28=1,Prix!$G$40,0)+IF(AX28=1,Prix!$G$44,0)+Prix!$G$34),0)),)</f>
        <v>43.59</v>
      </c>
      <c r="BB28" s="153">
        <f>IFERROR(IF(NOT(OR(AND(J28,NOT(T28),NOT(X28),NOT(AH28),NOT(AP28)),AND(NOT(J28),T28,NOT(X28),NOT(AH28),NOT(AP28)),AND(NOT(J28),NOT(T28),X28,NOT(AH28),NOT(AP28)),AND(NOT(J28),NOT(T28),NOT(X28),AH28,NOT(AP28)),AND(NOT(J28),NOT(T28),NOT(X28),NOT(AH28),AP28),NOT(AND(J28,T28,X28,AH28,AP28))))=TRUE,"Erreur : au moins 2 imprimantes ont été sélectionnées sur la même ligne",IF(J28=1,IF(K28=1,Prix!$H$4,0)+IF(L28=1,Prix!$H$5,0)+IF(M28=1,Prix!$H$6,0)+IF(N28=1,Prix!$H$7,0)+IF(O28=1,Prix!$H$8,0)+IF(P28=1,Prix!$H$10,0)+IF(Q28=1,Prix!$H$11,0)+IF(R28=1,Prix!$H$12,0)+IF(S28=1,Prix!$H$13,0)+Prix!$H$2,0)+IF(T28=1,IF(U28=1,Prix!$H$65,0)+IF(W28=1,Prix!$H$68,0)+IF(V28=1,Prix!$H$66,0)+Prix!$H$63,0)+IF(X28=1,IF(Y28=1,Prix!$H$20,0)+IF(Z28=1,Prix!$H$21,0)+IF(AA28=1,Prix!$H$22,0)+IF(AB28=1,Prix!$H$23,0)+IF(AC28=1,Prix!$H$24,0)+IF(AD28=1,Prix!$H$26,0)+IF(AE28=1,Prix!$H$27,0)+IF(AF28=1,Prix!$H$28,0)+IF(AG28=1,Prix!$H$29,0)+Prix!$H$18,0)+IF(AH28=1,IF(NOT(OR(AND(NOT(AM28),NOT(AN28),NOT(AO28)),AND(NOT(AM28),NOT(AN28),AO28),AND(NOT(AM28),AN28,NOT(AO28)),AND(AM28,NOT(AN28),NOT(AO28))))=TRUE,"Erreur : au moins 2 options non compatibles sélectionnées",IF(AI28=1,Prix!$H$51,0)+IF(AJ28=1,Prix!$H$52,0)+IF(AL28=1,Prix!$H$54,0)+IF(AM28=1,Prix!$H$56,0)+IF(AN28=1,Prix!$H$57,0)+IF(AO28=1,Prix!$H$58,0)+IF(AK28=1,Prix!$H$53,0)+Prix!$H$49),0)+IF(AP28=1,IF(NOT(OR(AND(NOT(AU28),NOT(AV28),NOT(AW28)),AND(NOT(AU28),NOT(AV28),AW28),AND(NOT(AU28),AV28,NOT(AW28)),AND(AU28,NOT(AV28),NOT(AW28))))=TRUE,"Erreur : au moins 2 options non compatibles sélectionnées",IF(AQ28=1,Prix!$H$36,0)+IF(AR28=1,Prix!$H$37,0)+IF(AS28=1,Prix!$H$38,0)+IF(AU28=1,Prix!$H$41,0)+IF(AV28=1,Prix!$H$42,0)+IF(AW28=1,Prix!$H$43,0)+IF(AT28=1,Prix!$H$40,0)+IF(AX28=1,Prix!$H$44,0)+Prix!$H$34),0)),)</f>
        <v>36.36</v>
      </c>
    </row>
    <row r="29" spans="1:54" x14ac:dyDescent="0.3">
      <c r="A29" s="161"/>
      <c r="B29" s="10"/>
      <c r="C29" s="11"/>
      <c r="D29" s="11"/>
      <c r="E29" s="11"/>
      <c r="F29" s="12"/>
      <c r="G29" s="13"/>
      <c r="H29" s="13"/>
      <c r="I29" s="23"/>
      <c r="J29" s="27"/>
      <c r="K29" s="112" t="str">
        <f t="shared" si="0"/>
        <v/>
      </c>
      <c r="L29" s="113" t="str">
        <f t="shared" si="1"/>
        <v/>
      </c>
      <c r="M29" s="113" t="str">
        <f t="shared" si="2"/>
        <v/>
      </c>
      <c r="N29" s="113" t="str">
        <f t="shared" si="3"/>
        <v/>
      </c>
      <c r="O29" s="113" t="str">
        <f t="shared" si="4"/>
        <v/>
      </c>
      <c r="P29" s="11"/>
      <c r="Q29" s="11"/>
      <c r="R29" s="98"/>
      <c r="S29" s="88"/>
      <c r="T29" s="129"/>
      <c r="U29" s="110" t="str">
        <f t="shared" si="5"/>
        <v/>
      </c>
      <c r="V29" s="110" t="str">
        <f t="shared" si="6"/>
        <v/>
      </c>
      <c r="W29" s="139"/>
      <c r="X29" s="27">
        <v>1</v>
      </c>
      <c r="Y29" s="110">
        <f t="shared" si="7"/>
        <v>1</v>
      </c>
      <c r="Z29" s="110">
        <f t="shared" si="8"/>
        <v>1</v>
      </c>
      <c r="AA29" s="110">
        <f t="shared" si="9"/>
        <v>1</v>
      </c>
      <c r="AB29" s="110" t="str">
        <f t="shared" si="10"/>
        <v/>
      </c>
      <c r="AC29" s="110" t="str">
        <f t="shared" si="11"/>
        <v/>
      </c>
      <c r="AD29" s="11">
        <v>1</v>
      </c>
      <c r="AE29" s="11">
        <v>1</v>
      </c>
      <c r="AF29" s="11"/>
      <c r="AG29" s="62">
        <v>1</v>
      </c>
      <c r="AH29" s="27"/>
      <c r="AI29" s="110" t="str">
        <f t="shared" si="12"/>
        <v/>
      </c>
      <c r="AJ29" s="110" t="str">
        <f t="shared" si="13"/>
        <v/>
      </c>
      <c r="AK29" s="110" t="str">
        <f t="shared" si="14"/>
        <v/>
      </c>
      <c r="AL29" s="110" t="str">
        <f t="shared" si="15"/>
        <v/>
      </c>
      <c r="AM29" s="11"/>
      <c r="AN29" s="11"/>
      <c r="AO29" s="28"/>
      <c r="AP29" s="27"/>
      <c r="AQ29" s="108" t="str">
        <f t="shared" si="16"/>
        <v/>
      </c>
      <c r="AR29" s="108" t="str">
        <f t="shared" si="17"/>
        <v/>
      </c>
      <c r="AS29" s="108" t="str">
        <f t="shared" si="18"/>
        <v/>
      </c>
      <c r="AT29" s="10"/>
      <c r="AU29" s="10"/>
      <c r="AV29" s="10"/>
      <c r="AW29" s="10"/>
      <c r="AX29" s="28"/>
      <c r="AY29" s="153">
        <f>IFERROR(IF(NOT(OR(AND(J29,NOT(T29),NOT(X29),NOT(AH29),NOT(AP29)),AND(NOT(J29),T29,NOT(X29),NOT(AH29),NOT(AP29)),AND(NOT(J29),NOT(T29),X29,NOT(AH29),NOT(AP29)),AND(NOT(J29),NOT(T29),NOT(X29),AH29,NOT(AP29)),AND(NOT(J29),NOT(T29),NOT(X29),NOT(AH29),AP29),NOT(AND(J29,T29,X29,AH29,AP29))))=TRUE,"Erreur : au moins 2 imprimantes ont été sélectionnées sur la même ligne",IF(J29=1,IF(K29=1,Prix!$B$4,0)+IF(L29=1,Prix!$B$5,0)+IF(M29=1,Prix!$B$6,0)+IF(N29=1,Prix!$B$7,0)+IF(O29=1,Prix!$B$8,0)+IF(P29=1,Prix!$B$10,0)+IF(Q29=1,Prix!$B$11,0)+IF(R29=1,Prix!$B$12,0)+IF(S29=1,Prix!$B$13,0)+Prix!$B$2,0)+IF(T29=1,IF(U29=1,Prix!$B$65,0)+IF(W29=1,Prix!$B$68,0)+IF(V29=1,Prix!$B$66,0)+Prix!$B$63,0)+IF(X29=1,IF(Y29=1,Prix!$B$20,0)+IF(Z29=1,Prix!$B$21,0)+IF(AA29=1,Prix!$B$22,0)+IF(AB29=1,Prix!$B$23,0)+IF(AC29=1,Prix!$B$24,0)+IF(AD29=1,Prix!$B$26,0)+IF(AE29=1,Prix!$B$27,0)+IF(AF29=1,Prix!$B$28,0)+IF(AG29=1,Prix!$B$29,0)+Prix!$B$18,0)+IF(AH29=1,IF(NOT(OR(AND(NOT(AM29),NOT(AN29),NOT(AO29)),AND(NOT(AM29),NOT(AN29),AO29),AND(NOT(AM29),AN29,NOT(AO29)),AND(AM29,NOT(AN29),NOT(AO29))))=TRUE,"Erreur : au moins 2 options non compatibles sélectionnées",IF(AI29=1,Prix!$B$51,0)+IF(AJ29=1,Prix!$B$52,0)+IF(AL29=1,Prix!$B$54,0)+IF(AM29=1,Prix!$B$56,0)+IF(AN29=1,Prix!$B$57,0)+IF(AO29=1,Prix!$B$58,0)+IF(AK29=1,Prix!$B$53,0)+Prix!$B$49),0)+IF(AP29=1,IF(NOT(OR(AND(NOT(AU29),NOT(AV29),NOT(AW29)),AND(NOT(AU29),NOT(AV29),AW29),AND(NOT(AU29),AV29,NOT(AW29)),AND(AU29,NOT(AV29),NOT(AW29))))=TRUE,"Erreur : au moins 2 options non compatibles sélectionnées",IF(AQ29=1,Prix!$B$36,0)+IF(AR29=1,Prix!$B$37,0)+IF(AS29=1,Prix!$B$38,0)+IF(AU29=1,Prix!$B$41,0)+IF(AV29=1,Prix!$B$42,0)+IF(AW29=1,Prix!$B$43,0)+IF(AT29=1,Prix!$B$40,0)+IF(AX29=1,Prix!$B$44,0)+Prix!$B$34),0)),)</f>
        <v>4075.94</v>
      </c>
      <c r="AZ29" s="153">
        <f>IFERROR(IF(NOT(OR(AND(J29,NOT(T29),NOT(X29),NOT(AH29),NOT(AP29)),AND(NOT(J29),T29,NOT(X29),NOT(AH29),NOT(AP29)),AND(NOT(J29),NOT(T29),X29,NOT(AH29),NOT(AP29)),AND(NOT(J29),NOT(T29),NOT(X29),AH29,NOT(AP29)),AND(NOT(J29),NOT(T29),NOT(X29),NOT(AH29),AP29),NOT(AND(J29,T29,X29,AH29,AP29))))=TRUE,"Erreur : au moins 2 imprimantes ont été sélectionnées sur la même ligne",IF(J29=1,IF(K29=1,Prix!$F$4,0)+IF(L29=1,Prix!$F$5,0)+IF(M29=1,Prix!$F$6,0)+IF(N29=1,Prix!$F$7,0)+IF(O29=1,Prix!$F$8,0)+IF(P29=1,Prix!$F$10,0)+IF(Q29=1,Prix!$F$11,0)+IF(R29=1,Prix!$F$12,0)+IF(S29=1,Prix!$F$13,0)+Prix!$F$2,0)+IF(T29=1,IF(U29=1,Prix!$F$65,0)+IF(W29=1,Prix!$F$68,0)+IF(V29=1,Prix!$F$66,0)+Prix!$F$63,0)+IF(X29=1,IF(Y29=1,Prix!$F$20,0)+IF(Z29=1,Prix!$F$21,0)+IF(AA29=1,Prix!$F$22,0)+IF(AB29=1,Prix!$F$23,0)+IF(AC29=1,Prix!$F$24,0)+IF(AD29=1,Prix!$F$26,0)+IF(AE29=1,Prix!$F$27,0)+IF(AF29=1,Prix!$F$28,0)+IF(AG29=1,Prix!$F$29,0)+Prix!$F$18,0)+IF(AH29=1,IF(NOT(OR(AND(NOT(AM29),NOT(AN29),NOT(AO29)),AND(NOT(AM29),NOT(AN29),AO29),AND(NOT(AM29),AN29,NOT(AO29)),AND(AM29,NOT(AN29),NOT(AO29))))=TRUE,"Erreur : au moins 2 options non compatibles sélectionnées",IF(AI29=1,Prix!$F$51,0)+IF(AJ29=1,Prix!$F$52,0)+IF(AL29=1,Prix!$F$54,0)+IF(AM29=1,Prix!$F$56,0)+IF(AN29=1,Prix!$F$57,0)+IF(AO29=1,Prix!$F$58,0)+IF(AK29=1,Prix!$F$53,0)+Prix!$F$49),0)+IF(AP29=1,IF(NOT(OR(AND(NOT(AU29),NOT(AV29),NOT(AW29)),AND(NOT(AU29),NOT(AV29),AW29),AND(NOT(AU29),AV29,NOT(AW29)),AND(AU29,NOT(AV29),NOT(AW29))))=TRUE,"Erreur : au moins 2 options non compatibles sélectionnées",IF(AQ29=1,Prix!$F$36,0)+IF(AR29=1,Prix!$F$37,0)+IF(AS29=1,Prix!$F$38,0)+IF(AU29=1,Prix!$F$41,0)+IF(AV29=1,Prix!$F$42,0)+IF(AW29=1,Prix!$F$43,0)+IF(AT29=1,Prix!$F$40,0)+IF(AX29=1,Prix!$F$44,0)+Prix!$F$34),0)),)</f>
        <v>105.11999999999999</v>
      </c>
      <c r="BA29" s="153">
        <f>IFERROR(IF(NOT(OR(AND(J29,NOT(T29),NOT(X29),NOT(AH29),NOT(AP29)),AND(NOT(J29),T29,NOT(X29),NOT(AH29),NOT(AP29)),AND(NOT(J29),NOT(T29),X29,NOT(AH29),NOT(AP29)),AND(NOT(J29),NOT(T29),NOT(X29),AH29,NOT(AP29)),AND(NOT(J29),NOT(T29),NOT(X29),NOT(AH29),AP29),NOT(AND(J29,T29,X29,AH29,AP29))))=TRUE,"Erreur : au moins 2 imprimantes ont été sélectionnées sur la même ligne",IF(J29=1,IF(K29=1,Prix!$G$4,0)+IF(L29=1,Prix!$G$5,0)+IF(M29=1,Prix!$G$6,0)+IF(N29=1,Prix!$G$7,0)+IF(O29=1,Prix!$G$8,0)+IF(P29=1,Prix!$G$10,0)+IF(Q29=1,Prix!$G$11,0)+IF(R29=1,Prix!$G$12,0)+IF(S29=1,Prix!$G$13,0)+Prix!$G$2,0)+IF(T29=1,IF(U29=1,Prix!$G$65,0)+IF(W29=1,Prix!$G$68,0)+IF(V29=1,Prix!$G$66,0)+Prix!$G$63,0)+IF(X29=1,IF(Y29=1,Prix!$G$20,0)+IF(Z29=1,Prix!$G$21,0)+IF(AA29=1,Prix!$G$22,0)+IF(AB29=1,Prix!$G$23,0)+IF(AC29=1,Prix!$G$24,0)+IF(AD29=1,Prix!$G$26,0)+IF(AE29=1,Prix!$G$27,0)+IF(AF29=1,Prix!$G$28,0)+IF(AG29=1,Prix!$G$29,0)+Prix!$G$18,0)+IF(AH29=1,IF(NOT(OR(AND(NOT(AM29),NOT(AN29),NOT(AO29)),AND(NOT(AM29),NOT(AN29),AO29),AND(NOT(AM29),AN29,NOT(AO29)),AND(AM29,NOT(AN29),NOT(AO29))))=TRUE,"Erreur : au moins 2 options non compatibles sélectionnées",IF(AI29=1,Prix!$G$51,0)+IF(AJ29=1,Prix!$G$52,0)+IF(AL29=1,Prix!$G$54,0)+IF(AM29=1,Prix!$G$56,0)+IF(AN29=1,Prix!$G$57,0)+IF(AO29=1,Prix!$G$58,0)+IF(AK29=1,Prix!$G$53,0)+Prix!$G$49),0)+IF(AP29=1,IF(NOT(OR(AND(NOT(AU29),NOT(AV29),NOT(AW29)),AND(NOT(AU29),NOT(AV29),AW29),AND(NOT(AU29),AV29,NOT(AW29)),AND(AU29,NOT(AV29),NOT(AW29))))=TRUE,"Erreur : au moins 2 options non compatibles sélectionnées",IF(AQ29=1,Prix!$G$36,0)+IF(AR29=1,Prix!$G$37,0)+IF(AS29=1,Prix!$G$38,0)+IF(AU29=1,Prix!$G$41,0)+IF(AV29=1,Prix!$G$42,0)+IF(AW29=1,Prix!$G$43,0)+IF(AT29=1,Prix!$G$40,0)+IF(AX29=1,Prix!$G$44,0)+Prix!$G$34),0)),)</f>
        <v>82.27</v>
      </c>
      <c r="BB29" s="153">
        <f>IFERROR(IF(NOT(OR(AND(J29,NOT(T29),NOT(X29),NOT(AH29),NOT(AP29)),AND(NOT(J29),T29,NOT(X29),NOT(AH29),NOT(AP29)),AND(NOT(J29),NOT(T29),X29,NOT(AH29),NOT(AP29)),AND(NOT(J29),NOT(T29),NOT(X29),AH29,NOT(AP29)),AND(NOT(J29),NOT(T29),NOT(X29),NOT(AH29),AP29),NOT(AND(J29,T29,X29,AH29,AP29))))=TRUE,"Erreur : au moins 2 imprimantes ont été sélectionnées sur la même ligne",IF(J29=1,IF(K29=1,Prix!$H$4,0)+IF(L29=1,Prix!$H$5,0)+IF(M29=1,Prix!$H$6,0)+IF(N29=1,Prix!$H$7,0)+IF(O29=1,Prix!$H$8,0)+IF(P29=1,Prix!$H$10,0)+IF(Q29=1,Prix!$H$11,0)+IF(R29=1,Prix!$H$12,0)+IF(S29=1,Prix!$H$13,0)+Prix!$H$2,0)+IF(T29=1,IF(U29=1,Prix!$H$65,0)+IF(W29=1,Prix!$H$68,0)+IF(V29=1,Prix!$H$66,0)+Prix!$H$63,0)+IF(X29=1,IF(Y29=1,Prix!$H$20,0)+IF(Z29=1,Prix!$H$21,0)+IF(AA29=1,Prix!$H$22,0)+IF(AB29=1,Prix!$H$23,0)+IF(AC29=1,Prix!$H$24,0)+IF(AD29=1,Prix!$H$26,0)+IF(AE29=1,Prix!$H$27,0)+IF(AF29=1,Prix!$H$28,0)+IF(AG29=1,Prix!$H$29,0)+Prix!$H$18,0)+IF(AH29=1,IF(NOT(OR(AND(NOT(AM29),NOT(AN29),NOT(AO29)),AND(NOT(AM29),NOT(AN29),AO29),AND(NOT(AM29),AN29,NOT(AO29)),AND(AM29,NOT(AN29),NOT(AO29))))=TRUE,"Erreur : au moins 2 options non compatibles sélectionnées",IF(AI29=1,Prix!$H$51,0)+IF(AJ29=1,Prix!$H$52,0)+IF(AL29=1,Prix!$H$54,0)+IF(AM29=1,Prix!$H$56,0)+IF(AN29=1,Prix!$H$57,0)+IF(AO29=1,Prix!$H$58,0)+IF(AK29=1,Prix!$H$53,0)+Prix!$H$49),0)+IF(AP29=1,IF(NOT(OR(AND(NOT(AU29),NOT(AV29),NOT(AW29)),AND(NOT(AU29),NOT(AV29),AW29),AND(NOT(AU29),AV29,NOT(AW29)),AND(AU29,NOT(AV29),NOT(AW29))))=TRUE,"Erreur : au moins 2 options non compatibles sélectionnées",IF(AQ29=1,Prix!$H$36,0)+IF(AR29=1,Prix!$H$37,0)+IF(AS29=1,Prix!$H$38,0)+IF(AU29=1,Prix!$H$41,0)+IF(AV29=1,Prix!$H$42,0)+IF(AW29=1,Prix!$H$43,0)+IF(AT29=1,Prix!$H$40,0)+IF(AX29=1,Prix!$H$44,0)+Prix!$H$34),0)),)</f>
        <v>81.430000000000007</v>
      </c>
    </row>
    <row r="30" spans="1:54" x14ac:dyDescent="0.3">
      <c r="A30" s="160"/>
      <c r="B30" s="76"/>
      <c r="C30" s="77"/>
      <c r="D30" s="77"/>
      <c r="E30" s="77"/>
      <c r="F30" s="78"/>
      <c r="G30" s="79"/>
      <c r="H30" s="79"/>
      <c r="I30" s="80"/>
      <c r="J30" s="81">
        <v>1</v>
      </c>
      <c r="K30" s="112">
        <f t="shared" si="0"/>
        <v>1</v>
      </c>
      <c r="L30" s="113">
        <f t="shared" si="1"/>
        <v>1</v>
      </c>
      <c r="M30" s="113">
        <f t="shared" si="2"/>
        <v>1</v>
      </c>
      <c r="N30" s="113" t="str">
        <f t="shared" si="3"/>
        <v/>
      </c>
      <c r="O30" s="113" t="str">
        <f t="shared" si="4"/>
        <v/>
      </c>
      <c r="P30" s="77">
        <v>1</v>
      </c>
      <c r="Q30" s="77">
        <v>1</v>
      </c>
      <c r="R30" s="99"/>
      <c r="S30" s="90">
        <v>1</v>
      </c>
      <c r="T30" s="131"/>
      <c r="U30" s="110" t="str">
        <f t="shared" si="5"/>
        <v/>
      </c>
      <c r="V30" s="110" t="str">
        <f t="shared" si="6"/>
        <v/>
      </c>
      <c r="W30" s="141"/>
      <c r="X30" s="81"/>
      <c r="Y30" s="110" t="str">
        <f t="shared" si="7"/>
        <v/>
      </c>
      <c r="Z30" s="110" t="str">
        <f t="shared" si="8"/>
        <v/>
      </c>
      <c r="AA30" s="110" t="str">
        <f t="shared" si="9"/>
        <v/>
      </c>
      <c r="AB30" s="110" t="str">
        <f t="shared" si="10"/>
        <v/>
      </c>
      <c r="AC30" s="110" t="str">
        <f t="shared" si="11"/>
        <v/>
      </c>
      <c r="AD30" s="77"/>
      <c r="AE30" s="77"/>
      <c r="AF30" s="77"/>
      <c r="AG30" s="83"/>
      <c r="AH30" s="81"/>
      <c r="AI30" s="110" t="str">
        <f t="shared" si="12"/>
        <v/>
      </c>
      <c r="AJ30" s="110" t="str">
        <f t="shared" si="13"/>
        <v/>
      </c>
      <c r="AK30" s="110" t="str">
        <f t="shared" si="14"/>
        <v/>
      </c>
      <c r="AL30" s="110" t="str">
        <f t="shared" si="15"/>
        <v/>
      </c>
      <c r="AM30" s="77"/>
      <c r="AN30" s="77"/>
      <c r="AO30" s="82"/>
      <c r="AP30" s="81"/>
      <c r="AQ30" s="108" t="str">
        <f t="shared" si="16"/>
        <v/>
      </c>
      <c r="AR30" s="108" t="str">
        <f t="shared" si="17"/>
        <v/>
      </c>
      <c r="AS30" s="108" t="str">
        <f t="shared" si="18"/>
        <v/>
      </c>
      <c r="AT30" s="76"/>
      <c r="AU30" s="76"/>
      <c r="AV30" s="76"/>
      <c r="AW30" s="76"/>
      <c r="AX30" s="82"/>
      <c r="AY30" s="153">
        <f>IFERROR(IF(NOT(OR(AND(J30,NOT(T30),NOT(X30),NOT(AH30),NOT(AP30)),AND(NOT(J30),T30,NOT(X30),NOT(AH30),NOT(AP30)),AND(NOT(J30),NOT(T30),X30,NOT(AH30),NOT(AP30)),AND(NOT(J30),NOT(T30),NOT(X30),AH30,NOT(AP30)),AND(NOT(J30),NOT(T30),NOT(X30),NOT(AH30),AP30),NOT(AND(J30,T30,X30,AH30,AP30))))=TRUE,"Erreur : au moins 2 imprimantes ont été sélectionnées sur la même ligne",IF(J30=1,IF(K30=1,Prix!$B$4,0)+IF(L30=1,Prix!$B$5,0)+IF(M30=1,Prix!$B$6,0)+IF(N30=1,Prix!$B$7,0)+IF(O30=1,Prix!$B$8,0)+IF(P30=1,Prix!$B$10,0)+IF(Q30=1,Prix!$B$11,0)+IF(R30=1,Prix!$B$12,0)+IF(S30=1,Prix!$B$13,0)+Prix!$B$2,0)+IF(T30=1,IF(U30=1,Prix!$B$65,0)+IF(W30=1,Prix!$B$68,0)+IF(V30=1,Prix!$B$66,0)+Prix!$B$63,0)+IF(X30=1,IF(Y30=1,Prix!$B$20,0)+IF(Z30=1,Prix!$B$21,0)+IF(AA30=1,Prix!$B$22,0)+IF(AB30=1,Prix!$B$23,0)+IF(AC30=1,Prix!$B$24,0)+IF(AD30=1,Prix!$B$26,0)+IF(AE30=1,Prix!$B$27,0)+IF(AF30=1,Prix!$B$28,0)+IF(AG30=1,Prix!$B$29,0)+Prix!$B$18,0)+IF(AH30=1,IF(NOT(OR(AND(NOT(AM30),NOT(AN30),NOT(AO30)),AND(NOT(AM30),NOT(AN30),AO30),AND(NOT(AM30),AN30,NOT(AO30)),AND(AM30,NOT(AN30),NOT(AO30))))=TRUE,"Erreur : au moins 2 options non compatibles sélectionnées",IF(AI30=1,Prix!$B$51,0)+IF(AJ30=1,Prix!$B$52,0)+IF(AL30=1,Prix!$B$54,0)+IF(AM30=1,Prix!$B$56,0)+IF(AN30=1,Prix!$B$57,0)+IF(AO30=1,Prix!$B$58,0)+IF(AK30=1,Prix!$B$53,0)+Prix!$B$49),0)+IF(AP30=1,IF(NOT(OR(AND(NOT(AU30),NOT(AV30),NOT(AW30)),AND(NOT(AU30),NOT(AV30),AW30),AND(NOT(AU30),AV30,NOT(AW30)),AND(AU30,NOT(AV30),NOT(AW30))))=TRUE,"Erreur : au moins 2 options non compatibles sélectionnées",IF(AQ30=1,Prix!$B$36,0)+IF(AR30=1,Prix!$B$37,0)+IF(AS30=1,Prix!$B$38,0)+IF(AU30=1,Prix!$B$41,0)+IF(AV30=1,Prix!$B$42,0)+IF(AW30=1,Prix!$B$43,0)+IF(AT30=1,Prix!$B$40,0)+IF(AX30=1,Prix!$B$44,0)+Prix!$B$34),0)),)</f>
        <v>3951.56</v>
      </c>
      <c r="AZ30" s="153">
        <f>IFERROR(IF(NOT(OR(AND(J30,NOT(T30),NOT(X30),NOT(AH30),NOT(AP30)),AND(NOT(J30),T30,NOT(X30),NOT(AH30),NOT(AP30)),AND(NOT(J30),NOT(T30),X30,NOT(AH30),NOT(AP30)),AND(NOT(J30),NOT(T30),NOT(X30),AH30,NOT(AP30)),AND(NOT(J30),NOT(T30),NOT(X30),NOT(AH30),AP30),NOT(AND(J30,T30,X30,AH30,AP30))))=TRUE,"Erreur : au moins 2 imprimantes ont été sélectionnées sur la même ligne",IF(J30=1,IF(K30=1,Prix!$F$4,0)+IF(L30=1,Prix!$F$5,0)+IF(M30=1,Prix!$F$6,0)+IF(N30=1,Prix!$F$7,0)+IF(O30=1,Prix!$F$8,0)+IF(P30=1,Prix!$F$10,0)+IF(Q30=1,Prix!$F$11,0)+IF(R30=1,Prix!$F$12,0)+IF(S30=1,Prix!$F$13,0)+Prix!$F$2,0)+IF(T30=1,IF(U30=1,Prix!$F$65,0)+IF(W30=1,Prix!$F$68,0)+IF(V30=1,Prix!$F$66,0)+Prix!$F$63,0)+IF(X30=1,IF(Y30=1,Prix!$F$20,0)+IF(Z30=1,Prix!$F$21,0)+IF(AA30=1,Prix!$F$22,0)+IF(AB30=1,Prix!$F$23,0)+IF(AC30=1,Prix!$F$24,0)+IF(AD30=1,Prix!$F$26,0)+IF(AE30=1,Prix!$F$27,0)+IF(AF30=1,Prix!$F$28,0)+IF(AG30=1,Prix!$F$29,0)+Prix!$F$18,0)+IF(AH30=1,IF(NOT(OR(AND(NOT(AM30),NOT(AN30),NOT(AO30)),AND(NOT(AM30),NOT(AN30),AO30),AND(NOT(AM30),AN30,NOT(AO30)),AND(AM30,NOT(AN30),NOT(AO30))))=TRUE,"Erreur : au moins 2 options non compatibles sélectionnées",IF(AI30=1,Prix!$F$51,0)+IF(AJ30=1,Prix!$F$52,0)+IF(AL30=1,Prix!$F$54,0)+IF(AM30=1,Prix!$F$56,0)+IF(AN30=1,Prix!$F$57,0)+IF(AO30=1,Prix!$F$58,0)+IF(AK30=1,Prix!$F$53,0)+Prix!$F$49),0)+IF(AP30=1,IF(NOT(OR(AND(NOT(AU30),NOT(AV30),NOT(AW30)),AND(NOT(AU30),NOT(AV30),AW30),AND(NOT(AU30),AV30,NOT(AW30)),AND(AU30,NOT(AV30),NOT(AW30))))=TRUE,"Erreur : au moins 2 options non compatibles sélectionnées",IF(AQ30=1,Prix!$F$36,0)+IF(AR30=1,Prix!$F$37,0)+IF(AS30=1,Prix!$F$38,0)+IF(AU30=1,Prix!$F$41,0)+IF(AV30=1,Prix!$F$42,0)+IF(AW30=1,Prix!$F$43,0)+IF(AT30=1,Prix!$F$40,0)+IF(AX30=1,Prix!$F$44,0)+Prix!$F$34),0)),)</f>
        <v>105.11999999999999</v>
      </c>
      <c r="BA30" s="153">
        <f>IFERROR(IF(NOT(OR(AND(J30,NOT(T30),NOT(X30),NOT(AH30),NOT(AP30)),AND(NOT(J30),T30,NOT(X30),NOT(AH30),NOT(AP30)),AND(NOT(J30),NOT(T30),X30,NOT(AH30),NOT(AP30)),AND(NOT(J30),NOT(T30),NOT(X30),AH30,NOT(AP30)),AND(NOT(J30),NOT(T30),NOT(X30),NOT(AH30),AP30),NOT(AND(J30,T30,X30,AH30,AP30))))=TRUE,"Erreur : au moins 2 imprimantes ont été sélectionnées sur la même ligne",IF(J30=1,IF(K30=1,Prix!$G$4,0)+IF(L30=1,Prix!$G$5,0)+IF(M30=1,Prix!$G$6,0)+IF(N30=1,Prix!$G$7,0)+IF(O30=1,Prix!$G$8,0)+IF(P30=1,Prix!$G$10,0)+IF(Q30=1,Prix!$G$11,0)+IF(R30=1,Prix!$G$12,0)+IF(S30=1,Prix!$G$13,0)+Prix!$G$2,0)+IF(T30=1,IF(U30=1,Prix!$G$65,0)+IF(W30=1,Prix!$G$68,0)+IF(V30=1,Prix!$G$66,0)+Prix!$G$63,0)+IF(X30=1,IF(Y30=1,Prix!$G$20,0)+IF(Z30=1,Prix!$G$21,0)+IF(AA30=1,Prix!$G$22,0)+IF(AB30=1,Prix!$G$23,0)+IF(AC30=1,Prix!$G$24,0)+IF(AD30=1,Prix!$G$26,0)+IF(AE30=1,Prix!$G$27,0)+IF(AF30=1,Prix!$G$28,0)+IF(AG30=1,Prix!$G$29,0)+Prix!$G$18,0)+IF(AH30=1,IF(NOT(OR(AND(NOT(AM30),NOT(AN30),NOT(AO30)),AND(NOT(AM30),NOT(AN30),AO30),AND(NOT(AM30),AN30,NOT(AO30)),AND(AM30,NOT(AN30),NOT(AO30))))=TRUE,"Erreur : au moins 2 options non compatibles sélectionnées",IF(AI30=1,Prix!$G$51,0)+IF(AJ30=1,Prix!$G$52,0)+IF(AL30=1,Prix!$G$54,0)+IF(AM30=1,Prix!$G$56,0)+IF(AN30=1,Prix!$G$57,0)+IF(AO30=1,Prix!$G$58,0)+IF(AK30=1,Prix!$G$53,0)+Prix!$G$49),0)+IF(AP30=1,IF(NOT(OR(AND(NOT(AU30),NOT(AV30),NOT(AW30)),AND(NOT(AU30),NOT(AV30),AW30),AND(NOT(AU30),AV30,NOT(AW30)),AND(AU30,NOT(AV30),NOT(AW30))))=TRUE,"Erreur : au moins 2 options non compatibles sélectionnées",IF(AQ30=1,Prix!$G$36,0)+IF(AR30=1,Prix!$G$37,0)+IF(AS30=1,Prix!$G$38,0)+IF(AU30=1,Prix!$G$41,0)+IF(AV30=1,Prix!$G$42,0)+IF(AW30=1,Prix!$G$43,0)+IF(AT30=1,Prix!$G$40,0)+IF(AX30=1,Prix!$G$44,0)+Prix!$G$34),0)),)</f>
        <v>82.27</v>
      </c>
      <c r="BB30" s="153">
        <f>IFERROR(IF(NOT(OR(AND(J30,NOT(T30),NOT(X30),NOT(AH30),NOT(AP30)),AND(NOT(J30),T30,NOT(X30),NOT(AH30),NOT(AP30)),AND(NOT(J30),NOT(T30),X30,NOT(AH30),NOT(AP30)),AND(NOT(J30),NOT(T30),NOT(X30),AH30,NOT(AP30)),AND(NOT(J30),NOT(T30),NOT(X30),NOT(AH30),AP30),NOT(AND(J30,T30,X30,AH30,AP30))))=TRUE,"Erreur : au moins 2 imprimantes ont été sélectionnées sur la même ligne",IF(J30=1,IF(K30=1,Prix!$H$4,0)+IF(L30=1,Prix!$H$5,0)+IF(M30=1,Prix!$H$6,0)+IF(N30=1,Prix!$H$7,0)+IF(O30=1,Prix!$H$8,0)+IF(P30=1,Prix!$H$10,0)+IF(Q30=1,Prix!$H$11,0)+IF(R30=1,Prix!$H$12,0)+IF(S30=1,Prix!$H$13,0)+Prix!$H$2,0)+IF(T30=1,IF(U30=1,Prix!$H$65,0)+IF(W30=1,Prix!$H$68,0)+IF(V30=1,Prix!$H$66,0)+Prix!$H$63,0)+IF(X30=1,IF(Y30=1,Prix!$H$20,0)+IF(Z30=1,Prix!$H$21,0)+IF(AA30=1,Prix!$H$22,0)+IF(AB30=1,Prix!$H$23,0)+IF(AC30=1,Prix!$H$24,0)+IF(AD30=1,Prix!$H$26,0)+IF(AE30=1,Prix!$H$27,0)+IF(AF30=1,Prix!$H$28,0)+IF(AG30=1,Prix!$H$29,0)+Prix!$H$18,0)+IF(AH30=1,IF(NOT(OR(AND(NOT(AM30),NOT(AN30),NOT(AO30)),AND(NOT(AM30),NOT(AN30),AO30),AND(NOT(AM30),AN30,NOT(AO30)),AND(AM30,NOT(AN30),NOT(AO30))))=TRUE,"Erreur : au moins 2 options non compatibles sélectionnées",IF(AI30=1,Prix!$H$51,0)+IF(AJ30=1,Prix!$H$52,0)+IF(AL30=1,Prix!$H$54,0)+IF(AM30=1,Prix!$H$56,0)+IF(AN30=1,Prix!$H$57,0)+IF(AO30=1,Prix!$H$58,0)+IF(AK30=1,Prix!$H$53,0)+Prix!$H$49),0)+IF(AP30=1,IF(NOT(OR(AND(NOT(AU30),NOT(AV30),NOT(AW30)),AND(NOT(AU30),NOT(AV30),AW30),AND(NOT(AU30),AV30,NOT(AW30)),AND(AU30,NOT(AV30),NOT(AW30))))=TRUE,"Erreur : au moins 2 options non compatibles sélectionnées",IF(AQ30=1,Prix!$H$36,0)+IF(AR30=1,Prix!$H$37,0)+IF(AS30=1,Prix!$H$38,0)+IF(AU30=1,Prix!$H$41,0)+IF(AV30=1,Prix!$H$42,0)+IF(AW30=1,Prix!$H$43,0)+IF(AT30=1,Prix!$H$40,0)+IF(AX30=1,Prix!$H$44,0)+Prix!$H$34),0)),)</f>
        <v>81.430000000000007</v>
      </c>
    </row>
    <row r="31" spans="1:54" x14ac:dyDescent="0.3">
      <c r="A31" s="162"/>
      <c r="B31" s="44"/>
      <c r="C31" s="45"/>
      <c r="D31" s="45"/>
      <c r="E31" s="45"/>
      <c r="F31" s="46"/>
      <c r="G31" s="47"/>
      <c r="H31" s="47"/>
      <c r="I31" s="48"/>
      <c r="J31" s="49"/>
      <c r="K31" s="112" t="str">
        <f t="shared" si="0"/>
        <v/>
      </c>
      <c r="L31" s="113" t="str">
        <f t="shared" si="1"/>
        <v/>
      </c>
      <c r="M31" s="113" t="str">
        <f t="shared" si="2"/>
        <v/>
      </c>
      <c r="N31" s="113" t="str">
        <f t="shared" si="3"/>
        <v/>
      </c>
      <c r="O31" s="113" t="str">
        <f t="shared" si="4"/>
        <v/>
      </c>
      <c r="P31" s="45"/>
      <c r="Q31" s="45"/>
      <c r="R31" s="100"/>
      <c r="S31" s="91"/>
      <c r="T31" s="132"/>
      <c r="U31" s="110" t="str">
        <f t="shared" si="5"/>
        <v/>
      </c>
      <c r="V31" s="110" t="str">
        <f t="shared" si="6"/>
        <v/>
      </c>
      <c r="W31" s="142"/>
      <c r="X31" s="49"/>
      <c r="Y31" s="110" t="str">
        <f t="shared" si="7"/>
        <v/>
      </c>
      <c r="Z31" s="110" t="str">
        <f t="shared" si="8"/>
        <v/>
      </c>
      <c r="AA31" s="110" t="str">
        <f t="shared" si="9"/>
        <v/>
      </c>
      <c r="AB31" s="110" t="str">
        <f t="shared" si="10"/>
        <v/>
      </c>
      <c r="AC31" s="110" t="str">
        <f t="shared" si="11"/>
        <v/>
      </c>
      <c r="AD31" s="45"/>
      <c r="AE31" s="45"/>
      <c r="AF31" s="45"/>
      <c r="AG31" s="63"/>
      <c r="AH31" s="49"/>
      <c r="AI31" s="110" t="str">
        <f t="shared" si="12"/>
        <v/>
      </c>
      <c r="AJ31" s="110" t="str">
        <f t="shared" si="13"/>
        <v/>
      </c>
      <c r="AK31" s="110" t="str">
        <f t="shared" si="14"/>
        <v/>
      </c>
      <c r="AL31" s="110" t="str">
        <f t="shared" si="15"/>
        <v/>
      </c>
      <c r="AM31" s="45"/>
      <c r="AN31" s="45"/>
      <c r="AO31" s="50"/>
      <c r="AP31" s="49">
        <v>1</v>
      </c>
      <c r="AQ31" s="108">
        <f t="shared" si="16"/>
        <v>1</v>
      </c>
      <c r="AR31" s="108">
        <f t="shared" si="17"/>
        <v>1</v>
      </c>
      <c r="AS31" s="108">
        <f t="shared" si="18"/>
        <v>1</v>
      </c>
      <c r="AT31" s="44"/>
      <c r="AU31" s="44">
        <v>1</v>
      </c>
      <c r="AV31" s="44"/>
      <c r="AW31" s="44"/>
      <c r="AX31" s="50"/>
      <c r="AY31" s="153">
        <f>IFERROR(IF(NOT(OR(AND(J31,NOT(T31),NOT(X31),NOT(AH31),NOT(AP31)),AND(NOT(J31),T31,NOT(X31),NOT(AH31),NOT(AP31)),AND(NOT(J31),NOT(T31),X31,NOT(AH31),NOT(AP31)),AND(NOT(J31),NOT(T31),NOT(X31),AH31,NOT(AP31)),AND(NOT(J31),NOT(T31),NOT(X31),NOT(AH31),AP31),NOT(AND(J31,T31,X31,AH31,AP31))))=TRUE,"Erreur : au moins 2 imprimantes ont été sélectionnées sur la même ligne",IF(J31=1,IF(K31=1,Prix!$B$4,0)+IF(L31=1,Prix!$B$5,0)+IF(M31=1,Prix!$B$6,0)+IF(N31=1,Prix!$B$7,0)+IF(O31=1,Prix!$B$8,0)+IF(P31=1,Prix!$B$10,0)+IF(Q31=1,Prix!$B$11,0)+IF(R31=1,Prix!$B$12,0)+IF(S31=1,Prix!$B$13,0)+Prix!$B$2,0)+IF(T31=1,IF(U31=1,Prix!$B$65,0)+IF(W31=1,Prix!$B$68,0)+IF(V31=1,Prix!$B$66,0)+Prix!$B$63,0)+IF(X31=1,IF(Y31=1,Prix!$B$20,0)+IF(Z31=1,Prix!$B$21,0)+IF(AA31=1,Prix!$B$22,0)+IF(AB31=1,Prix!$B$23,0)+IF(AC31=1,Prix!$B$24,0)+IF(AD31=1,Prix!$B$26,0)+IF(AE31=1,Prix!$B$27,0)+IF(AF31=1,Prix!$B$28,0)+IF(AG31=1,Prix!$B$29,0)+Prix!$B$18,0)+IF(AH31=1,IF(NOT(OR(AND(NOT(AM31),NOT(AN31),NOT(AO31)),AND(NOT(AM31),NOT(AN31),AO31),AND(NOT(AM31),AN31,NOT(AO31)),AND(AM31,NOT(AN31),NOT(AO31))))=TRUE,"Erreur : au moins 2 options non compatibles sélectionnées",IF(AI31=1,Prix!$B$51,0)+IF(AJ31=1,Prix!$B$52,0)+IF(AL31=1,Prix!$B$54,0)+IF(AM31=1,Prix!$B$56,0)+IF(AN31=1,Prix!$B$57,0)+IF(AO31=1,Prix!$B$58,0)+IF(AK31=1,Prix!$B$53,0)+Prix!$B$49),0)+IF(AP31=1,IF(NOT(OR(AND(NOT(AU31),NOT(AV31),NOT(AW31)),AND(NOT(AU31),NOT(AV31),AW31),AND(NOT(AU31),AV31,NOT(AW31)),AND(AU31,NOT(AV31),NOT(AW31))))=TRUE,"Erreur : au moins 2 options non compatibles sélectionnées",IF(AQ31=1,Prix!$B$36,0)+IF(AR31=1,Prix!$B$37,0)+IF(AS31=1,Prix!$B$38,0)+IF(AU31=1,Prix!$B$41,0)+IF(AV31=1,Prix!$B$42,0)+IF(AW31=1,Prix!$B$43,0)+IF(AT31=1,Prix!$B$40,0)+IF(AX31=1,Prix!$B$44,0)+Prix!$B$34),0)),)</f>
        <v>1764.8200000000002</v>
      </c>
      <c r="AZ31" s="153">
        <f>IFERROR(IF(NOT(OR(AND(J31,NOT(T31),NOT(X31),NOT(AH31),NOT(AP31)),AND(NOT(J31),T31,NOT(X31),NOT(AH31),NOT(AP31)),AND(NOT(J31),NOT(T31),X31,NOT(AH31),NOT(AP31)),AND(NOT(J31),NOT(T31),NOT(X31),AH31,NOT(AP31)),AND(NOT(J31),NOT(T31),NOT(X31),NOT(AH31),AP31),NOT(AND(J31,T31,X31,AH31,AP31))))=TRUE,"Erreur : au moins 2 imprimantes ont été sélectionnées sur la même ligne",IF(J31=1,IF(K31=1,Prix!$F$4,0)+IF(L31=1,Prix!$F$5,0)+IF(M31=1,Prix!$F$6,0)+IF(N31=1,Prix!$F$7,0)+IF(O31=1,Prix!$F$8,0)+IF(P31=1,Prix!$F$10,0)+IF(Q31=1,Prix!$F$11,0)+IF(R31=1,Prix!$F$12,0)+IF(S31=1,Prix!$F$13,0)+Prix!$F$2,0)+IF(T31=1,IF(U31=1,Prix!$F$65,0)+IF(W31=1,Prix!$F$68,0)+IF(V31=1,Prix!$F$66,0)+Prix!$F$63,0)+IF(X31=1,IF(Y31=1,Prix!$F$20,0)+IF(Z31=1,Prix!$F$21,0)+IF(AA31=1,Prix!$F$22,0)+IF(AB31=1,Prix!$F$23,0)+IF(AC31=1,Prix!$F$24,0)+IF(AD31=1,Prix!$F$26,0)+IF(AE31=1,Prix!$F$27,0)+IF(AF31=1,Prix!$F$28,0)+IF(AG31=1,Prix!$F$29,0)+Prix!$F$18,0)+IF(AH31=1,IF(NOT(OR(AND(NOT(AM31),NOT(AN31),NOT(AO31)),AND(NOT(AM31),NOT(AN31),AO31),AND(NOT(AM31),AN31,NOT(AO31)),AND(AM31,NOT(AN31),NOT(AO31))))=TRUE,"Erreur : au moins 2 options non compatibles sélectionnées",IF(AI31=1,Prix!$F$51,0)+IF(AJ31=1,Prix!$F$52,0)+IF(AL31=1,Prix!$F$54,0)+IF(AM31=1,Prix!$F$56,0)+IF(AN31=1,Prix!$F$57,0)+IF(AO31=1,Prix!$F$58,0)+IF(AK31=1,Prix!$F$53,0)+Prix!$F$49),0)+IF(AP31=1,IF(NOT(OR(AND(NOT(AU31),NOT(AV31),NOT(AW31)),AND(NOT(AU31),NOT(AV31),AW31),AND(NOT(AU31),AV31,NOT(AW31)),AND(AU31,NOT(AV31),NOT(AW31))))=TRUE,"Erreur : au moins 2 options non compatibles sélectionnées",IF(AQ31=1,Prix!$F$36,0)+IF(AR31=1,Prix!$F$37,0)+IF(AS31=1,Prix!$F$38,0)+IF(AU31=1,Prix!$F$41,0)+IF(AV31=1,Prix!$F$42,0)+IF(AW31=1,Prix!$F$43,0)+IF(AT31=1,Prix!$F$40,0)+IF(AX31=1,Prix!$F$44,0)+Prix!$F$34),0)),)</f>
        <v>55.21</v>
      </c>
      <c r="BA31" s="153">
        <f>IFERROR(IF(NOT(OR(AND(J31,NOT(T31),NOT(X31),NOT(AH31),NOT(AP31)),AND(NOT(J31),T31,NOT(X31),NOT(AH31),NOT(AP31)),AND(NOT(J31),NOT(T31),X31,NOT(AH31),NOT(AP31)),AND(NOT(J31),NOT(T31),NOT(X31),AH31,NOT(AP31)),AND(NOT(J31),NOT(T31),NOT(X31),NOT(AH31),AP31),NOT(AND(J31,T31,X31,AH31,AP31))))=TRUE,"Erreur : au moins 2 imprimantes ont été sélectionnées sur la même ligne",IF(J31=1,IF(K31=1,Prix!$G$4,0)+IF(L31=1,Prix!$G$5,0)+IF(M31=1,Prix!$G$6,0)+IF(N31=1,Prix!$G$7,0)+IF(O31=1,Prix!$G$8,0)+IF(P31=1,Prix!$G$10,0)+IF(Q31=1,Prix!$G$11,0)+IF(R31=1,Prix!$G$12,0)+IF(S31=1,Prix!$G$13,0)+Prix!$G$2,0)+IF(T31=1,IF(U31=1,Prix!$G$65,0)+IF(W31=1,Prix!$G$68,0)+IF(V31=1,Prix!$G$66,0)+Prix!$G$63,0)+IF(X31=1,IF(Y31=1,Prix!$G$20,0)+IF(Z31=1,Prix!$G$21,0)+IF(AA31=1,Prix!$G$22,0)+IF(AB31=1,Prix!$G$23,0)+IF(AC31=1,Prix!$G$24,0)+IF(AD31=1,Prix!$G$26,0)+IF(AE31=1,Prix!$G$27,0)+IF(AF31=1,Prix!$G$28,0)+IF(AG31=1,Prix!$G$29,0)+Prix!$G$18,0)+IF(AH31=1,IF(NOT(OR(AND(NOT(AM31),NOT(AN31),NOT(AO31)),AND(NOT(AM31),NOT(AN31),AO31),AND(NOT(AM31),AN31,NOT(AO31)),AND(AM31,NOT(AN31),NOT(AO31))))=TRUE,"Erreur : au moins 2 options non compatibles sélectionnées",IF(AI31=1,Prix!$G$51,0)+IF(AJ31=1,Prix!$G$52,0)+IF(AL31=1,Prix!$G$54,0)+IF(AM31=1,Prix!$G$56,0)+IF(AN31=1,Prix!$G$57,0)+IF(AO31=1,Prix!$G$58,0)+IF(AK31=1,Prix!$G$53,0)+Prix!$G$49),0)+IF(AP31=1,IF(NOT(OR(AND(NOT(AU31),NOT(AV31),NOT(AW31)),AND(NOT(AU31),NOT(AV31),AW31),AND(NOT(AU31),AV31,NOT(AW31)),AND(AU31,NOT(AV31),NOT(AW31))))=TRUE,"Erreur : au moins 2 options non compatibles sélectionnées",IF(AQ31=1,Prix!$G$36,0)+IF(AR31=1,Prix!$G$37,0)+IF(AS31=1,Prix!$G$38,0)+IF(AU31=1,Prix!$G$41,0)+IF(AV31=1,Prix!$G$42,0)+IF(AW31=1,Prix!$G$43,0)+IF(AT31=1,Prix!$G$40,0)+IF(AX31=1,Prix!$G$44,0)+Prix!$G$34),0)),)</f>
        <v>43.59</v>
      </c>
      <c r="BB31" s="153">
        <f>IFERROR(IF(NOT(OR(AND(J31,NOT(T31),NOT(X31),NOT(AH31),NOT(AP31)),AND(NOT(J31),T31,NOT(X31),NOT(AH31),NOT(AP31)),AND(NOT(J31),NOT(T31),X31,NOT(AH31),NOT(AP31)),AND(NOT(J31),NOT(T31),NOT(X31),AH31,NOT(AP31)),AND(NOT(J31),NOT(T31),NOT(X31),NOT(AH31),AP31),NOT(AND(J31,T31,X31,AH31,AP31))))=TRUE,"Erreur : au moins 2 imprimantes ont été sélectionnées sur la même ligne",IF(J31=1,IF(K31=1,Prix!$H$4,0)+IF(L31=1,Prix!$H$5,0)+IF(M31=1,Prix!$H$6,0)+IF(N31=1,Prix!$H$7,0)+IF(O31=1,Prix!$H$8,0)+IF(P31=1,Prix!$H$10,0)+IF(Q31=1,Prix!$H$11,0)+IF(R31=1,Prix!$H$12,0)+IF(S31=1,Prix!$H$13,0)+Prix!$H$2,0)+IF(T31=1,IF(U31=1,Prix!$H$65,0)+IF(W31=1,Prix!$H$68,0)+IF(V31=1,Prix!$H$66,0)+Prix!$H$63,0)+IF(X31=1,IF(Y31=1,Prix!$H$20,0)+IF(Z31=1,Prix!$H$21,0)+IF(AA31=1,Prix!$H$22,0)+IF(AB31=1,Prix!$H$23,0)+IF(AC31=1,Prix!$H$24,0)+IF(AD31=1,Prix!$H$26,0)+IF(AE31=1,Prix!$H$27,0)+IF(AF31=1,Prix!$H$28,0)+IF(AG31=1,Prix!$H$29,0)+Prix!$H$18,0)+IF(AH31=1,IF(NOT(OR(AND(NOT(AM31),NOT(AN31),NOT(AO31)),AND(NOT(AM31),NOT(AN31),AO31),AND(NOT(AM31),AN31,NOT(AO31)),AND(AM31,NOT(AN31),NOT(AO31))))=TRUE,"Erreur : au moins 2 options non compatibles sélectionnées",IF(AI31=1,Prix!$H$51,0)+IF(AJ31=1,Prix!$H$52,0)+IF(AL31=1,Prix!$H$54,0)+IF(AM31=1,Prix!$H$56,0)+IF(AN31=1,Prix!$H$57,0)+IF(AO31=1,Prix!$H$58,0)+IF(AK31=1,Prix!$H$53,0)+Prix!$H$49),0)+IF(AP31=1,IF(NOT(OR(AND(NOT(AU31),NOT(AV31),NOT(AW31)),AND(NOT(AU31),NOT(AV31),AW31),AND(NOT(AU31),AV31,NOT(AW31)),AND(AU31,NOT(AV31),NOT(AW31))))=TRUE,"Erreur : au moins 2 options non compatibles sélectionnées",IF(AQ31=1,Prix!$H$36,0)+IF(AR31=1,Prix!$H$37,0)+IF(AS31=1,Prix!$H$38,0)+IF(AU31=1,Prix!$H$41,0)+IF(AV31=1,Prix!$H$42,0)+IF(AW31=1,Prix!$H$43,0)+IF(AT31=1,Prix!$H$40,0)+IF(AX31=1,Prix!$H$44,0)+Prix!$H$34),0)),)</f>
        <v>36.36</v>
      </c>
    </row>
    <row r="32" spans="1:54" x14ac:dyDescent="0.3">
      <c r="A32" s="160"/>
      <c r="B32" s="14"/>
      <c r="C32" s="15"/>
      <c r="D32" s="15"/>
      <c r="E32" s="15"/>
      <c r="F32" s="16"/>
      <c r="G32" s="17"/>
      <c r="H32" s="17"/>
      <c r="I32" s="22"/>
      <c r="J32" s="25"/>
      <c r="K32" s="112" t="str">
        <f t="shared" si="0"/>
        <v/>
      </c>
      <c r="L32" s="113" t="str">
        <f t="shared" si="1"/>
        <v/>
      </c>
      <c r="M32" s="113" t="str">
        <f t="shared" si="2"/>
        <v/>
      </c>
      <c r="N32" s="113" t="str">
        <f t="shared" si="3"/>
        <v/>
      </c>
      <c r="O32" s="113" t="str">
        <f t="shared" si="4"/>
        <v/>
      </c>
      <c r="P32" s="15"/>
      <c r="Q32" s="15"/>
      <c r="R32" s="97"/>
      <c r="S32" s="87"/>
      <c r="T32" s="128"/>
      <c r="U32" s="110" t="str">
        <f t="shared" si="5"/>
        <v/>
      </c>
      <c r="V32" s="110" t="str">
        <f t="shared" si="6"/>
        <v/>
      </c>
      <c r="W32" s="138"/>
      <c r="X32" s="25"/>
      <c r="Y32" s="110" t="str">
        <f t="shared" si="7"/>
        <v/>
      </c>
      <c r="Z32" s="110" t="str">
        <f t="shared" si="8"/>
        <v/>
      </c>
      <c r="AA32" s="110" t="str">
        <f t="shared" si="9"/>
        <v/>
      </c>
      <c r="AB32" s="110" t="str">
        <f t="shared" si="10"/>
        <v/>
      </c>
      <c r="AC32" s="110" t="str">
        <f t="shared" si="11"/>
        <v/>
      </c>
      <c r="AD32" s="15"/>
      <c r="AE32" s="15"/>
      <c r="AF32" s="15"/>
      <c r="AG32" s="61"/>
      <c r="AH32" s="25"/>
      <c r="AI32" s="110" t="str">
        <f t="shared" si="12"/>
        <v/>
      </c>
      <c r="AJ32" s="110" t="str">
        <f t="shared" si="13"/>
        <v/>
      </c>
      <c r="AK32" s="110" t="str">
        <f t="shared" si="14"/>
        <v/>
      </c>
      <c r="AL32" s="110" t="str">
        <f t="shared" si="15"/>
        <v/>
      </c>
      <c r="AM32" s="15"/>
      <c r="AN32" s="15"/>
      <c r="AO32" s="26"/>
      <c r="AP32" s="25"/>
      <c r="AQ32" s="108" t="str">
        <f t="shared" si="16"/>
        <v/>
      </c>
      <c r="AR32" s="108" t="str">
        <f t="shared" si="17"/>
        <v/>
      </c>
      <c r="AS32" s="108" t="str">
        <f t="shared" si="18"/>
        <v/>
      </c>
      <c r="AT32" s="14"/>
      <c r="AU32" s="14"/>
      <c r="AV32" s="14"/>
      <c r="AW32" s="14"/>
      <c r="AX32" s="26"/>
      <c r="AY32" s="153">
        <f>IFERROR(IF(NOT(OR(AND(J32,NOT(T32),NOT(X32),NOT(AH32),NOT(AP32)),AND(NOT(J32),T32,NOT(X32),NOT(AH32),NOT(AP32)),AND(NOT(J32),NOT(T32),X32,NOT(AH32),NOT(AP32)),AND(NOT(J32),NOT(T32),NOT(X32),AH32,NOT(AP32)),AND(NOT(J32),NOT(T32),NOT(X32),NOT(AH32),AP32),NOT(AND(J32,T32,X32,AH32,AP32))))=TRUE,"Erreur : au moins 2 imprimantes ont été sélectionnées sur la même ligne",IF(J32=1,IF(K32=1,Prix!$B$4,0)+IF(L32=1,Prix!$B$5,0)+IF(M32=1,Prix!$B$6,0)+IF(N32=1,Prix!$B$7,0)+IF(O32=1,Prix!$B$8,0)+IF(P32=1,Prix!$B$10,0)+IF(Q32=1,Prix!$B$11,0)+IF(R32=1,Prix!$B$12,0)+IF(S32=1,Prix!$B$13,0)+Prix!$B$2,0)+IF(T32=1,IF(U32=1,Prix!$B$65,0)+IF(W32=1,Prix!$B$68,0)+IF(V32=1,Prix!$B$66,0)+Prix!$B$63,0)+IF(X32=1,IF(Y32=1,Prix!$B$20,0)+IF(Z32=1,Prix!$B$21,0)+IF(AA32=1,Prix!$B$22,0)+IF(AB32=1,Prix!$B$23,0)+IF(AC32=1,Prix!$B$24,0)+IF(AD32=1,Prix!$B$26,0)+IF(AE32=1,Prix!$B$27,0)+IF(AF32=1,Prix!$B$28,0)+IF(AG32=1,Prix!$B$29,0)+Prix!$B$18,0)+IF(AH32=1,IF(NOT(OR(AND(NOT(AM32),NOT(AN32),NOT(AO32)),AND(NOT(AM32),NOT(AN32),AO32),AND(NOT(AM32),AN32,NOT(AO32)),AND(AM32,NOT(AN32),NOT(AO32))))=TRUE,"Erreur : au moins 2 options non compatibles sélectionnées",IF(AI32=1,Prix!$B$51,0)+IF(AJ32=1,Prix!$B$52,0)+IF(AL32=1,Prix!$B$54,0)+IF(AM32=1,Prix!$B$56,0)+IF(AN32=1,Prix!$B$57,0)+IF(AO32=1,Prix!$B$58,0)+IF(AK32=1,Prix!$B$53,0)+Prix!$B$49),0)+IF(AP32=1,IF(NOT(OR(AND(NOT(AU32),NOT(AV32),NOT(AW32)),AND(NOT(AU32),NOT(AV32),AW32),AND(NOT(AU32),AV32,NOT(AW32)),AND(AU32,NOT(AV32),NOT(AW32))))=TRUE,"Erreur : au moins 2 options non compatibles sélectionnées",IF(AQ32=1,Prix!$B$36,0)+IF(AR32=1,Prix!$B$37,0)+IF(AS32=1,Prix!$B$38,0)+IF(AU32=1,Prix!$B$41,0)+IF(AV32=1,Prix!$B$42,0)+IF(AW32=1,Prix!$B$43,0)+IF(AT32=1,Prix!$B$40,0)+IF(AX32=1,Prix!$B$44,0)+Prix!$B$34),0)),)</f>
        <v>0</v>
      </c>
      <c r="AZ32" s="153">
        <f>IFERROR(IF(NOT(OR(AND(J32,NOT(T32),NOT(X32),NOT(AH32),NOT(AP32)),AND(NOT(J32),T32,NOT(X32),NOT(AH32),NOT(AP32)),AND(NOT(J32),NOT(T32),X32,NOT(AH32),NOT(AP32)),AND(NOT(J32),NOT(T32),NOT(X32),AH32,NOT(AP32)),AND(NOT(J32),NOT(T32),NOT(X32),NOT(AH32),AP32),NOT(AND(J32,T32,X32,AH32,AP32))))=TRUE,"Erreur : au moins 2 imprimantes ont été sélectionnées sur la même ligne",IF(J32=1,IF(K32=1,Prix!$F$4,0)+IF(L32=1,Prix!$F$5,0)+IF(M32=1,Prix!$F$6,0)+IF(N32=1,Prix!$F$7,0)+IF(O32=1,Prix!$F$8,0)+IF(P32=1,Prix!$F$10,0)+IF(Q32=1,Prix!$F$11,0)+IF(R32=1,Prix!$F$12,0)+IF(S32=1,Prix!$F$13,0)+Prix!$F$2,0)+IF(T32=1,IF(U32=1,Prix!$F$65,0)+IF(W32=1,Prix!$F$68,0)+IF(V32=1,Prix!$F$66,0)+Prix!$F$63,0)+IF(X32=1,IF(Y32=1,Prix!$F$20,0)+IF(Z32=1,Prix!$F$21,0)+IF(AA32=1,Prix!$F$22,0)+IF(AB32=1,Prix!$F$23,0)+IF(AC32=1,Prix!$F$24,0)+IF(AD32=1,Prix!$F$26,0)+IF(AE32=1,Prix!$F$27,0)+IF(AF32=1,Prix!$F$28,0)+IF(AG32=1,Prix!$F$29,0)+Prix!$F$18,0)+IF(AH32=1,IF(NOT(OR(AND(NOT(AM32),NOT(AN32),NOT(AO32)),AND(NOT(AM32),NOT(AN32),AO32),AND(NOT(AM32),AN32,NOT(AO32)),AND(AM32,NOT(AN32),NOT(AO32))))=TRUE,"Erreur : au moins 2 options non compatibles sélectionnées",IF(AI32=1,Prix!$F$51,0)+IF(AJ32=1,Prix!$F$52,0)+IF(AL32=1,Prix!$F$54,0)+IF(AM32=1,Prix!$F$56,0)+IF(AN32=1,Prix!$F$57,0)+IF(AO32=1,Prix!$F$58,0)+IF(AK32=1,Prix!$F$53,0)+Prix!$F$49),0)+IF(AP32=1,IF(NOT(OR(AND(NOT(AU32),NOT(AV32),NOT(AW32)),AND(NOT(AU32),NOT(AV32),AW32),AND(NOT(AU32),AV32,NOT(AW32)),AND(AU32,NOT(AV32),NOT(AW32))))=TRUE,"Erreur : au moins 2 options non compatibles sélectionnées",IF(AQ32=1,Prix!$F$36,0)+IF(AR32=1,Prix!$F$37,0)+IF(AS32=1,Prix!$F$38,0)+IF(AU32=1,Prix!$F$41,0)+IF(AV32=1,Prix!$F$42,0)+IF(AW32=1,Prix!$F$43,0)+IF(AT32=1,Prix!$F$40,0)+IF(AX32=1,Prix!$F$44,0)+Prix!$F$34),0)),)</f>
        <v>0</v>
      </c>
      <c r="BA32" s="153">
        <f>IFERROR(IF(NOT(OR(AND(J32,NOT(T32),NOT(X32),NOT(AH32),NOT(AP32)),AND(NOT(J32),T32,NOT(X32),NOT(AH32),NOT(AP32)),AND(NOT(J32),NOT(T32),X32,NOT(AH32),NOT(AP32)),AND(NOT(J32),NOT(T32),NOT(X32),AH32,NOT(AP32)),AND(NOT(J32),NOT(T32),NOT(X32),NOT(AH32),AP32),NOT(AND(J32,T32,X32,AH32,AP32))))=TRUE,"Erreur : au moins 2 imprimantes ont été sélectionnées sur la même ligne",IF(J32=1,IF(K32=1,Prix!$G$4,0)+IF(L32=1,Prix!$G$5,0)+IF(M32=1,Prix!$G$6,0)+IF(N32=1,Prix!$G$7,0)+IF(O32=1,Prix!$G$8,0)+IF(P32=1,Prix!$G$10,0)+IF(Q32=1,Prix!$G$11,0)+IF(R32=1,Prix!$G$12,0)+IF(S32=1,Prix!$G$13,0)+Prix!$G$2,0)+IF(T32=1,IF(U32=1,Prix!$G$65,0)+IF(W32=1,Prix!$G$68,0)+IF(V32=1,Prix!$G$66,0)+Prix!$G$63,0)+IF(X32=1,IF(Y32=1,Prix!$G$20,0)+IF(Z32=1,Prix!$G$21,0)+IF(AA32=1,Prix!$G$22,0)+IF(AB32=1,Prix!$G$23,0)+IF(AC32=1,Prix!$G$24,0)+IF(AD32=1,Prix!$G$26,0)+IF(AE32=1,Prix!$G$27,0)+IF(AF32=1,Prix!$G$28,0)+IF(AG32=1,Prix!$G$29,0)+Prix!$G$18,0)+IF(AH32=1,IF(NOT(OR(AND(NOT(AM32),NOT(AN32),NOT(AO32)),AND(NOT(AM32),NOT(AN32),AO32),AND(NOT(AM32),AN32,NOT(AO32)),AND(AM32,NOT(AN32),NOT(AO32))))=TRUE,"Erreur : au moins 2 options non compatibles sélectionnées",IF(AI32=1,Prix!$G$51,0)+IF(AJ32=1,Prix!$G$52,0)+IF(AL32=1,Prix!$G$54,0)+IF(AM32=1,Prix!$G$56,0)+IF(AN32=1,Prix!$G$57,0)+IF(AO32=1,Prix!$G$58,0)+IF(AK32=1,Prix!$G$53,0)+Prix!$G$49),0)+IF(AP32=1,IF(NOT(OR(AND(NOT(AU32),NOT(AV32),NOT(AW32)),AND(NOT(AU32),NOT(AV32),AW32),AND(NOT(AU32),AV32,NOT(AW32)),AND(AU32,NOT(AV32),NOT(AW32))))=TRUE,"Erreur : au moins 2 options non compatibles sélectionnées",IF(AQ32=1,Prix!$G$36,0)+IF(AR32=1,Prix!$G$37,0)+IF(AS32=1,Prix!$G$38,0)+IF(AU32=1,Prix!$G$41,0)+IF(AV32=1,Prix!$G$42,0)+IF(AW32=1,Prix!$G$43,0)+IF(AT32=1,Prix!$G$40,0)+IF(AX32=1,Prix!$G$44,0)+Prix!$G$34),0)),)</f>
        <v>0</v>
      </c>
      <c r="BB32" s="153">
        <f>IFERROR(IF(NOT(OR(AND(J32,NOT(T32),NOT(X32),NOT(AH32),NOT(AP32)),AND(NOT(J32),T32,NOT(X32),NOT(AH32),NOT(AP32)),AND(NOT(J32),NOT(T32),X32,NOT(AH32),NOT(AP32)),AND(NOT(J32),NOT(T32),NOT(X32),AH32,NOT(AP32)),AND(NOT(J32),NOT(T32),NOT(X32),NOT(AH32),AP32),NOT(AND(J32,T32,X32,AH32,AP32))))=TRUE,"Erreur : au moins 2 imprimantes ont été sélectionnées sur la même ligne",IF(J32=1,IF(K32=1,Prix!$H$4,0)+IF(L32=1,Prix!$H$5,0)+IF(M32=1,Prix!$H$6,0)+IF(N32=1,Prix!$H$7,0)+IF(O32=1,Prix!$H$8,0)+IF(P32=1,Prix!$H$10,0)+IF(Q32=1,Prix!$H$11,0)+IF(R32=1,Prix!$H$12,0)+IF(S32=1,Prix!$H$13,0)+Prix!$H$2,0)+IF(T32=1,IF(U32=1,Prix!$H$65,0)+IF(W32=1,Prix!$H$68,0)+IF(V32=1,Prix!$H$66,0)+Prix!$H$63,0)+IF(X32=1,IF(Y32=1,Prix!$H$20,0)+IF(Z32=1,Prix!$H$21,0)+IF(AA32=1,Prix!$H$22,0)+IF(AB32=1,Prix!$H$23,0)+IF(AC32=1,Prix!$H$24,0)+IF(AD32=1,Prix!$H$26,0)+IF(AE32=1,Prix!$H$27,0)+IF(AF32=1,Prix!$H$28,0)+IF(AG32=1,Prix!$H$29,0)+Prix!$H$18,0)+IF(AH32=1,IF(NOT(OR(AND(NOT(AM32),NOT(AN32),NOT(AO32)),AND(NOT(AM32),NOT(AN32),AO32),AND(NOT(AM32),AN32,NOT(AO32)),AND(AM32,NOT(AN32),NOT(AO32))))=TRUE,"Erreur : au moins 2 options non compatibles sélectionnées",IF(AI32=1,Prix!$H$51,0)+IF(AJ32=1,Prix!$H$52,0)+IF(AL32=1,Prix!$H$54,0)+IF(AM32=1,Prix!$H$56,0)+IF(AN32=1,Prix!$H$57,0)+IF(AO32=1,Prix!$H$58,0)+IF(AK32=1,Prix!$H$53,0)+Prix!$H$49),0)+IF(AP32=1,IF(NOT(OR(AND(NOT(AU32),NOT(AV32),NOT(AW32)),AND(NOT(AU32),NOT(AV32),AW32),AND(NOT(AU32),AV32,NOT(AW32)),AND(AU32,NOT(AV32),NOT(AW32))))=TRUE,"Erreur : au moins 2 options non compatibles sélectionnées",IF(AQ32=1,Prix!$H$36,0)+IF(AR32=1,Prix!$H$37,0)+IF(AS32=1,Prix!$H$38,0)+IF(AU32=1,Prix!$H$41,0)+IF(AV32=1,Prix!$H$42,0)+IF(AW32=1,Prix!$H$43,0)+IF(AT32=1,Prix!$H$40,0)+IF(AX32=1,Prix!$H$44,0)+Prix!$H$34),0)),)</f>
        <v>0</v>
      </c>
    </row>
    <row r="33" spans="1:54" x14ac:dyDescent="0.3">
      <c r="A33" s="161"/>
      <c r="B33" s="116"/>
      <c r="C33" s="11"/>
      <c r="D33" s="11"/>
      <c r="E33" s="11"/>
      <c r="F33" s="12"/>
      <c r="G33" s="13"/>
      <c r="H33" s="13"/>
      <c r="I33" s="23"/>
      <c r="J33" s="27"/>
      <c r="K33" s="112" t="str">
        <f t="shared" si="0"/>
        <v/>
      </c>
      <c r="L33" s="113" t="str">
        <f t="shared" si="1"/>
        <v/>
      </c>
      <c r="M33" s="113" t="str">
        <f t="shared" si="2"/>
        <v/>
      </c>
      <c r="N33" s="113" t="str">
        <f t="shared" si="3"/>
        <v/>
      </c>
      <c r="O33" s="113" t="str">
        <f t="shared" si="4"/>
        <v/>
      </c>
      <c r="P33" s="11"/>
      <c r="Q33" s="11"/>
      <c r="R33" s="98"/>
      <c r="S33" s="88"/>
      <c r="T33" s="129"/>
      <c r="U33" s="110" t="str">
        <f t="shared" si="5"/>
        <v/>
      </c>
      <c r="V33" s="110" t="str">
        <f t="shared" si="6"/>
        <v/>
      </c>
      <c r="W33" s="139"/>
      <c r="X33" s="27">
        <v>1</v>
      </c>
      <c r="Y33" s="110">
        <f t="shared" si="7"/>
        <v>1</v>
      </c>
      <c r="Z33" s="110">
        <f t="shared" si="8"/>
        <v>1</v>
      </c>
      <c r="AA33" s="110">
        <f t="shared" si="9"/>
        <v>1</v>
      </c>
      <c r="AB33" s="110" t="str">
        <f t="shared" si="10"/>
        <v/>
      </c>
      <c r="AC33" s="110" t="str">
        <f t="shared" si="11"/>
        <v/>
      </c>
      <c r="AD33" s="11">
        <v>1</v>
      </c>
      <c r="AE33" s="11">
        <v>1</v>
      </c>
      <c r="AF33" s="11"/>
      <c r="AG33" s="62">
        <v>1</v>
      </c>
      <c r="AH33" s="27"/>
      <c r="AI33" s="110" t="str">
        <f t="shared" si="12"/>
        <v/>
      </c>
      <c r="AJ33" s="110" t="str">
        <f t="shared" si="13"/>
        <v/>
      </c>
      <c r="AK33" s="110" t="str">
        <f t="shared" si="14"/>
        <v/>
      </c>
      <c r="AL33" s="110" t="str">
        <f t="shared" si="15"/>
        <v/>
      </c>
      <c r="AM33" s="11"/>
      <c r="AN33" s="11"/>
      <c r="AO33" s="28"/>
      <c r="AP33" s="27"/>
      <c r="AQ33" s="108" t="str">
        <f t="shared" si="16"/>
        <v/>
      </c>
      <c r="AR33" s="108" t="str">
        <f t="shared" si="17"/>
        <v/>
      </c>
      <c r="AS33" s="108" t="str">
        <f t="shared" si="18"/>
        <v/>
      </c>
      <c r="AT33" s="10"/>
      <c r="AU33" s="10"/>
      <c r="AV33" s="10"/>
      <c r="AW33" s="10"/>
      <c r="AX33" s="28"/>
      <c r="AY33" s="153">
        <f>IFERROR(IF(NOT(OR(AND(J33,NOT(T33),NOT(X33),NOT(AH33),NOT(AP33)),AND(NOT(J33),T33,NOT(X33),NOT(AH33),NOT(AP33)),AND(NOT(J33),NOT(T33),X33,NOT(AH33),NOT(AP33)),AND(NOT(J33),NOT(T33),NOT(X33),AH33,NOT(AP33)),AND(NOT(J33),NOT(T33),NOT(X33),NOT(AH33),AP33),NOT(AND(J33,T33,X33,AH33,AP33))))=TRUE,"Erreur : au moins 2 imprimantes ont été sélectionnées sur la même ligne",IF(J33=1,IF(K33=1,Prix!$B$4,0)+IF(L33=1,Prix!$B$5,0)+IF(M33=1,Prix!$B$6,0)+IF(N33=1,Prix!$B$7,0)+IF(O33=1,Prix!$B$8,0)+IF(P33=1,Prix!$B$10,0)+IF(Q33=1,Prix!$B$11,0)+IF(R33=1,Prix!$B$12,0)+IF(S33=1,Prix!$B$13,0)+Prix!$B$2,0)+IF(T33=1,IF(U33=1,Prix!$B$65,0)+IF(W33=1,Prix!$B$68,0)+IF(V33=1,Prix!$B$66,0)+Prix!$B$63,0)+IF(X33=1,IF(Y33=1,Prix!$B$20,0)+IF(Z33=1,Prix!$B$21,0)+IF(AA33=1,Prix!$B$22,0)+IF(AB33=1,Prix!$B$23,0)+IF(AC33=1,Prix!$B$24,0)+IF(AD33=1,Prix!$B$26,0)+IF(AE33=1,Prix!$B$27,0)+IF(AF33=1,Prix!$B$28,0)+IF(AG33=1,Prix!$B$29,0)+Prix!$B$18,0)+IF(AH33=1,IF(NOT(OR(AND(NOT(AM33),NOT(AN33),NOT(AO33)),AND(NOT(AM33),NOT(AN33),AO33),AND(NOT(AM33),AN33,NOT(AO33)),AND(AM33,NOT(AN33),NOT(AO33))))=TRUE,"Erreur : au moins 2 options non compatibles sélectionnées",IF(AI33=1,Prix!$B$51,0)+IF(AJ33=1,Prix!$B$52,0)+IF(AL33=1,Prix!$B$54,0)+IF(AM33=1,Prix!$B$56,0)+IF(AN33=1,Prix!$B$57,0)+IF(AO33=1,Prix!$B$58,0)+IF(AK33=1,Prix!$B$53,0)+Prix!$B$49),0)+IF(AP33=1,IF(NOT(OR(AND(NOT(AU33),NOT(AV33),NOT(AW33)),AND(NOT(AU33),NOT(AV33),AW33),AND(NOT(AU33),AV33,NOT(AW33)),AND(AU33,NOT(AV33),NOT(AW33))))=TRUE,"Erreur : au moins 2 options non compatibles sélectionnées",IF(AQ33=1,Prix!$B$36,0)+IF(AR33=1,Prix!$B$37,0)+IF(AS33=1,Prix!$B$38,0)+IF(AU33=1,Prix!$B$41,0)+IF(AV33=1,Prix!$B$42,0)+IF(AW33=1,Prix!$B$43,0)+IF(AT33=1,Prix!$B$40,0)+IF(AX33=1,Prix!$B$44,0)+Prix!$B$34),0)),)</f>
        <v>4075.94</v>
      </c>
      <c r="AZ33" s="153">
        <f>IFERROR(IF(NOT(OR(AND(J33,NOT(T33),NOT(X33),NOT(AH33),NOT(AP33)),AND(NOT(J33),T33,NOT(X33),NOT(AH33),NOT(AP33)),AND(NOT(J33),NOT(T33),X33,NOT(AH33),NOT(AP33)),AND(NOT(J33),NOT(T33),NOT(X33),AH33,NOT(AP33)),AND(NOT(J33),NOT(T33),NOT(X33),NOT(AH33),AP33),NOT(AND(J33,T33,X33,AH33,AP33))))=TRUE,"Erreur : au moins 2 imprimantes ont été sélectionnées sur la même ligne",IF(J33=1,IF(K33=1,Prix!$F$4,0)+IF(L33=1,Prix!$F$5,0)+IF(M33=1,Prix!$F$6,0)+IF(N33=1,Prix!$F$7,0)+IF(O33=1,Prix!$F$8,0)+IF(P33=1,Prix!$F$10,0)+IF(Q33=1,Prix!$F$11,0)+IF(R33=1,Prix!$F$12,0)+IF(S33=1,Prix!$F$13,0)+Prix!$F$2,0)+IF(T33=1,IF(U33=1,Prix!$F$65,0)+IF(W33=1,Prix!$F$68,0)+IF(V33=1,Prix!$F$66,0)+Prix!$F$63,0)+IF(X33=1,IF(Y33=1,Prix!$F$20,0)+IF(Z33=1,Prix!$F$21,0)+IF(AA33=1,Prix!$F$22,0)+IF(AB33=1,Prix!$F$23,0)+IF(AC33=1,Prix!$F$24,0)+IF(AD33=1,Prix!$F$26,0)+IF(AE33=1,Prix!$F$27,0)+IF(AF33=1,Prix!$F$28,0)+IF(AG33=1,Prix!$F$29,0)+Prix!$F$18,0)+IF(AH33=1,IF(NOT(OR(AND(NOT(AM33),NOT(AN33),NOT(AO33)),AND(NOT(AM33),NOT(AN33),AO33),AND(NOT(AM33),AN33,NOT(AO33)),AND(AM33,NOT(AN33),NOT(AO33))))=TRUE,"Erreur : au moins 2 options non compatibles sélectionnées",IF(AI33=1,Prix!$F$51,0)+IF(AJ33=1,Prix!$F$52,0)+IF(AL33=1,Prix!$F$54,0)+IF(AM33=1,Prix!$F$56,0)+IF(AN33=1,Prix!$F$57,0)+IF(AO33=1,Prix!$F$58,0)+IF(AK33=1,Prix!$F$53,0)+Prix!$F$49),0)+IF(AP33=1,IF(NOT(OR(AND(NOT(AU33),NOT(AV33),NOT(AW33)),AND(NOT(AU33),NOT(AV33),AW33),AND(NOT(AU33),AV33,NOT(AW33)),AND(AU33,NOT(AV33),NOT(AW33))))=TRUE,"Erreur : au moins 2 options non compatibles sélectionnées",IF(AQ33=1,Prix!$F$36,0)+IF(AR33=1,Prix!$F$37,0)+IF(AS33=1,Prix!$F$38,0)+IF(AU33=1,Prix!$F$41,0)+IF(AV33=1,Prix!$F$42,0)+IF(AW33=1,Prix!$F$43,0)+IF(AT33=1,Prix!$F$40,0)+IF(AX33=1,Prix!$F$44,0)+Prix!$F$34),0)),)</f>
        <v>105.11999999999999</v>
      </c>
      <c r="BA33" s="153">
        <f>IFERROR(IF(NOT(OR(AND(J33,NOT(T33),NOT(X33),NOT(AH33),NOT(AP33)),AND(NOT(J33),T33,NOT(X33),NOT(AH33),NOT(AP33)),AND(NOT(J33),NOT(T33),X33,NOT(AH33),NOT(AP33)),AND(NOT(J33),NOT(T33),NOT(X33),AH33,NOT(AP33)),AND(NOT(J33),NOT(T33),NOT(X33),NOT(AH33),AP33),NOT(AND(J33,T33,X33,AH33,AP33))))=TRUE,"Erreur : au moins 2 imprimantes ont été sélectionnées sur la même ligne",IF(J33=1,IF(K33=1,Prix!$G$4,0)+IF(L33=1,Prix!$G$5,0)+IF(M33=1,Prix!$G$6,0)+IF(N33=1,Prix!$G$7,0)+IF(O33=1,Prix!$G$8,0)+IF(P33=1,Prix!$G$10,0)+IF(Q33=1,Prix!$G$11,0)+IF(R33=1,Prix!$G$12,0)+IF(S33=1,Prix!$G$13,0)+Prix!$G$2,0)+IF(T33=1,IF(U33=1,Prix!$G$65,0)+IF(W33=1,Prix!$G$68,0)+IF(V33=1,Prix!$G$66,0)+Prix!$G$63,0)+IF(X33=1,IF(Y33=1,Prix!$G$20,0)+IF(Z33=1,Prix!$G$21,0)+IF(AA33=1,Prix!$G$22,0)+IF(AB33=1,Prix!$G$23,0)+IF(AC33=1,Prix!$G$24,0)+IF(AD33=1,Prix!$G$26,0)+IF(AE33=1,Prix!$G$27,0)+IF(AF33=1,Prix!$G$28,0)+IF(AG33=1,Prix!$G$29,0)+Prix!$G$18,0)+IF(AH33=1,IF(NOT(OR(AND(NOT(AM33),NOT(AN33),NOT(AO33)),AND(NOT(AM33),NOT(AN33),AO33),AND(NOT(AM33),AN33,NOT(AO33)),AND(AM33,NOT(AN33),NOT(AO33))))=TRUE,"Erreur : au moins 2 options non compatibles sélectionnées",IF(AI33=1,Prix!$G$51,0)+IF(AJ33=1,Prix!$G$52,0)+IF(AL33=1,Prix!$G$54,0)+IF(AM33=1,Prix!$G$56,0)+IF(AN33=1,Prix!$G$57,0)+IF(AO33=1,Prix!$G$58,0)+IF(AK33=1,Prix!$G$53,0)+Prix!$G$49),0)+IF(AP33=1,IF(NOT(OR(AND(NOT(AU33),NOT(AV33),NOT(AW33)),AND(NOT(AU33),NOT(AV33),AW33),AND(NOT(AU33),AV33,NOT(AW33)),AND(AU33,NOT(AV33),NOT(AW33))))=TRUE,"Erreur : au moins 2 options non compatibles sélectionnées",IF(AQ33=1,Prix!$G$36,0)+IF(AR33=1,Prix!$G$37,0)+IF(AS33=1,Prix!$G$38,0)+IF(AU33=1,Prix!$G$41,0)+IF(AV33=1,Prix!$G$42,0)+IF(AW33=1,Prix!$G$43,0)+IF(AT33=1,Prix!$G$40,0)+IF(AX33=1,Prix!$G$44,0)+Prix!$G$34),0)),)</f>
        <v>82.27</v>
      </c>
      <c r="BB33" s="153">
        <f>IFERROR(IF(NOT(OR(AND(J33,NOT(T33),NOT(X33),NOT(AH33),NOT(AP33)),AND(NOT(J33),T33,NOT(X33),NOT(AH33),NOT(AP33)),AND(NOT(J33),NOT(T33),X33,NOT(AH33),NOT(AP33)),AND(NOT(J33),NOT(T33),NOT(X33),AH33,NOT(AP33)),AND(NOT(J33),NOT(T33),NOT(X33),NOT(AH33),AP33),NOT(AND(J33,T33,X33,AH33,AP33))))=TRUE,"Erreur : au moins 2 imprimantes ont été sélectionnées sur la même ligne",IF(J33=1,IF(K33=1,Prix!$H$4,0)+IF(L33=1,Prix!$H$5,0)+IF(M33=1,Prix!$H$6,0)+IF(N33=1,Prix!$H$7,0)+IF(O33=1,Prix!$H$8,0)+IF(P33=1,Prix!$H$10,0)+IF(Q33=1,Prix!$H$11,0)+IF(R33=1,Prix!$H$12,0)+IF(S33=1,Prix!$H$13,0)+Prix!$H$2,0)+IF(T33=1,IF(U33=1,Prix!$H$65,0)+IF(W33=1,Prix!$H$68,0)+IF(V33=1,Prix!$H$66,0)+Prix!$H$63,0)+IF(X33=1,IF(Y33=1,Prix!$H$20,0)+IF(Z33=1,Prix!$H$21,0)+IF(AA33=1,Prix!$H$22,0)+IF(AB33=1,Prix!$H$23,0)+IF(AC33=1,Prix!$H$24,0)+IF(AD33=1,Prix!$H$26,0)+IF(AE33=1,Prix!$H$27,0)+IF(AF33=1,Prix!$H$28,0)+IF(AG33=1,Prix!$H$29,0)+Prix!$H$18,0)+IF(AH33=1,IF(NOT(OR(AND(NOT(AM33),NOT(AN33),NOT(AO33)),AND(NOT(AM33),NOT(AN33),AO33),AND(NOT(AM33),AN33,NOT(AO33)),AND(AM33,NOT(AN33),NOT(AO33))))=TRUE,"Erreur : au moins 2 options non compatibles sélectionnées",IF(AI33=1,Prix!$H$51,0)+IF(AJ33=1,Prix!$H$52,0)+IF(AL33=1,Prix!$H$54,0)+IF(AM33=1,Prix!$H$56,0)+IF(AN33=1,Prix!$H$57,0)+IF(AO33=1,Prix!$H$58,0)+IF(AK33=1,Prix!$H$53,0)+Prix!$H$49),0)+IF(AP33=1,IF(NOT(OR(AND(NOT(AU33),NOT(AV33),NOT(AW33)),AND(NOT(AU33),NOT(AV33),AW33),AND(NOT(AU33),AV33,NOT(AW33)),AND(AU33,NOT(AV33),NOT(AW33))))=TRUE,"Erreur : au moins 2 options non compatibles sélectionnées",IF(AQ33=1,Prix!$H$36,0)+IF(AR33=1,Prix!$H$37,0)+IF(AS33=1,Prix!$H$38,0)+IF(AU33=1,Prix!$H$41,0)+IF(AV33=1,Prix!$H$42,0)+IF(AW33=1,Prix!$H$43,0)+IF(AT33=1,Prix!$H$40,0)+IF(AX33=1,Prix!$H$44,0)+Prix!$H$34),0)),)</f>
        <v>81.430000000000007</v>
      </c>
    </row>
    <row r="34" spans="1:54" x14ac:dyDescent="0.3">
      <c r="A34" s="163"/>
      <c r="B34" s="10"/>
      <c r="C34" s="126"/>
      <c r="D34" s="11"/>
      <c r="E34" s="11"/>
      <c r="F34" s="12"/>
      <c r="G34" s="13"/>
      <c r="H34" s="13"/>
      <c r="I34" s="23"/>
      <c r="J34" s="27">
        <v>1</v>
      </c>
      <c r="K34" s="112">
        <f t="shared" si="0"/>
        <v>1</v>
      </c>
      <c r="L34" s="113">
        <f t="shared" si="1"/>
        <v>1</v>
      </c>
      <c r="M34" s="113">
        <f t="shared" si="2"/>
        <v>1</v>
      </c>
      <c r="N34" s="113" t="str">
        <f t="shared" si="3"/>
        <v/>
      </c>
      <c r="O34" s="113" t="str">
        <f t="shared" si="4"/>
        <v/>
      </c>
      <c r="P34" s="11">
        <v>1</v>
      </c>
      <c r="Q34" s="11">
        <v>1</v>
      </c>
      <c r="R34" s="98"/>
      <c r="S34" s="88">
        <v>1</v>
      </c>
      <c r="T34" s="129"/>
      <c r="U34" s="110" t="str">
        <f t="shared" si="5"/>
        <v/>
      </c>
      <c r="V34" s="110" t="str">
        <f t="shared" si="6"/>
        <v/>
      </c>
      <c r="W34" s="139"/>
      <c r="X34" s="27"/>
      <c r="Y34" s="110" t="str">
        <f t="shared" si="7"/>
        <v/>
      </c>
      <c r="Z34" s="110" t="str">
        <f t="shared" si="8"/>
        <v/>
      </c>
      <c r="AA34" s="110" t="str">
        <f t="shared" si="9"/>
        <v/>
      </c>
      <c r="AB34" s="110" t="str">
        <f t="shared" si="10"/>
        <v/>
      </c>
      <c r="AC34" s="110" t="str">
        <f t="shared" si="11"/>
        <v/>
      </c>
      <c r="AD34" s="11"/>
      <c r="AE34" s="11"/>
      <c r="AF34" s="11"/>
      <c r="AG34" s="62"/>
      <c r="AH34" s="27"/>
      <c r="AI34" s="110" t="str">
        <f t="shared" si="12"/>
        <v/>
      </c>
      <c r="AJ34" s="110" t="str">
        <f t="shared" si="13"/>
        <v/>
      </c>
      <c r="AK34" s="110" t="str">
        <f t="shared" si="14"/>
        <v/>
      </c>
      <c r="AL34" s="110" t="str">
        <f t="shared" si="15"/>
        <v/>
      </c>
      <c r="AM34" s="11"/>
      <c r="AN34" s="11"/>
      <c r="AO34" s="28"/>
      <c r="AP34" s="27"/>
      <c r="AQ34" s="108" t="str">
        <f t="shared" si="16"/>
        <v/>
      </c>
      <c r="AR34" s="108" t="str">
        <f t="shared" si="17"/>
        <v/>
      </c>
      <c r="AS34" s="108" t="str">
        <f t="shared" si="18"/>
        <v/>
      </c>
      <c r="AT34" s="10"/>
      <c r="AU34" s="10"/>
      <c r="AV34" s="10"/>
      <c r="AW34" s="10"/>
      <c r="AX34" s="28"/>
      <c r="AY34" s="153">
        <f>IFERROR(IF(NOT(OR(AND(J34,NOT(T34),NOT(X34),NOT(AH34),NOT(AP34)),AND(NOT(J34),T34,NOT(X34),NOT(AH34),NOT(AP34)),AND(NOT(J34),NOT(T34),X34,NOT(AH34),NOT(AP34)),AND(NOT(J34),NOT(T34),NOT(X34),AH34,NOT(AP34)),AND(NOT(J34),NOT(T34),NOT(X34),NOT(AH34),AP34),NOT(AND(J34,T34,X34,AH34,AP34))))=TRUE,"Erreur : au moins 2 imprimantes ont été sélectionnées sur la même ligne",IF(J34=1,IF(K34=1,Prix!$B$4,0)+IF(L34=1,Prix!$B$5,0)+IF(M34=1,Prix!$B$6,0)+IF(N34=1,Prix!$B$7,0)+IF(O34=1,Prix!$B$8,0)+IF(P34=1,Prix!$B$10,0)+IF(Q34=1,Prix!$B$11,0)+IF(R34=1,Prix!$B$12,0)+IF(S34=1,Prix!$B$13,0)+Prix!$B$2,0)+IF(T34=1,IF(U34=1,Prix!$B$65,0)+IF(W34=1,Prix!$B$68,0)+IF(V34=1,Prix!$B$66,0)+Prix!$B$63,0)+IF(X34=1,IF(Y34=1,Prix!$B$20,0)+IF(Z34=1,Prix!$B$21,0)+IF(AA34=1,Prix!$B$22,0)+IF(AB34=1,Prix!$B$23,0)+IF(AC34=1,Prix!$B$24,0)+IF(AD34=1,Prix!$B$26,0)+IF(AE34=1,Prix!$B$27,0)+IF(AF34=1,Prix!$B$28,0)+IF(AG34=1,Prix!$B$29,0)+Prix!$B$18,0)+IF(AH34=1,IF(NOT(OR(AND(NOT(AM34),NOT(AN34),NOT(AO34)),AND(NOT(AM34),NOT(AN34),AO34),AND(NOT(AM34),AN34,NOT(AO34)),AND(AM34,NOT(AN34),NOT(AO34))))=TRUE,"Erreur : au moins 2 options non compatibles sélectionnées",IF(AI34=1,Prix!$B$51,0)+IF(AJ34=1,Prix!$B$52,0)+IF(AL34=1,Prix!$B$54,0)+IF(AM34=1,Prix!$B$56,0)+IF(AN34=1,Prix!$B$57,0)+IF(AO34=1,Prix!$B$58,0)+IF(AK34=1,Prix!$B$53,0)+Prix!$B$49),0)+IF(AP34=1,IF(NOT(OR(AND(NOT(AU34),NOT(AV34),NOT(AW34)),AND(NOT(AU34),NOT(AV34),AW34),AND(NOT(AU34),AV34,NOT(AW34)),AND(AU34,NOT(AV34),NOT(AW34))))=TRUE,"Erreur : au moins 2 options non compatibles sélectionnées",IF(AQ34=1,Prix!$B$36,0)+IF(AR34=1,Prix!$B$37,0)+IF(AS34=1,Prix!$B$38,0)+IF(AU34=1,Prix!$B$41,0)+IF(AV34=1,Prix!$B$42,0)+IF(AW34=1,Prix!$B$43,0)+IF(AT34=1,Prix!$B$40,0)+IF(AX34=1,Prix!$B$44,0)+Prix!$B$34),0)),)</f>
        <v>3951.56</v>
      </c>
      <c r="AZ34" s="153">
        <f>IFERROR(IF(NOT(OR(AND(J34,NOT(T34),NOT(X34),NOT(AH34),NOT(AP34)),AND(NOT(J34),T34,NOT(X34),NOT(AH34),NOT(AP34)),AND(NOT(J34),NOT(T34),X34,NOT(AH34),NOT(AP34)),AND(NOT(J34),NOT(T34),NOT(X34),AH34,NOT(AP34)),AND(NOT(J34),NOT(T34),NOT(X34),NOT(AH34),AP34),NOT(AND(J34,T34,X34,AH34,AP34))))=TRUE,"Erreur : au moins 2 imprimantes ont été sélectionnées sur la même ligne",IF(J34=1,IF(K34=1,Prix!$F$4,0)+IF(L34=1,Prix!$F$5,0)+IF(M34=1,Prix!$F$6,0)+IF(N34=1,Prix!$F$7,0)+IF(O34=1,Prix!$F$8,0)+IF(P34=1,Prix!$F$10,0)+IF(Q34=1,Prix!$F$11,0)+IF(R34=1,Prix!$F$12,0)+IF(S34=1,Prix!$F$13,0)+Prix!$F$2,0)+IF(T34=1,IF(U34=1,Prix!$F$65,0)+IF(W34=1,Prix!$F$68,0)+IF(V34=1,Prix!$F$66,0)+Prix!$F$63,0)+IF(X34=1,IF(Y34=1,Prix!$F$20,0)+IF(Z34=1,Prix!$F$21,0)+IF(AA34=1,Prix!$F$22,0)+IF(AB34=1,Prix!$F$23,0)+IF(AC34=1,Prix!$F$24,0)+IF(AD34=1,Prix!$F$26,0)+IF(AE34=1,Prix!$F$27,0)+IF(AF34=1,Prix!$F$28,0)+IF(AG34=1,Prix!$F$29,0)+Prix!$F$18,0)+IF(AH34=1,IF(NOT(OR(AND(NOT(AM34),NOT(AN34),NOT(AO34)),AND(NOT(AM34),NOT(AN34),AO34),AND(NOT(AM34),AN34,NOT(AO34)),AND(AM34,NOT(AN34),NOT(AO34))))=TRUE,"Erreur : au moins 2 options non compatibles sélectionnées",IF(AI34=1,Prix!$F$51,0)+IF(AJ34=1,Prix!$F$52,0)+IF(AL34=1,Prix!$F$54,0)+IF(AM34=1,Prix!$F$56,0)+IF(AN34=1,Prix!$F$57,0)+IF(AO34=1,Prix!$F$58,0)+IF(AK34=1,Prix!$F$53,0)+Prix!$F$49),0)+IF(AP34=1,IF(NOT(OR(AND(NOT(AU34),NOT(AV34),NOT(AW34)),AND(NOT(AU34),NOT(AV34),AW34),AND(NOT(AU34),AV34,NOT(AW34)),AND(AU34,NOT(AV34),NOT(AW34))))=TRUE,"Erreur : au moins 2 options non compatibles sélectionnées",IF(AQ34=1,Prix!$F$36,0)+IF(AR34=1,Prix!$F$37,0)+IF(AS34=1,Prix!$F$38,0)+IF(AU34=1,Prix!$F$41,0)+IF(AV34=1,Prix!$F$42,0)+IF(AW34=1,Prix!$F$43,0)+IF(AT34=1,Prix!$F$40,0)+IF(AX34=1,Prix!$F$44,0)+Prix!$F$34),0)),)</f>
        <v>105.11999999999999</v>
      </c>
      <c r="BA34" s="153">
        <f>IFERROR(IF(NOT(OR(AND(J34,NOT(T34),NOT(X34),NOT(AH34),NOT(AP34)),AND(NOT(J34),T34,NOT(X34),NOT(AH34),NOT(AP34)),AND(NOT(J34),NOT(T34),X34,NOT(AH34),NOT(AP34)),AND(NOT(J34),NOT(T34),NOT(X34),AH34,NOT(AP34)),AND(NOT(J34),NOT(T34),NOT(X34),NOT(AH34),AP34),NOT(AND(J34,T34,X34,AH34,AP34))))=TRUE,"Erreur : au moins 2 imprimantes ont été sélectionnées sur la même ligne",IF(J34=1,IF(K34=1,Prix!$G$4,0)+IF(L34=1,Prix!$G$5,0)+IF(M34=1,Prix!$G$6,0)+IF(N34=1,Prix!$G$7,0)+IF(O34=1,Prix!$G$8,0)+IF(P34=1,Prix!$G$10,0)+IF(Q34=1,Prix!$G$11,0)+IF(R34=1,Prix!$G$12,0)+IF(S34=1,Prix!$G$13,0)+Prix!$G$2,0)+IF(T34=1,IF(U34=1,Prix!$G$65,0)+IF(W34=1,Prix!$G$68,0)+IF(V34=1,Prix!$G$66,0)+Prix!$G$63,0)+IF(X34=1,IF(Y34=1,Prix!$G$20,0)+IF(Z34=1,Prix!$G$21,0)+IF(AA34=1,Prix!$G$22,0)+IF(AB34=1,Prix!$G$23,0)+IF(AC34=1,Prix!$G$24,0)+IF(AD34=1,Prix!$G$26,0)+IF(AE34=1,Prix!$G$27,0)+IF(AF34=1,Prix!$G$28,0)+IF(AG34=1,Prix!$G$29,0)+Prix!$G$18,0)+IF(AH34=1,IF(NOT(OR(AND(NOT(AM34),NOT(AN34),NOT(AO34)),AND(NOT(AM34),NOT(AN34),AO34),AND(NOT(AM34),AN34,NOT(AO34)),AND(AM34,NOT(AN34),NOT(AO34))))=TRUE,"Erreur : au moins 2 options non compatibles sélectionnées",IF(AI34=1,Prix!$G$51,0)+IF(AJ34=1,Prix!$G$52,0)+IF(AL34=1,Prix!$G$54,0)+IF(AM34=1,Prix!$G$56,0)+IF(AN34=1,Prix!$G$57,0)+IF(AO34=1,Prix!$G$58,0)+IF(AK34=1,Prix!$G$53,0)+Prix!$G$49),0)+IF(AP34=1,IF(NOT(OR(AND(NOT(AU34),NOT(AV34),NOT(AW34)),AND(NOT(AU34),NOT(AV34),AW34),AND(NOT(AU34),AV34,NOT(AW34)),AND(AU34,NOT(AV34),NOT(AW34))))=TRUE,"Erreur : au moins 2 options non compatibles sélectionnées",IF(AQ34=1,Prix!$G$36,0)+IF(AR34=1,Prix!$G$37,0)+IF(AS34=1,Prix!$G$38,0)+IF(AU34=1,Prix!$G$41,0)+IF(AV34=1,Prix!$G$42,0)+IF(AW34=1,Prix!$G$43,0)+IF(AT34=1,Prix!$G$40,0)+IF(AX34=1,Prix!$G$44,0)+Prix!$G$34),0)),)</f>
        <v>82.27</v>
      </c>
      <c r="BB34" s="153">
        <f>IFERROR(IF(NOT(OR(AND(J34,NOT(T34),NOT(X34),NOT(AH34),NOT(AP34)),AND(NOT(J34),T34,NOT(X34),NOT(AH34),NOT(AP34)),AND(NOT(J34),NOT(T34),X34,NOT(AH34),NOT(AP34)),AND(NOT(J34),NOT(T34),NOT(X34),AH34,NOT(AP34)),AND(NOT(J34),NOT(T34),NOT(X34),NOT(AH34),AP34),NOT(AND(J34,T34,X34,AH34,AP34))))=TRUE,"Erreur : au moins 2 imprimantes ont été sélectionnées sur la même ligne",IF(J34=1,IF(K34=1,Prix!$H$4,0)+IF(L34=1,Prix!$H$5,0)+IF(M34=1,Prix!$H$6,0)+IF(N34=1,Prix!$H$7,0)+IF(O34=1,Prix!$H$8,0)+IF(P34=1,Prix!$H$10,0)+IF(Q34=1,Prix!$H$11,0)+IF(R34=1,Prix!$H$12,0)+IF(S34=1,Prix!$H$13,0)+Prix!$H$2,0)+IF(T34=1,IF(U34=1,Prix!$H$65,0)+IF(W34=1,Prix!$H$68,0)+IF(V34=1,Prix!$H$66,0)+Prix!$H$63,0)+IF(X34=1,IF(Y34=1,Prix!$H$20,0)+IF(Z34=1,Prix!$H$21,0)+IF(AA34=1,Prix!$H$22,0)+IF(AB34=1,Prix!$H$23,0)+IF(AC34=1,Prix!$H$24,0)+IF(AD34=1,Prix!$H$26,0)+IF(AE34=1,Prix!$H$27,0)+IF(AF34=1,Prix!$H$28,0)+IF(AG34=1,Prix!$H$29,0)+Prix!$H$18,0)+IF(AH34=1,IF(NOT(OR(AND(NOT(AM34),NOT(AN34),NOT(AO34)),AND(NOT(AM34),NOT(AN34),AO34),AND(NOT(AM34),AN34,NOT(AO34)),AND(AM34,NOT(AN34),NOT(AO34))))=TRUE,"Erreur : au moins 2 options non compatibles sélectionnées",IF(AI34=1,Prix!$H$51,0)+IF(AJ34=1,Prix!$H$52,0)+IF(AL34=1,Prix!$H$54,0)+IF(AM34=1,Prix!$H$56,0)+IF(AN34=1,Prix!$H$57,0)+IF(AO34=1,Prix!$H$58,0)+IF(AK34=1,Prix!$H$53,0)+Prix!$H$49),0)+IF(AP34=1,IF(NOT(OR(AND(NOT(AU34),NOT(AV34),NOT(AW34)),AND(NOT(AU34),NOT(AV34),AW34),AND(NOT(AU34),AV34,NOT(AW34)),AND(AU34,NOT(AV34),NOT(AW34))))=TRUE,"Erreur : au moins 2 options non compatibles sélectionnées",IF(AQ34=1,Prix!$H$36,0)+IF(AR34=1,Prix!$H$37,0)+IF(AS34=1,Prix!$H$38,0)+IF(AU34=1,Prix!$H$41,0)+IF(AV34=1,Prix!$H$42,0)+IF(AW34=1,Prix!$H$43,0)+IF(AT34=1,Prix!$H$40,0)+IF(AX34=1,Prix!$H$44,0)+Prix!$H$34),0)),)</f>
        <v>81.430000000000007</v>
      </c>
    </row>
    <row r="35" spans="1:54" x14ac:dyDescent="0.3">
      <c r="A35" s="163"/>
      <c r="B35" s="10"/>
      <c r="C35" s="126"/>
      <c r="D35" s="11"/>
      <c r="E35" s="11"/>
      <c r="F35" s="12"/>
      <c r="G35" s="13"/>
      <c r="H35" s="13"/>
      <c r="I35" s="23"/>
      <c r="J35" s="27">
        <v>1</v>
      </c>
      <c r="K35" s="112">
        <f t="shared" si="0"/>
        <v>1</v>
      </c>
      <c r="L35" s="113">
        <f t="shared" si="1"/>
        <v>1</v>
      </c>
      <c r="M35" s="113">
        <f t="shared" si="2"/>
        <v>1</v>
      </c>
      <c r="N35" s="113" t="str">
        <f t="shared" si="3"/>
        <v/>
      </c>
      <c r="O35" s="113" t="str">
        <f t="shared" si="4"/>
        <v/>
      </c>
      <c r="P35" s="11">
        <v>1</v>
      </c>
      <c r="Q35" s="11">
        <v>1</v>
      </c>
      <c r="R35" s="98"/>
      <c r="S35" s="88">
        <v>1</v>
      </c>
      <c r="T35" s="129"/>
      <c r="U35" s="110" t="str">
        <f t="shared" si="5"/>
        <v/>
      </c>
      <c r="V35" s="110" t="str">
        <f t="shared" si="6"/>
        <v/>
      </c>
      <c r="W35" s="139"/>
      <c r="X35" s="27"/>
      <c r="Y35" s="110" t="str">
        <f t="shared" si="7"/>
        <v/>
      </c>
      <c r="Z35" s="110" t="str">
        <f t="shared" si="8"/>
        <v/>
      </c>
      <c r="AA35" s="110" t="str">
        <f t="shared" si="9"/>
        <v/>
      </c>
      <c r="AB35" s="110" t="str">
        <f t="shared" si="10"/>
        <v/>
      </c>
      <c r="AC35" s="110" t="str">
        <f t="shared" si="11"/>
        <v/>
      </c>
      <c r="AD35" s="11"/>
      <c r="AE35" s="11"/>
      <c r="AF35" s="11"/>
      <c r="AG35" s="62"/>
      <c r="AH35" s="27"/>
      <c r="AI35" s="110" t="str">
        <f t="shared" si="12"/>
        <v/>
      </c>
      <c r="AJ35" s="110" t="str">
        <f t="shared" si="13"/>
        <v/>
      </c>
      <c r="AK35" s="110" t="str">
        <f t="shared" si="14"/>
        <v/>
      </c>
      <c r="AL35" s="110" t="str">
        <f t="shared" si="15"/>
        <v/>
      </c>
      <c r="AM35" s="11"/>
      <c r="AN35" s="11"/>
      <c r="AO35" s="28"/>
      <c r="AP35" s="27"/>
      <c r="AQ35" s="108" t="str">
        <f t="shared" si="16"/>
        <v/>
      </c>
      <c r="AR35" s="108" t="str">
        <f t="shared" si="17"/>
        <v/>
      </c>
      <c r="AS35" s="108" t="str">
        <f t="shared" si="18"/>
        <v/>
      </c>
      <c r="AT35" s="10"/>
      <c r="AU35" s="10"/>
      <c r="AV35" s="10"/>
      <c r="AW35" s="10"/>
      <c r="AX35" s="28"/>
      <c r="AY35" s="153">
        <f>IFERROR(IF(NOT(OR(AND(J35,NOT(T35),NOT(X35),NOT(AH35),NOT(AP35)),AND(NOT(J35),T35,NOT(X35),NOT(AH35),NOT(AP35)),AND(NOT(J35),NOT(T35),X35,NOT(AH35),NOT(AP35)),AND(NOT(J35),NOT(T35),NOT(X35),AH35,NOT(AP35)),AND(NOT(J35),NOT(T35),NOT(X35),NOT(AH35),AP35),NOT(AND(J35,T35,X35,AH35,AP35))))=TRUE,"Erreur : au moins 2 imprimantes ont été sélectionnées sur la même ligne",IF(J35=1,IF(K35=1,Prix!$B$4,0)+IF(L35=1,Prix!$B$5,0)+IF(M35=1,Prix!$B$6,0)+IF(N35=1,Prix!$B$7,0)+IF(O35=1,Prix!$B$8,0)+IF(P35=1,Prix!$B$10,0)+IF(Q35=1,Prix!$B$11,0)+IF(R35=1,Prix!$B$12,0)+IF(S35=1,Prix!$B$13,0)+Prix!$B$2,0)+IF(T35=1,IF(U35=1,Prix!$B$65,0)+IF(W35=1,Prix!$B$68,0)+IF(V35=1,Prix!$B$66,0)+Prix!$B$63,0)+IF(X35=1,IF(Y35=1,Prix!$B$20,0)+IF(Z35=1,Prix!$B$21,0)+IF(AA35=1,Prix!$B$22,0)+IF(AB35=1,Prix!$B$23,0)+IF(AC35=1,Prix!$B$24,0)+IF(AD35=1,Prix!$B$26,0)+IF(AE35=1,Prix!$B$27,0)+IF(AF35=1,Prix!$B$28,0)+IF(AG35=1,Prix!$B$29,0)+Prix!$B$18,0)+IF(AH35=1,IF(NOT(OR(AND(NOT(AM35),NOT(AN35),NOT(AO35)),AND(NOT(AM35),NOT(AN35),AO35),AND(NOT(AM35),AN35,NOT(AO35)),AND(AM35,NOT(AN35),NOT(AO35))))=TRUE,"Erreur : au moins 2 options non compatibles sélectionnées",IF(AI35=1,Prix!$B$51,0)+IF(AJ35=1,Prix!$B$52,0)+IF(AL35=1,Prix!$B$54,0)+IF(AM35=1,Prix!$B$56,0)+IF(AN35=1,Prix!$B$57,0)+IF(AO35=1,Prix!$B$58,0)+IF(AK35=1,Prix!$B$53,0)+Prix!$B$49),0)+IF(AP35=1,IF(NOT(OR(AND(NOT(AU35),NOT(AV35),NOT(AW35)),AND(NOT(AU35),NOT(AV35),AW35),AND(NOT(AU35),AV35,NOT(AW35)),AND(AU35,NOT(AV35),NOT(AW35))))=TRUE,"Erreur : au moins 2 options non compatibles sélectionnées",IF(AQ35=1,Prix!$B$36,0)+IF(AR35=1,Prix!$B$37,0)+IF(AS35=1,Prix!$B$38,0)+IF(AU35=1,Prix!$B$41,0)+IF(AV35=1,Prix!$B$42,0)+IF(AW35=1,Prix!$B$43,0)+IF(AT35=1,Prix!$B$40,0)+IF(AX35=1,Prix!$B$44,0)+Prix!$B$34),0)),)</f>
        <v>3951.56</v>
      </c>
      <c r="AZ35" s="153">
        <f>IFERROR(IF(NOT(OR(AND(J35,NOT(T35),NOT(X35),NOT(AH35),NOT(AP35)),AND(NOT(J35),T35,NOT(X35),NOT(AH35),NOT(AP35)),AND(NOT(J35),NOT(T35),X35,NOT(AH35),NOT(AP35)),AND(NOT(J35),NOT(T35),NOT(X35),AH35,NOT(AP35)),AND(NOT(J35),NOT(T35),NOT(X35),NOT(AH35),AP35),NOT(AND(J35,T35,X35,AH35,AP35))))=TRUE,"Erreur : au moins 2 imprimantes ont été sélectionnées sur la même ligne",IF(J35=1,IF(K35=1,Prix!$F$4,0)+IF(L35=1,Prix!$F$5,0)+IF(M35=1,Prix!$F$6,0)+IF(N35=1,Prix!$F$7,0)+IF(O35=1,Prix!$F$8,0)+IF(P35=1,Prix!$F$10,0)+IF(Q35=1,Prix!$F$11,0)+IF(R35=1,Prix!$F$12,0)+IF(S35=1,Prix!$F$13,0)+Prix!$F$2,0)+IF(T35=1,IF(U35=1,Prix!$F$65,0)+IF(W35=1,Prix!$F$68,0)+IF(V35=1,Prix!$F$66,0)+Prix!$F$63,0)+IF(X35=1,IF(Y35=1,Prix!$F$20,0)+IF(Z35=1,Prix!$F$21,0)+IF(AA35=1,Prix!$F$22,0)+IF(AB35=1,Prix!$F$23,0)+IF(AC35=1,Prix!$F$24,0)+IF(AD35=1,Prix!$F$26,0)+IF(AE35=1,Prix!$F$27,0)+IF(AF35=1,Prix!$F$28,0)+IF(AG35=1,Prix!$F$29,0)+Prix!$F$18,0)+IF(AH35=1,IF(NOT(OR(AND(NOT(AM35),NOT(AN35),NOT(AO35)),AND(NOT(AM35),NOT(AN35),AO35),AND(NOT(AM35),AN35,NOT(AO35)),AND(AM35,NOT(AN35),NOT(AO35))))=TRUE,"Erreur : au moins 2 options non compatibles sélectionnées",IF(AI35=1,Prix!$F$51,0)+IF(AJ35=1,Prix!$F$52,0)+IF(AL35=1,Prix!$F$54,0)+IF(AM35=1,Prix!$F$56,0)+IF(AN35=1,Prix!$F$57,0)+IF(AO35=1,Prix!$F$58,0)+IF(AK35=1,Prix!$F$53,0)+Prix!$F$49),0)+IF(AP35=1,IF(NOT(OR(AND(NOT(AU35),NOT(AV35),NOT(AW35)),AND(NOT(AU35),NOT(AV35),AW35),AND(NOT(AU35),AV35,NOT(AW35)),AND(AU35,NOT(AV35),NOT(AW35))))=TRUE,"Erreur : au moins 2 options non compatibles sélectionnées",IF(AQ35=1,Prix!$F$36,0)+IF(AR35=1,Prix!$F$37,0)+IF(AS35=1,Prix!$F$38,0)+IF(AU35=1,Prix!$F$41,0)+IF(AV35=1,Prix!$F$42,0)+IF(AW35=1,Prix!$F$43,0)+IF(AT35=1,Prix!$F$40,0)+IF(AX35=1,Prix!$F$44,0)+Prix!$F$34),0)),)</f>
        <v>105.11999999999999</v>
      </c>
      <c r="BA35" s="153">
        <f>IFERROR(IF(NOT(OR(AND(J35,NOT(T35),NOT(X35),NOT(AH35),NOT(AP35)),AND(NOT(J35),T35,NOT(X35),NOT(AH35),NOT(AP35)),AND(NOT(J35),NOT(T35),X35,NOT(AH35),NOT(AP35)),AND(NOT(J35),NOT(T35),NOT(X35),AH35,NOT(AP35)),AND(NOT(J35),NOT(T35),NOT(X35),NOT(AH35),AP35),NOT(AND(J35,T35,X35,AH35,AP35))))=TRUE,"Erreur : au moins 2 imprimantes ont été sélectionnées sur la même ligne",IF(J35=1,IF(K35=1,Prix!$G$4,0)+IF(L35=1,Prix!$G$5,0)+IF(M35=1,Prix!$G$6,0)+IF(N35=1,Prix!$G$7,0)+IF(O35=1,Prix!$G$8,0)+IF(P35=1,Prix!$G$10,0)+IF(Q35=1,Prix!$G$11,0)+IF(R35=1,Prix!$G$12,0)+IF(S35=1,Prix!$G$13,0)+Prix!$G$2,0)+IF(T35=1,IF(U35=1,Prix!$G$65,0)+IF(W35=1,Prix!$G$68,0)+IF(V35=1,Prix!$G$66,0)+Prix!$G$63,0)+IF(X35=1,IF(Y35=1,Prix!$G$20,0)+IF(Z35=1,Prix!$G$21,0)+IF(AA35=1,Prix!$G$22,0)+IF(AB35=1,Prix!$G$23,0)+IF(AC35=1,Prix!$G$24,0)+IF(AD35=1,Prix!$G$26,0)+IF(AE35=1,Prix!$G$27,0)+IF(AF35=1,Prix!$G$28,0)+IF(AG35=1,Prix!$G$29,0)+Prix!$G$18,0)+IF(AH35=1,IF(NOT(OR(AND(NOT(AM35),NOT(AN35),NOT(AO35)),AND(NOT(AM35),NOT(AN35),AO35),AND(NOT(AM35),AN35,NOT(AO35)),AND(AM35,NOT(AN35),NOT(AO35))))=TRUE,"Erreur : au moins 2 options non compatibles sélectionnées",IF(AI35=1,Prix!$G$51,0)+IF(AJ35=1,Prix!$G$52,0)+IF(AL35=1,Prix!$G$54,0)+IF(AM35=1,Prix!$G$56,0)+IF(AN35=1,Prix!$G$57,0)+IF(AO35=1,Prix!$G$58,0)+IF(AK35=1,Prix!$G$53,0)+Prix!$G$49),0)+IF(AP35=1,IF(NOT(OR(AND(NOT(AU35),NOT(AV35),NOT(AW35)),AND(NOT(AU35),NOT(AV35),AW35),AND(NOT(AU35),AV35,NOT(AW35)),AND(AU35,NOT(AV35),NOT(AW35))))=TRUE,"Erreur : au moins 2 options non compatibles sélectionnées",IF(AQ35=1,Prix!$G$36,0)+IF(AR35=1,Prix!$G$37,0)+IF(AS35=1,Prix!$G$38,0)+IF(AU35=1,Prix!$G$41,0)+IF(AV35=1,Prix!$G$42,0)+IF(AW35=1,Prix!$G$43,0)+IF(AT35=1,Prix!$G$40,0)+IF(AX35=1,Prix!$G$44,0)+Prix!$G$34),0)),)</f>
        <v>82.27</v>
      </c>
      <c r="BB35" s="153">
        <f>IFERROR(IF(NOT(OR(AND(J35,NOT(T35),NOT(X35),NOT(AH35),NOT(AP35)),AND(NOT(J35),T35,NOT(X35),NOT(AH35),NOT(AP35)),AND(NOT(J35),NOT(T35),X35,NOT(AH35),NOT(AP35)),AND(NOT(J35),NOT(T35),NOT(X35),AH35,NOT(AP35)),AND(NOT(J35),NOT(T35),NOT(X35),NOT(AH35),AP35),NOT(AND(J35,T35,X35,AH35,AP35))))=TRUE,"Erreur : au moins 2 imprimantes ont été sélectionnées sur la même ligne",IF(J35=1,IF(K35=1,Prix!$H$4,0)+IF(L35=1,Prix!$H$5,0)+IF(M35=1,Prix!$H$6,0)+IF(N35=1,Prix!$H$7,0)+IF(O35=1,Prix!$H$8,0)+IF(P35=1,Prix!$H$10,0)+IF(Q35=1,Prix!$H$11,0)+IF(R35=1,Prix!$H$12,0)+IF(S35=1,Prix!$H$13,0)+Prix!$H$2,0)+IF(T35=1,IF(U35=1,Prix!$H$65,0)+IF(W35=1,Prix!$H$68,0)+IF(V35=1,Prix!$H$66,0)+Prix!$H$63,0)+IF(X35=1,IF(Y35=1,Prix!$H$20,0)+IF(Z35=1,Prix!$H$21,0)+IF(AA35=1,Prix!$H$22,0)+IF(AB35=1,Prix!$H$23,0)+IF(AC35=1,Prix!$H$24,0)+IF(AD35=1,Prix!$H$26,0)+IF(AE35=1,Prix!$H$27,0)+IF(AF35=1,Prix!$H$28,0)+IF(AG35=1,Prix!$H$29,0)+Prix!$H$18,0)+IF(AH35=1,IF(NOT(OR(AND(NOT(AM35),NOT(AN35),NOT(AO35)),AND(NOT(AM35),NOT(AN35),AO35),AND(NOT(AM35),AN35,NOT(AO35)),AND(AM35,NOT(AN35),NOT(AO35))))=TRUE,"Erreur : au moins 2 options non compatibles sélectionnées",IF(AI35=1,Prix!$H$51,0)+IF(AJ35=1,Prix!$H$52,0)+IF(AL35=1,Prix!$H$54,0)+IF(AM35=1,Prix!$H$56,0)+IF(AN35=1,Prix!$H$57,0)+IF(AO35=1,Prix!$H$58,0)+IF(AK35=1,Prix!$H$53,0)+Prix!$H$49),0)+IF(AP35=1,IF(NOT(OR(AND(NOT(AU35),NOT(AV35),NOT(AW35)),AND(NOT(AU35),NOT(AV35),AW35),AND(NOT(AU35),AV35,NOT(AW35)),AND(AU35,NOT(AV35),NOT(AW35))))=TRUE,"Erreur : au moins 2 options non compatibles sélectionnées",IF(AQ35=1,Prix!$H$36,0)+IF(AR35=1,Prix!$H$37,0)+IF(AS35=1,Prix!$H$38,0)+IF(AU35=1,Prix!$H$41,0)+IF(AV35=1,Prix!$H$42,0)+IF(AW35=1,Prix!$H$43,0)+IF(AT35=1,Prix!$H$40,0)+IF(AX35=1,Prix!$H$44,0)+Prix!$H$34),0)),)</f>
        <v>81.430000000000007</v>
      </c>
    </row>
    <row r="36" spans="1:54" x14ac:dyDescent="0.3">
      <c r="A36" s="163"/>
      <c r="B36" s="10"/>
      <c r="C36" s="126"/>
      <c r="D36" s="11"/>
      <c r="E36" s="11"/>
      <c r="F36" s="12"/>
      <c r="G36" s="13"/>
      <c r="H36" s="13"/>
      <c r="I36" s="23"/>
      <c r="J36" s="27"/>
      <c r="K36" s="112" t="str">
        <f t="shared" si="0"/>
        <v/>
      </c>
      <c r="L36" s="113" t="str">
        <f t="shared" si="1"/>
        <v/>
      </c>
      <c r="M36" s="113" t="str">
        <f t="shared" si="2"/>
        <v/>
      </c>
      <c r="N36" s="113" t="str">
        <f t="shared" si="3"/>
        <v/>
      </c>
      <c r="O36" s="113" t="str">
        <f t="shared" si="4"/>
        <v/>
      </c>
      <c r="P36" s="11"/>
      <c r="Q36" s="11"/>
      <c r="R36" s="98"/>
      <c r="S36" s="88"/>
      <c r="T36" s="129"/>
      <c r="U36" s="110" t="str">
        <f t="shared" si="5"/>
        <v/>
      </c>
      <c r="V36" s="110" t="str">
        <f t="shared" si="6"/>
        <v/>
      </c>
      <c r="W36" s="139"/>
      <c r="X36" s="27">
        <v>1</v>
      </c>
      <c r="Y36" s="110">
        <f t="shared" si="7"/>
        <v>1</v>
      </c>
      <c r="Z36" s="110">
        <f t="shared" si="8"/>
        <v>1</v>
      </c>
      <c r="AA36" s="110">
        <f t="shared" si="9"/>
        <v>1</v>
      </c>
      <c r="AB36" s="110" t="str">
        <f t="shared" si="10"/>
        <v/>
      </c>
      <c r="AC36" s="110" t="str">
        <f t="shared" si="11"/>
        <v/>
      </c>
      <c r="AD36" s="11">
        <v>1</v>
      </c>
      <c r="AE36" s="11">
        <v>1</v>
      </c>
      <c r="AF36" s="11"/>
      <c r="AG36" s="62">
        <v>1</v>
      </c>
      <c r="AH36" s="27"/>
      <c r="AI36" s="110" t="str">
        <f t="shared" si="12"/>
        <v/>
      </c>
      <c r="AJ36" s="110" t="str">
        <f t="shared" si="13"/>
        <v/>
      </c>
      <c r="AK36" s="110" t="str">
        <f t="shared" si="14"/>
        <v/>
      </c>
      <c r="AL36" s="110" t="str">
        <f t="shared" si="15"/>
        <v/>
      </c>
      <c r="AM36" s="11"/>
      <c r="AN36" s="11"/>
      <c r="AO36" s="28"/>
      <c r="AP36" s="27"/>
      <c r="AQ36" s="108" t="str">
        <f t="shared" si="16"/>
        <v/>
      </c>
      <c r="AR36" s="108" t="str">
        <f t="shared" si="17"/>
        <v/>
      </c>
      <c r="AS36" s="108" t="str">
        <f t="shared" si="18"/>
        <v/>
      </c>
      <c r="AT36" s="10"/>
      <c r="AU36" s="10"/>
      <c r="AV36" s="10"/>
      <c r="AW36" s="10"/>
      <c r="AX36" s="28"/>
      <c r="AY36" s="153">
        <f>IFERROR(IF(NOT(OR(AND(J36,NOT(T36),NOT(X36),NOT(AH36),NOT(AP36)),AND(NOT(J36),T36,NOT(X36),NOT(AH36),NOT(AP36)),AND(NOT(J36),NOT(T36),X36,NOT(AH36),NOT(AP36)),AND(NOT(J36),NOT(T36),NOT(X36),AH36,NOT(AP36)),AND(NOT(J36),NOT(T36),NOT(X36),NOT(AH36),AP36),NOT(AND(J36,T36,X36,AH36,AP36))))=TRUE,"Erreur : au moins 2 imprimantes ont été sélectionnées sur la même ligne",IF(J36=1,IF(K36=1,Prix!$B$4,0)+IF(L36=1,Prix!$B$5,0)+IF(M36=1,Prix!$B$6,0)+IF(N36=1,Prix!$B$7,0)+IF(O36=1,Prix!$B$8,0)+IF(P36=1,Prix!$B$10,0)+IF(Q36=1,Prix!$B$11,0)+IF(R36=1,Prix!$B$12,0)+IF(S36=1,Prix!$B$13,0)+Prix!$B$2,0)+IF(T36=1,IF(U36=1,Prix!$B$65,0)+IF(W36=1,Prix!$B$68,0)+IF(V36=1,Prix!$B$66,0)+Prix!$B$63,0)+IF(X36=1,IF(Y36=1,Prix!$B$20,0)+IF(Z36=1,Prix!$B$21,0)+IF(AA36=1,Prix!$B$22,0)+IF(AB36=1,Prix!$B$23,0)+IF(AC36=1,Prix!$B$24,0)+IF(AD36=1,Prix!$B$26,0)+IF(AE36=1,Prix!$B$27,0)+IF(AF36=1,Prix!$B$28,0)+IF(AG36=1,Prix!$B$29,0)+Prix!$B$18,0)+IF(AH36=1,IF(NOT(OR(AND(NOT(AM36),NOT(AN36),NOT(AO36)),AND(NOT(AM36),NOT(AN36),AO36),AND(NOT(AM36),AN36,NOT(AO36)),AND(AM36,NOT(AN36),NOT(AO36))))=TRUE,"Erreur : au moins 2 options non compatibles sélectionnées",IF(AI36=1,Prix!$B$51,0)+IF(AJ36=1,Prix!$B$52,0)+IF(AL36=1,Prix!$B$54,0)+IF(AM36=1,Prix!$B$56,0)+IF(AN36=1,Prix!$B$57,0)+IF(AO36=1,Prix!$B$58,0)+IF(AK36=1,Prix!$B$53,0)+Prix!$B$49),0)+IF(AP36=1,IF(NOT(OR(AND(NOT(AU36),NOT(AV36),NOT(AW36)),AND(NOT(AU36),NOT(AV36),AW36),AND(NOT(AU36),AV36,NOT(AW36)),AND(AU36,NOT(AV36),NOT(AW36))))=TRUE,"Erreur : au moins 2 options non compatibles sélectionnées",IF(AQ36=1,Prix!$B$36,0)+IF(AR36=1,Prix!$B$37,0)+IF(AS36=1,Prix!$B$38,0)+IF(AU36=1,Prix!$B$41,0)+IF(AV36=1,Prix!$B$42,0)+IF(AW36=1,Prix!$B$43,0)+IF(AT36=1,Prix!$B$40,0)+IF(AX36=1,Prix!$B$44,0)+Prix!$B$34),0)),)</f>
        <v>4075.94</v>
      </c>
      <c r="AZ36" s="153">
        <f>IFERROR(IF(NOT(OR(AND(J36,NOT(T36),NOT(X36),NOT(AH36),NOT(AP36)),AND(NOT(J36),T36,NOT(X36),NOT(AH36),NOT(AP36)),AND(NOT(J36),NOT(T36),X36,NOT(AH36),NOT(AP36)),AND(NOT(J36),NOT(T36),NOT(X36),AH36,NOT(AP36)),AND(NOT(J36),NOT(T36),NOT(X36),NOT(AH36),AP36),NOT(AND(J36,T36,X36,AH36,AP36))))=TRUE,"Erreur : au moins 2 imprimantes ont été sélectionnées sur la même ligne",IF(J36=1,IF(K36=1,Prix!$F$4,0)+IF(L36=1,Prix!$F$5,0)+IF(M36=1,Prix!$F$6,0)+IF(N36=1,Prix!$F$7,0)+IF(O36=1,Prix!$F$8,0)+IF(P36=1,Prix!$F$10,0)+IF(Q36=1,Prix!$F$11,0)+IF(R36=1,Prix!$F$12,0)+IF(S36=1,Prix!$F$13,0)+Prix!$F$2,0)+IF(T36=1,IF(U36=1,Prix!$F$65,0)+IF(W36=1,Prix!$F$68,0)+IF(V36=1,Prix!$F$66,0)+Prix!$F$63,0)+IF(X36=1,IF(Y36=1,Prix!$F$20,0)+IF(Z36=1,Prix!$F$21,0)+IF(AA36=1,Prix!$F$22,0)+IF(AB36=1,Prix!$F$23,0)+IF(AC36=1,Prix!$F$24,0)+IF(AD36=1,Prix!$F$26,0)+IF(AE36=1,Prix!$F$27,0)+IF(AF36=1,Prix!$F$28,0)+IF(AG36=1,Prix!$F$29,0)+Prix!$F$18,0)+IF(AH36=1,IF(NOT(OR(AND(NOT(AM36),NOT(AN36),NOT(AO36)),AND(NOT(AM36),NOT(AN36),AO36),AND(NOT(AM36),AN36,NOT(AO36)),AND(AM36,NOT(AN36),NOT(AO36))))=TRUE,"Erreur : au moins 2 options non compatibles sélectionnées",IF(AI36=1,Prix!$F$51,0)+IF(AJ36=1,Prix!$F$52,0)+IF(AL36=1,Prix!$F$54,0)+IF(AM36=1,Prix!$F$56,0)+IF(AN36=1,Prix!$F$57,0)+IF(AO36=1,Prix!$F$58,0)+IF(AK36=1,Prix!$F$53,0)+Prix!$F$49),0)+IF(AP36=1,IF(NOT(OR(AND(NOT(AU36),NOT(AV36),NOT(AW36)),AND(NOT(AU36),NOT(AV36),AW36),AND(NOT(AU36),AV36,NOT(AW36)),AND(AU36,NOT(AV36),NOT(AW36))))=TRUE,"Erreur : au moins 2 options non compatibles sélectionnées",IF(AQ36=1,Prix!$F$36,0)+IF(AR36=1,Prix!$F$37,0)+IF(AS36=1,Prix!$F$38,0)+IF(AU36=1,Prix!$F$41,0)+IF(AV36=1,Prix!$F$42,0)+IF(AW36=1,Prix!$F$43,0)+IF(AT36=1,Prix!$F$40,0)+IF(AX36=1,Prix!$F$44,0)+Prix!$F$34),0)),)</f>
        <v>105.11999999999999</v>
      </c>
      <c r="BA36" s="153">
        <f>IFERROR(IF(NOT(OR(AND(J36,NOT(T36),NOT(X36),NOT(AH36),NOT(AP36)),AND(NOT(J36),T36,NOT(X36),NOT(AH36),NOT(AP36)),AND(NOT(J36),NOT(T36),X36,NOT(AH36),NOT(AP36)),AND(NOT(J36),NOT(T36),NOT(X36),AH36,NOT(AP36)),AND(NOT(J36),NOT(T36),NOT(X36),NOT(AH36),AP36),NOT(AND(J36,T36,X36,AH36,AP36))))=TRUE,"Erreur : au moins 2 imprimantes ont été sélectionnées sur la même ligne",IF(J36=1,IF(K36=1,Prix!$G$4,0)+IF(L36=1,Prix!$G$5,0)+IF(M36=1,Prix!$G$6,0)+IF(N36=1,Prix!$G$7,0)+IF(O36=1,Prix!$G$8,0)+IF(P36=1,Prix!$G$10,0)+IF(Q36=1,Prix!$G$11,0)+IF(R36=1,Prix!$G$12,0)+IF(S36=1,Prix!$G$13,0)+Prix!$G$2,0)+IF(T36=1,IF(U36=1,Prix!$G$65,0)+IF(W36=1,Prix!$G$68,0)+IF(V36=1,Prix!$G$66,0)+Prix!$G$63,0)+IF(X36=1,IF(Y36=1,Prix!$G$20,0)+IF(Z36=1,Prix!$G$21,0)+IF(AA36=1,Prix!$G$22,0)+IF(AB36=1,Prix!$G$23,0)+IF(AC36=1,Prix!$G$24,0)+IF(AD36=1,Prix!$G$26,0)+IF(AE36=1,Prix!$G$27,0)+IF(AF36=1,Prix!$G$28,0)+IF(AG36=1,Prix!$G$29,0)+Prix!$G$18,0)+IF(AH36=1,IF(NOT(OR(AND(NOT(AM36),NOT(AN36),NOT(AO36)),AND(NOT(AM36),NOT(AN36),AO36),AND(NOT(AM36),AN36,NOT(AO36)),AND(AM36,NOT(AN36),NOT(AO36))))=TRUE,"Erreur : au moins 2 options non compatibles sélectionnées",IF(AI36=1,Prix!$G$51,0)+IF(AJ36=1,Prix!$G$52,0)+IF(AL36=1,Prix!$G$54,0)+IF(AM36=1,Prix!$G$56,0)+IF(AN36=1,Prix!$G$57,0)+IF(AO36=1,Prix!$G$58,0)+IF(AK36=1,Prix!$G$53,0)+Prix!$G$49),0)+IF(AP36=1,IF(NOT(OR(AND(NOT(AU36),NOT(AV36),NOT(AW36)),AND(NOT(AU36),NOT(AV36),AW36),AND(NOT(AU36),AV36,NOT(AW36)),AND(AU36,NOT(AV36),NOT(AW36))))=TRUE,"Erreur : au moins 2 options non compatibles sélectionnées",IF(AQ36=1,Prix!$G$36,0)+IF(AR36=1,Prix!$G$37,0)+IF(AS36=1,Prix!$G$38,0)+IF(AU36=1,Prix!$G$41,0)+IF(AV36=1,Prix!$G$42,0)+IF(AW36=1,Prix!$G$43,0)+IF(AT36=1,Prix!$G$40,0)+IF(AX36=1,Prix!$G$44,0)+Prix!$G$34),0)),)</f>
        <v>82.27</v>
      </c>
      <c r="BB36" s="153">
        <f>IFERROR(IF(NOT(OR(AND(J36,NOT(T36),NOT(X36),NOT(AH36),NOT(AP36)),AND(NOT(J36),T36,NOT(X36),NOT(AH36),NOT(AP36)),AND(NOT(J36),NOT(T36),X36,NOT(AH36),NOT(AP36)),AND(NOT(J36),NOT(T36),NOT(X36),AH36,NOT(AP36)),AND(NOT(J36),NOT(T36),NOT(X36),NOT(AH36),AP36),NOT(AND(J36,T36,X36,AH36,AP36))))=TRUE,"Erreur : au moins 2 imprimantes ont été sélectionnées sur la même ligne",IF(J36=1,IF(K36=1,Prix!$H$4,0)+IF(L36=1,Prix!$H$5,0)+IF(M36=1,Prix!$H$6,0)+IF(N36=1,Prix!$H$7,0)+IF(O36=1,Prix!$H$8,0)+IF(P36=1,Prix!$H$10,0)+IF(Q36=1,Prix!$H$11,0)+IF(R36=1,Prix!$H$12,0)+IF(S36=1,Prix!$H$13,0)+Prix!$H$2,0)+IF(T36=1,IF(U36=1,Prix!$H$65,0)+IF(W36=1,Prix!$H$68,0)+IF(V36=1,Prix!$H$66,0)+Prix!$H$63,0)+IF(X36=1,IF(Y36=1,Prix!$H$20,0)+IF(Z36=1,Prix!$H$21,0)+IF(AA36=1,Prix!$H$22,0)+IF(AB36=1,Prix!$H$23,0)+IF(AC36=1,Prix!$H$24,0)+IF(AD36=1,Prix!$H$26,0)+IF(AE36=1,Prix!$H$27,0)+IF(AF36=1,Prix!$H$28,0)+IF(AG36=1,Prix!$H$29,0)+Prix!$H$18,0)+IF(AH36=1,IF(NOT(OR(AND(NOT(AM36),NOT(AN36),NOT(AO36)),AND(NOT(AM36),NOT(AN36),AO36),AND(NOT(AM36),AN36,NOT(AO36)),AND(AM36,NOT(AN36),NOT(AO36))))=TRUE,"Erreur : au moins 2 options non compatibles sélectionnées",IF(AI36=1,Prix!$H$51,0)+IF(AJ36=1,Prix!$H$52,0)+IF(AL36=1,Prix!$H$54,0)+IF(AM36=1,Prix!$H$56,0)+IF(AN36=1,Prix!$H$57,0)+IF(AO36=1,Prix!$H$58,0)+IF(AK36=1,Prix!$H$53,0)+Prix!$H$49),0)+IF(AP36=1,IF(NOT(OR(AND(NOT(AU36),NOT(AV36),NOT(AW36)),AND(NOT(AU36),NOT(AV36),AW36),AND(NOT(AU36),AV36,NOT(AW36)),AND(AU36,NOT(AV36),NOT(AW36))))=TRUE,"Erreur : au moins 2 options non compatibles sélectionnées",IF(AQ36=1,Prix!$H$36,0)+IF(AR36=1,Prix!$H$37,0)+IF(AS36=1,Prix!$H$38,0)+IF(AU36=1,Prix!$H$41,0)+IF(AV36=1,Prix!$H$42,0)+IF(AW36=1,Prix!$H$43,0)+IF(AT36=1,Prix!$H$40,0)+IF(AX36=1,Prix!$H$44,0)+Prix!$H$34),0)),)</f>
        <v>81.430000000000007</v>
      </c>
    </row>
    <row r="37" spans="1:54" x14ac:dyDescent="0.3">
      <c r="A37" s="163"/>
      <c r="B37" s="10"/>
      <c r="C37" s="126"/>
      <c r="D37" s="11"/>
      <c r="E37" s="11"/>
      <c r="F37" s="12"/>
      <c r="G37" s="13"/>
      <c r="H37" s="13"/>
      <c r="I37" s="23"/>
      <c r="J37" s="27"/>
      <c r="K37" s="112" t="str">
        <f t="shared" si="0"/>
        <v/>
      </c>
      <c r="L37" s="113" t="str">
        <f t="shared" si="1"/>
        <v/>
      </c>
      <c r="M37" s="113" t="str">
        <f t="shared" si="2"/>
        <v/>
      </c>
      <c r="N37" s="113" t="str">
        <f t="shared" si="3"/>
        <v/>
      </c>
      <c r="O37" s="113" t="str">
        <f t="shared" si="4"/>
        <v/>
      </c>
      <c r="P37" s="11"/>
      <c r="Q37" s="11"/>
      <c r="R37" s="98"/>
      <c r="S37" s="88"/>
      <c r="T37" s="129"/>
      <c r="U37" s="110" t="str">
        <f t="shared" si="5"/>
        <v/>
      </c>
      <c r="V37" s="110" t="str">
        <f t="shared" si="6"/>
        <v/>
      </c>
      <c r="W37" s="139"/>
      <c r="X37" s="27">
        <v>1</v>
      </c>
      <c r="Y37" s="110">
        <f t="shared" si="7"/>
        <v>1</v>
      </c>
      <c r="Z37" s="110">
        <f t="shared" si="8"/>
        <v>1</v>
      </c>
      <c r="AA37" s="110">
        <f t="shared" si="9"/>
        <v>1</v>
      </c>
      <c r="AB37" s="110" t="str">
        <f t="shared" si="10"/>
        <v/>
      </c>
      <c r="AC37" s="110" t="str">
        <f t="shared" si="11"/>
        <v/>
      </c>
      <c r="AD37" s="11">
        <v>1</v>
      </c>
      <c r="AE37" s="11">
        <v>1</v>
      </c>
      <c r="AF37" s="11"/>
      <c r="AG37" s="62">
        <v>1</v>
      </c>
      <c r="AH37" s="27"/>
      <c r="AI37" s="110" t="str">
        <f t="shared" si="12"/>
        <v/>
      </c>
      <c r="AJ37" s="110" t="str">
        <f t="shared" si="13"/>
        <v/>
      </c>
      <c r="AK37" s="110" t="str">
        <f t="shared" si="14"/>
        <v/>
      </c>
      <c r="AL37" s="110" t="str">
        <f t="shared" si="15"/>
        <v/>
      </c>
      <c r="AM37" s="11"/>
      <c r="AN37" s="11"/>
      <c r="AO37" s="28"/>
      <c r="AP37" s="27"/>
      <c r="AQ37" s="108" t="str">
        <f t="shared" si="16"/>
        <v/>
      </c>
      <c r="AR37" s="108" t="str">
        <f t="shared" si="17"/>
        <v/>
      </c>
      <c r="AS37" s="108" t="str">
        <f t="shared" si="18"/>
        <v/>
      </c>
      <c r="AT37" s="10"/>
      <c r="AU37" s="10"/>
      <c r="AV37" s="10"/>
      <c r="AW37" s="10"/>
      <c r="AX37" s="28"/>
      <c r="AY37" s="153">
        <f>IFERROR(IF(NOT(OR(AND(J37,NOT(T37),NOT(X37),NOT(AH37),NOT(AP37)),AND(NOT(J37),T37,NOT(X37),NOT(AH37),NOT(AP37)),AND(NOT(J37),NOT(T37),X37,NOT(AH37),NOT(AP37)),AND(NOT(J37),NOT(T37),NOT(X37),AH37,NOT(AP37)),AND(NOT(J37),NOT(T37),NOT(X37),NOT(AH37),AP37),NOT(AND(J37,T37,X37,AH37,AP37))))=TRUE,"Erreur : au moins 2 imprimantes ont été sélectionnées sur la même ligne",IF(J37=1,IF(K37=1,Prix!$B$4,0)+IF(L37=1,Prix!$B$5,0)+IF(M37=1,Prix!$B$6,0)+IF(N37=1,Prix!$B$7,0)+IF(O37=1,Prix!$B$8,0)+IF(P37=1,Prix!$B$10,0)+IF(Q37=1,Prix!$B$11,0)+IF(R37=1,Prix!$B$12,0)+IF(S37=1,Prix!$B$13,0)+Prix!$B$2,0)+IF(T37=1,IF(U37=1,Prix!$B$65,0)+IF(W37=1,Prix!$B$68,0)+IF(V37=1,Prix!$B$66,0)+Prix!$B$63,0)+IF(X37=1,IF(Y37=1,Prix!$B$20,0)+IF(Z37=1,Prix!$B$21,0)+IF(AA37=1,Prix!$B$22,0)+IF(AB37=1,Prix!$B$23,0)+IF(AC37=1,Prix!$B$24,0)+IF(AD37=1,Prix!$B$26,0)+IF(AE37=1,Prix!$B$27,0)+IF(AF37=1,Prix!$B$28,0)+IF(AG37=1,Prix!$B$29,0)+Prix!$B$18,0)+IF(AH37=1,IF(NOT(OR(AND(NOT(AM37),NOT(AN37),NOT(AO37)),AND(NOT(AM37),NOT(AN37),AO37),AND(NOT(AM37),AN37,NOT(AO37)),AND(AM37,NOT(AN37),NOT(AO37))))=TRUE,"Erreur : au moins 2 options non compatibles sélectionnées",IF(AI37=1,Prix!$B$51,0)+IF(AJ37=1,Prix!$B$52,0)+IF(AL37=1,Prix!$B$54,0)+IF(AM37=1,Prix!$B$56,0)+IF(AN37=1,Prix!$B$57,0)+IF(AO37=1,Prix!$B$58,0)+IF(AK37=1,Prix!$B$53,0)+Prix!$B$49),0)+IF(AP37=1,IF(NOT(OR(AND(NOT(AU37),NOT(AV37),NOT(AW37)),AND(NOT(AU37),NOT(AV37),AW37),AND(NOT(AU37),AV37,NOT(AW37)),AND(AU37,NOT(AV37),NOT(AW37))))=TRUE,"Erreur : au moins 2 options non compatibles sélectionnées",IF(AQ37=1,Prix!$B$36,0)+IF(AR37=1,Prix!$B$37,0)+IF(AS37=1,Prix!$B$38,0)+IF(AU37=1,Prix!$B$41,0)+IF(AV37=1,Prix!$B$42,0)+IF(AW37=1,Prix!$B$43,0)+IF(AT37=1,Prix!$B$40,0)+IF(AX37=1,Prix!$B$44,0)+Prix!$B$34),0)),)</f>
        <v>4075.94</v>
      </c>
      <c r="AZ37" s="153">
        <f>IFERROR(IF(NOT(OR(AND(J37,NOT(T37),NOT(X37),NOT(AH37),NOT(AP37)),AND(NOT(J37),T37,NOT(X37),NOT(AH37),NOT(AP37)),AND(NOT(J37),NOT(T37),X37,NOT(AH37),NOT(AP37)),AND(NOT(J37),NOT(T37),NOT(X37),AH37,NOT(AP37)),AND(NOT(J37),NOT(T37),NOT(X37),NOT(AH37),AP37),NOT(AND(J37,T37,X37,AH37,AP37))))=TRUE,"Erreur : au moins 2 imprimantes ont été sélectionnées sur la même ligne",IF(J37=1,IF(K37=1,Prix!$F$4,0)+IF(L37=1,Prix!$F$5,0)+IF(M37=1,Prix!$F$6,0)+IF(N37=1,Prix!$F$7,0)+IF(O37=1,Prix!$F$8,0)+IF(P37=1,Prix!$F$10,0)+IF(Q37=1,Prix!$F$11,0)+IF(R37=1,Prix!$F$12,0)+IF(S37=1,Prix!$F$13,0)+Prix!$F$2,0)+IF(T37=1,IF(U37=1,Prix!$F$65,0)+IF(W37=1,Prix!$F$68,0)+IF(V37=1,Prix!$F$66,0)+Prix!$F$63,0)+IF(X37=1,IF(Y37=1,Prix!$F$20,0)+IF(Z37=1,Prix!$F$21,0)+IF(AA37=1,Prix!$F$22,0)+IF(AB37=1,Prix!$F$23,0)+IF(AC37=1,Prix!$F$24,0)+IF(AD37=1,Prix!$F$26,0)+IF(AE37=1,Prix!$F$27,0)+IF(AF37=1,Prix!$F$28,0)+IF(AG37=1,Prix!$F$29,0)+Prix!$F$18,0)+IF(AH37=1,IF(NOT(OR(AND(NOT(AM37),NOT(AN37),NOT(AO37)),AND(NOT(AM37),NOT(AN37),AO37),AND(NOT(AM37),AN37,NOT(AO37)),AND(AM37,NOT(AN37),NOT(AO37))))=TRUE,"Erreur : au moins 2 options non compatibles sélectionnées",IF(AI37=1,Prix!$F$51,0)+IF(AJ37=1,Prix!$F$52,0)+IF(AL37=1,Prix!$F$54,0)+IF(AM37=1,Prix!$F$56,0)+IF(AN37=1,Prix!$F$57,0)+IF(AO37=1,Prix!$F$58,0)+IF(AK37=1,Prix!$F$53,0)+Prix!$F$49),0)+IF(AP37=1,IF(NOT(OR(AND(NOT(AU37),NOT(AV37),NOT(AW37)),AND(NOT(AU37),NOT(AV37),AW37),AND(NOT(AU37),AV37,NOT(AW37)),AND(AU37,NOT(AV37),NOT(AW37))))=TRUE,"Erreur : au moins 2 options non compatibles sélectionnées",IF(AQ37=1,Prix!$F$36,0)+IF(AR37=1,Prix!$F$37,0)+IF(AS37=1,Prix!$F$38,0)+IF(AU37=1,Prix!$F$41,0)+IF(AV37=1,Prix!$F$42,0)+IF(AW37=1,Prix!$F$43,0)+IF(AT37=1,Prix!$F$40,0)+IF(AX37=1,Prix!$F$44,0)+Prix!$F$34),0)),)</f>
        <v>105.11999999999999</v>
      </c>
      <c r="BA37" s="153">
        <f>IFERROR(IF(NOT(OR(AND(J37,NOT(T37),NOT(X37),NOT(AH37),NOT(AP37)),AND(NOT(J37),T37,NOT(X37),NOT(AH37),NOT(AP37)),AND(NOT(J37),NOT(T37),X37,NOT(AH37),NOT(AP37)),AND(NOT(J37),NOT(T37),NOT(X37),AH37,NOT(AP37)),AND(NOT(J37),NOT(T37),NOT(X37),NOT(AH37),AP37),NOT(AND(J37,T37,X37,AH37,AP37))))=TRUE,"Erreur : au moins 2 imprimantes ont été sélectionnées sur la même ligne",IF(J37=1,IF(K37=1,Prix!$G$4,0)+IF(L37=1,Prix!$G$5,0)+IF(M37=1,Prix!$G$6,0)+IF(N37=1,Prix!$G$7,0)+IF(O37=1,Prix!$G$8,0)+IF(P37=1,Prix!$G$10,0)+IF(Q37=1,Prix!$G$11,0)+IF(R37=1,Prix!$G$12,0)+IF(S37=1,Prix!$G$13,0)+Prix!$G$2,0)+IF(T37=1,IF(U37=1,Prix!$G$65,0)+IF(W37=1,Prix!$G$68,0)+IF(V37=1,Prix!$G$66,0)+Prix!$G$63,0)+IF(X37=1,IF(Y37=1,Prix!$G$20,0)+IF(Z37=1,Prix!$G$21,0)+IF(AA37=1,Prix!$G$22,0)+IF(AB37=1,Prix!$G$23,0)+IF(AC37=1,Prix!$G$24,0)+IF(AD37=1,Prix!$G$26,0)+IF(AE37=1,Prix!$G$27,0)+IF(AF37=1,Prix!$G$28,0)+IF(AG37=1,Prix!$G$29,0)+Prix!$G$18,0)+IF(AH37=1,IF(NOT(OR(AND(NOT(AM37),NOT(AN37),NOT(AO37)),AND(NOT(AM37),NOT(AN37),AO37),AND(NOT(AM37),AN37,NOT(AO37)),AND(AM37,NOT(AN37),NOT(AO37))))=TRUE,"Erreur : au moins 2 options non compatibles sélectionnées",IF(AI37=1,Prix!$G$51,0)+IF(AJ37=1,Prix!$G$52,0)+IF(AL37=1,Prix!$G$54,0)+IF(AM37=1,Prix!$G$56,0)+IF(AN37=1,Prix!$G$57,0)+IF(AO37=1,Prix!$G$58,0)+IF(AK37=1,Prix!$G$53,0)+Prix!$G$49),0)+IF(AP37=1,IF(NOT(OR(AND(NOT(AU37),NOT(AV37),NOT(AW37)),AND(NOT(AU37),NOT(AV37),AW37),AND(NOT(AU37),AV37,NOT(AW37)),AND(AU37,NOT(AV37),NOT(AW37))))=TRUE,"Erreur : au moins 2 options non compatibles sélectionnées",IF(AQ37=1,Prix!$G$36,0)+IF(AR37=1,Prix!$G$37,0)+IF(AS37=1,Prix!$G$38,0)+IF(AU37=1,Prix!$G$41,0)+IF(AV37=1,Prix!$G$42,0)+IF(AW37=1,Prix!$G$43,0)+IF(AT37=1,Prix!$G$40,0)+IF(AX37=1,Prix!$G$44,0)+Prix!$G$34),0)),)</f>
        <v>82.27</v>
      </c>
      <c r="BB37" s="153">
        <f>IFERROR(IF(NOT(OR(AND(J37,NOT(T37),NOT(X37),NOT(AH37),NOT(AP37)),AND(NOT(J37),T37,NOT(X37),NOT(AH37),NOT(AP37)),AND(NOT(J37),NOT(T37),X37,NOT(AH37),NOT(AP37)),AND(NOT(J37),NOT(T37),NOT(X37),AH37,NOT(AP37)),AND(NOT(J37),NOT(T37),NOT(X37),NOT(AH37),AP37),NOT(AND(J37,T37,X37,AH37,AP37))))=TRUE,"Erreur : au moins 2 imprimantes ont été sélectionnées sur la même ligne",IF(J37=1,IF(K37=1,Prix!$H$4,0)+IF(L37=1,Prix!$H$5,0)+IF(M37=1,Prix!$H$6,0)+IF(N37=1,Prix!$H$7,0)+IF(O37=1,Prix!$H$8,0)+IF(P37=1,Prix!$H$10,0)+IF(Q37=1,Prix!$H$11,0)+IF(R37=1,Prix!$H$12,0)+IF(S37=1,Prix!$H$13,0)+Prix!$H$2,0)+IF(T37=1,IF(U37=1,Prix!$H$65,0)+IF(W37=1,Prix!$H$68,0)+IF(V37=1,Prix!$H$66,0)+Prix!$H$63,0)+IF(X37=1,IF(Y37=1,Prix!$H$20,0)+IF(Z37=1,Prix!$H$21,0)+IF(AA37=1,Prix!$H$22,0)+IF(AB37=1,Prix!$H$23,0)+IF(AC37=1,Prix!$H$24,0)+IF(AD37=1,Prix!$H$26,0)+IF(AE37=1,Prix!$H$27,0)+IF(AF37=1,Prix!$H$28,0)+IF(AG37=1,Prix!$H$29,0)+Prix!$H$18,0)+IF(AH37=1,IF(NOT(OR(AND(NOT(AM37),NOT(AN37),NOT(AO37)),AND(NOT(AM37),NOT(AN37),AO37),AND(NOT(AM37),AN37,NOT(AO37)),AND(AM37,NOT(AN37),NOT(AO37))))=TRUE,"Erreur : au moins 2 options non compatibles sélectionnées",IF(AI37=1,Prix!$H$51,0)+IF(AJ37=1,Prix!$H$52,0)+IF(AL37=1,Prix!$H$54,0)+IF(AM37=1,Prix!$H$56,0)+IF(AN37=1,Prix!$H$57,0)+IF(AO37=1,Prix!$H$58,0)+IF(AK37=1,Prix!$H$53,0)+Prix!$H$49),0)+IF(AP37=1,IF(NOT(OR(AND(NOT(AU37),NOT(AV37),NOT(AW37)),AND(NOT(AU37),NOT(AV37),AW37),AND(NOT(AU37),AV37,NOT(AW37)),AND(AU37,NOT(AV37),NOT(AW37))))=TRUE,"Erreur : au moins 2 options non compatibles sélectionnées",IF(AQ37=1,Prix!$H$36,0)+IF(AR37=1,Prix!$H$37,0)+IF(AS37=1,Prix!$H$38,0)+IF(AU37=1,Prix!$H$41,0)+IF(AV37=1,Prix!$H$42,0)+IF(AW37=1,Prix!$H$43,0)+IF(AT37=1,Prix!$H$40,0)+IF(AX37=1,Prix!$H$44,0)+Prix!$H$34),0)),)</f>
        <v>81.430000000000007</v>
      </c>
    </row>
    <row r="38" spans="1:54" x14ac:dyDescent="0.3">
      <c r="A38" s="161"/>
      <c r="B38" s="115"/>
      <c r="C38" s="11"/>
      <c r="D38" s="11"/>
      <c r="E38" s="11"/>
      <c r="F38" s="12"/>
      <c r="G38" s="13"/>
      <c r="H38" s="13"/>
      <c r="I38" s="23"/>
      <c r="J38" s="27">
        <v>1</v>
      </c>
      <c r="K38" s="112">
        <f t="shared" si="0"/>
        <v>1</v>
      </c>
      <c r="L38" s="113">
        <f t="shared" si="1"/>
        <v>1</v>
      </c>
      <c r="M38" s="113">
        <f t="shared" si="2"/>
        <v>1</v>
      </c>
      <c r="N38" s="113" t="str">
        <f t="shared" si="3"/>
        <v/>
      </c>
      <c r="O38" s="113" t="str">
        <f t="shared" si="4"/>
        <v/>
      </c>
      <c r="P38" s="11">
        <v>1</v>
      </c>
      <c r="Q38" s="11">
        <v>1</v>
      </c>
      <c r="R38" s="98"/>
      <c r="S38" s="88">
        <v>1</v>
      </c>
      <c r="T38" s="129"/>
      <c r="U38" s="110" t="str">
        <f t="shared" si="5"/>
        <v/>
      </c>
      <c r="V38" s="110" t="str">
        <f t="shared" si="6"/>
        <v/>
      </c>
      <c r="W38" s="139"/>
      <c r="X38" s="27"/>
      <c r="Y38" s="110" t="str">
        <f t="shared" si="7"/>
        <v/>
      </c>
      <c r="Z38" s="110" t="str">
        <f t="shared" si="8"/>
        <v/>
      </c>
      <c r="AA38" s="110" t="str">
        <f t="shared" si="9"/>
        <v/>
      </c>
      <c r="AB38" s="110" t="str">
        <f t="shared" si="10"/>
        <v/>
      </c>
      <c r="AC38" s="110" t="str">
        <f t="shared" si="11"/>
        <v/>
      </c>
      <c r="AD38" s="11"/>
      <c r="AE38" s="11"/>
      <c r="AF38" s="11"/>
      <c r="AG38" s="62"/>
      <c r="AH38" s="27"/>
      <c r="AI38" s="110" t="str">
        <f t="shared" si="12"/>
        <v/>
      </c>
      <c r="AJ38" s="110" t="str">
        <f t="shared" si="13"/>
        <v/>
      </c>
      <c r="AK38" s="110" t="str">
        <f t="shared" si="14"/>
        <v/>
      </c>
      <c r="AL38" s="110" t="str">
        <f t="shared" si="15"/>
        <v/>
      </c>
      <c r="AM38" s="11"/>
      <c r="AN38" s="11"/>
      <c r="AO38" s="28"/>
      <c r="AP38" s="27"/>
      <c r="AQ38" s="108" t="str">
        <f t="shared" si="16"/>
        <v/>
      </c>
      <c r="AR38" s="108" t="str">
        <f t="shared" si="17"/>
        <v/>
      </c>
      <c r="AS38" s="108" t="str">
        <f t="shared" si="18"/>
        <v/>
      </c>
      <c r="AT38" s="10"/>
      <c r="AU38" s="10"/>
      <c r="AV38" s="10"/>
      <c r="AW38" s="10"/>
      <c r="AX38" s="28"/>
      <c r="AY38" s="153">
        <f>IFERROR(IF(NOT(OR(AND(J38,NOT(T38),NOT(X38),NOT(AH38),NOT(AP38)),AND(NOT(J38),T38,NOT(X38),NOT(AH38),NOT(AP38)),AND(NOT(J38),NOT(T38),X38,NOT(AH38),NOT(AP38)),AND(NOT(J38),NOT(T38),NOT(X38),AH38,NOT(AP38)),AND(NOT(J38),NOT(T38),NOT(X38),NOT(AH38),AP38),NOT(AND(J38,T38,X38,AH38,AP38))))=TRUE,"Erreur : au moins 2 imprimantes ont été sélectionnées sur la même ligne",IF(J38=1,IF(K38=1,Prix!$B$4,0)+IF(L38=1,Prix!$B$5,0)+IF(M38=1,Prix!$B$6,0)+IF(N38=1,Prix!$B$7,0)+IF(O38=1,Prix!$B$8,0)+IF(P38=1,Prix!$B$10,0)+IF(Q38=1,Prix!$B$11,0)+IF(R38=1,Prix!$B$12,0)+IF(S38=1,Prix!$B$13,0)+Prix!$B$2,0)+IF(T38=1,IF(U38=1,Prix!$B$65,0)+IF(W38=1,Prix!$B$68,0)+IF(V38=1,Prix!$B$66,0)+Prix!$B$63,0)+IF(X38=1,IF(Y38=1,Prix!$B$20,0)+IF(Z38=1,Prix!$B$21,0)+IF(AA38=1,Prix!$B$22,0)+IF(AB38=1,Prix!$B$23,0)+IF(AC38=1,Prix!$B$24,0)+IF(AD38=1,Prix!$B$26,0)+IF(AE38=1,Prix!$B$27,0)+IF(AF38=1,Prix!$B$28,0)+IF(AG38=1,Prix!$B$29,0)+Prix!$B$18,0)+IF(AH38=1,IF(NOT(OR(AND(NOT(AM38),NOT(AN38),NOT(AO38)),AND(NOT(AM38),NOT(AN38),AO38),AND(NOT(AM38),AN38,NOT(AO38)),AND(AM38,NOT(AN38),NOT(AO38))))=TRUE,"Erreur : au moins 2 options non compatibles sélectionnées",IF(AI38=1,Prix!$B$51,0)+IF(AJ38=1,Prix!$B$52,0)+IF(AL38=1,Prix!$B$54,0)+IF(AM38=1,Prix!$B$56,0)+IF(AN38=1,Prix!$B$57,0)+IF(AO38=1,Prix!$B$58,0)+IF(AK38=1,Prix!$B$53,0)+Prix!$B$49),0)+IF(AP38=1,IF(NOT(OR(AND(NOT(AU38),NOT(AV38),NOT(AW38)),AND(NOT(AU38),NOT(AV38),AW38),AND(NOT(AU38),AV38,NOT(AW38)),AND(AU38,NOT(AV38),NOT(AW38))))=TRUE,"Erreur : au moins 2 options non compatibles sélectionnées",IF(AQ38=1,Prix!$B$36,0)+IF(AR38=1,Prix!$B$37,0)+IF(AS38=1,Prix!$B$38,0)+IF(AU38=1,Prix!$B$41,0)+IF(AV38=1,Prix!$B$42,0)+IF(AW38=1,Prix!$B$43,0)+IF(AT38=1,Prix!$B$40,0)+IF(AX38=1,Prix!$B$44,0)+Prix!$B$34),0)),)</f>
        <v>3951.56</v>
      </c>
      <c r="AZ38" s="153">
        <f>IFERROR(IF(NOT(OR(AND(J38,NOT(T38),NOT(X38),NOT(AH38),NOT(AP38)),AND(NOT(J38),T38,NOT(X38),NOT(AH38),NOT(AP38)),AND(NOT(J38),NOT(T38),X38,NOT(AH38),NOT(AP38)),AND(NOT(J38),NOT(T38),NOT(X38),AH38,NOT(AP38)),AND(NOT(J38),NOT(T38),NOT(X38),NOT(AH38),AP38),NOT(AND(J38,T38,X38,AH38,AP38))))=TRUE,"Erreur : au moins 2 imprimantes ont été sélectionnées sur la même ligne",IF(J38=1,IF(K38=1,Prix!$F$4,0)+IF(L38=1,Prix!$F$5,0)+IF(M38=1,Prix!$F$6,0)+IF(N38=1,Prix!$F$7,0)+IF(O38=1,Prix!$F$8,0)+IF(P38=1,Prix!$F$10,0)+IF(Q38=1,Prix!$F$11,0)+IF(R38=1,Prix!$F$12,0)+IF(S38=1,Prix!$F$13,0)+Prix!$F$2,0)+IF(T38=1,IF(U38=1,Prix!$F$65,0)+IF(W38=1,Prix!$F$68,0)+IF(V38=1,Prix!$F$66,0)+Prix!$F$63,0)+IF(X38=1,IF(Y38=1,Prix!$F$20,0)+IF(Z38=1,Prix!$F$21,0)+IF(AA38=1,Prix!$F$22,0)+IF(AB38=1,Prix!$F$23,0)+IF(AC38=1,Prix!$F$24,0)+IF(AD38=1,Prix!$F$26,0)+IF(AE38=1,Prix!$F$27,0)+IF(AF38=1,Prix!$F$28,0)+IF(AG38=1,Prix!$F$29,0)+Prix!$F$18,0)+IF(AH38=1,IF(NOT(OR(AND(NOT(AM38),NOT(AN38),NOT(AO38)),AND(NOT(AM38),NOT(AN38),AO38),AND(NOT(AM38),AN38,NOT(AO38)),AND(AM38,NOT(AN38),NOT(AO38))))=TRUE,"Erreur : au moins 2 options non compatibles sélectionnées",IF(AI38=1,Prix!$F$51,0)+IF(AJ38=1,Prix!$F$52,0)+IF(AL38=1,Prix!$F$54,0)+IF(AM38=1,Prix!$F$56,0)+IF(AN38=1,Prix!$F$57,0)+IF(AO38=1,Prix!$F$58,0)+IF(AK38=1,Prix!$F$53,0)+Prix!$F$49),0)+IF(AP38=1,IF(NOT(OR(AND(NOT(AU38),NOT(AV38),NOT(AW38)),AND(NOT(AU38),NOT(AV38),AW38),AND(NOT(AU38),AV38,NOT(AW38)),AND(AU38,NOT(AV38),NOT(AW38))))=TRUE,"Erreur : au moins 2 options non compatibles sélectionnées",IF(AQ38=1,Prix!$F$36,0)+IF(AR38=1,Prix!$F$37,0)+IF(AS38=1,Prix!$F$38,0)+IF(AU38=1,Prix!$F$41,0)+IF(AV38=1,Prix!$F$42,0)+IF(AW38=1,Prix!$F$43,0)+IF(AT38=1,Prix!$F$40,0)+IF(AX38=1,Prix!$F$44,0)+Prix!$F$34),0)),)</f>
        <v>105.11999999999999</v>
      </c>
      <c r="BA38" s="153">
        <f>IFERROR(IF(NOT(OR(AND(J38,NOT(T38),NOT(X38),NOT(AH38),NOT(AP38)),AND(NOT(J38),T38,NOT(X38),NOT(AH38),NOT(AP38)),AND(NOT(J38),NOT(T38),X38,NOT(AH38),NOT(AP38)),AND(NOT(J38),NOT(T38),NOT(X38),AH38,NOT(AP38)),AND(NOT(J38),NOT(T38),NOT(X38),NOT(AH38),AP38),NOT(AND(J38,T38,X38,AH38,AP38))))=TRUE,"Erreur : au moins 2 imprimantes ont été sélectionnées sur la même ligne",IF(J38=1,IF(K38=1,Prix!$G$4,0)+IF(L38=1,Prix!$G$5,0)+IF(M38=1,Prix!$G$6,0)+IF(N38=1,Prix!$G$7,0)+IF(O38=1,Prix!$G$8,0)+IF(P38=1,Prix!$G$10,0)+IF(Q38=1,Prix!$G$11,0)+IF(R38=1,Prix!$G$12,0)+IF(S38=1,Prix!$G$13,0)+Prix!$G$2,0)+IF(T38=1,IF(U38=1,Prix!$G$65,0)+IF(W38=1,Prix!$G$68,0)+IF(V38=1,Prix!$G$66,0)+Prix!$G$63,0)+IF(X38=1,IF(Y38=1,Prix!$G$20,0)+IF(Z38=1,Prix!$G$21,0)+IF(AA38=1,Prix!$G$22,0)+IF(AB38=1,Prix!$G$23,0)+IF(AC38=1,Prix!$G$24,0)+IF(AD38=1,Prix!$G$26,0)+IF(AE38=1,Prix!$G$27,0)+IF(AF38=1,Prix!$G$28,0)+IF(AG38=1,Prix!$G$29,0)+Prix!$G$18,0)+IF(AH38=1,IF(NOT(OR(AND(NOT(AM38),NOT(AN38),NOT(AO38)),AND(NOT(AM38),NOT(AN38),AO38),AND(NOT(AM38),AN38,NOT(AO38)),AND(AM38,NOT(AN38),NOT(AO38))))=TRUE,"Erreur : au moins 2 options non compatibles sélectionnées",IF(AI38=1,Prix!$G$51,0)+IF(AJ38=1,Prix!$G$52,0)+IF(AL38=1,Prix!$G$54,0)+IF(AM38=1,Prix!$G$56,0)+IF(AN38=1,Prix!$G$57,0)+IF(AO38=1,Prix!$G$58,0)+IF(AK38=1,Prix!$G$53,0)+Prix!$G$49),0)+IF(AP38=1,IF(NOT(OR(AND(NOT(AU38),NOT(AV38),NOT(AW38)),AND(NOT(AU38),NOT(AV38),AW38),AND(NOT(AU38),AV38,NOT(AW38)),AND(AU38,NOT(AV38),NOT(AW38))))=TRUE,"Erreur : au moins 2 options non compatibles sélectionnées",IF(AQ38=1,Prix!$G$36,0)+IF(AR38=1,Prix!$G$37,0)+IF(AS38=1,Prix!$G$38,0)+IF(AU38=1,Prix!$G$41,0)+IF(AV38=1,Prix!$G$42,0)+IF(AW38=1,Prix!$G$43,0)+IF(AT38=1,Prix!$G$40,0)+IF(AX38=1,Prix!$G$44,0)+Prix!$G$34),0)),)</f>
        <v>82.27</v>
      </c>
      <c r="BB38" s="153">
        <f>IFERROR(IF(NOT(OR(AND(J38,NOT(T38),NOT(X38),NOT(AH38),NOT(AP38)),AND(NOT(J38),T38,NOT(X38),NOT(AH38),NOT(AP38)),AND(NOT(J38),NOT(T38),X38,NOT(AH38),NOT(AP38)),AND(NOT(J38),NOT(T38),NOT(X38),AH38,NOT(AP38)),AND(NOT(J38),NOT(T38),NOT(X38),NOT(AH38),AP38),NOT(AND(J38,T38,X38,AH38,AP38))))=TRUE,"Erreur : au moins 2 imprimantes ont été sélectionnées sur la même ligne",IF(J38=1,IF(K38=1,Prix!$H$4,0)+IF(L38=1,Prix!$H$5,0)+IF(M38=1,Prix!$H$6,0)+IF(N38=1,Prix!$H$7,0)+IF(O38=1,Prix!$H$8,0)+IF(P38=1,Prix!$H$10,0)+IF(Q38=1,Prix!$H$11,0)+IF(R38=1,Prix!$H$12,0)+IF(S38=1,Prix!$H$13,0)+Prix!$H$2,0)+IF(T38=1,IF(U38=1,Prix!$H$65,0)+IF(W38=1,Prix!$H$68,0)+IF(V38=1,Prix!$H$66,0)+Prix!$H$63,0)+IF(X38=1,IF(Y38=1,Prix!$H$20,0)+IF(Z38=1,Prix!$H$21,0)+IF(AA38=1,Prix!$H$22,0)+IF(AB38=1,Prix!$H$23,0)+IF(AC38=1,Prix!$H$24,0)+IF(AD38=1,Prix!$H$26,0)+IF(AE38=1,Prix!$H$27,0)+IF(AF38=1,Prix!$H$28,0)+IF(AG38=1,Prix!$H$29,0)+Prix!$H$18,0)+IF(AH38=1,IF(NOT(OR(AND(NOT(AM38),NOT(AN38),NOT(AO38)),AND(NOT(AM38),NOT(AN38),AO38),AND(NOT(AM38),AN38,NOT(AO38)),AND(AM38,NOT(AN38),NOT(AO38))))=TRUE,"Erreur : au moins 2 options non compatibles sélectionnées",IF(AI38=1,Prix!$H$51,0)+IF(AJ38=1,Prix!$H$52,0)+IF(AL38=1,Prix!$H$54,0)+IF(AM38=1,Prix!$H$56,0)+IF(AN38=1,Prix!$H$57,0)+IF(AO38=1,Prix!$H$58,0)+IF(AK38=1,Prix!$H$53,0)+Prix!$H$49),0)+IF(AP38=1,IF(NOT(OR(AND(NOT(AU38),NOT(AV38),NOT(AW38)),AND(NOT(AU38),NOT(AV38),AW38),AND(NOT(AU38),AV38,NOT(AW38)),AND(AU38,NOT(AV38),NOT(AW38))))=TRUE,"Erreur : au moins 2 options non compatibles sélectionnées",IF(AQ38=1,Prix!$H$36,0)+IF(AR38=1,Prix!$H$37,0)+IF(AS38=1,Prix!$H$38,0)+IF(AU38=1,Prix!$H$41,0)+IF(AV38=1,Prix!$H$42,0)+IF(AW38=1,Prix!$H$43,0)+IF(AT38=1,Prix!$H$40,0)+IF(AX38=1,Prix!$H$44,0)+Prix!$H$34),0)),)</f>
        <v>81.430000000000007</v>
      </c>
    </row>
    <row r="39" spans="1:54" x14ac:dyDescent="0.3">
      <c r="A39" s="161"/>
      <c r="B39" s="10"/>
      <c r="C39" s="11"/>
      <c r="D39" s="11"/>
      <c r="E39" s="11"/>
      <c r="F39" s="12"/>
      <c r="G39" s="13"/>
      <c r="H39" s="13"/>
      <c r="I39" s="23"/>
      <c r="J39" s="27"/>
      <c r="K39" s="112" t="str">
        <f t="shared" si="0"/>
        <v/>
      </c>
      <c r="L39" s="113" t="str">
        <f t="shared" si="1"/>
        <v/>
      </c>
      <c r="M39" s="113" t="str">
        <f t="shared" si="2"/>
        <v/>
      </c>
      <c r="N39" s="113" t="str">
        <f t="shared" si="3"/>
        <v/>
      </c>
      <c r="O39" s="113" t="str">
        <f t="shared" si="4"/>
        <v/>
      </c>
      <c r="P39" s="11"/>
      <c r="Q39" s="11"/>
      <c r="R39" s="98"/>
      <c r="S39" s="88"/>
      <c r="T39" s="129"/>
      <c r="U39" s="110" t="str">
        <f t="shared" si="5"/>
        <v/>
      </c>
      <c r="V39" s="110" t="str">
        <f t="shared" si="6"/>
        <v/>
      </c>
      <c r="W39" s="139"/>
      <c r="X39" s="27"/>
      <c r="Y39" s="110" t="str">
        <f t="shared" si="7"/>
        <v/>
      </c>
      <c r="Z39" s="110" t="str">
        <f t="shared" si="8"/>
        <v/>
      </c>
      <c r="AA39" s="110" t="str">
        <f t="shared" si="9"/>
        <v/>
      </c>
      <c r="AB39" s="110" t="str">
        <f t="shared" si="10"/>
        <v/>
      </c>
      <c r="AC39" s="110" t="str">
        <f t="shared" si="11"/>
        <v/>
      </c>
      <c r="AD39" s="11"/>
      <c r="AE39" s="11"/>
      <c r="AF39" s="11"/>
      <c r="AG39" s="62"/>
      <c r="AH39" s="27"/>
      <c r="AI39" s="110" t="str">
        <f t="shared" si="12"/>
        <v/>
      </c>
      <c r="AJ39" s="110" t="str">
        <f t="shared" si="13"/>
        <v/>
      </c>
      <c r="AK39" s="110" t="str">
        <f t="shared" si="14"/>
        <v/>
      </c>
      <c r="AL39" s="110" t="str">
        <f t="shared" si="15"/>
        <v/>
      </c>
      <c r="AM39" s="11"/>
      <c r="AN39" s="11"/>
      <c r="AO39" s="28"/>
      <c r="AP39" s="27">
        <v>1</v>
      </c>
      <c r="AQ39" s="108">
        <f t="shared" si="16"/>
        <v>1</v>
      </c>
      <c r="AR39" s="108">
        <f t="shared" si="17"/>
        <v>1</v>
      </c>
      <c r="AS39" s="108">
        <f t="shared" si="18"/>
        <v>1</v>
      </c>
      <c r="AT39" s="10"/>
      <c r="AU39" s="10">
        <v>1</v>
      </c>
      <c r="AV39" s="10"/>
      <c r="AW39" s="10"/>
      <c r="AX39" s="28"/>
      <c r="AY39" s="153">
        <f>IFERROR(IF(NOT(OR(AND(J39,NOT(T39),NOT(X39),NOT(AH39),NOT(AP39)),AND(NOT(J39),T39,NOT(X39),NOT(AH39),NOT(AP39)),AND(NOT(J39),NOT(T39),X39,NOT(AH39),NOT(AP39)),AND(NOT(J39),NOT(T39),NOT(X39),AH39,NOT(AP39)),AND(NOT(J39),NOT(T39),NOT(X39),NOT(AH39),AP39),NOT(AND(J39,T39,X39,AH39,AP39))))=TRUE,"Erreur : au moins 2 imprimantes ont été sélectionnées sur la même ligne",IF(J39=1,IF(K39=1,Prix!$B$4,0)+IF(L39=1,Prix!$B$5,0)+IF(M39=1,Prix!$B$6,0)+IF(N39=1,Prix!$B$7,0)+IF(O39=1,Prix!$B$8,0)+IF(P39=1,Prix!$B$10,0)+IF(Q39=1,Prix!$B$11,0)+IF(R39=1,Prix!$B$12,0)+IF(S39=1,Prix!$B$13,0)+Prix!$B$2,0)+IF(T39=1,IF(U39=1,Prix!$B$65,0)+IF(W39=1,Prix!$B$68,0)+IF(V39=1,Prix!$B$66,0)+Prix!$B$63,0)+IF(X39=1,IF(Y39=1,Prix!$B$20,0)+IF(Z39=1,Prix!$B$21,0)+IF(AA39=1,Prix!$B$22,0)+IF(AB39=1,Prix!$B$23,0)+IF(AC39=1,Prix!$B$24,0)+IF(AD39=1,Prix!$B$26,0)+IF(AE39=1,Prix!$B$27,0)+IF(AF39=1,Prix!$B$28,0)+IF(AG39=1,Prix!$B$29,0)+Prix!$B$18,0)+IF(AH39=1,IF(NOT(OR(AND(NOT(AM39),NOT(AN39),NOT(AO39)),AND(NOT(AM39),NOT(AN39),AO39),AND(NOT(AM39),AN39,NOT(AO39)),AND(AM39,NOT(AN39),NOT(AO39))))=TRUE,"Erreur : au moins 2 options non compatibles sélectionnées",IF(AI39=1,Prix!$B$51,0)+IF(AJ39=1,Prix!$B$52,0)+IF(AL39=1,Prix!$B$54,0)+IF(AM39=1,Prix!$B$56,0)+IF(AN39=1,Prix!$B$57,0)+IF(AO39=1,Prix!$B$58,0)+IF(AK39=1,Prix!$B$53,0)+Prix!$B$49),0)+IF(AP39=1,IF(NOT(OR(AND(NOT(AU39),NOT(AV39),NOT(AW39)),AND(NOT(AU39),NOT(AV39),AW39),AND(NOT(AU39),AV39,NOT(AW39)),AND(AU39,NOT(AV39),NOT(AW39))))=TRUE,"Erreur : au moins 2 options non compatibles sélectionnées",IF(AQ39=1,Prix!$B$36,0)+IF(AR39=1,Prix!$B$37,0)+IF(AS39=1,Prix!$B$38,0)+IF(AU39=1,Prix!$B$41,0)+IF(AV39=1,Prix!$B$42,0)+IF(AW39=1,Prix!$B$43,0)+IF(AT39=1,Prix!$B$40,0)+IF(AX39=1,Prix!$B$44,0)+Prix!$B$34),0)),)</f>
        <v>1764.8200000000002</v>
      </c>
      <c r="AZ39" s="153">
        <f>IFERROR(IF(NOT(OR(AND(J39,NOT(T39),NOT(X39),NOT(AH39),NOT(AP39)),AND(NOT(J39),T39,NOT(X39),NOT(AH39),NOT(AP39)),AND(NOT(J39),NOT(T39),X39,NOT(AH39),NOT(AP39)),AND(NOT(J39),NOT(T39),NOT(X39),AH39,NOT(AP39)),AND(NOT(J39),NOT(T39),NOT(X39),NOT(AH39),AP39),NOT(AND(J39,T39,X39,AH39,AP39))))=TRUE,"Erreur : au moins 2 imprimantes ont été sélectionnées sur la même ligne",IF(J39=1,IF(K39=1,Prix!$F$4,0)+IF(L39=1,Prix!$F$5,0)+IF(M39=1,Prix!$F$6,0)+IF(N39=1,Prix!$F$7,0)+IF(O39=1,Prix!$F$8,0)+IF(P39=1,Prix!$F$10,0)+IF(Q39=1,Prix!$F$11,0)+IF(R39=1,Prix!$F$12,0)+IF(S39=1,Prix!$F$13,0)+Prix!$F$2,0)+IF(T39=1,IF(U39=1,Prix!$F$65,0)+IF(W39=1,Prix!$F$68,0)+IF(V39=1,Prix!$F$66,0)+Prix!$F$63,0)+IF(X39=1,IF(Y39=1,Prix!$F$20,0)+IF(Z39=1,Prix!$F$21,0)+IF(AA39=1,Prix!$F$22,0)+IF(AB39=1,Prix!$F$23,0)+IF(AC39=1,Prix!$F$24,0)+IF(AD39=1,Prix!$F$26,0)+IF(AE39=1,Prix!$F$27,0)+IF(AF39=1,Prix!$F$28,0)+IF(AG39=1,Prix!$F$29,0)+Prix!$F$18,0)+IF(AH39=1,IF(NOT(OR(AND(NOT(AM39),NOT(AN39),NOT(AO39)),AND(NOT(AM39),NOT(AN39),AO39),AND(NOT(AM39),AN39,NOT(AO39)),AND(AM39,NOT(AN39),NOT(AO39))))=TRUE,"Erreur : au moins 2 options non compatibles sélectionnées",IF(AI39=1,Prix!$F$51,0)+IF(AJ39=1,Prix!$F$52,0)+IF(AL39=1,Prix!$F$54,0)+IF(AM39=1,Prix!$F$56,0)+IF(AN39=1,Prix!$F$57,0)+IF(AO39=1,Prix!$F$58,0)+IF(AK39=1,Prix!$F$53,0)+Prix!$F$49),0)+IF(AP39=1,IF(NOT(OR(AND(NOT(AU39),NOT(AV39),NOT(AW39)),AND(NOT(AU39),NOT(AV39),AW39),AND(NOT(AU39),AV39,NOT(AW39)),AND(AU39,NOT(AV39),NOT(AW39))))=TRUE,"Erreur : au moins 2 options non compatibles sélectionnées",IF(AQ39=1,Prix!$F$36,0)+IF(AR39=1,Prix!$F$37,0)+IF(AS39=1,Prix!$F$38,0)+IF(AU39=1,Prix!$F$41,0)+IF(AV39=1,Prix!$F$42,0)+IF(AW39=1,Prix!$F$43,0)+IF(AT39=1,Prix!$F$40,0)+IF(AX39=1,Prix!$F$44,0)+Prix!$F$34),0)),)</f>
        <v>55.21</v>
      </c>
      <c r="BA39" s="153">
        <f>IFERROR(IF(NOT(OR(AND(J39,NOT(T39),NOT(X39),NOT(AH39),NOT(AP39)),AND(NOT(J39),T39,NOT(X39),NOT(AH39),NOT(AP39)),AND(NOT(J39),NOT(T39),X39,NOT(AH39),NOT(AP39)),AND(NOT(J39),NOT(T39),NOT(X39),AH39,NOT(AP39)),AND(NOT(J39),NOT(T39),NOT(X39),NOT(AH39),AP39),NOT(AND(J39,T39,X39,AH39,AP39))))=TRUE,"Erreur : au moins 2 imprimantes ont été sélectionnées sur la même ligne",IF(J39=1,IF(K39=1,Prix!$G$4,0)+IF(L39=1,Prix!$G$5,0)+IF(M39=1,Prix!$G$6,0)+IF(N39=1,Prix!$G$7,0)+IF(O39=1,Prix!$G$8,0)+IF(P39=1,Prix!$G$10,0)+IF(Q39=1,Prix!$G$11,0)+IF(R39=1,Prix!$G$12,0)+IF(S39=1,Prix!$G$13,0)+Prix!$G$2,0)+IF(T39=1,IF(U39=1,Prix!$G$65,0)+IF(W39=1,Prix!$G$68,0)+IF(V39=1,Prix!$G$66,0)+Prix!$G$63,0)+IF(X39=1,IF(Y39=1,Prix!$G$20,0)+IF(Z39=1,Prix!$G$21,0)+IF(AA39=1,Prix!$G$22,0)+IF(AB39=1,Prix!$G$23,0)+IF(AC39=1,Prix!$G$24,0)+IF(AD39=1,Prix!$G$26,0)+IF(AE39=1,Prix!$G$27,0)+IF(AF39=1,Prix!$G$28,0)+IF(AG39=1,Prix!$G$29,0)+Prix!$G$18,0)+IF(AH39=1,IF(NOT(OR(AND(NOT(AM39),NOT(AN39),NOT(AO39)),AND(NOT(AM39),NOT(AN39),AO39),AND(NOT(AM39),AN39,NOT(AO39)),AND(AM39,NOT(AN39),NOT(AO39))))=TRUE,"Erreur : au moins 2 options non compatibles sélectionnées",IF(AI39=1,Prix!$G$51,0)+IF(AJ39=1,Prix!$G$52,0)+IF(AL39=1,Prix!$G$54,0)+IF(AM39=1,Prix!$G$56,0)+IF(AN39=1,Prix!$G$57,0)+IF(AO39=1,Prix!$G$58,0)+IF(AK39=1,Prix!$G$53,0)+Prix!$G$49),0)+IF(AP39=1,IF(NOT(OR(AND(NOT(AU39),NOT(AV39),NOT(AW39)),AND(NOT(AU39),NOT(AV39),AW39),AND(NOT(AU39),AV39,NOT(AW39)),AND(AU39,NOT(AV39),NOT(AW39))))=TRUE,"Erreur : au moins 2 options non compatibles sélectionnées",IF(AQ39=1,Prix!$G$36,0)+IF(AR39=1,Prix!$G$37,0)+IF(AS39=1,Prix!$G$38,0)+IF(AU39=1,Prix!$G$41,0)+IF(AV39=1,Prix!$G$42,0)+IF(AW39=1,Prix!$G$43,0)+IF(AT39=1,Prix!$G$40,0)+IF(AX39=1,Prix!$G$44,0)+Prix!$G$34),0)),)</f>
        <v>43.59</v>
      </c>
      <c r="BB39" s="153">
        <f>IFERROR(IF(NOT(OR(AND(J39,NOT(T39),NOT(X39),NOT(AH39),NOT(AP39)),AND(NOT(J39),T39,NOT(X39),NOT(AH39),NOT(AP39)),AND(NOT(J39),NOT(T39),X39,NOT(AH39),NOT(AP39)),AND(NOT(J39),NOT(T39),NOT(X39),AH39,NOT(AP39)),AND(NOT(J39),NOT(T39),NOT(X39),NOT(AH39),AP39),NOT(AND(J39,T39,X39,AH39,AP39))))=TRUE,"Erreur : au moins 2 imprimantes ont été sélectionnées sur la même ligne",IF(J39=1,IF(K39=1,Prix!$H$4,0)+IF(L39=1,Prix!$H$5,0)+IF(M39=1,Prix!$H$6,0)+IF(N39=1,Prix!$H$7,0)+IF(O39=1,Prix!$H$8,0)+IF(P39=1,Prix!$H$10,0)+IF(Q39=1,Prix!$H$11,0)+IF(R39=1,Prix!$H$12,0)+IF(S39=1,Prix!$H$13,0)+Prix!$H$2,0)+IF(T39=1,IF(U39=1,Prix!$H$65,0)+IF(W39=1,Prix!$H$68,0)+IF(V39=1,Prix!$H$66,0)+Prix!$H$63,0)+IF(X39=1,IF(Y39=1,Prix!$H$20,0)+IF(Z39=1,Prix!$H$21,0)+IF(AA39=1,Prix!$H$22,0)+IF(AB39=1,Prix!$H$23,0)+IF(AC39=1,Prix!$H$24,0)+IF(AD39=1,Prix!$H$26,0)+IF(AE39=1,Prix!$H$27,0)+IF(AF39=1,Prix!$H$28,0)+IF(AG39=1,Prix!$H$29,0)+Prix!$H$18,0)+IF(AH39=1,IF(NOT(OR(AND(NOT(AM39),NOT(AN39),NOT(AO39)),AND(NOT(AM39),NOT(AN39),AO39),AND(NOT(AM39),AN39,NOT(AO39)),AND(AM39,NOT(AN39),NOT(AO39))))=TRUE,"Erreur : au moins 2 options non compatibles sélectionnées",IF(AI39=1,Prix!$H$51,0)+IF(AJ39=1,Prix!$H$52,0)+IF(AL39=1,Prix!$H$54,0)+IF(AM39=1,Prix!$H$56,0)+IF(AN39=1,Prix!$H$57,0)+IF(AO39=1,Prix!$H$58,0)+IF(AK39=1,Prix!$H$53,0)+Prix!$H$49),0)+IF(AP39=1,IF(NOT(OR(AND(NOT(AU39),NOT(AV39),NOT(AW39)),AND(NOT(AU39),NOT(AV39),AW39),AND(NOT(AU39),AV39,NOT(AW39)),AND(AU39,NOT(AV39),NOT(AW39))))=TRUE,"Erreur : au moins 2 options non compatibles sélectionnées",IF(AQ39=1,Prix!$H$36,0)+IF(AR39=1,Prix!$H$37,0)+IF(AS39=1,Prix!$H$38,0)+IF(AU39=1,Prix!$H$41,0)+IF(AV39=1,Prix!$H$42,0)+IF(AW39=1,Prix!$H$43,0)+IF(AT39=1,Prix!$H$40,0)+IF(AX39=1,Prix!$H$44,0)+Prix!$H$34),0)),)</f>
        <v>36.36</v>
      </c>
    </row>
    <row r="40" spans="1:54" x14ac:dyDescent="0.3">
      <c r="A40" s="161"/>
      <c r="B40" s="10"/>
      <c r="C40" s="11"/>
      <c r="D40" s="11"/>
      <c r="E40" s="11"/>
      <c r="F40" s="12"/>
      <c r="G40" s="13"/>
      <c r="H40" s="13"/>
      <c r="I40" s="23"/>
      <c r="J40" s="27"/>
      <c r="K40" s="112" t="str">
        <f t="shared" si="0"/>
        <v/>
      </c>
      <c r="L40" s="113" t="str">
        <f t="shared" si="1"/>
        <v/>
      </c>
      <c r="M40" s="113" t="str">
        <f t="shared" si="2"/>
        <v/>
      </c>
      <c r="N40" s="113" t="str">
        <f t="shared" si="3"/>
        <v/>
      </c>
      <c r="O40" s="113" t="str">
        <f t="shared" si="4"/>
        <v/>
      </c>
      <c r="P40" s="11"/>
      <c r="Q40" s="11"/>
      <c r="R40" s="98"/>
      <c r="S40" s="88"/>
      <c r="T40" s="129"/>
      <c r="U40" s="110" t="str">
        <f t="shared" si="5"/>
        <v/>
      </c>
      <c r="V40" s="110" t="str">
        <f t="shared" si="6"/>
        <v/>
      </c>
      <c r="W40" s="139"/>
      <c r="X40" s="27">
        <v>1</v>
      </c>
      <c r="Y40" s="110">
        <f t="shared" si="7"/>
        <v>1</v>
      </c>
      <c r="Z40" s="110">
        <f t="shared" si="8"/>
        <v>1</v>
      </c>
      <c r="AA40" s="110">
        <f t="shared" si="9"/>
        <v>1</v>
      </c>
      <c r="AB40" s="110" t="str">
        <f t="shared" si="10"/>
        <v/>
      </c>
      <c r="AC40" s="110" t="str">
        <f t="shared" si="11"/>
        <v/>
      </c>
      <c r="AD40" s="11">
        <v>1</v>
      </c>
      <c r="AE40" s="11">
        <v>1</v>
      </c>
      <c r="AF40" s="11"/>
      <c r="AG40" s="62">
        <v>1</v>
      </c>
      <c r="AH40" s="27"/>
      <c r="AI40" s="110" t="str">
        <f t="shared" si="12"/>
        <v/>
      </c>
      <c r="AJ40" s="110" t="str">
        <f t="shared" si="13"/>
        <v/>
      </c>
      <c r="AK40" s="110" t="str">
        <f t="shared" si="14"/>
        <v/>
      </c>
      <c r="AL40" s="110" t="str">
        <f t="shared" si="15"/>
        <v/>
      </c>
      <c r="AM40" s="11"/>
      <c r="AN40" s="11"/>
      <c r="AO40" s="28"/>
      <c r="AP40" s="27"/>
      <c r="AQ40" s="108" t="str">
        <f t="shared" si="16"/>
        <v/>
      </c>
      <c r="AR40" s="108" t="str">
        <f t="shared" si="17"/>
        <v/>
      </c>
      <c r="AS40" s="108" t="str">
        <f t="shared" si="18"/>
        <v/>
      </c>
      <c r="AT40" s="10"/>
      <c r="AU40" s="10"/>
      <c r="AV40" s="10"/>
      <c r="AW40" s="10"/>
      <c r="AX40" s="28"/>
      <c r="AY40" s="153">
        <f>IFERROR(IF(NOT(OR(AND(J40,NOT(T40),NOT(X40),NOT(AH40),NOT(AP40)),AND(NOT(J40),T40,NOT(X40),NOT(AH40),NOT(AP40)),AND(NOT(J40),NOT(T40),X40,NOT(AH40),NOT(AP40)),AND(NOT(J40),NOT(T40),NOT(X40),AH40,NOT(AP40)),AND(NOT(J40),NOT(T40),NOT(X40),NOT(AH40),AP40),NOT(AND(J40,T40,X40,AH40,AP40))))=TRUE,"Erreur : au moins 2 imprimantes ont été sélectionnées sur la même ligne",IF(J40=1,IF(K40=1,Prix!$B$4,0)+IF(L40=1,Prix!$B$5,0)+IF(M40=1,Prix!$B$6,0)+IF(N40=1,Prix!$B$7,0)+IF(O40=1,Prix!$B$8,0)+IF(P40=1,Prix!$B$10,0)+IF(Q40=1,Prix!$B$11,0)+IF(R40=1,Prix!$B$12,0)+IF(S40=1,Prix!$B$13,0)+Prix!$B$2,0)+IF(T40=1,IF(U40=1,Prix!$B$65,0)+IF(W40=1,Prix!$B$68,0)+IF(V40=1,Prix!$B$66,0)+Prix!$B$63,0)+IF(X40=1,IF(Y40=1,Prix!$B$20,0)+IF(Z40=1,Prix!$B$21,0)+IF(AA40=1,Prix!$B$22,0)+IF(AB40=1,Prix!$B$23,0)+IF(AC40=1,Prix!$B$24,0)+IF(AD40=1,Prix!$B$26,0)+IF(AE40=1,Prix!$B$27,0)+IF(AF40=1,Prix!$B$28,0)+IF(AG40=1,Prix!$B$29,0)+Prix!$B$18,0)+IF(AH40=1,IF(NOT(OR(AND(NOT(AM40),NOT(AN40),NOT(AO40)),AND(NOT(AM40),NOT(AN40),AO40),AND(NOT(AM40),AN40,NOT(AO40)),AND(AM40,NOT(AN40),NOT(AO40))))=TRUE,"Erreur : au moins 2 options non compatibles sélectionnées",IF(AI40=1,Prix!$B$51,0)+IF(AJ40=1,Prix!$B$52,0)+IF(AL40=1,Prix!$B$54,0)+IF(AM40=1,Prix!$B$56,0)+IF(AN40=1,Prix!$B$57,0)+IF(AO40=1,Prix!$B$58,0)+IF(AK40=1,Prix!$B$53,0)+Prix!$B$49),0)+IF(AP40=1,IF(NOT(OR(AND(NOT(AU40),NOT(AV40),NOT(AW40)),AND(NOT(AU40),NOT(AV40),AW40),AND(NOT(AU40),AV40,NOT(AW40)),AND(AU40,NOT(AV40),NOT(AW40))))=TRUE,"Erreur : au moins 2 options non compatibles sélectionnées",IF(AQ40=1,Prix!$B$36,0)+IF(AR40=1,Prix!$B$37,0)+IF(AS40=1,Prix!$B$38,0)+IF(AU40=1,Prix!$B$41,0)+IF(AV40=1,Prix!$B$42,0)+IF(AW40=1,Prix!$B$43,0)+IF(AT40=1,Prix!$B$40,0)+IF(AX40=1,Prix!$B$44,0)+Prix!$B$34),0)),)</f>
        <v>4075.94</v>
      </c>
      <c r="AZ40" s="153">
        <f>IFERROR(IF(NOT(OR(AND(J40,NOT(T40),NOT(X40),NOT(AH40),NOT(AP40)),AND(NOT(J40),T40,NOT(X40),NOT(AH40),NOT(AP40)),AND(NOT(J40),NOT(T40),X40,NOT(AH40),NOT(AP40)),AND(NOT(J40),NOT(T40),NOT(X40),AH40,NOT(AP40)),AND(NOT(J40),NOT(T40),NOT(X40),NOT(AH40),AP40),NOT(AND(J40,T40,X40,AH40,AP40))))=TRUE,"Erreur : au moins 2 imprimantes ont été sélectionnées sur la même ligne",IF(J40=1,IF(K40=1,Prix!$F$4,0)+IF(L40=1,Prix!$F$5,0)+IF(M40=1,Prix!$F$6,0)+IF(N40=1,Prix!$F$7,0)+IF(O40=1,Prix!$F$8,0)+IF(P40=1,Prix!$F$10,0)+IF(Q40=1,Prix!$F$11,0)+IF(R40=1,Prix!$F$12,0)+IF(S40=1,Prix!$F$13,0)+Prix!$F$2,0)+IF(T40=1,IF(U40=1,Prix!$F$65,0)+IF(W40=1,Prix!$F$68,0)+IF(V40=1,Prix!$F$66,0)+Prix!$F$63,0)+IF(X40=1,IF(Y40=1,Prix!$F$20,0)+IF(Z40=1,Prix!$F$21,0)+IF(AA40=1,Prix!$F$22,0)+IF(AB40=1,Prix!$F$23,0)+IF(AC40=1,Prix!$F$24,0)+IF(AD40=1,Prix!$F$26,0)+IF(AE40=1,Prix!$F$27,0)+IF(AF40=1,Prix!$F$28,0)+IF(AG40=1,Prix!$F$29,0)+Prix!$F$18,0)+IF(AH40=1,IF(NOT(OR(AND(NOT(AM40),NOT(AN40),NOT(AO40)),AND(NOT(AM40),NOT(AN40),AO40),AND(NOT(AM40),AN40,NOT(AO40)),AND(AM40,NOT(AN40),NOT(AO40))))=TRUE,"Erreur : au moins 2 options non compatibles sélectionnées",IF(AI40=1,Prix!$F$51,0)+IF(AJ40=1,Prix!$F$52,0)+IF(AL40=1,Prix!$F$54,0)+IF(AM40=1,Prix!$F$56,0)+IF(AN40=1,Prix!$F$57,0)+IF(AO40=1,Prix!$F$58,0)+IF(AK40=1,Prix!$F$53,0)+Prix!$F$49),0)+IF(AP40=1,IF(NOT(OR(AND(NOT(AU40),NOT(AV40),NOT(AW40)),AND(NOT(AU40),NOT(AV40),AW40),AND(NOT(AU40),AV40,NOT(AW40)),AND(AU40,NOT(AV40),NOT(AW40))))=TRUE,"Erreur : au moins 2 options non compatibles sélectionnées",IF(AQ40=1,Prix!$F$36,0)+IF(AR40=1,Prix!$F$37,0)+IF(AS40=1,Prix!$F$38,0)+IF(AU40=1,Prix!$F$41,0)+IF(AV40=1,Prix!$F$42,0)+IF(AW40=1,Prix!$F$43,0)+IF(AT40=1,Prix!$F$40,0)+IF(AX40=1,Prix!$F$44,0)+Prix!$F$34),0)),)</f>
        <v>105.11999999999999</v>
      </c>
      <c r="BA40" s="153">
        <f>IFERROR(IF(NOT(OR(AND(J40,NOT(T40),NOT(X40),NOT(AH40),NOT(AP40)),AND(NOT(J40),T40,NOT(X40),NOT(AH40),NOT(AP40)),AND(NOT(J40),NOT(T40),X40,NOT(AH40),NOT(AP40)),AND(NOT(J40),NOT(T40),NOT(X40),AH40,NOT(AP40)),AND(NOT(J40),NOT(T40),NOT(X40),NOT(AH40),AP40),NOT(AND(J40,T40,X40,AH40,AP40))))=TRUE,"Erreur : au moins 2 imprimantes ont été sélectionnées sur la même ligne",IF(J40=1,IF(K40=1,Prix!$G$4,0)+IF(L40=1,Prix!$G$5,0)+IF(M40=1,Prix!$G$6,0)+IF(N40=1,Prix!$G$7,0)+IF(O40=1,Prix!$G$8,0)+IF(P40=1,Prix!$G$10,0)+IF(Q40=1,Prix!$G$11,0)+IF(R40=1,Prix!$G$12,0)+IF(S40=1,Prix!$G$13,0)+Prix!$G$2,0)+IF(T40=1,IF(U40=1,Prix!$G$65,0)+IF(W40=1,Prix!$G$68,0)+IF(V40=1,Prix!$G$66,0)+Prix!$G$63,0)+IF(X40=1,IF(Y40=1,Prix!$G$20,0)+IF(Z40=1,Prix!$G$21,0)+IF(AA40=1,Prix!$G$22,0)+IF(AB40=1,Prix!$G$23,0)+IF(AC40=1,Prix!$G$24,0)+IF(AD40=1,Prix!$G$26,0)+IF(AE40=1,Prix!$G$27,0)+IF(AF40=1,Prix!$G$28,0)+IF(AG40=1,Prix!$G$29,0)+Prix!$G$18,0)+IF(AH40=1,IF(NOT(OR(AND(NOT(AM40),NOT(AN40),NOT(AO40)),AND(NOT(AM40),NOT(AN40),AO40),AND(NOT(AM40),AN40,NOT(AO40)),AND(AM40,NOT(AN40),NOT(AO40))))=TRUE,"Erreur : au moins 2 options non compatibles sélectionnées",IF(AI40=1,Prix!$G$51,0)+IF(AJ40=1,Prix!$G$52,0)+IF(AL40=1,Prix!$G$54,0)+IF(AM40=1,Prix!$G$56,0)+IF(AN40=1,Prix!$G$57,0)+IF(AO40=1,Prix!$G$58,0)+IF(AK40=1,Prix!$G$53,0)+Prix!$G$49),0)+IF(AP40=1,IF(NOT(OR(AND(NOT(AU40),NOT(AV40),NOT(AW40)),AND(NOT(AU40),NOT(AV40),AW40),AND(NOT(AU40),AV40,NOT(AW40)),AND(AU40,NOT(AV40),NOT(AW40))))=TRUE,"Erreur : au moins 2 options non compatibles sélectionnées",IF(AQ40=1,Prix!$G$36,0)+IF(AR40=1,Prix!$G$37,0)+IF(AS40=1,Prix!$G$38,0)+IF(AU40=1,Prix!$G$41,0)+IF(AV40=1,Prix!$G$42,0)+IF(AW40=1,Prix!$G$43,0)+IF(AT40=1,Prix!$G$40,0)+IF(AX40=1,Prix!$G$44,0)+Prix!$G$34),0)),)</f>
        <v>82.27</v>
      </c>
      <c r="BB40" s="153">
        <f>IFERROR(IF(NOT(OR(AND(J40,NOT(T40),NOT(X40),NOT(AH40),NOT(AP40)),AND(NOT(J40),T40,NOT(X40),NOT(AH40),NOT(AP40)),AND(NOT(J40),NOT(T40),X40,NOT(AH40),NOT(AP40)),AND(NOT(J40),NOT(T40),NOT(X40),AH40,NOT(AP40)),AND(NOT(J40),NOT(T40),NOT(X40),NOT(AH40),AP40),NOT(AND(J40,T40,X40,AH40,AP40))))=TRUE,"Erreur : au moins 2 imprimantes ont été sélectionnées sur la même ligne",IF(J40=1,IF(K40=1,Prix!$H$4,0)+IF(L40=1,Prix!$H$5,0)+IF(M40=1,Prix!$H$6,0)+IF(N40=1,Prix!$H$7,0)+IF(O40=1,Prix!$H$8,0)+IF(P40=1,Prix!$H$10,0)+IF(Q40=1,Prix!$H$11,0)+IF(R40=1,Prix!$H$12,0)+IF(S40=1,Prix!$H$13,0)+Prix!$H$2,0)+IF(T40=1,IF(U40=1,Prix!$H$65,0)+IF(W40=1,Prix!$H$68,0)+IF(V40=1,Prix!$H$66,0)+Prix!$H$63,0)+IF(X40=1,IF(Y40=1,Prix!$H$20,0)+IF(Z40=1,Prix!$H$21,0)+IF(AA40=1,Prix!$H$22,0)+IF(AB40=1,Prix!$H$23,0)+IF(AC40=1,Prix!$H$24,0)+IF(AD40=1,Prix!$H$26,0)+IF(AE40=1,Prix!$H$27,0)+IF(AF40=1,Prix!$H$28,0)+IF(AG40=1,Prix!$H$29,0)+Prix!$H$18,0)+IF(AH40=1,IF(NOT(OR(AND(NOT(AM40),NOT(AN40),NOT(AO40)),AND(NOT(AM40),NOT(AN40),AO40),AND(NOT(AM40),AN40,NOT(AO40)),AND(AM40,NOT(AN40),NOT(AO40))))=TRUE,"Erreur : au moins 2 options non compatibles sélectionnées",IF(AI40=1,Prix!$H$51,0)+IF(AJ40=1,Prix!$H$52,0)+IF(AL40=1,Prix!$H$54,0)+IF(AM40=1,Prix!$H$56,0)+IF(AN40=1,Prix!$H$57,0)+IF(AO40=1,Prix!$H$58,0)+IF(AK40=1,Prix!$H$53,0)+Prix!$H$49),0)+IF(AP40=1,IF(NOT(OR(AND(NOT(AU40),NOT(AV40),NOT(AW40)),AND(NOT(AU40),NOT(AV40),AW40),AND(NOT(AU40),AV40,NOT(AW40)),AND(AU40,NOT(AV40),NOT(AW40))))=TRUE,"Erreur : au moins 2 options non compatibles sélectionnées",IF(AQ40=1,Prix!$H$36,0)+IF(AR40=1,Prix!$H$37,0)+IF(AS40=1,Prix!$H$38,0)+IF(AU40=1,Prix!$H$41,0)+IF(AV40=1,Prix!$H$42,0)+IF(AW40=1,Prix!$H$43,0)+IF(AT40=1,Prix!$H$40,0)+IF(AX40=1,Prix!$H$44,0)+Prix!$H$34),0)),)</f>
        <v>81.430000000000007</v>
      </c>
    </row>
    <row r="41" spans="1:54" x14ac:dyDescent="0.3">
      <c r="A41" s="161"/>
      <c r="B41" s="10"/>
      <c r="C41" s="11"/>
      <c r="D41" s="11"/>
      <c r="E41" s="11"/>
      <c r="F41" s="12"/>
      <c r="G41" s="13"/>
      <c r="H41" s="13"/>
      <c r="I41" s="23"/>
      <c r="J41" s="27"/>
      <c r="K41" s="112" t="str">
        <f t="shared" ref="K41" si="19">IF(J41=1,1,"")</f>
        <v/>
      </c>
      <c r="L41" s="113" t="str">
        <f t="shared" ref="L41" si="20">IF(J41=1,1,"")</f>
        <v/>
      </c>
      <c r="M41" s="113" t="str">
        <f t="shared" ref="M41" si="21">IF(J41=1,1,"")</f>
        <v/>
      </c>
      <c r="N41" s="113" t="str">
        <f t="shared" ref="N41" si="22">IF(AND(J41=1,IF(S41=1,0,1)),1,"")</f>
        <v/>
      </c>
      <c r="O41" s="113" t="str">
        <f t="shared" ref="O41" si="23">IF(AND(J41=1,IF(P41=1,0,1)),1,"")</f>
        <v/>
      </c>
      <c r="P41" s="11"/>
      <c r="Q41" s="11"/>
      <c r="R41" s="98"/>
      <c r="S41" s="88"/>
      <c r="T41" s="129"/>
      <c r="U41" s="110" t="str">
        <f t="shared" ref="U41" si="24">IF(T41=1,1,"")</f>
        <v/>
      </c>
      <c r="V41" s="110" t="str">
        <f t="shared" ref="V41" si="25">IF(T41=1,1,"")</f>
        <v/>
      </c>
      <c r="W41" s="139"/>
      <c r="X41" s="27"/>
      <c r="Y41" s="110" t="str">
        <f t="shared" ref="Y41" si="26">IF(X41=1,1,"")</f>
        <v/>
      </c>
      <c r="Z41" s="110" t="str">
        <f t="shared" ref="Z41" si="27">IF(X41=1,1,"")</f>
        <v/>
      </c>
      <c r="AA41" s="110" t="str">
        <f t="shared" ref="AA41" si="28">IF(X41=1,1,"")</f>
        <v/>
      </c>
      <c r="AB41" s="110" t="str">
        <f t="shared" ref="AB41" si="29">IF(AND(X41=1,IF(AG41=1,0,1)),1,"")</f>
        <v/>
      </c>
      <c r="AC41" s="110" t="str">
        <f t="shared" ref="AC41" si="30">IF(AND(X41=1,IF(AD41=1,0,1)),1,"")</f>
        <v/>
      </c>
      <c r="AD41" s="11"/>
      <c r="AE41" s="11"/>
      <c r="AF41" s="11"/>
      <c r="AG41" s="62"/>
      <c r="AH41" s="27"/>
      <c r="AI41" s="110" t="str">
        <f t="shared" ref="AI41" si="31">IF(AH41=1,1,"")</f>
        <v/>
      </c>
      <c r="AJ41" s="110" t="str">
        <f t="shared" ref="AJ41" si="32">IF(AH41=1,1,"")</f>
        <v/>
      </c>
      <c r="AK41" s="110" t="str">
        <f t="shared" ref="AK41" si="33">IF(AH41=1,1,"")</f>
        <v/>
      </c>
      <c r="AL41" s="110" t="str">
        <f t="shared" ref="AL41" si="34">IF(AH41=1,1,"")</f>
        <v/>
      </c>
      <c r="AM41" s="11"/>
      <c r="AN41" s="11"/>
      <c r="AO41" s="28"/>
      <c r="AP41" s="27">
        <v>1</v>
      </c>
      <c r="AQ41" s="108">
        <f t="shared" ref="AQ41" si="35">IF(AP41=1,1,"")</f>
        <v>1</v>
      </c>
      <c r="AR41" s="108">
        <f t="shared" ref="AR41" si="36">IF(AP41=1,1,"")</f>
        <v>1</v>
      </c>
      <c r="AS41" s="108">
        <f t="shared" ref="AS41" si="37">IF(AP41=1,1,"")</f>
        <v>1</v>
      </c>
      <c r="AT41" s="10"/>
      <c r="AU41" s="10">
        <v>1</v>
      </c>
      <c r="AV41" s="10"/>
      <c r="AW41" s="10"/>
      <c r="AX41" s="28"/>
      <c r="AY41" s="153">
        <f>IFERROR(IF(NOT(OR(AND(J41,NOT(T41),NOT(X41),NOT(AH41),NOT(AP41)),AND(NOT(J41),T41,NOT(X41),NOT(AH41),NOT(AP41)),AND(NOT(J41),NOT(T41),X41,NOT(AH41),NOT(AP41)),AND(NOT(J41),NOT(T41),NOT(X41),AH41,NOT(AP41)),AND(NOT(J41),NOT(T41),NOT(X41),NOT(AH41),AP41),NOT(AND(J41,T41,X41,AH41,AP41))))=TRUE,"Erreur : au moins 2 imprimantes ont été sélectionnées sur la même ligne",IF(J41=1,IF(K41=1,Prix!$B$4,0)+IF(L41=1,Prix!$B$5,0)+IF(M41=1,Prix!$B$6,0)+IF(N41=1,Prix!$B$7,0)+IF(O41=1,Prix!$B$8,0)+IF(P41=1,Prix!$B$10,0)+IF(Q41=1,Prix!$B$11,0)+IF(R41=1,Prix!$B$12,0)+IF(S41=1,Prix!$B$13,0)+Prix!$B$2,0)+IF(T41=1,IF(U41=1,Prix!$B$65,0)+IF(W41=1,Prix!$B$68,0)+IF(V41=1,Prix!$B$66,0)+Prix!$B$63,0)+IF(X41=1,IF(Y41=1,Prix!$B$20,0)+IF(Z41=1,Prix!$B$21,0)+IF(AA41=1,Prix!$B$22,0)+IF(AB41=1,Prix!$B$23,0)+IF(AC41=1,Prix!$B$24,0)+IF(AD41=1,Prix!$B$26,0)+IF(AE41=1,Prix!$B$27,0)+IF(AF41=1,Prix!$B$28,0)+IF(AG41=1,Prix!$B$29,0)+Prix!$B$18,0)+IF(AH41=1,IF(NOT(OR(AND(NOT(AM41),NOT(AN41),NOT(AO41)),AND(NOT(AM41),NOT(AN41),AO41),AND(NOT(AM41),AN41,NOT(AO41)),AND(AM41,NOT(AN41),NOT(AO41))))=TRUE,"Erreur : au moins 2 options non compatibles sélectionnées",IF(AI41=1,Prix!$B$51,0)+IF(AJ41=1,Prix!$B$52,0)+IF(AL41=1,Prix!$B$54,0)+IF(AM41=1,Prix!$B$56,0)+IF(AN41=1,Prix!$B$57,0)+IF(AO41=1,Prix!$B$58,0)+IF(AK41=1,Prix!$B$53,0)+Prix!$B$49),0)+IF(AP41=1,IF(NOT(OR(AND(NOT(AU41),NOT(AV41),NOT(AW41)),AND(NOT(AU41),NOT(AV41),AW41),AND(NOT(AU41),AV41,NOT(AW41)),AND(AU41,NOT(AV41),NOT(AW41))))=TRUE,"Erreur : au moins 2 options non compatibles sélectionnées",IF(AQ41=1,Prix!$B$36,0)+IF(AR41=1,Prix!$B$37,0)+IF(AS41=1,Prix!$B$38,0)+IF(AU41=1,Prix!$B$41,0)+IF(AV41=1,Prix!$B$42,0)+IF(AW41=1,Prix!$B$43,0)+IF(AT41=1,Prix!$B$40,0)+IF(AX41=1,Prix!$B$44,0)+Prix!$B$34),0)),)</f>
        <v>1764.8200000000002</v>
      </c>
      <c r="AZ41" s="153">
        <f>IFERROR(IF(NOT(OR(AND(J41,NOT(T41),NOT(X41),NOT(AH41),NOT(AP41)),AND(NOT(J41),T41,NOT(X41),NOT(AH41),NOT(AP41)),AND(NOT(J41),NOT(T41),X41,NOT(AH41),NOT(AP41)),AND(NOT(J41),NOT(T41),NOT(X41),AH41,NOT(AP41)),AND(NOT(J41),NOT(T41),NOT(X41),NOT(AH41),AP41),NOT(AND(J41,T41,X41,AH41,AP41))))=TRUE,"Erreur : au moins 2 imprimantes ont été sélectionnées sur la même ligne",IF(J41=1,IF(K41=1,Prix!$F$4,0)+IF(L41=1,Prix!$F$5,0)+IF(M41=1,Prix!$F$6,0)+IF(N41=1,Prix!$F$7,0)+IF(O41=1,Prix!$F$8,0)+IF(P41=1,Prix!$F$10,0)+IF(Q41=1,Prix!$F$11,0)+IF(R41=1,Prix!$F$12,0)+IF(S41=1,Prix!$F$13,0)+Prix!$F$2,0)+IF(T41=1,IF(U41=1,Prix!$F$65,0)+IF(W41=1,Prix!$F$68,0)+IF(V41=1,Prix!$F$66,0)+Prix!$F$63,0)+IF(X41=1,IF(Y41=1,Prix!$F$20,0)+IF(Z41=1,Prix!$F$21,0)+IF(AA41=1,Prix!$F$22,0)+IF(AB41=1,Prix!$F$23,0)+IF(AC41=1,Prix!$F$24,0)+IF(AD41=1,Prix!$F$26,0)+IF(AE41=1,Prix!$F$27,0)+IF(AF41=1,Prix!$F$28,0)+IF(AG41=1,Prix!$F$29,0)+Prix!$F$18,0)+IF(AH41=1,IF(NOT(OR(AND(NOT(AM41),NOT(AN41),NOT(AO41)),AND(NOT(AM41),NOT(AN41),AO41),AND(NOT(AM41),AN41,NOT(AO41)),AND(AM41,NOT(AN41),NOT(AO41))))=TRUE,"Erreur : au moins 2 options non compatibles sélectionnées",IF(AI41=1,Prix!$F$51,0)+IF(AJ41=1,Prix!$F$52,0)+IF(AL41=1,Prix!$F$54,0)+IF(AM41=1,Prix!$F$56,0)+IF(AN41=1,Prix!$F$57,0)+IF(AO41=1,Prix!$F$58,0)+IF(AK41=1,Prix!$F$53,0)+Prix!$F$49),0)+IF(AP41=1,IF(NOT(OR(AND(NOT(AU41),NOT(AV41),NOT(AW41)),AND(NOT(AU41),NOT(AV41),AW41),AND(NOT(AU41),AV41,NOT(AW41)),AND(AU41,NOT(AV41),NOT(AW41))))=TRUE,"Erreur : au moins 2 options non compatibles sélectionnées",IF(AQ41=1,Prix!$F$36,0)+IF(AR41=1,Prix!$F$37,0)+IF(AS41=1,Prix!$F$38,0)+IF(AU41=1,Prix!$F$41,0)+IF(AV41=1,Prix!$F$42,0)+IF(AW41=1,Prix!$F$43,0)+IF(AT41=1,Prix!$F$40,0)+IF(AX41=1,Prix!$F$44,0)+Prix!$F$34),0)),)</f>
        <v>55.21</v>
      </c>
      <c r="BA41" s="153">
        <f>IFERROR(IF(NOT(OR(AND(J41,NOT(T41),NOT(X41),NOT(AH41),NOT(AP41)),AND(NOT(J41),T41,NOT(X41),NOT(AH41),NOT(AP41)),AND(NOT(J41),NOT(T41),X41,NOT(AH41),NOT(AP41)),AND(NOT(J41),NOT(T41),NOT(X41),AH41,NOT(AP41)),AND(NOT(J41),NOT(T41),NOT(X41),NOT(AH41),AP41),NOT(AND(J41,T41,X41,AH41,AP41))))=TRUE,"Erreur : au moins 2 imprimantes ont été sélectionnées sur la même ligne",IF(J41=1,IF(K41=1,Prix!$G$4,0)+IF(L41=1,Prix!$G$5,0)+IF(M41=1,Prix!$G$6,0)+IF(N41=1,Prix!$G$7,0)+IF(O41=1,Prix!$G$8,0)+IF(P41=1,Prix!$G$10,0)+IF(Q41=1,Prix!$G$11,0)+IF(R41=1,Prix!$G$12,0)+IF(S41=1,Prix!$G$13,0)+Prix!$G$2,0)+IF(T41=1,IF(U41=1,Prix!$G$65,0)+IF(W41=1,Prix!$G$68,0)+IF(V41=1,Prix!$G$66,0)+Prix!$G$63,0)+IF(X41=1,IF(Y41=1,Prix!$G$20,0)+IF(Z41=1,Prix!$G$21,0)+IF(AA41=1,Prix!$G$22,0)+IF(AB41=1,Prix!$G$23,0)+IF(AC41=1,Prix!$G$24,0)+IF(AD41=1,Prix!$G$26,0)+IF(AE41=1,Prix!$G$27,0)+IF(AF41=1,Prix!$G$28,0)+IF(AG41=1,Prix!$G$29,0)+Prix!$G$18,0)+IF(AH41=1,IF(NOT(OR(AND(NOT(AM41),NOT(AN41),NOT(AO41)),AND(NOT(AM41),NOT(AN41),AO41),AND(NOT(AM41),AN41,NOT(AO41)),AND(AM41,NOT(AN41),NOT(AO41))))=TRUE,"Erreur : au moins 2 options non compatibles sélectionnées",IF(AI41=1,Prix!$G$51,0)+IF(AJ41=1,Prix!$G$52,0)+IF(AL41=1,Prix!$G$54,0)+IF(AM41=1,Prix!$G$56,0)+IF(AN41=1,Prix!$G$57,0)+IF(AO41=1,Prix!$G$58,0)+IF(AK41=1,Prix!$G$53,0)+Prix!$G$49),0)+IF(AP41=1,IF(NOT(OR(AND(NOT(AU41),NOT(AV41),NOT(AW41)),AND(NOT(AU41),NOT(AV41),AW41),AND(NOT(AU41),AV41,NOT(AW41)),AND(AU41,NOT(AV41),NOT(AW41))))=TRUE,"Erreur : au moins 2 options non compatibles sélectionnées",IF(AQ41=1,Prix!$G$36,0)+IF(AR41=1,Prix!$G$37,0)+IF(AS41=1,Prix!$G$38,0)+IF(AU41=1,Prix!$G$41,0)+IF(AV41=1,Prix!$G$42,0)+IF(AW41=1,Prix!$G$43,0)+IF(AT41=1,Prix!$G$40,0)+IF(AX41=1,Prix!$G$44,0)+Prix!$G$34),0)),)</f>
        <v>43.59</v>
      </c>
      <c r="BB41" s="153">
        <f>IFERROR(IF(NOT(OR(AND(J41,NOT(T41),NOT(X41),NOT(AH41),NOT(AP41)),AND(NOT(J41),T41,NOT(X41),NOT(AH41),NOT(AP41)),AND(NOT(J41),NOT(T41),X41,NOT(AH41),NOT(AP41)),AND(NOT(J41),NOT(T41),NOT(X41),AH41,NOT(AP41)),AND(NOT(J41),NOT(T41),NOT(X41),NOT(AH41),AP41),NOT(AND(J41,T41,X41,AH41,AP41))))=TRUE,"Erreur : au moins 2 imprimantes ont été sélectionnées sur la même ligne",IF(J41=1,IF(K41=1,Prix!$H$4,0)+IF(L41=1,Prix!$H$5,0)+IF(M41=1,Prix!$H$6,0)+IF(N41=1,Prix!$H$7,0)+IF(O41=1,Prix!$H$8,0)+IF(P41=1,Prix!$H$10,0)+IF(Q41=1,Prix!$H$11,0)+IF(R41=1,Prix!$H$12,0)+IF(S41=1,Prix!$H$13,0)+Prix!$H$2,0)+IF(T41=1,IF(U41=1,Prix!$H$65,0)+IF(W41=1,Prix!$H$68,0)+IF(V41=1,Prix!$H$66,0)+Prix!$H$63,0)+IF(X41=1,IF(Y41=1,Prix!$H$20,0)+IF(Z41=1,Prix!$H$21,0)+IF(AA41=1,Prix!$H$22,0)+IF(AB41=1,Prix!$H$23,0)+IF(AC41=1,Prix!$H$24,0)+IF(AD41=1,Prix!$H$26,0)+IF(AE41=1,Prix!$H$27,0)+IF(AF41=1,Prix!$H$28,0)+IF(AG41=1,Prix!$H$29,0)+Prix!$H$18,0)+IF(AH41=1,IF(NOT(OR(AND(NOT(AM41),NOT(AN41),NOT(AO41)),AND(NOT(AM41),NOT(AN41),AO41),AND(NOT(AM41),AN41,NOT(AO41)),AND(AM41,NOT(AN41),NOT(AO41))))=TRUE,"Erreur : au moins 2 options non compatibles sélectionnées",IF(AI41=1,Prix!$H$51,0)+IF(AJ41=1,Prix!$H$52,0)+IF(AL41=1,Prix!$H$54,0)+IF(AM41=1,Prix!$H$56,0)+IF(AN41=1,Prix!$H$57,0)+IF(AO41=1,Prix!$H$58,0)+IF(AK41=1,Prix!$H$53,0)+Prix!$H$49),0)+IF(AP41=1,IF(NOT(OR(AND(NOT(AU41),NOT(AV41),NOT(AW41)),AND(NOT(AU41),NOT(AV41),AW41),AND(NOT(AU41),AV41,NOT(AW41)),AND(AU41,NOT(AV41),NOT(AW41))))=TRUE,"Erreur : au moins 2 options non compatibles sélectionnées",IF(AQ41=1,Prix!$H$36,0)+IF(AR41=1,Prix!$H$37,0)+IF(AS41=1,Prix!$H$38,0)+IF(AU41=1,Prix!$H$41,0)+IF(AV41=1,Prix!$H$42,0)+IF(AW41=1,Prix!$H$43,0)+IF(AT41=1,Prix!$H$40,0)+IF(AX41=1,Prix!$H$44,0)+Prix!$H$34),0)),)</f>
        <v>36.36</v>
      </c>
    </row>
    <row r="42" spans="1:54" x14ac:dyDescent="0.3">
      <c r="A42" s="161"/>
      <c r="B42" s="10"/>
      <c r="C42" s="11"/>
      <c r="D42" s="11"/>
      <c r="E42" s="11"/>
      <c r="F42" s="12"/>
      <c r="G42" s="13"/>
      <c r="H42" s="13"/>
      <c r="I42" s="23"/>
      <c r="J42" s="27"/>
      <c r="K42" s="112" t="str">
        <f t="shared" si="0"/>
        <v/>
      </c>
      <c r="L42" s="113" t="str">
        <f t="shared" si="1"/>
        <v/>
      </c>
      <c r="M42" s="113" t="str">
        <f t="shared" si="2"/>
        <v/>
      </c>
      <c r="N42" s="113" t="str">
        <f t="shared" si="3"/>
        <v/>
      </c>
      <c r="O42" s="113" t="str">
        <f t="shared" si="4"/>
        <v/>
      </c>
      <c r="P42" s="11"/>
      <c r="Q42" s="11"/>
      <c r="R42" s="98"/>
      <c r="S42" s="88"/>
      <c r="T42" s="129"/>
      <c r="U42" s="110" t="str">
        <f t="shared" si="5"/>
        <v/>
      </c>
      <c r="V42" s="110" t="str">
        <f t="shared" si="6"/>
        <v/>
      </c>
      <c r="W42" s="139"/>
      <c r="X42" s="27"/>
      <c r="Y42" s="110" t="str">
        <f t="shared" si="7"/>
        <v/>
      </c>
      <c r="Z42" s="110" t="str">
        <f t="shared" si="8"/>
        <v/>
      </c>
      <c r="AA42" s="110" t="str">
        <f t="shared" si="9"/>
        <v/>
      </c>
      <c r="AB42" s="110" t="str">
        <f t="shared" si="10"/>
        <v/>
      </c>
      <c r="AC42" s="110" t="str">
        <f t="shared" si="11"/>
        <v/>
      </c>
      <c r="AD42" s="11"/>
      <c r="AE42" s="11"/>
      <c r="AF42" s="11"/>
      <c r="AG42" s="62"/>
      <c r="AH42" s="27">
        <v>1</v>
      </c>
      <c r="AI42" s="110">
        <f t="shared" si="12"/>
        <v>1</v>
      </c>
      <c r="AJ42" s="110">
        <f t="shared" si="13"/>
        <v>1</v>
      </c>
      <c r="AK42" s="110">
        <f t="shared" si="14"/>
        <v>1</v>
      </c>
      <c r="AL42" s="110">
        <f t="shared" si="15"/>
        <v>1</v>
      </c>
      <c r="AM42" s="11"/>
      <c r="AN42" s="11">
        <v>1</v>
      </c>
      <c r="AO42" s="28"/>
      <c r="AP42" s="27"/>
      <c r="AQ42" s="108" t="str">
        <f t="shared" si="16"/>
        <v/>
      </c>
      <c r="AR42" s="108" t="str">
        <f t="shared" si="17"/>
        <v/>
      </c>
      <c r="AS42" s="108" t="str">
        <f t="shared" si="18"/>
        <v/>
      </c>
      <c r="AT42" s="10"/>
      <c r="AU42" s="10"/>
      <c r="AV42" s="10"/>
      <c r="AW42" s="10"/>
      <c r="AX42" s="28"/>
      <c r="AY42" s="153">
        <f>IFERROR(IF(NOT(OR(AND(J42,NOT(T42),NOT(X42),NOT(AH42),NOT(AP42)),AND(NOT(J42),T42,NOT(X42),NOT(AH42),NOT(AP42)),AND(NOT(J42),NOT(T42),X42,NOT(AH42),NOT(AP42)),AND(NOT(J42),NOT(T42),NOT(X42),AH42,NOT(AP42)),AND(NOT(J42),NOT(T42),NOT(X42),NOT(AH42),AP42),NOT(AND(J42,T42,X42,AH42,AP42))))=TRUE,"Erreur : au moins 2 imprimantes ont été sélectionnées sur la même ligne",IF(J42=1,IF(K42=1,Prix!$B$4,0)+IF(L42=1,Prix!$B$5,0)+IF(M42=1,Prix!$B$6,0)+IF(N42=1,Prix!$B$7,0)+IF(O42=1,Prix!$B$8,0)+IF(P42=1,Prix!$B$10,0)+IF(Q42=1,Prix!$B$11,0)+IF(R42=1,Prix!$B$12,0)+IF(S42=1,Prix!$B$13,0)+Prix!$B$2,0)+IF(T42=1,IF(U42=1,Prix!$B$65,0)+IF(W42=1,Prix!$B$68,0)+IF(V42=1,Prix!$B$66,0)+Prix!$B$63,0)+IF(X42=1,IF(Y42=1,Prix!$B$20,0)+IF(Z42=1,Prix!$B$21,0)+IF(AA42=1,Prix!$B$22,0)+IF(AB42=1,Prix!$B$23,0)+IF(AC42=1,Prix!$B$24,0)+IF(AD42=1,Prix!$B$26,0)+IF(AE42=1,Prix!$B$27,0)+IF(AF42=1,Prix!$B$28,0)+IF(AG42=1,Prix!$B$29,0)+Prix!$B$18,0)+IF(AH42=1,IF(NOT(OR(AND(NOT(AM42),NOT(AN42),NOT(AO42)),AND(NOT(AM42),NOT(AN42),AO42),AND(NOT(AM42),AN42,NOT(AO42)),AND(AM42,NOT(AN42),NOT(AO42))))=TRUE,"Erreur : au moins 2 options non compatibles sélectionnées",IF(AI42=1,Prix!$B$51,0)+IF(AJ42=1,Prix!$B$52,0)+IF(AL42=1,Prix!$B$54,0)+IF(AM42=1,Prix!$B$56,0)+IF(AN42=1,Prix!$B$57,0)+IF(AO42=1,Prix!$B$58,0)+IF(AK42=1,Prix!$B$53,0)+Prix!$B$49),0)+IF(AP42=1,IF(NOT(OR(AND(NOT(AU42),NOT(AV42),NOT(AW42)),AND(NOT(AU42),NOT(AV42),AW42),AND(NOT(AU42),AV42,NOT(AW42)),AND(AU42,NOT(AV42),NOT(AW42))))=TRUE,"Erreur : au moins 2 options non compatibles sélectionnées",IF(AQ42=1,Prix!$B$36,0)+IF(AR42=1,Prix!$B$37,0)+IF(AS42=1,Prix!$B$38,0)+IF(AU42=1,Prix!$B$41,0)+IF(AV42=1,Prix!$B$42,0)+IF(AW42=1,Prix!$B$43,0)+IF(AT42=1,Prix!$B$40,0)+IF(AX42=1,Prix!$B$44,0)+Prix!$B$34),0)),)</f>
        <v>1438.74</v>
      </c>
      <c r="AZ42" s="153">
        <f>IFERROR(IF(NOT(OR(AND(J42,NOT(T42),NOT(X42),NOT(AH42),NOT(AP42)),AND(NOT(J42),T42,NOT(X42),NOT(AH42),NOT(AP42)),AND(NOT(J42),NOT(T42),X42,NOT(AH42),NOT(AP42)),AND(NOT(J42),NOT(T42),NOT(X42),AH42,NOT(AP42)),AND(NOT(J42),NOT(T42),NOT(X42),NOT(AH42),AP42),NOT(AND(J42,T42,X42,AH42,AP42))))=TRUE,"Erreur : au moins 2 imprimantes ont été sélectionnées sur la même ligne",IF(J42=1,IF(K42=1,Prix!$F$4,0)+IF(L42=1,Prix!$F$5,0)+IF(M42=1,Prix!$F$6,0)+IF(N42=1,Prix!$F$7,0)+IF(O42=1,Prix!$F$8,0)+IF(P42=1,Prix!$F$10,0)+IF(Q42=1,Prix!$F$11,0)+IF(R42=1,Prix!$F$12,0)+IF(S42=1,Prix!$F$13,0)+Prix!$F$2,0)+IF(T42=1,IF(U42=1,Prix!$F$65,0)+IF(W42=1,Prix!$F$68,0)+IF(V42=1,Prix!$F$66,0)+Prix!$F$63,0)+IF(X42=1,IF(Y42=1,Prix!$F$20,0)+IF(Z42=1,Prix!$F$21,0)+IF(AA42=1,Prix!$F$22,0)+IF(AB42=1,Prix!$F$23,0)+IF(AC42=1,Prix!$F$24,0)+IF(AD42=1,Prix!$F$26,0)+IF(AE42=1,Prix!$F$27,0)+IF(AF42=1,Prix!$F$28,0)+IF(AG42=1,Prix!$F$29,0)+Prix!$F$18,0)+IF(AH42=1,IF(NOT(OR(AND(NOT(AM42),NOT(AN42),NOT(AO42)),AND(NOT(AM42),NOT(AN42),AO42),AND(NOT(AM42),AN42,NOT(AO42)),AND(AM42,NOT(AN42),NOT(AO42))))=TRUE,"Erreur : au moins 2 options non compatibles sélectionnées",IF(AI42=1,Prix!$F$51,0)+IF(AJ42=1,Prix!$F$52,0)+IF(AL42=1,Prix!$F$54,0)+IF(AM42=1,Prix!$F$56,0)+IF(AN42=1,Prix!$F$57,0)+IF(AO42=1,Prix!$F$58,0)+IF(AK42=1,Prix!$F$53,0)+Prix!$F$49),0)+IF(AP42=1,IF(NOT(OR(AND(NOT(AU42),NOT(AV42),NOT(AW42)),AND(NOT(AU42),NOT(AV42),AW42),AND(NOT(AU42),AV42,NOT(AW42)),AND(AU42,NOT(AV42),NOT(AW42))))=TRUE,"Erreur : au moins 2 options non compatibles sélectionnées",IF(AQ42=1,Prix!$F$36,0)+IF(AR42=1,Prix!$F$37,0)+IF(AS42=1,Prix!$F$38,0)+IF(AU42=1,Prix!$F$41,0)+IF(AV42=1,Prix!$F$42,0)+IF(AW42=1,Prix!$F$43,0)+IF(AT42=1,Prix!$F$40,0)+IF(AX42=1,Prix!$F$44,0)+Prix!$F$34),0)),)</f>
        <v>45.42</v>
      </c>
      <c r="BA42" s="153">
        <f>IFERROR(IF(NOT(OR(AND(J42,NOT(T42),NOT(X42),NOT(AH42),NOT(AP42)),AND(NOT(J42),T42,NOT(X42),NOT(AH42),NOT(AP42)),AND(NOT(J42),NOT(T42),X42,NOT(AH42),NOT(AP42)),AND(NOT(J42),NOT(T42),NOT(X42),AH42,NOT(AP42)),AND(NOT(J42),NOT(T42),NOT(X42),NOT(AH42),AP42),NOT(AND(J42,T42,X42,AH42,AP42))))=TRUE,"Erreur : au moins 2 imprimantes ont été sélectionnées sur la même ligne",IF(J42=1,IF(K42=1,Prix!$G$4,0)+IF(L42=1,Prix!$G$5,0)+IF(M42=1,Prix!$G$6,0)+IF(N42=1,Prix!$G$7,0)+IF(O42=1,Prix!$G$8,0)+IF(P42=1,Prix!$G$10,0)+IF(Q42=1,Prix!$G$11,0)+IF(R42=1,Prix!$G$12,0)+IF(S42=1,Prix!$G$13,0)+Prix!$G$2,0)+IF(T42=1,IF(U42=1,Prix!$G$65,0)+IF(W42=1,Prix!$G$68,0)+IF(V42=1,Prix!$G$66,0)+Prix!$G$63,0)+IF(X42=1,IF(Y42=1,Prix!$G$20,0)+IF(Z42=1,Prix!$G$21,0)+IF(AA42=1,Prix!$G$22,0)+IF(AB42=1,Prix!$G$23,0)+IF(AC42=1,Prix!$G$24,0)+IF(AD42=1,Prix!$G$26,0)+IF(AE42=1,Prix!$G$27,0)+IF(AF42=1,Prix!$G$28,0)+IF(AG42=1,Prix!$G$29,0)+Prix!$G$18,0)+IF(AH42=1,IF(NOT(OR(AND(NOT(AM42),NOT(AN42),NOT(AO42)),AND(NOT(AM42),NOT(AN42),AO42),AND(NOT(AM42),AN42,NOT(AO42)),AND(AM42,NOT(AN42),NOT(AO42))))=TRUE,"Erreur : au moins 2 options non compatibles sélectionnées",IF(AI42=1,Prix!$G$51,0)+IF(AJ42=1,Prix!$G$52,0)+IF(AL42=1,Prix!$G$54,0)+IF(AM42=1,Prix!$G$56,0)+IF(AN42=1,Prix!$G$57,0)+IF(AO42=1,Prix!$G$58,0)+IF(AK42=1,Prix!$G$53,0)+Prix!$G$49),0)+IF(AP42=1,IF(NOT(OR(AND(NOT(AU42),NOT(AV42),NOT(AW42)),AND(NOT(AU42),NOT(AV42),AW42),AND(NOT(AU42),AV42,NOT(AW42)),AND(AU42,NOT(AV42),NOT(AW42))))=TRUE,"Erreur : au moins 2 options non compatibles sélectionnées",IF(AQ42=1,Prix!$G$36,0)+IF(AR42=1,Prix!$G$37,0)+IF(AS42=1,Prix!$G$38,0)+IF(AU42=1,Prix!$G$41,0)+IF(AV42=1,Prix!$G$42,0)+IF(AW42=1,Prix!$G$43,0)+IF(AT42=1,Prix!$G$40,0)+IF(AX42=1,Prix!$G$44,0)+Prix!$G$34),0)),)</f>
        <v>35.54</v>
      </c>
      <c r="BB42" s="153">
        <f>IFERROR(IF(NOT(OR(AND(J42,NOT(T42),NOT(X42),NOT(AH42),NOT(AP42)),AND(NOT(J42),T42,NOT(X42),NOT(AH42),NOT(AP42)),AND(NOT(J42),NOT(T42),X42,NOT(AH42),NOT(AP42)),AND(NOT(J42),NOT(T42),NOT(X42),AH42,NOT(AP42)),AND(NOT(J42),NOT(T42),NOT(X42),NOT(AH42),AP42),NOT(AND(J42,T42,X42,AH42,AP42))))=TRUE,"Erreur : au moins 2 imprimantes ont été sélectionnées sur la même ligne",IF(J42=1,IF(K42=1,Prix!$H$4,0)+IF(L42=1,Prix!$H$5,0)+IF(M42=1,Prix!$H$6,0)+IF(N42=1,Prix!$H$7,0)+IF(O42=1,Prix!$H$8,0)+IF(P42=1,Prix!$H$10,0)+IF(Q42=1,Prix!$H$11,0)+IF(R42=1,Prix!$H$12,0)+IF(S42=1,Prix!$H$13,0)+Prix!$H$2,0)+IF(T42=1,IF(U42=1,Prix!$H$65,0)+IF(W42=1,Prix!$H$68,0)+IF(V42=1,Prix!$H$66,0)+Prix!$H$63,0)+IF(X42=1,IF(Y42=1,Prix!$H$20,0)+IF(Z42=1,Prix!$H$21,0)+IF(AA42=1,Prix!$H$22,0)+IF(AB42=1,Prix!$H$23,0)+IF(AC42=1,Prix!$H$24,0)+IF(AD42=1,Prix!$H$26,0)+IF(AE42=1,Prix!$H$27,0)+IF(AF42=1,Prix!$H$28,0)+IF(AG42=1,Prix!$H$29,0)+Prix!$H$18,0)+IF(AH42=1,IF(NOT(OR(AND(NOT(AM42),NOT(AN42),NOT(AO42)),AND(NOT(AM42),NOT(AN42),AO42),AND(NOT(AM42),AN42,NOT(AO42)),AND(AM42,NOT(AN42),NOT(AO42))))=TRUE,"Erreur : au moins 2 options non compatibles sélectionnées",IF(AI42=1,Prix!$H$51,0)+IF(AJ42=1,Prix!$H$52,0)+IF(AL42=1,Prix!$H$54,0)+IF(AM42=1,Prix!$H$56,0)+IF(AN42=1,Prix!$H$57,0)+IF(AO42=1,Prix!$H$58,0)+IF(AK42=1,Prix!$H$53,0)+Prix!$H$49),0)+IF(AP42=1,IF(NOT(OR(AND(NOT(AU42),NOT(AV42),NOT(AW42)),AND(NOT(AU42),NOT(AV42),AW42),AND(NOT(AU42),AV42,NOT(AW42)),AND(AU42,NOT(AV42),NOT(AW42))))=TRUE,"Erreur : au moins 2 options non compatibles sélectionnées",IF(AQ42=1,Prix!$H$36,0)+IF(AR42=1,Prix!$H$37,0)+IF(AS42=1,Prix!$H$38,0)+IF(AU42=1,Prix!$H$41,0)+IF(AV42=1,Prix!$H$42,0)+IF(AW42=1,Prix!$H$43,0)+IF(AT42=1,Prix!$H$40,0)+IF(AX42=1,Prix!$H$44,0)+Prix!$H$34),0)),)</f>
        <v>29.75</v>
      </c>
    </row>
    <row r="43" spans="1:54" x14ac:dyDescent="0.3">
      <c r="A43" s="161"/>
      <c r="B43" s="10"/>
      <c r="C43" s="11"/>
      <c r="D43" s="11"/>
      <c r="E43" s="11"/>
      <c r="F43" s="12"/>
      <c r="G43" s="13"/>
      <c r="H43" s="13"/>
      <c r="I43" s="23"/>
      <c r="J43" s="27">
        <v>1</v>
      </c>
      <c r="K43" s="112">
        <f t="shared" si="0"/>
        <v>1</v>
      </c>
      <c r="L43" s="113">
        <f t="shared" si="1"/>
        <v>1</v>
      </c>
      <c r="M43" s="113">
        <f t="shared" si="2"/>
        <v>1</v>
      </c>
      <c r="N43" s="113" t="str">
        <f t="shared" si="3"/>
        <v/>
      </c>
      <c r="O43" s="113" t="str">
        <f t="shared" si="4"/>
        <v/>
      </c>
      <c r="P43" s="11">
        <v>1</v>
      </c>
      <c r="Q43" s="11">
        <v>1</v>
      </c>
      <c r="R43" s="98"/>
      <c r="S43" s="88">
        <v>1</v>
      </c>
      <c r="T43" s="129"/>
      <c r="U43" s="110" t="str">
        <f t="shared" si="5"/>
        <v/>
      </c>
      <c r="V43" s="110" t="str">
        <f t="shared" si="6"/>
        <v/>
      </c>
      <c r="W43" s="139"/>
      <c r="X43" s="27"/>
      <c r="Y43" s="110" t="str">
        <f t="shared" si="7"/>
        <v/>
      </c>
      <c r="Z43" s="110" t="str">
        <f t="shared" si="8"/>
        <v/>
      </c>
      <c r="AA43" s="110" t="str">
        <f t="shared" si="9"/>
        <v/>
      </c>
      <c r="AB43" s="110" t="str">
        <f t="shared" si="10"/>
        <v/>
      </c>
      <c r="AC43" s="110" t="str">
        <f t="shared" si="11"/>
        <v/>
      </c>
      <c r="AD43" s="11"/>
      <c r="AE43" s="11"/>
      <c r="AF43" s="11"/>
      <c r="AG43" s="62"/>
      <c r="AH43" s="27"/>
      <c r="AI43" s="110" t="str">
        <f t="shared" si="12"/>
        <v/>
      </c>
      <c r="AJ43" s="110" t="str">
        <f t="shared" si="13"/>
        <v/>
      </c>
      <c r="AK43" s="110" t="str">
        <f t="shared" si="14"/>
        <v/>
      </c>
      <c r="AL43" s="110" t="str">
        <f t="shared" si="15"/>
        <v/>
      </c>
      <c r="AM43" s="11"/>
      <c r="AN43" s="11"/>
      <c r="AO43" s="28"/>
      <c r="AP43" s="27"/>
      <c r="AQ43" s="108" t="str">
        <f t="shared" si="16"/>
        <v/>
      </c>
      <c r="AR43" s="108" t="str">
        <f t="shared" si="17"/>
        <v/>
      </c>
      <c r="AS43" s="108" t="str">
        <f t="shared" si="18"/>
        <v/>
      </c>
      <c r="AT43" s="10"/>
      <c r="AU43" s="10"/>
      <c r="AV43" s="10"/>
      <c r="AW43" s="10"/>
      <c r="AX43" s="28"/>
      <c r="AY43" s="153">
        <f>IFERROR(IF(NOT(OR(AND(J43,NOT(T43),NOT(X43),NOT(AH43),NOT(AP43)),AND(NOT(J43),T43,NOT(X43),NOT(AH43),NOT(AP43)),AND(NOT(J43),NOT(T43),X43,NOT(AH43),NOT(AP43)),AND(NOT(J43),NOT(T43),NOT(X43),AH43,NOT(AP43)),AND(NOT(J43),NOT(T43),NOT(X43),NOT(AH43),AP43),NOT(AND(J43,T43,X43,AH43,AP43))))=TRUE,"Erreur : au moins 2 imprimantes ont été sélectionnées sur la même ligne",IF(J43=1,IF(K43=1,Prix!$B$4,0)+IF(L43=1,Prix!$B$5,0)+IF(M43=1,Prix!$B$6,0)+IF(N43=1,Prix!$B$7,0)+IF(O43=1,Prix!$B$8,0)+IF(P43=1,Prix!$B$10,0)+IF(Q43=1,Prix!$B$11,0)+IF(R43=1,Prix!$B$12,0)+IF(S43=1,Prix!$B$13,0)+Prix!$B$2,0)+IF(T43=1,IF(U43=1,Prix!$B$65,0)+IF(W43=1,Prix!$B$68,0)+IF(V43=1,Prix!$B$66,0)+Prix!$B$63,0)+IF(X43=1,IF(Y43=1,Prix!$B$20,0)+IF(Z43=1,Prix!$B$21,0)+IF(AA43=1,Prix!$B$22,0)+IF(AB43=1,Prix!$B$23,0)+IF(AC43=1,Prix!$B$24,0)+IF(AD43=1,Prix!$B$26,0)+IF(AE43=1,Prix!$B$27,0)+IF(AF43=1,Prix!$B$28,0)+IF(AG43=1,Prix!$B$29,0)+Prix!$B$18,0)+IF(AH43=1,IF(NOT(OR(AND(NOT(AM43),NOT(AN43),NOT(AO43)),AND(NOT(AM43),NOT(AN43),AO43),AND(NOT(AM43),AN43,NOT(AO43)),AND(AM43,NOT(AN43),NOT(AO43))))=TRUE,"Erreur : au moins 2 options non compatibles sélectionnées",IF(AI43=1,Prix!$B$51,0)+IF(AJ43=1,Prix!$B$52,0)+IF(AL43=1,Prix!$B$54,0)+IF(AM43=1,Prix!$B$56,0)+IF(AN43=1,Prix!$B$57,0)+IF(AO43=1,Prix!$B$58,0)+IF(AK43=1,Prix!$B$53,0)+Prix!$B$49),0)+IF(AP43=1,IF(NOT(OR(AND(NOT(AU43),NOT(AV43),NOT(AW43)),AND(NOT(AU43),NOT(AV43),AW43),AND(NOT(AU43),AV43,NOT(AW43)),AND(AU43,NOT(AV43),NOT(AW43))))=TRUE,"Erreur : au moins 2 options non compatibles sélectionnées",IF(AQ43=1,Prix!$B$36,0)+IF(AR43=1,Prix!$B$37,0)+IF(AS43=1,Prix!$B$38,0)+IF(AU43=1,Prix!$B$41,0)+IF(AV43=1,Prix!$B$42,0)+IF(AW43=1,Prix!$B$43,0)+IF(AT43=1,Prix!$B$40,0)+IF(AX43=1,Prix!$B$44,0)+Prix!$B$34),0)),)</f>
        <v>3951.56</v>
      </c>
      <c r="AZ43" s="153">
        <f>IFERROR(IF(NOT(OR(AND(J43,NOT(T43),NOT(X43),NOT(AH43),NOT(AP43)),AND(NOT(J43),T43,NOT(X43),NOT(AH43),NOT(AP43)),AND(NOT(J43),NOT(T43),X43,NOT(AH43),NOT(AP43)),AND(NOT(J43),NOT(T43),NOT(X43),AH43,NOT(AP43)),AND(NOT(J43),NOT(T43),NOT(X43),NOT(AH43),AP43),NOT(AND(J43,T43,X43,AH43,AP43))))=TRUE,"Erreur : au moins 2 imprimantes ont été sélectionnées sur la même ligne",IF(J43=1,IF(K43=1,Prix!$F$4,0)+IF(L43=1,Prix!$F$5,0)+IF(M43=1,Prix!$F$6,0)+IF(N43=1,Prix!$F$7,0)+IF(O43=1,Prix!$F$8,0)+IF(P43=1,Prix!$F$10,0)+IF(Q43=1,Prix!$F$11,0)+IF(R43=1,Prix!$F$12,0)+IF(S43=1,Prix!$F$13,0)+Prix!$F$2,0)+IF(T43=1,IF(U43=1,Prix!$F$65,0)+IF(W43=1,Prix!$F$68,0)+IF(V43=1,Prix!$F$66,0)+Prix!$F$63,0)+IF(X43=1,IF(Y43=1,Prix!$F$20,0)+IF(Z43=1,Prix!$F$21,0)+IF(AA43=1,Prix!$F$22,0)+IF(AB43=1,Prix!$F$23,0)+IF(AC43=1,Prix!$F$24,0)+IF(AD43=1,Prix!$F$26,0)+IF(AE43=1,Prix!$F$27,0)+IF(AF43=1,Prix!$F$28,0)+IF(AG43=1,Prix!$F$29,0)+Prix!$F$18,0)+IF(AH43=1,IF(NOT(OR(AND(NOT(AM43),NOT(AN43),NOT(AO43)),AND(NOT(AM43),NOT(AN43),AO43),AND(NOT(AM43),AN43,NOT(AO43)),AND(AM43,NOT(AN43),NOT(AO43))))=TRUE,"Erreur : au moins 2 options non compatibles sélectionnées",IF(AI43=1,Prix!$F$51,0)+IF(AJ43=1,Prix!$F$52,0)+IF(AL43=1,Prix!$F$54,0)+IF(AM43=1,Prix!$F$56,0)+IF(AN43=1,Prix!$F$57,0)+IF(AO43=1,Prix!$F$58,0)+IF(AK43=1,Prix!$F$53,0)+Prix!$F$49),0)+IF(AP43=1,IF(NOT(OR(AND(NOT(AU43),NOT(AV43),NOT(AW43)),AND(NOT(AU43),NOT(AV43),AW43),AND(NOT(AU43),AV43,NOT(AW43)),AND(AU43,NOT(AV43),NOT(AW43))))=TRUE,"Erreur : au moins 2 options non compatibles sélectionnées",IF(AQ43=1,Prix!$F$36,0)+IF(AR43=1,Prix!$F$37,0)+IF(AS43=1,Prix!$F$38,0)+IF(AU43=1,Prix!$F$41,0)+IF(AV43=1,Prix!$F$42,0)+IF(AW43=1,Prix!$F$43,0)+IF(AT43=1,Prix!$F$40,0)+IF(AX43=1,Prix!$F$44,0)+Prix!$F$34),0)),)</f>
        <v>105.11999999999999</v>
      </c>
      <c r="BA43" s="153">
        <f>IFERROR(IF(NOT(OR(AND(J43,NOT(T43),NOT(X43),NOT(AH43),NOT(AP43)),AND(NOT(J43),T43,NOT(X43),NOT(AH43),NOT(AP43)),AND(NOT(J43),NOT(T43),X43,NOT(AH43),NOT(AP43)),AND(NOT(J43),NOT(T43),NOT(X43),AH43,NOT(AP43)),AND(NOT(J43),NOT(T43),NOT(X43),NOT(AH43),AP43),NOT(AND(J43,T43,X43,AH43,AP43))))=TRUE,"Erreur : au moins 2 imprimantes ont été sélectionnées sur la même ligne",IF(J43=1,IF(K43=1,Prix!$G$4,0)+IF(L43=1,Prix!$G$5,0)+IF(M43=1,Prix!$G$6,0)+IF(N43=1,Prix!$G$7,0)+IF(O43=1,Prix!$G$8,0)+IF(P43=1,Prix!$G$10,0)+IF(Q43=1,Prix!$G$11,0)+IF(R43=1,Prix!$G$12,0)+IF(S43=1,Prix!$G$13,0)+Prix!$G$2,0)+IF(T43=1,IF(U43=1,Prix!$G$65,0)+IF(W43=1,Prix!$G$68,0)+IF(V43=1,Prix!$G$66,0)+Prix!$G$63,0)+IF(X43=1,IF(Y43=1,Prix!$G$20,0)+IF(Z43=1,Prix!$G$21,0)+IF(AA43=1,Prix!$G$22,0)+IF(AB43=1,Prix!$G$23,0)+IF(AC43=1,Prix!$G$24,0)+IF(AD43=1,Prix!$G$26,0)+IF(AE43=1,Prix!$G$27,0)+IF(AF43=1,Prix!$G$28,0)+IF(AG43=1,Prix!$G$29,0)+Prix!$G$18,0)+IF(AH43=1,IF(NOT(OR(AND(NOT(AM43),NOT(AN43),NOT(AO43)),AND(NOT(AM43),NOT(AN43),AO43),AND(NOT(AM43),AN43,NOT(AO43)),AND(AM43,NOT(AN43),NOT(AO43))))=TRUE,"Erreur : au moins 2 options non compatibles sélectionnées",IF(AI43=1,Prix!$G$51,0)+IF(AJ43=1,Prix!$G$52,0)+IF(AL43=1,Prix!$G$54,0)+IF(AM43=1,Prix!$G$56,0)+IF(AN43=1,Prix!$G$57,0)+IF(AO43=1,Prix!$G$58,0)+IF(AK43=1,Prix!$G$53,0)+Prix!$G$49),0)+IF(AP43=1,IF(NOT(OR(AND(NOT(AU43),NOT(AV43),NOT(AW43)),AND(NOT(AU43),NOT(AV43),AW43),AND(NOT(AU43),AV43,NOT(AW43)),AND(AU43,NOT(AV43),NOT(AW43))))=TRUE,"Erreur : au moins 2 options non compatibles sélectionnées",IF(AQ43=1,Prix!$G$36,0)+IF(AR43=1,Prix!$G$37,0)+IF(AS43=1,Prix!$G$38,0)+IF(AU43=1,Prix!$G$41,0)+IF(AV43=1,Prix!$G$42,0)+IF(AW43=1,Prix!$G$43,0)+IF(AT43=1,Prix!$G$40,0)+IF(AX43=1,Prix!$G$44,0)+Prix!$G$34),0)),)</f>
        <v>82.27</v>
      </c>
      <c r="BB43" s="153">
        <f>IFERROR(IF(NOT(OR(AND(J43,NOT(T43),NOT(X43),NOT(AH43),NOT(AP43)),AND(NOT(J43),T43,NOT(X43),NOT(AH43),NOT(AP43)),AND(NOT(J43),NOT(T43),X43,NOT(AH43),NOT(AP43)),AND(NOT(J43),NOT(T43),NOT(X43),AH43,NOT(AP43)),AND(NOT(J43),NOT(T43),NOT(X43),NOT(AH43),AP43),NOT(AND(J43,T43,X43,AH43,AP43))))=TRUE,"Erreur : au moins 2 imprimantes ont été sélectionnées sur la même ligne",IF(J43=1,IF(K43=1,Prix!$H$4,0)+IF(L43=1,Prix!$H$5,0)+IF(M43=1,Prix!$H$6,0)+IF(N43=1,Prix!$H$7,0)+IF(O43=1,Prix!$H$8,0)+IF(P43=1,Prix!$H$10,0)+IF(Q43=1,Prix!$H$11,0)+IF(R43=1,Prix!$H$12,0)+IF(S43=1,Prix!$H$13,0)+Prix!$H$2,0)+IF(T43=1,IF(U43=1,Prix!$H$65,0)+IF(W43=1,Prix!$H$68,0)+IF(V43=1,Prix!$H$66,0)+Prix!$H$63,0)+IF(X43=1,IF(Y43=1,Prix!$H$20,0)+IF(Z43=1,Prix!$H$21,0)+IF(AA43=1,Prix!$H$22,0)+IF(AB43=1,Prix!$H$23,0)+IF(AC43=1,Prix!$H$24,0)+IF(AD43=1,Prix!$H$26,0)+IF(AE43=1,Prix!$H$27,0)+IF(AF43=1,Prix!$H$28,0)+IF(AG43=1,Prix!$H$29,0)+Prix!$H$18,0)+IF(AH43=1,IF(NOT(OR(AND(NOT(AM43),NOT(AN43),NOT(AO43)),AND(NOT(AM43),NOT(AN43),AO43),AND(NOT(AM43),AN43,NOT(AO43)),AND(AM43,NOT(AN43),NOT(AO43))))=TRUE,"Erreur : au moins 2 options non compatibles sélectionnées",IF(AI43=1,Prix!$H$51,0)+IF(AJ43=1,Prix!$H$52,0)+IF(AL43=1,Prix!$H$54,0)+IF(AM43=1,Prix!$H$56,0)+IF(AN43=1,Prix!$H$57,0)+IF(AO43=1,Prix!$H$58,0)+IF(AK43=1,Prix!$H$53,0)+Prix!$H$49),0)+IF(AP43=1,IF(NOT(OR(AND(NOT(AU43),NOT(AV43),NOT(AW43)),AND(NOT(AU43),NOT(AV43),AW43),AND(NOT(AU43),AV43,NOT(AW43)),AND(AU43,NOT(AV43),NOT(AW43))))=TRUE,"Erreur : au moins 2 options non compatibles sélectionnées",IF(AQ43=1,Prix!$H$36,0)+IF(AR43=1,Prix!$H$37,0)+IF(AS43=1,Prix!$H$38,0)+IF(AU43=1,Prix!$H$41,0)+IF(AV43=1,Prix!$H$42,0)+IF(AW43=1,Prix!$H$43,0)+IF(AT43=1,Prix!$H$40,0)+IF(AX43=1,Prix!$H$44,0)+Prix!$H$34),0)),)</f>
        <v>81.430000000000007</v>
      </c>
    </row>
    <row r="44" spans="1:54" x14ac:dyDescent="0.3">
      <c r="A44" s="161"/>
      <c r="B44" s="10"/>
      <c r="C44" s="11"/>
      <c r="D44" s="11"/>
      <c r="E44" s="11"/>
      <c r="F44" s="12"/>
      <c r="G44" s="13"/>
      <c r="H44" s="13"/>
      <c r="I44" s="23"/>
      <c r="J44" s="27">
        <v>1</v>
      </c>
      <c r="K44" s="112">
        <f t="shared" si="0"/>
        <v>1</v>
      </c>
      <c r="L44" s="113">
        <f t="shared" si="1"/>
        <v>1</v>
      </c>
      <c r="M44" s="113">
        <f t="shared" si="2"/>
        <v>1</v>
      </c>
      <c r="N44" s="113" t="str">
        <f t="shared" si="3"/>
        <v/>
      </c>
      <c r="O44" s="113" t="str">
        <f t="shared" si="4"/>
        <v/>
      </c>
      <c r="P44" s="11">
        <v>1</v>
      </c>
      <c r="Q44" s="11">
        <v>1</v>
      </c>
      <c r="R44" s="98"/>
      <c r="S44" s="88">
        <v>1</v>
      </c>
      <c r="T44" s="129"/>
      <c r="U44" s="110" t="str">
        <f t="shared" si="5"/>
        <v/>
      </c>
      <c r="V44" s="110" t="str">
        <f t="shared" si="6"/>
        <v/>
      </c>
      <c r="W44" s="139"/>
      <c r="X44" s="27"/>
      <c r="Y44" s="110" t="str">
        <f t="shared" si="7"/>
        <v/>
      </c>
      <c r="Z44" s="110" t="str">
        <f t="shared" si="8"/>
        <v/>
      </c>
      <c r="AA44" s="110" t="str">
        <f t="shared" si="9"/>
        <v/>
      </c>
      <c r="AB44" s="110" t="str">
        <f t="shared" si="10"/>
        <v/>
      </c>
      <c r="AC44" s="110" t="str">
        <f t="shared" si="11"/>
        <v/>
      </c>
      <c r="AD44" s="11"/>
      <c r="AE44" s="11"/>
      <c r="AF44" s="11"/>
      <c r="AG44" s="62"/>
      <c r="AH44" s="27"/>
      <c r="AI44" s="110" t="str">
        <f t="shared" si="12"/>
        <v/>
      </c>
      <c r="AJ44" s="110" t="str">
        <f t="shared" si="13"/>
        <v/>
      </c>
      <c r="AK44" s="110" t="str">
        <f t="shared" si="14"/>
        <v/>
      </c>
      <c r="AL44" s="110" t="str">
        <f t="shared" si="15"/>
        <v/>
      </c>
      <c r="AM44" s="11"/>
      <c r="AN44" s="11"/>
      <c r="AO44" s="28"/>
      <c r="AP44" s="27"/>
      <c r="AQ44" s="108" t="str">
        <f t="shared" si="16"/>
        <v/>
      </c>
      <c r="AR44" s="108" t="str">
        <f t="shared" si="17"/>
        <v/>
      </c>
      <c r="AS44" s="108" t="str">
        <f t="shared" si="18"/>
        <v/>
      </c>
      <c r="AT44" s="10"/>
      <c r="AU44" s="10"/>
      <c r="AV44" s="10"/>
      <c r="AW44" s="10"/>
      <c r="AX44" s="28"/>
      <c r="AY44" s="153">
        <f>IFERROR(IF(NOT(OR(AND(J44,NOT(T44),NOT(X44),NOT(AH44),NOT(AP44)),AND(NOT(J44),T44,NOT(X44),NOT(AH44),NOT(AP44)),AND(NOT(J44),NOT(T44),X44,NOT(AH44),NOT(AP44)),AND(NOT(J44),NOT(T44),NOT(X44),AH44,NOT(AP44)),AND(NOT(J44),NOT(T44),NOT(X44),NOT(AH44),AP44),NOT(AND(J44,T44,X44,AH44,AP44))))=TRUE,"Erreur : au moins 2 imprimantes ont été sélectionnées sur la même ligne",IF(J44=1,IF(K44=1,Prix!$B$4,0)+IF(L44=1,Prix!$B$5,0)+IF(M44=1,Prix!$B$6,0)+IF(N44=1,Prix!$B$7,0)+IF(O44=1,Prix!$B$8,0)+IF(P44=1,Prix!$B$10,0)+IF(Q44=1,Prix!$B$11,0)+IF(R44=1,Prix!$B$12,0)+IF(S44=1,Prix!$B$13,0)+Prix!$B$2,0)+IF(T44=1,IF(U44=1,Prix!$B$65,0)+IF(W44=1,Prix!$B$68,0)+IF(V44=1,Prix!$B$66,0)+Prix!$B$63,0)+IF(X44=1,IF(Y44=1,Prix!$B$20,0)+IF(Z44=1,Prix!$B$21,0)+IF(AA44=1,Prix!$B$22,0)+IF(AB44=1,Prix!$B$23,0)+IF(AC44=1,Prix!$B$24,0)+IF(AD44=1,Prix!$B$26,0)+IF(AE44=1,Prix!$B$27,0)+IF(AF44=1,Prix!$B$28,0)+IF(AG44=1,Prix!$B$29,0)+Prix!$B$18,0)+IF(AH44=1,IF(NOT(OR(AND(NOT(AM44),NOT(AN44),NOT(AO44)),AND(NOT(AM44),NOT(AN44),AO44),AND(NOT(AM44),AN44,NOT(AO44)),AND(AM44,NOT(AN44),NOT(AO44))))=TRUE,"Erreur : au moins 2 options non compatibles sélectionnées",IF(AI44=1,Prix!$B$51,0)+IF(AJ44=1,Prix!$B$52,0)+IF(AL44=1,Prix!$B$54,0)+IF(AM44=1,Prix!$B$56,0)+IF(AN44=1,Prix!$B$57,0)+IF(AO44=1,Prix!$B$58,0)+IF(AK44=1,Prix!$B$53,0)+Prix!$B$49),0)+IF(AP44=1,IF(NOT(OR(AND(NOT(AU44),NOT(AV44),NOT(AW44)),AND(NOT(AU44),NOT(AV44),AW44),AND(NOT(AU44),AV44,NOT(AW44)),AND(AU44,NOT(AV44),NOT(AW44))))=TRUE,"Erreur : au moins 2 options non compatibles sélectionnées",IF(AQ44=1,Prix!$B$36,0)+IF(AR44=1,Prix!$B$37,0)+IF(AS44=1,Prix!$B$38,0)+IF(AU44=1,Prix!$B$41,0)+IF(AV44=1,Prix!$B$42,0)+IF(AW44=1,Prix!$B$43,0)+IF(AT44=1,Prix!$B$40,0)+IF(AX44=1,Prix!$B$44,0)+Prix!$B$34),0)),)</f>
        <v>3951.56</v>
      </c>
      <c r="AZ44" s="153">
        <f>IFERROR(IF(NOT(OR(AND(J44,NOT(T44),NOT(X44),NOT(AH44),NOT(AP44)),AND(NOT(J44),T44,NOT(X44),NOT(AH44),NOT(AP44)),AND(NOT(J44),NOT(T44),X44,NOT(AH44),NOT(AP44)),AND(NOT(J44),NOT(T44),NOT(X44),AH44,NOT(AP44)),AND(NOT(J44),NOT(T44),NOT(X44),NOT(AH44),AP44),NOT(AND(J44,T44,X44,AH44,AP44))))=TRUE,"Erreur : au moins 2 imprimantes ont été sélectionnées sur la même ligne",IF(J44=1,IF(K44=1,Prix!$F$4,0)+IF(L44=1,Prix!$F$5,0)+IF(M44=1,Prix!$F$6,0)+IF(N44=1,Prix!$F$7,0)+IF(O44=1,Prix!$F$8,0)+IF(P44=1,Prix!$F$10,0)+IF(Q44=1,Prix!$F$11,0)+IF(R44=1,Prix!$F$12,0)+IF(S44=1,Prix!$F$13,0)+Prix!$F$2,0)+IF(T44=1,IF(U44=1,Prix!$F$65,0)+IF(W44=1,Prix!$F$68,0)+IF(V44=1,Prix!$F$66,0)+Prix!$F$63,0)+IF(X44=1,IF(Y44=1,Prix!$F$20,0)+IF(Z44=1,Prix!$F$21,0)+IF(AA44=1,Prix!$F$22,0)+IF(AB44=1,Prix!$F$23,0)+IF(AC44=1,Prix!$F$24,0)+IF(AD44=1,Prix!$F$26,0)+IF(AE44=1,Prix!$F$27,0)+IF(AF44=1,Prix!$F$28,0)+IF(AG44=1,Prix!$F$29,0)+Prix!$F$18,0)+IF(AH44=1,IF(NOT(OR(AND(NOT(AM44),NOT(AN44),NOT(AO44)),AND(NOT(AM44),NOT(AN44),AO44),AND(NOT(AM44),AN44,NOT(AO44)),AND(AM44,NOT(AN44),NOT(AO44))))=TRUE,"Erreur : au moins 2 options non compatibles sélectionnées",IF(AI44=1,Prix!$F$51,0)+IF(AJ44=1,Prix!$F$52,0)+IF(AL44=1,Prix!$F$54,0)+IF(AM44=1,Prix!$F$56,0)+IF(AN44=1,Prix!$F$57,0)+IF(AO44=1,Prix!$F$58,0)+IF(AK44=1,Prix!$F$53,0)+Prix!$F$49),0)+IF(AP44=1,IF(NOT(OR(AND(NOT(AU44),NOT(AV44),NOT(AW44)),AND(NOT(AU44),NOT(AV44),AW44),AND(NOT(AU44),AV44,NOT(AW44)),AND(AU44,NOT(AV44),NOT(AW44))))=TRUE,"Erreur : au moins 2 options non compatibles sélectionnées",IF(AQ44=1,Prix!$F$36,0)+IF(AR44=1,Prix!$F$37,0)+IF(AS44=1,Prix!$F$38,0)+IF(AU44=1,Prix!$F$41,0)+IF(AV44=1,Prix!$F$42,0)+IF(AW44=1,Prix!$F$43,0)+IF(AT44=1,Prix!$F$40,0)+IF(AX44=1,Prix!$F$44,0)+Prix!$F$34),0)),)</f>
        <v>105.11999999999999</v>
      </c>
      <c r="BA44" s="153">
        <f>IFERROR(IF(NOT(OR(AND(J44,NOT(T44),NOT(X44),NOT(AH44),NOT(AP44)),AND(NOT(J44),T44,NOT(X44),NOT(AH44),NOT(AP44)),AND(NOT(J44),NOT(T44),X44,NOT(AH44),NOT(AP44)),AND(NOT(J44),NOT(T44),NOT(X44),AH44,NOT(AP44)),AND(NOT(J44),NOT(T44),NOT(X44),NOT(AH44),AP44),NOT(AND(J44,T44,X44,AH44,AP44))))=TRUE,"Erreur : au moins 2 imprimantes ont été sélectionnées sur la même ligne",IF(J44=1,IF(K44=1,Prix!$G$4,0)+IF(L44=1,Prix!$G$5,0)+IF(M44=1,Prix!$G$6,0)+IF(N44=1,Prix!$G$7,0)+IF(O44=1,Prix!$G$8,0)+IF(P44=1,Prix!$G$10,0)+IF(Q44=1,Prix!$G$11,0)+IF(R44=1,Prix!$G$12,0)+IF(S44=1,Prix!$G$13,0)+Prix!$G$2,0)+IF(T44=1,IF(U44=1,Prix!$G$65,0)+IF(W44=1,Prix!$G$68,0)+IF(V44=1,Prix!$G$66,0)+Prix!$G$63,0)+IF(X44=1,IF(Y44=1,Prix!$G$20,0)+IF(Z44=1,Prix!$G$21,0)+IF(AA44=1,Prix!$G$22,0)+IF(AB44=1,Prix!$G$23,0)+IF(AC44=1,Prix!$G$24,0)+IF(AD44=1,Prix!$G$26,0)+IF(AE44=1,Prix!$G$27,0)+IF(AF44=1,Prix!$G$28,0)+IF(AG44=1,Prix!$G$29,0)+Prix!$G$18,0)+IF(AH44=1,IF(NOT(OR(AND(NOT(AM44),NOT(AN44),NOT(AO44)),AND(NOT(AM44),NOT(AN44),AO44),AND(NOT(AM44),AN44,NOT(AO44)),AND(AM44,NOT(AN44),NOT(AO44))))=TRUE,"Erreur : au moins 2 options non compatibles sélectionnées",IF(AI44=1,Prix!$G$51,0)+IF(AJ44=1,Prix!$G$52,0)+IF(AL44=1,Prix!$G$54,0)+IF(AM44=1,Prix!$G$56,0)+IF(AN44=1,Prix!$G$57,0)+IF(AO44=1,Prix!$G$58,0)+IF(AK44=1,Prix!$G$53,0)+Prix!$G$49),0)+IF(AP44=1,IF(NOT(OR(AND(NOT(AU44),NOT(AV44),NOT(AW44)),AND(NOT(AU44),NOT(AV44),AW44),AND(NOT(AU44),AV44,NOT(AW44)),AND(AU44,NOT(AV44),NOT(AW44))))=TRUE,"Erreur : au moins 2 options non compatibles sélectionnées",IF(AQ44=1,Prix!$G$36,0)+IF(AR44=1,Prix!$G$37,0)+IF(AS44=1,Prix!$G$38,0)+IF(AU44=1,Prix!$G$41,0)+IF(AV44=1,Prix!$G$42,0)+IF(AW44=1,Prix!$G$43,0)+IF(AT44=1,Prix!$G$40,0)+IF(AX44=1,Prix!$G$44,0)+Prix!$G$34),0)),)</f>
        <v>82.27</v>
      </c>
      <c r="BB44" s="153">
        <f>IFERROR(IF(NOT(OR(AND(J44,NOT(T44),NOT(X44),NOT(AH44),NOT(AP44)),AND(NOT(J44),T44,NOT(X44),NOT(AH44),NOT(AP44)),AND(NOT(J44),NOT(T44),X44,NOT(AH44),NOT(AP44)),AND(NOT(J44),NOT(T44),NOT(X44),AH44,NOT(AP44)),AND(NOT(J44),NOT(T44),NOT(X44),NOT(AH44),AP44),NOT(AND(J44,T44,X44,AH44,AP44))))=TRUE,"Erreur : au moins 2 imprimantes ont été sélectionnées sur la même ligne",IF(J44=1,IF(K44=1,Prix!$H$4,0)+IF(L44=1,Prix!$H$5,0)+IF(M44=1,Prix!$H$6,0)+IF(N44=1,Prix!$H$7,0)+IF(O44=1,Prix!$H$8,0)+IF(P44=1,Prix!$H$10,0)+IF(Q44=1,Prix!$H$11,0)+IF(R44=1,Prix!$H$12,0)+IF(S44=1,Prix!$H$13,0)+Prix!$H$2,0)+IF(T44=1,IF(U44=1,Prix!$H$65,0)+IF(W44=1,Prix!$H$68,0)+IF(V44=1,Prix!$H$66,0)+Prix!$H$63,0)+IF(X44=1,IF(Y44=1,Prix!$H$20,0)+IF(Z44=1,Prix!$H$21,0)+IF(AA44=1,Prix!$H$22,0)+IF(AB44=1,Prix!$H$23,0)+IF(AC44=1,Prix!$H$24,0)+IF(AD44=1,Prix!$H$26,0)+IF(AE44=1,Prix!$H$27,0)+IF(AF44=1,Prix!$H$28,0)+IF(AG44=1,Prix!$H$29,0)+Prix!$H$18,0)+IF(AH44=1,IF(NOT(OR(AND(NOT(AM44),NOT(AN44),NOT(AO44)),AND(NOT(AM44),NOT(AN44),AO44),AND(NOT(AM44),AN44,NOT(AO44)),AND(AM44,NOT(AN44),NOT(AO44))))=TRUE,"Erreur : au moins 2 options non compatibles sélectionnées",IF(AI44=1,Prix!$H$51,0)+IF(AJ44=1,Prix!$H$52,0)+IF(AL44=1,Prix!$H$54,0)+IF(AM44=1,Prix!$H$56,0)+IF(AN44=1,Prix!$H$57,0)+IF(AO44=1,Prix!$H$58,0)+IF(AK44=1,Prix!$H$53,0)+Prix!$H$49),0)+IF(AP44=1,IF(NOT(OR(AND(NOT(AU44),NOT(AV44),NOT(AW44)),AND(NOT(AU44),NOT(AV44),AW44),AND(NOT(AU44),AV44,NOT(AW44)),AND(AU44,NOT(AV44),NOT(AW44))))=TRUE,"Erreur : au moins 2 options non compatibles sélectionnées",IF(AQ44=1,Prix!$H$36,0)+IF(AR44=1,Prix!$H$37,0)+IF(AS44=1,Prix!$H$38,0)+IF(AU44=1,Prix!$H$41,0)+IF(AV44=1,Prix!$H$42,0)+IF(AW44=1,Prix!$H$43,0)+IF(AT44=1,Prix!$H$40,0)+IF(AX44=1,Prix!$H$44,0)+Prix!$H$34),0)),)</f>
        <v>81.430000000000007</v>
      </c>
    </row>
    <row r="45" spans="1:54" x14ac:dyDescent="0.3">
      <c r="A45" s="161"/>
      <c r="B45" s="10"/>
      <c r="C45" s="11"/>
      <c r="D45" s="11"/>
      <c r="E45" s="11"/>
      <c r="F45" s="12"/>
      <c r="G45" s="13"/>
      <c r="H45" s="13"/>
      <c r="I45" s="23"/>
      <c r="J45" s="27">
        <v>1</v>
      </c>
      <c r="K45" s="112">
        <f t="shared" si="0"/>
        <v>1</v>
      </c>
      <c r="L45" s="113">
        <f t="shared" si="1"/>
        <v>1</v>
      </c>
      <c r="M45" s="113">
        <f t="shared" si="2"/>
        <v>1</v>
      </c>
      <c r="N45" s="113" t="str">
        <f t="shared" si="3"/>
        <v/>
      </c>
      <c r="O45" s="113" t="str">
        <f t="shared" si="4"/>
        <v/>
      </c>
      <c r="P45" s="11">
        <v>1</v>
      </c>
      <c r="Q45" s="11">
        <v>1</v>
      </c>
      <c r="R45" s="98"/>
      <c r="S45" s="88">
        <v>1</v>
      </c>
      <c r="T45" s="129"/>
      <c r="U45" s="110" t="str">
        <f t="shared" si="5"/>
        <v/>
      </c>
      <c r="V45" s="110" t="str">
        <f t="shared" si="6"/>
        <v/>
      </c>
      <c r="W45" s="139"/>
      <c r="X45" s="27"/>
      <c r="Y45" s="110" t="str">
        <f t="shared" si="7"/>
        <v/>
      </c>
      <c r="Z45" s="110" t="str">
        <f t="shared" si="8"/>
        <v/>
      </c>
      <c r="AA45" s="110" t="str">
        <f t="shared" si="9"/>
        <v/>
      </c>
      <c r="AB45" s="110" t="str">
        <f t="shared" si="10"/>
        <v/>
      </c>
      <c r="AC45" s="110" t="str">
        <f t="shared" si="11"/>
        <v/>
      </c>
      <c r="AD45" s="11"/>
      <c r="AE45" s="11"/>
      <c r="AF45" s="11"/>
      <c r="AG45" s="62"/>
      <c r="AH45" s="27"/>
      <c r="AI45" s="110" t="str">
        <f t="shared" si="12"/>
        <v/>
      </c>
      <c r="AJ45" s="110" t="str">
        <f t="shared" si="13"/>
        <v/>
      </c>
      <c r="AK45" s="110" t="str">
        <f t="shared" si="14"/>
        <v/>
      </c>
      <c r="AL45" s="110" t="str">
        <f t="shared" si="15"/>
        <v/>
      </c>
      <c r="AM45" s="11"/>
      <c r="AN45" s="11"/>
      <c r="AO45" s="28"/>
      <c r="AP45" s="27"/>
      <c r="AQ45" s="108" t="str">
        <f t="shared" si="16"/>
        <v/>
      </c>
      <c r="AR45" s="108" t="str">
        <f t="shared" si="17"/>
        <v/>
      </c>
      <c r="AS45" s="108" t="str">
        <f t="shared" si="18"/>
        <v/>
      </c>
      <c r="AT45" s="10"/>
      <c r="AU45" s="10"/>
      <c r="AV45" s="10"/>
      <c r="AW45" s="10"/>
      <c r="AX45" s="28"/>
      <c r="AY45" s="153">
        <f>IFERROR(IF(NOT(OR(AND(J45,NOT(T45),NOT(X45),NOT(AH45),NOT(AP45)),AND(NOT(J45),T45,NOT(X45),NOT(AH45),NOT(AP45)),AND(NOT(J45),NOT(T45),X45,NOT(AH45),NOT(AP45)),AND(NOT(J45),NOT(T45),NOT(X45),AH45,NOT(AP45)),AND(NOT(J45),NOT(T45),NOT(X45),NOT(AH45),AP45),NOT(AND(J45,T45,X45,AH45,AP45))))=TRUE,"Erreur : au moins 2 imprimantes ont été sélectionnées sur la même ligne",IF(J45=1,IF(K45=1,Prix!$B$4,0)+IF(L45=1,Prix!$B$5,0)+IF(M45=1,Prix!$B$6,0)+IF(N45=1,Prix!$B$7,0)+IF(O45=1,Prix!$B$8,0)+IF(P45=1,Prix!$B$10,0)+IF(Q45=1,Prix!$B$11,0)+IF(R45=1,Prix!$B$12,0)+IF(S45=1,Prix!$B$13,0)+Prix!$B$2,0)+IF(T45=1,IF(U45=1,Prix!$B$65,0)+IF(W45=1,Prix!$B$68,0)+IF(V45=1,Prix!$B$66,0)+Prix!$B$63,0)+IF(X45=1,IF(Y45=1,Prix!$B$20,0)+IF(Z45=1,Prix!$B$21,0)+IF(AA45=1,Prix!$B$22,0)+IF(AB45=1,Prix!$B$23,0)+IF(AC45=1,Prix!$B$24,0)+IF(AD45=1,Prix!$B$26,0)+IF(AE45=1,Prix!$B$27,0)+IF(AF45=1,Prix!$B$28,0)+IF(AG45=1,Prix!$B$29,0)+Prix!$B$18,0)+IF(AH45=1,IF(NOT(OR(AND(NOT(AM45),NOT(AN45),NOT(AO45)),AND(NOT(AM45),NOT(AN45),AO45),AND(NOT(AM45),AN45,NOT(AO45)),AND(AM45,NOT(AN45),NOT(AO45))))=TRUE,"Erreur : au moins 2 options non compatibles sélectionnées",IF(AI45=1,Prix!$B$51,0)+IF(AJ45=1,Prix!$B$52,0)+IF(AL45=1,Prix!$B$54,0)+IF(AM45=1,Prix!$B$56,0)+IF(AN45=1,Prix!$B$57,0)+IF(AO45=1,Prix!$B$58,0)+IF(AK45=1,Prix!$B$53,0)+Prix!$B$49),0)+IF(AP45=1,IF(NOT(OR(AND(NOT(AU45),NOT(AV45),NOT(AW45)),AND(NOT(AU45),NOT(AV45),AW45),AND(NOT(AU45),AV45,NOT(AW45)),AND(AU45,NOT(AV45),NOT(AW45))))=TRUE,"Erreur : au moins 2 options non compatibles sélectionnées",IF(AQ45=1,Prix!$B$36,0)+IF(AR45=1,Prix!$B$37,0)+IF(AS45=1,Prix!$B$38,0)+IF(AU45=1,Prix!$B$41,0)+IF(AV45=1,Prix!$B$42,0)+IF(AW45=1,Prix!$B$43,0)+IF(AT45=1,Prix!$B$40,0)+IF(AX45=1,Prix!$B$44,0)+Prix!$B$34),0)),)</f>
        <v>3951.56</v>
      </c>
      <c r="AZ45" s="153">
        <f>IFERROR(IF(NOT(OR(AND(J45,NOT(T45),NOT(X45),NOT(AH45),NOT(AP45)),AND(NOT(J45),T45,NOT(X45),NOT(AH45),NOT(AP45)),AND(NOT(J45),NOT(T45),X45,NOT(AH45),NOT(AP45)),AND(NOT(J45),NOT(T45),NOT(X45),AH45,NOT(AP45)),AND(NOT(J45),NOT(T45),NOT(X45),NOT(AH45),AP45),NOT(AND(J45,T45,X45,AH45,AP45))))=TRUE,"Erreur : au moins 2 imprimantes ont été sélectionnées sur la même ligne",IF(J45=1,IF(K45=1,Prix!$F$4,0)+IF(L45=1,Prix!$F$5,0)+IF(M45=1,Prix!$F$6,0)+IF(N45=1,Prix!$F$7,0)+IF(O45=1,Prix!$F$8,0)+IF(P45=1,Prix!$F$10,0)+IF(Q45=1,Prix!$F$11,0)+IF(R45=1,Prix!$F$12,0)+IF(S45=1,Prix!$F$13,0)+Prix!$F$2,0)+IF(T45=1,IF(U45=1,Prix!$F$65,0)+IF(W45=1,Prix!$F$68,0)+IF(V45=1,Prix!$F$66,0)+Prix!$F$63,0)+IF(X45=1,IF(Y45=1,Prix!$F$20,0)+IF(Z45=1,Prix!$F$21,0)+IF(AA45=1,Prix!$F$22,0)+IF(AB45=1,Prix!$F$23,0)+IF(AC45=1,Prix!$F$24,0)+IF(AD45=1,Prix!$F$26,0)+IF(AE45=1,Prix!$F$27,0)+IF(AF45=1,Prix!$F$28,0)+IF(AG45=1,Prix!$F$29,0)+Prix!$F$18,0)+IF(AH45=1,IF(NOT(OR(AND(NOT(AM45),NOT(AN45),NOT(AO45)),AND(NOT(AM45),NOT(AN45),AO45),AND(NOT(AM45),AN45,NOT(AO45)),AND(AM45,NOT(AN45),NOT(AO45))))=TRUE,"Erreur : au moins 2 options non compatibles sélectionnées",IF(AI45=1,Prix!$F$51,0)+IF(AJ45=1,Prix!$F$52,0)+IF(AL45=1,Prix!$F$54,0)+IF(AM45=1,Prix!$F$56,0)+IF(AN45=1,Prix!$F$57,0)+IF(AO45=1,Prix!$F$58,0)+IF(AK45=1,Prix!$F$53,0)+Prix!$F$49),0)+IF(AP45=1,IF(NOT(OR(AND(NOT(AU45),NOT(AV45),NOT(AW45)),AND(NOT(AU45),NOT(AV45),AW45),AND(NOT(AU45),AV45,NOT(AW45)),AND(AU45,NOT(AV45),NOT(AW45))))=TRUE,"Erreur : au moins 2 options non compatibles sélectionnées",IF(AQ45=1,Prix!$F$36,0)+IF(AR45=1,Prix!$F$37,0)+IF(AS45=1,Prix!$F$38,0)+IF(AU45=1,Prix!$F$41,0)+IF(AV45=1,Prix!$F$42,0)+IF(AW45=1,Prix!$F$43,0)+IF(AT45=1,Prix!$F$40,0)+IF(AX45=1,Prix!$F$44,0)+Prix!$F$34),0)),)</f>
        <v>105.11999999999999</v>
      </c>
      <c r="BA45" s="153">
        <f>IFERROR(IF(NOT(OR(AND(J45,NOT(T45),NOT(X45),NOT(AH45),NOT(AP45)),AND(NOT(J45),T45,NOT(X45),NOT(AH45),NOT(AP45)),AND(NOT(J45),NOT(T45),X45,NOT(AH45),NOT(AP45)),AND(NOT(J45),NOT(T45),NOT(X45),AH45,NOT(AP45)),AND(NOT(J45),NOT(T45),NOT(X45),NOT(AH45),AP45),NOT(AND(J45,T45,X45,AH45,AP45))))=TRUE,"Erreur : au moins 2 imprimantes ont été sélectionnées sur la même ligne",IF(J45=1,IF(K45=1,Prix!$G$4,0)+IF(L45=1,Prix!$G$5,0)+IF(M45=1,Prix!$G$6,0)+IF(N45=1,Prix!$G$7,0)+IF(O45=1,Prix!$G$8,0)+IF(P45=1,Prix!$G$10,0)+IF(Q45=1,Prix!$G$11,0)+IF(R45=1,Prix!$G$12,0)+IF(S45=1,Prix!$G$13,0)+Prix!$G$2,0)+IF(T45=1,IF(U45=1,Prix!$G$65,0)+IF(W45=1,Prix!$G$68,0)+IF(V45=1,Prix!$G$66,0)+Prix!$G$63,0)+IF(X45=1,IF(Y45=1,Prix!$G$20,0)+IF(Z45=1,Prix!$G$21,0)+IF(AA45=1,Prix!$G$22,0)+IF(AB45=1,Prix!$G$23,0)+IF(AC45=1,Prix!$G$24,0)+IF(AD45=1,Prix!$G$26,0)+IF(AE45=1,Prix!$G$27,0)+IF(AF45=1,Prix!$G$28,0)+IF(AG45=1,Prix!$G$29,0)+Prix!$G$18,0)+IF(AH45=1,IF(NOT(OR(AND(NOT(AM45),NOT(AN45),NOT(AO45)),AND(NOT(AM45),NOT(AN45),AO45),AND(NOT(AM45),AN45,NOT(AO45)),AND(AM45,NOT(AN45),NOT(AO45))))=TRUE,"Erreur : au moins 2 options non compatibles sélectionnées",IF(AI45=1,Prix!$G$51,0)+IF(AJ45=1,Prix!$G$52,0)+IF(AL45=1,Prix!$G$54,0)+IF(AM45=1,Prix!$G$56,0)+IF(AN45=1,Prix!$G$57,0)+IF(AO45=1,Prix!$G$58,0)+IF(AK45=1,Prix!$G$53,0)+Prix!$G$49),0)+IF(AP45=1,IF(NOT(OR(AND(NOT(AU45),NOT(AV45),NOT(AW45)),AND(NOT(AU45),NOT(AV45),AW45),AND(NOT(AU45),AV45,NOT(AW45)),AND(AU45,NOT(AV45),NOT(AW45))))=TRUE,"Erreur : au moins 2 options non compatibles sélectionnées",IF(AQ45=1,Prix!$G$36,0)+IF(AR45=1,Prix!$G$37,0)+IF(AS45=1,Prix!$G$38,0)+IF(AU45=1,Prix!$G$41,0)+IF(AV45=1,Prix!$G$42,0)+IF(AW45=1,Prix!$G$43,0)+IF(AT45=1,Prix!$G$40,0)+IF(AX45=1,Prix!$G$44,0)+Prix!$G$34),0)),)</f>
        <v>82.27</v>
      </c>
      <c r="BB45" s="153">
        <f>IFERROR(IF(NOT(OR(AND(J45,NOT(T45),NOT(X45),NOT(AH45),NOT(AP45)),AND(NOT(J45),T45,NOT(X45),NOT(AH45),NOT(AP45)),AND(NOT(J45),NOT(T45),X45,NOT(AH45),NOT(AP45)),AND(NOT(J45),NOT(T45),NOT(X45),AH45,NOT(AP45)),AND(NOT(J45),NOT(T45),NOT(X45),NOT(AH45),AP45),NOT(AND(J45,T45,X45,AH45,AP45))))=TRUE,"Erreur : au moins 2 imprimantes ont été sélectionnées sur la même ligne",IF(J45=1,IF(K45=1,Prix!$H$4,0)+IF(L45=1,Prix!$H$5,0)+IF(M45=1,Prix!$H$6,0)+IF(N45=1,Prix!$H$7,0)+IF(O45=1,Prix!$H$8,0)+IF(P45=1,Prix!$H$10,0)+IF(Q45=1,Prix!$H$11,0)+IF(R45=1,Prix!$H$12,0)+IF(S45=1,Prix!$H$13,0)+Prix!$H$2,0)+IF(T45=1,IF(U45=1,Prix!$H$65,0)+IF(W45=1,Prix!$H$68,0)+IF(V45=1,Prix!$H$66,0)+Prix!$H$63,0)+IF(X45=1,IF(Y45=1,Prix!$H$20,0)+IF(Z45=1,Prix!$H$21,0)+IF(AA45=1,Prix!$H$22,0)+IF(AB45=1,Prix!$H$23,0)+IF(AC45=1,Prix!$H$24,0)+IF(AD45=1,Prix!$H$26,0)+IF(AE45=1,Prix!$H$27,0)+IF(AF45=1,Prix!$H$28,0)+IF(AG45=1,Prix!$H$29,0)+Prix!$H$18,0)+IF(AH45=1,IF(NOT(OR(AND(NOT(AM45),NOT(AN45),NOT(AO45)),AND(NOT(AM45),NOT(AN45),AO45),AND(NOT(AM45),AN45,NOT(AO45)),AND(AM45,NOT(AN45),NOT(AO45))))=TRUE,"Erreur : au moins 2 options non compatibles sélectionnées",IF(AI45=1,Prix!$H$51,0)+IF(AJ45=1,Prix!$H$52,0)+IF(AL45=1,Prix!$H$54,0)+IF(AM45=1,Prix!$H$56,0)+IF(AN45=1,Prix!$H$57,0)+IF(AO45=1,Prix!$H$58,0)+IF(AK45=1,Prix!$H$53,0)+Prix!$H$49),0)+IF(AP45=1,IF(NOT(OR(AND(NOT(AU45),NOT(AV45),NOT(AW45)),AND(NOT(AU45),NOT(AV45),AW45),AND(NOT(AU45),AV45,NOT(AW45)),AND(AU45,NOT(AV45),NOT(AW45))))=TRUE,"Erreur : au moins 2 options non compatibles sélectionnées",IF(AQ45=1,Prix!$H$36,0)+IF(AR45=1,Prix!$H$37,0)+IF(AS45=1,Prix!$H$38,0)+IF(AU45=1,Prix!$H$41,0)+IF(AV45=1,Prix!$H$42,0)+IF(AW45=1,Prix!$H$43,0)+IF(AT45=1,Prix!$H$40,0)+IF(AX45=1,Prix!$H$44,0)+Prix!$H$34),0)),)</f>
        <v>81.430000000000007</v>
      </c>
    </row>
    <row r="46" spans="1:54" x14ac:dyDescent="0.3">
      <c r="A46" s="161"/>
      <c r="B46" s="10"/>
      <c r="C46" s="11"/>
      <c r="D46" s="11"/>
      <c r="E46" s="11"/>
      <c r="F46" s="12"/>
      <c r="G46" s="13"/>
      <c r="H46" s="13"/>
      <c r="I46" s="23"/>
      <c r="J46" s="27"/>
      <c r="K46" s="112" t="str">
        <f t="shared" si="0"/>
        <v/>
      </c>
      <c r="L46" s="113" t="str">
        <f t="shared" si="1"/>
        <v/>
      </c>
      <c r="M46" s="113" t="str">
        <f t="shared" si="2"/>
        <v/>
      </c>
      <c r="N46" s="113" t="str">
        <f t="shared" si="3"/>
        <v/>
      </c>
      <c r="O46" s="113" t="str">
        <f t="shared" si="4"/>
        <v/>
      </c>
      <c r="P46" s="11"/>
      <c r="Q46" s="11"/>
      <c r="R46" s="98"/>
      <c r="S46" s="88"/>
      <c r="T46" s="129"/>
      <c r="U46" s="110" t="str">
        <f t="shared" si="5"/>
        <v/>
      </c>
      <c r="V46" s="110" t="str">
        <f t="shared" si="6"/>
        <v/>
      </c>
      <c r="W46" s="139"/>
      <c r="X46" s="27"/>
      <c r="Y46" s="110" t="str">
        <f t="shared" si="7"/>
        <v/>
      </c>
      <c r="Z46" s="110" t="str">
        <f t="shared" si="8"/>
        <v/>
      </c>
      <c r="AA46" s="110" t="str">
        <f t="shared" si="9"/>
        <v/>
      </c>
      <c r="AB46" s="110" t="str">
        <f t="shared" si="10"/>
        <v/>
      </c>
      <c r="AC46" s="110" t="str">
        <f t="shared" si="11"/>
        <v/>
      </c>
      <c r="AD46" s="11"/>
      <c r="AE46" s="11"/>
      <c r="AF46" s="11"/>
      <c r="AG46" s="62"/>
      <c r="AH46" s="27">
        <v>1</v>
      </c>
      <c r="AI46" s="110">
        <f t="shared" si="12"/>
        <v>1</v>
      </c>
      <c r="AJ46" s="110">
        <f t="shared" si="13"/>
        <v>1</v>
      </c>
      <c r="AK46" s="110">
        <f t="shared" si="14"/>
        <v>1</v>
      </c>
      <c r="AL46" s="110">
        <f t="shared" si="15"/>
        <v>1</v>
      </c>
      <c r="AM46" s="11"/>
      <c r="AN46" s="11">
        <v>1</v>
      </c>
      <c r="AO46" s="28"/>
      <c r="AP46" s="27"/>
      <c r="AQ46" s="108" t="str">
        <f t="shared" si="16"/>
        <v/>
      </c>
      <c r="AR46" s="108" t="str">
        <f t="shared" si="17"/>
        <v/>
      </c>
      <c r="AS46" s="108" t="str">
        <f t="shared" si="18"/>
        <v/>
      </c>
      <c r="AT46" s="10"/>
      <c r="AU46" s="10"/>
      <c r="AV46" s="10"/>
      <c r="AW46" s="10"/>
      <c r="AX46" s="28"/>
      <c r="AY46" s="153">
        <f>IFERROR(IF(NOT(OR(AND(J46,NOT(T46),NOT(X46),NOT(AH46),NOT(AP46)),AND(NOT(J46),T46,NOT(X46),NOT(AH46),NOT(AP46)),AND(NOT(J46),NOT(T46),X46,NOT(AH46),NOT(AP46)),AND(NOT(J46),NOT(T46),NOT(X46),AH46,NOT(AP46)),AND(NOT(J46),NOT(T46),NOT(X46),NOT(AH46),AP46),NOT(AND(J46,T46,X46,AH46,AP46))))=TRUE,"Erreur : au moins 2 imprimantes ont été sélectionnées sur la même ligne",IF(J46=1,IF(K46=1,Prix!$B$4,0)+IF(L46=1,Prix!$B$5,0)+IF(M46=1,Prix!$B$6,0)+IF(N46=1,Prix!$B$7,0)+IF(O46=1,Prix!$B$8,0)+IF(P46=1,Prix!$B$10,0)+IF(Q46=1,Prix!$B$11,0)+IF(R46=1,Prix!$B$12,0)+IF(S46=1,Prix!$B$13,0)+Prix!$B$2,0)+IF(T46=1,IF(U46=1,Prix!$B$65,0)+IF(W46=1,Prix!$B$68,0)+IF(V46=1,Prix!$B$66,0)+Prix!$B$63,0)+IF(X46=1,IF(Y46=1,Prix!$B$20,0)+IF(Z46=1,Prix!$B$21,0)+IF(AA46=1,Prix!$B$22,0)+IF(AB46=1,Prix!$B$23,0)+IF(AC46=1,Prix!$B$24,0)+IF(AD46=1,Prix!$B$26,0)+IF(AE46=1,Prix!$B$27,0)+IF(AF46=1,Prix!$B$28,0)+IF(AG46=1,Prix!$B$29,0)+Prix!$B$18,0)+IF(AH46=1,IF(NOT(OR(AND(NOT(AM46),NOT(AN46),NOT(AO46)),AND(NOT(AM46),NOT(AN46),AO46),AND(NOT(AM46),AN46,NOT(AO46)),AND(AM46,NOT(AN46),NOT(AO46))))=TRUE,"Erreur : au moins 2 options non compatibles sélectionnées",IF(AI46=1,Prix!$B$51,0)+IF(AJ46=1,Prix!$B$52,0)+IF(AL46=1,Prix!$B$54,0)+IF(AM46=1,Prix!$B$56,0)+IF(AN46=1,Prix!$B$57,0)+IF(AO46=1,Prix!$B$58,0)+IF(AK46=1,Prix!$B$53,0)+Prix!$B$49),0)+IF(AP46=1,IF(NOT(OR(AND(NOT(AU46),NOT(AV46),NOT(AW46)),AND(NOT(AU46),NOT(AV46),AW46),AND(NOT(AU46),AV46,NOT(AW46)),AND(AU46,NOT(AV46),NOT(AW46))))=TRUE,"Erreur : au moins 2 options non compatibles sélectionnées",IF(AQ46=1,Prix!$B$36,0)+IF(AR46=1,Prix!$B$37,0)+IF(AS46=1,Prix!$B$38,0)+IF(AU46=1,Prix!$B$41,0)+IF(AV46=1,Prix!$B$42,0)+IF(AW46=1,Prix!$B$43,0)+IF(AT46=1,Prix!$B$40,0)+IF(AX46=1,Prix!$B$44,0)+Prix!$B$34),0)),)</f>
        <v>1438.74</v>
      </c>
      <c r="AZ46" s="153">
        <f>IFERROR(IF(NOT(OR(AND(J46,NOT(T46),NOT(X46),NOT(AH46),NOT(AP46)),AND(NOT(J46),T46,NOT(X46),NOT(AH46),NOT(AP46)),AND(NOT(J46),NOT(T46),X46,NOT(AH46),NOT(AP46)),AND(NOT(J46),NOT(T46),NOT(X46),AH46,NOT(AP46)),AND(NOT(J46),NOT(T46),NOT(X46),NOT(AH46),AP46),NOT(AND(J46,T46,X46,AH46,AP46))))=TRUE,"Erreur : au moins 2 imprimantes ont été sélectionnées sur la même ligne",IF(J46=1,IF(K46=1,Prix!$F$4,0)+IF(L46=1,Prix!$F$5,0)+IF(M46=1,Prix!$F$6,0)+IF(N46=1,Prix!$F$7,0)+IF(O46=1,Prix!$F$8,0)+IF(P46=1,Prix!$F$10,0)+IF(Q46=1,Prix!$F$11,0)+IF(R46=1,Prix!$F$12,0)+IF(S46=1,Prix!$F$13,0)+Prix!$F$2,0)+IF(T46=1,IF(U46=1,Prix!$F$65,0)+IF(W46=1,Prix!$F$68,0)+IF(V46=1,Prix!$F$66,0)+Prix!$F$63,0)+IF(X46=1,IF(Y46=1,Prix!$F$20,0)+IF(Z46=1,Prix!$F$21,0)+IF(AA46=1,Prix!$F$22,0)+IF(AB46=1,Prix!$F$23,0)+IF(AC46=1,Prix!$F$24,0)+IF(AD46=1,Prix!$F$26,0)+IF(AE46=1,Prix!$F$27,0)+IF(AF46=1,Prix!$F$28,0)+IF(AG46=1,Prix!$F$29,0)+Prix!$F$18,0)+IF(AH46=1,IF(NOT(OR(AND(NOT(AM46),NOT(AN46),NOT(AO46)),AND(NOT(AM46),NOT(AN46),AO46),AND(NOT(AM46),AN46,NOT(AO46)),AND(AM46,NOT(AN46),NOT(AO46))))=TRUE,"Erreur : au moins 2 options non compatibles sélectionnées",IF(AI46=1,Prix!$F$51,0)+IF(AJ46=1,Prix!$F$52,0)+IF(AL46=1,Prix!$F$54,0)+IF(AM46=1,Prix!$F$56,0)+IF(AN46=1,Prix!$F$57,0)+IF(AO46=1,Prix!$F$58,0)+IF(AK46=1,Prix!$F$53,0)+Prix!$F$49),0)+IF(AP46=1,IF(NOT(OR(AND(NOT(AU46),NOT(AV46),NOT(AW46)),AND(NOT(AU46),NOT(AV46),AW46),AND(NOT(AU46),AV46,NOT(AW46)),AND(AU46,NOT(AV46),NOT(AW46))))=TRUE,"Erreur : au moins 2 options non compatibles sélectionnées",IF(AQ46=1,Prix!$F$36,0)+IF(AR46=1,Prix!$F$37,0)+IF(AS46=1,Prix!$F$38,0)+IF(AU46=1,Prix!$F$41,0)+IF(AV46=1,Prix!$F$42,0)+IF(AW46=1,Prix!$F$43,0)+IF(AT46=1,Prix!$F$40,0)+IF(AX46=1,Prix!$F$44,0)+Prix!$F$34),0)),)</f>
        <v>45.42</v>
      </c>
      <c r="BA46" s="153">
        <f>IFERROR(IF(NOT(OR(AND(J46,NOT(T46),NOT(X46),NOT(AH46),NOT(AP46)),AND(NOT(J46),T46,NOT(X46),NOT(AH46),NOT(AP46)),AND(NOT(J46),NOT(T46),X46,NOT(AH46),NOT(AP46)),AND(NOT(J46),NOT(T46),NOT(X46),AH46,NOT(AP46)),AND(NOT(J46),NOT(T46),NOT(X46),NOT(AH46),AP46),NOT(AND(J46,T46,X46,AH46,AP46))))=TRUE,"Erreur : au moins 2 imprimantes ont été sélectionnées sur la même ligne",IF(J46=1,IF(K46=1,Prix!$G$4,0)+IF(L46=1,Prix!$G$5,0)+IF(M46=1,Prix!$G$6,0)+IF(N46=1,Prix!$G$7,0)+IF(O46=1,Prix!$G$8,0)+IF(P46=1,Prix!$G$10,0)+IF(Q46=1,Prix!$G$11,0)+IF(R46=1,Prix!$G$12,0)+IF(S46=1,Prix!$G$13,0)+Prix!$G$2,0)+IF(T46=1,IF(U46=1,Prix!$G$65,0)+IF(W46=1,Prix!$G$68,0)+IF(V46=1,Prix!$G$66,0)+Prix!$G$63,0)+IF(X46=1,IF(Y46=1,Prix!$G$20,0)+IF(Z46=1,Prix!$G$21,0)+IF(AA46=1,Prix!$G$22,0)+IF(AB46=1,Prix!$G$23,0)+IF(AC46=1,Prix!$G$24,0)+IF(AD46=1,Prix!$G$26,0)+IF(AE46=1,Prix!$G$27,0)+IF(AF46=1,Prix!$G$28,0)+IF(AG46=1,Prix!$G$29,0)+Prix!$G$18,0)+IF(AH46=1,IF(NOT(OR(AND(NOT(AM46),NOT(AN46),NOT(AO46)),AND(NOT(AM46),NOT(AN46),AO46),AND(NOT(AM46),AN46,NOT(AO46)),AND(AM46,NOT(AN46),NOT(AO46))))=TRUE,"Erreur : au moins 2 options non compatibles sélectionnées",IF(AI46=1,Prix!$G$51,0)+IF(AJ46=1,Prix!$G$52,0)+IF(AL46=1,Prix!$G$54,0)+IF(AM46=1,Prix!$G$56,0)+IF(AN46=1,Prix!$G$57,0)+IF(AO46=1,Prix!$G$58,0)+IF(AK46=1,Prix!$G$53,0)+Prix!$G$49),0)+IF(AP46=1,IF(NOT(OR(AND(NOT(AU46),NOT(AV46),NOT(AW46)),AND(NOT(AU46),NOT(AV46),AW46),AND(NOT(AU46),AV46,NOT(AW46)),AND(AU46,NOT(AV46),NOT(AW46))))=TRUE,"Erreur : au moins 2 options non compatibles sélectionnées",IF(AQ46=1,Prix!$G$36,0)+IF(AR46=1,Prix!$G$37,0)+IF(AS46=1,Prix!$G$38,0)+IF(AU46=1,Prix!$G$41,0)+IF(AV46=1,Prix!$G$42,0)+IF(AW46=1,Prix!$G$43,0)+IF(AT46=1,Prix!$G$40,0)+IF(AX46=1,Prix!$G$44,0)+Prix!$G$34),0)),)</f>
        <v>35.54</v>
      </c>
      <c r="BB46" s="153">
        <f>IFERROR(IF(NOT(OR(AND(J46,NOT(T46),NOT(X46),NOT(AH46),NOT(AP46)),AND(NOT(J46),T46,NOT(X46),NOT(AH46),NOT(AP46)),AND(NOT(J46),NOT(T46),X46,NOT(AH46),NOT(AP46)),AND(NOT(J46),NOT(T46),NOT(X46),AH46,NOT(AP46)),AND(NOT(J46),NOT(T46),NOT(X46),NOT(AH46),AP46),NOT(AND(J46,T46,X46,AH46,AP46))))=TRUE,"Erreur : au moins 2 imprimantes ont été sélectionnées sur la même ligne",IF(J46=1,IF(K46=1,Prix!$H$4,0)+IF(L46=1,Prix!$H$5,0)+IF(M46=1,Prix!$H$6,0)+IF(N46=1,Prix!$H$7,0)+IF(O46=1,Prix!$H$8,0)+IF(P46=1,Prix!$H$10,0)+IF(Q46=1,Prix!$H$11,0)+IF(R46=1,Prix!$H$12,0)+IF(S46=1,Prix!$H$13,0)+Prix!$H$2,0)+IF(T46=1,IF(U46=1,Prix!$H$65,0)+IF(W46=1,Prix!$H$68,0)+IF(V46=1,Prix!$H$66,0)+Prix!$H$63,0)+IF(X46=1,IF(Y46=1,Prix!$H$20,0)+IF(Z46=1,Prix!$H$21,0)+IF(AA46=1,Prix!$H$22,0)+IF(AB46=1,Prix!$H$23,0)+IF(AC46=1,Prix!$H$24,0)+IF(AD46=1,Prix!$H$26,0)+IF(AE46=1,Prix!$H$27,0)+IF(AF46=1,Prix!$H$28,0)+IF(AG46=1,Prix!$H$29,0)+Prix!$H$18,0)+IF(AH46=1,IF(NOT(OR(AND(NOT(AM46),NOT(AN46),NOT(AO46)),AND(NOT(AM46),NOT(AN46),AO46),AND(NOT(AM46),AN46,NOT(AO46)),AND(AM46,NOT(AN46),NOT(AO46))))=TRUE,"Erreur : au moins 2 options non compatibles sélectionnées",IF(AI46=1,Prix!$H$51,0)+IF(AJ46=1,Prix!$H$52,0)+IF(AL46=1,Prix!$H$54,0)+IF(AM46=1,Prix!$H$56,0)+IF(AN46=1,Prix!$H$57,0)+IF(AO46=1,Prix!$H$58,0)+IF(AK46=1,Prix!$H$53,0)+Prix!$H$49),0)+IF(AP46=1,IF(NOT(OR(AND(NOT(AU46),NOT(AV46),NOT(AW46)),AND(NOT(AU46),NOT(AV46),AW46),AND(NOT(AU46),AV46,NOT(AW46)),AND(AU46,NOT(AV46),NOT(AW46))))=TRUE,"Erreur : au moins 2 options non compatibles sélectionnées",IF(AQ46=1,Prix!$H$36,0)+IF(AR46=1,Prix!$H$37,0)+IF(AS46=1,Prix!$H$38,0)+IF(AU46=1,Prix!$H$41,0)+IF(AV46=1,Prix!$H$42,0)+IF(AW46=1,Prix!$H$43,0)+IF(AT46=1,Prix!$H$40,0)+IF(AX46=1,Prix!$H$44,0)+Prix!$H$34),0)),)</f>
        <v>29.75</v>
      </c>
    </row>
    <row r="47" spans="1:54" x14ac:dyDescent="0.3">
      <c r="A47" s="161"/>
      <c r="B47" s="10"/>
      <c r="C47" s="11"/>
      <c r="D47" s="11"/>
      <c r="E47" s="11"/>
      <c r="F47" s="12"/>
      <c r="G47" s="13"/>
      <c r="H47" s="13"/>
      <c r="I47" s="23"/>
      <c r="J47" s="27">
        <v>1</v>
      </c>
      <c r="K47" s="112">
        <f t="shared" si="0"/>
        <v>1</v>
      </c>
      <c r="L47" s="113">
        <f t="shared" si="1"/>
        <v>1</v>
      </c>
      <c r="M47" s="113">
        <f t="shared" si="2"/>
        <v>1</v>
      </c>
      <c r="N47" s="113" t="str">
        <f t="shared" si="3"/>
        <v/>
      </c>
      <c r="O47" s="113" t="str">
        <f t="shared" si="4"/>
        <v/>
      </c>
      <c r="P47" s="11">
        <v>1</v>
      </c>
      <c r="Q47" s="11">
        <v>1</v>
      </c>
      <c r="R47" s="98"/>
      <c r="S47" s="88">
        <v>1</v>
      </c>
      <c r="T47" s="129"/>
      <c r="U47" s="110" t="str">
        <f t="shared" si="5"/>
        <v/>
      </c>
      <c r="V47" s="110" t="str">
        <f t="shared" si="6"/>
        <v/>
      </c>
      <c r="W47" s="139"/>
      <c r="X47" s="27"/>
      <c r="Y47" s="110" t="str">
        <f t="shared" si="7"/>
        <v/>
      </c>
      <c r="Z47" s="110" t="str">
        <f t="shared" si="8"/>
        <v/>
      </c>
      <c r="AA47" s="110" t="str">
        <f t="shared" si="9"/>
        <v/>
      </c>
      <c r="AB47" s="110" t="str">
        <f t="shared" si="10"/>
        <v/>
      </c>
      <c r="AC47" s="110" t="str">
        <f t="shared" si="11"/>
        <v/>
      </c>
      <c r="AD47" s="11"/>
      <c r="AE47" s="11"/>
      <c r="AF47" s="11"/>
      <c r="AG47" s="62"/>
      <c r="AH47" s="27"/>
      <c r="AI47" s="110" t="str">
        <f t="shared" si="12"/>
        <v/>
      </c>
      <c r="AJ47" s="110" t="str">
        <f t="shared" si="13"/>
        <v/>
      </c>
      <c r="AK47" s="110" t="str">
        <f t="shared" si="14"/>
        <v/>
      </c>
      <c r="AL47" s="110" t="str">
        <f t="shared" si="15"/>
        <v/>
      </c>
      <c r="AM47" s="11"/>
      <c r="AN47" s="11"/>
      <c r="AO47" s="28"/>
      <c r="AP47" s="27"/>
      <c r="AQ47" s="108" t="str">
        <f t="shared" si="16"/>
        <v/>
      </c>
      <c r="AR47" s="108" t="str">
        <f t="shared" si="17"/>
        <v/>
      </c>
      <c r="AS47" s="108" t="str">
        <f t="shared" si="18"/>
        <v/>
      </c>
      <c r="AT47" s="10"/>
      <c r="AU47" s="10"/>
      <c r="AV47" s="10"/>
      <c r="AW47" s="10"/>
      <c r="AX47" s="28"/>
      <c r="AY47" s="153">
        <f>IFERROR(IF(NOT(OR(AND(J47,NOT(T47),NOT(X47),NOT(AH47),NOT(AP47)),AND(NOT(J47),T47,NOT(X47),NOT(AH47),NOT(AP47)),AND(NOT(J47),NOT(T47),X47,NOT(AH47),NOT(AP47)),AND(NOT(J47),NOT(T47),NOT(X47),AH47,NOT(AP47)),AND(NOT(J47),NOT(T47),NOT(X47),NOT(AH47),AP47),NOT(AND(J47,T47,X47,AH47,AP47))))=TRUE,"Erreur : au moins 2 imprimantes ont été sélectionnées sur la même ligne",IF(J47=1,IF(K47=1,Prix!$B$4,0)+IF(L47=1,Prix!$B$5,0)+IF(M47=1,Prix!$B$6,0)+IF(N47=1,Prix!$B$7,0)+IF(O47=1,Prix!$B$8,0)+IF(P47=1,Prix!$B$10,0)+IF(Q47=1,Prix!$B$11,0)+IF(R47=1,Prix!$B$12,0)+IF(S47=1,Prix!$B$13,0)+Prix!$B$2,0)+IF(T47=1,IF(U47=1,Prix!$B$65,0)+IF(W47=1,Prix!$B$68,0)+IF(V47=1,Prix!$B$66,0)+Prix!$B$63,0)+IF(X47=1,IF(Y47=1,Prix!$B$20,0)+IF(Z47=1,Prix!$B$21,0)+IF(AA47=1,Prix!$B$22,0)+IF(AB47=1,Prix!$B$23,0)+IF(AC47=1,Prix!$B$24,0)+IF(AD47=1,Prix!$B$26,0)+IF(AE47=1,Prix!$B$27,0)+IF(AF47=1,Prix!$B$28,0)+IF(AG47=1,Prix!$B$29,0)+Prix!$B$18,0)+IF(AH47=1,IF(NOT(OR(AND(NOT(AM47),NOT(AN47),NOT(AO47)),AND(NOT(AM47),NOT(AN47),AO47),AND(NOT(AM47),AN47,NOT(AO47)),AND(AM47,NOT(AN47),NOT(AO47))))=TRUE,"Erreur : au moins 2 options non compatibles sélectionnées",IF(AI47=1,Prix!$B$51,0)+IF(AJ47=1,Prix!$B$52,0)+IF(AL47=1,Prix!$B$54,0)+IF(AM47=1,Prix!$B$56,0)+IF(AN47=1,Prix!$B$57,0)+IF(AO47=1,Prix!$B$58,0)+IF(AK47=1,Prix!$B$53,0)+Prix!$B$49),0)+IF(AP47=1,IF(NOT(OR(AND(NOT(AU47),NOT(AV47),NOT(AW47)),AND(NOT(AU47),NOT(AV47),AW47),AND(NOT(AU47),AV47,NOT(AW47)),AND(AU47,NOT(AV47),NOT(AW47))))=TRUE,"Erreur : au moins 2 options non compatibles sélectionnées",IF(AQ47=1,Prix!$B$36,0)+IF(AR47=1,Prix!$B$37,0)+IF(AS47=1,Prix!$B$38,0)+IF(AU47=1,Prix!$B$41,0)+IF(AV47=1,Prix!$B$42,0)+IF(AW47=1,Prix!$B$43,0)+IF(AT47=1,Prix!$B$40,0)+IF(AX47=1,Prix!$B$44,0)+Prix!$B$34),0)),)</f>
        <v>3951.56</v>
      </c>
      <c r="AZ47" s="153">
        <f>IFERROR(IF(NOT(OR(AND(J47,NOT(T47),NOT(X47),NOT(AH47),NOT(AP47)),AND(NOT(J47),T47,NOT(X47),NOT(AH47),NOT(AP47)),AND(NOT(J47),NOT(T47),X47,NOT(AH47),NOT(AP47)),AND(NOT(J47),NOT(T47),NOT(X47),AH47,NOT(AP47)),AND(NOT(J47),NOT(T47),NOT(X47),NOT(AH47),AP47),NOT(AND(J47,T47,X47,AH47,AP47))))=TRUE,"Erreur : au moins 2 imprimantes ont été sélectionnées sur la même ligne",IF(J47=1,IF(K47=1,Prix!$F$4,0)+IF(L47=1,Prix!$F$5,0)+IF(M47=1,Prix!$F$6,0)+IF(N47=1,Prix!$F$7,0)+IF(O47=1,Prix!$F$8,0)+IF(P47=1,Prix!$F$10,0)+IF(Q47=1,Prix!$F$11,0)+IF(R47=1,Prix!$F$12,0)+IF(S47=1,Prix!$F$13,0)+Prix!$F$2,0)+IF(T47=1,IF(U47=1,Prix!$F$65,0)+IF(W47=1,Prix!$F$68,0)+IF(V47=1,Prix!$F$66,0)+Prix!$F$63,0)+IF(X47=1,IF(Y47=1,Prix!$F$20,0)+IF(Z47=1,Prix!$F$21,0)+IF(AA47=1,Prix!$F$22,0)+IF(AB47=1,Prix!$F$23,0)+IF(AC47=1,Prix!$F$24,0)+IF(AD47=1,Prix!$F$26,0)+IF(AE47=1,Prix!$F$27,0)+IF(AF47=1,Prix!$F$28,0)+IF(AG47=1,Prix!$F$29,0)+Prix!$F$18,0)+IF(AH47=1,IF(NOT(OR(AND(NOT(AM47),NOT(AN47),NOT(AO47)),AND(NOT(AM47),NOT(AN47),AO47),AND(NOT(AM47),AN47,NOT(AO47)),AND(AM47,NOT(AN47),NOT(AO47))))=TRUE,"Erreur : au moins 2 options non compatibles sélectionnées",IF(AI47=1,Prix!$F$51,0)+IF(AJ47=1,Prix!$F$52,0)+IF(AL47=1,Prix!$F$54,0)+IF(AM47=1,Prix!$F$56,0)+IF(AN47=1,Prix!$F$57,0)+IF(AO47=1,Prix!$F$58,0)+IF(AK47=1,Prix!$F$53,0)+Prix!$F$49),0)+IF(AP47=1,IF(NOT(OR(AND(NOT(AU47),NOT(AV47),NOT(AW47)),AND(NOT(AU47),NOT(AV47),AW47),AND(NOT(AU47),AV47,NOT(AW47)),AND(AU47,NOT(AV47),NOT(AW47))))=TRUE,"Erreur : au moins 2 options non compatibles sélectionnées",IF(AQ47=1,Prix!$F$36,0)+IF(AR47=1,Prix!$F$37,0)+IF(AS47=1,Prix!$F$38,0)+IF(AU47=1,Prix!$F$41,0)+IF(AV47=1,Prix!$F$42,0)+IF(AW47=1,Prix!$F$43,0)+IF(AT47=1,Prix!$F$40,0)+IF(AX47=1,Prix!$F$44,0)+Prix!$F$34),0)),)</f>
        <v>105.11999999999999</v>
      </c>
      <c r="BA47" s="153">
        <f>IFERROR(IF(NOT(OR(AND(J47,NOT(T47),NOT(X47),NOT(AH47),NOT(AP47)),AND(NOT(J47),T47,NOT(X47),NOT(AH47),NOT(AP47)),AND(NOT(J47),NOT(T47),X47,NOT(AH47),NOT(AP47)),AND(NOT(J47),NOT(T47),NOT(X47),AH47,NOT(AP47)),AND(NOT(J47),NOT(T47),NOT(X47),NOT(AH47),AP47),NOT(AND(J47,T47,X47,AH47,AP47))))=TRUE,"Erreur : au moins 2 imprimantes ont été sélectionnées sur la même ligne",IF(J47=1,IF(K47=1,Prix!$G$4,0)+IF(L47=1,Prix!$G$5,0)+IF(M47=1,Prix!$G$6,0)+IF(N47=1,Prix!$G$7,0)+IF(O47=1,Prix!$G$8,0)+IF(P47=1,Prix!$G$10,0)+IF(Q47=1,Prix!$G$11,0)+IF(R47=1,Prix!$G$12,0)+IF(S47=1,Prix!$G$13,0)+Prix!$G$2,0)+IF(T47=1,IF(U47=1,Prix!$G$65,0)+IF(W47=1,Prix!$G$68,0)+IF(V47=1,Prix!$G$66,0)+Prix!$G$63,0)+IF(X47=1,IF(Y47=1,Prix!$G$20,0)+IF(Z47=1,Prix!$G$21,0)+IF(AA47=1,Prix!$G$22,0)+IF(AB47=1,Prix!$G$23,0)+IF(AC47=1,Prix!$G$24,0)+IF(AD47=1,Prix!$G$26,0)+IF(AE47=1,Prix!$G$27,0)+IF(AF47=1,Prix!$G$28,0)+IF(AG47=1,Prix!$G$29,0)+Prix!$G$18,0)+IF(AH47=1,IF(NOT(OR(AND(NOT(AM47),NOT(AN47),NOT(AO47)),AND(NOT(AM47),NOT(AN47),AO47),AND(NOT(AM47),AN47,NOT(AO47)),AND(AM47,NOT(AN47),NOT(AO47))))=TRUE,"Erreur : au moins 2 options non compatibles sélectionnées",IF(AI47=1,Prix!$G$51,0)+IF(AJ47=1,Prix!$G$52,0)+IF(AL47=1,Prix!$G$54,0)+IF(AM47=1,Prix!$G$56,0)+IF(AN47=1,Prix!$G$57,0)+IF(AO47=1,Prix!$G$58,0)+IF(AK47=1,Prix!$G$53,0)+Prix!$G$49),0)+IF(AP47=1,IF(NOT(OR(AND(NOT(AU47),NOT(AV47),NOT(AW47)),AND(NOT(AU47),NOT(AV47),AW47),AND(NOT(AU47),AV47,NOT(AW47)),AND(AU47,NOT(AV47),NOT(AW47))))=TRUE,"Erreur : au moins 2 options non compatibles sélectionnées",IF(AQ47=1,Prix!$G$36,0)+IF(AR47=1,Prix!$G$37,0)+IF(AS47=1,Prix!$G$38,0)+IF(AU47=1,Prix!$G$41,0)+IF(AV47=1,Prix!$G$42,0)+IF(AW47=1,Prix!$G$43,0)+IF(AT47=1,Prix!$G$40,0)+IF(AX47=1,Prix!$G$44,0)+Prix!$G$34),0)),)</f>
        <v>82.27</v>
      </c>
      <c r="BB47" s="153">
        <f>IFERROR(IF(NOT(OR(AND(J47,NOT(T47),NOT(X47),NOT(AH47),NOT(AP47)),AND(NOT(J47),T47,NOT(X47),NOT(AH47),NOT(AP47)),AND(NOT(J47),NOT(T47),X47,NOT(AH47),NOT(AP47)),AND(NOT(J47),NOT(T47),NOT(X47),AH47,NOT(AP47)),AND(NOT(J47),NOT(T47),NOT(X47),NOT(AH47),AP47),NOT(AND(J47,T47,X47,AH47,AP47))))=TRUE,"Erreur : au moins 2 imprimantes ont été sélectionnées sur la même ligne",IF(J47=1,IF(K47=1,Prix!$H$4,0)+IF(L47=1,Prix!$H$5,0)+IF(M47=1,Prix!$H$6,0)+IF(N47=1,Prix!$H$7,0)+IF(O47=1,Prix!$H$8,0)+IF(P47=1,Prix!$H$10,0)+IF(Q47=1,Prix!$H$11,0)+IF(R47=1,Prix!$H$12,0)+IF(S47=1,Prix!$H$13,0)+Prix!$H$2,0)+IF(T47=1,IF(U47=1,Prix!$H$65,0)+IF(W47=1,Prix!$H$68,0)+IF(V47=1,Prix!$H$66,0)+Prix!$H$63,0)+IF(X47=1,IF(Y47=1,Prix!$H$20,0)+IF(Z47=1,Prix!$H$21,0)+IF(AA47=1,Prix!$H$22,0)+IF(AB47=1,Prix!$H$23,0)+IF(AC47=1,Prix!$H$24,0)+IF(AD47=1,Prix!$H$26,0)+IF(AE47=1,Prix!$H$27,0)+IF(AF47=1,Prix!$H$28,0)+IF(AG47=1,Prix!$H$29,0)+Prix!$H$18,0)+IF(AH47=1,IF(NOT(OR(AND(NOT(AM47),NOT(AN47),NOT(AO47)),AND(NOT(AM47),NOT(AN47),AO47),AND(NOT(AM47),AN47,NOT(AO47)),AND(AM47,NOT(AN47),NOT(AO47))))=TRUE,"Erreur : au moins 2 options non compatibles sélectionnées",IF(AI47=1,Prix!$H$51,0)+IF(AJ47=1,Prix!$H$52,0)+IF(AL47=1,Prix!$H$54,0)+IF(AM47=1,Prix!$H$56,0)+IF(AN47=1,Prix!$H$57,0)+IF(AO47=1,Prix!$H$58,0)+IF(AK47=1,Prix!$H$53,0)+Prix!$H$49),0)+IF(AP47=1,IF(NOT(OR(AND(NOT(AU47),NOT(AV47),NOT(AW47)),AND(NOT(AU47),NOT(AV47),AW47),AND(NOT(AU47),AV47,NOT(AW47)),AND(AU47,NOT(AV47),NOT(AW47))))=TRUE,"Erreur : au moins 2 options non compatibles sélectionnées",IF(AQ47=1,Prix!$H$36,0)+IF(AR47=1,Prix!$H$37,0)+IF(AS47=1,Prix!$H$38,0)+IF(AU47=1,Prix!$H$41,0)+IF(AV47=1,Prix!$H$42,0)+IF(AW47=1,Prix!$H$43,0)+IF(AT47=1,Prix!$H$40,0)+IF(AX47=1,Prix!$H$44,0)+Prix!$H$34),0)),)</f>
        <v>81.430000000000007</v>
      </c>
    </row>
    <row r="48" spans="1:54" x14ac:dyDescent="0.3">
      <c r="A48" s="161"/>
      <c r="B48" s="10"/>
      <c r="C48" s="11"/>
      <c r="D48" s="11"/>
      <c r="E48" s="11"/>
      <c r="F48" s="12"/>
      <c r="G48" s="13"/>
      <c r="H48" s="13"/>
      <c r="I48" s="23"/>
      <c r="J48" s="27">
        <v>1</v>
      </c>
      <c r="K48" s="112">
        <f t="shared" si="0"/>
        <v>1</v>
      </c>
      <c r="L48" s="113">
        <f t="shared" si="1"/>
        <v>1</v>
      </c>
      <c r="M48" s="113">
        <f t="shared" si="2"/>
        <v>1</v>
      </c>
      <c r="N48" s="113" t="str">
        <f t="shared" si="3"/>
        <v/>
      </c>
      <c r="O48" s="113" t="str">
        <f t="shared" si="4"/>
        <v/>
      </c>
      <c r="P48" s="11">
        <v>1</v>
      </c>
      <c r="Q48" s="11">
        <v>1</v>
      </c>
      <c r="R48" s="98"/>
      <c r="S48" s="88">
        <v>1</v>
      </c>
      <c r="T48" s="129"/>
      <c r="U48" s="110" t="str">
        <f t="shared" si="5"/>
        <v/>
      </c>
      <c r="V48" s="110" t="str">
        <f t="shared" si="6"/>
        <v/>
      </c>
      <c r="W48" s="139"/>
      <c r="X48" s="27"/>
      <c r="Y48" s="110" t="str">
        <f t="shared" si="7"/>
        <v/>
      </c>
      <c r="Z48" s="110" t="str">
        <f t="shared" si="8"/>
        <v/>
      </c>
      <c r="AA48" s="110" t="str">
        <f t="shared" si="9"/>
        <v/>
      </c>
      <c r="AB48" s="110" t="str">
        <f t="shared" si="10"/>
        <v/>
      </c>
      <c r="AC48" s="110" t="str">
        <f t="shared" si="11"/>
        <v/>
      </c>
      <c r="AD48" s="11"/>
      <c r="AE48" s="11"/>
      <c r="AF48" s="11"/>
      <c r="AG48" s="62"/>
      <c r="AH48" s="27"/>
      <c r="AI48" s="110" t="str">
        <f t="shared" si="12"/>
        <v/>
      </c>
      <c r="AJ48" s="110" t="str">
        <f t="shared" si="13"/>
        <v/>
      </c>
      <c r="AK48" s="110" t="str">
        <f t="shared" si="14"/>
        <v/>
      </c>
      <c r="AL48" s="110" t="str">
        <f t="shared" si="15"/>
        <v/>
      </c>
      <c r="AM48" s="11"/>
      <c r="AN48" s="11"/>
      <c r="AO48" s="28"/>
      <c r="AP48" s="27"/>
      <c r="AQ48" s="108" t="str">
        <f t="shared" si="16"/>
        <v/>
      </c>
      <c r="AR48" s="108" t="str">
        <f t="shared" si="17"/>
        <v/>
      </c>
      <c r="AS48" s="108" t="str">
        <f t="shared" si="18"/>
        <v/>
      </c>
      <c r="AT48" s="10"/>
      <c r="AU48" s="10"/>
      <c r="AV48" s="10"/>
      <c r="AW48" s="10"/>
      <c r="AX48" s="28"/>
      <c r="AY48" s="153">
        <f>IFERROR(IF(NOT(OR(AND(J48,NOT(T48),NOT(X48),NOT(AH48),NOT(AP48)),AND(NOT(J48),T48,NOT(X48),NOT(AH48),NOT(AP48)),AND(NOT(J48),NOT(T48),X48,NOT(AH48),NOT(AP48)),AND(NOT(J48),NOT(T48),NOT(X48),AH48,NOT(AP48)),AND(NOT(J48),NOT(T48),NOT(X48),NOT(AH48),AP48),NOT(AND(J48,T48,X48,AH48,AP48))))=TRUE,"Erreur : au moins 2 imprimantes ont été sélectionnées sur la même ligne",IF(J48=1,IF(K48=1,Prix!$B$4,0)+IF(L48=1,Prix!$B$5,0)+IF(M48=1,Prix!$B$6,0)+IF(N48=1,Prix!$B$7,0)+IF(O48=1,Prix!$B$8,0)+IF(P48=1,Prix!$B$10,0)+IF(Q48=1,Prix!$B$11,0)+IF(R48=1,Prix!$B$12,0)+IF(S48=1,Prix!$B$13,0)+Prix!$B$2,0)+IF(T48=1,IF(U48=1,Prix!$B$65,0)+IF(W48=1,Prix!$B$68,0)+IF(V48=1,Prix!$B$66,0)+Prix!$B$63,0)+IF(X48=1,IF(Y48=1,Prix!$B$20,0)+IF(Z48=1,Prix!$B$21,0)+IF(AA48=1,Prix!$B$22,0)+IF(AB48=1,Prix!$B$23,0)+IF(AC48=1,Prix!$B$24,0)+IF(AD48=1,Prix!$B$26,0)+IF(AE48=1,Prix!$B$27,0)+IF(AF48=1,Prix!$B$28,0)+IF(AG48=1,Prix!$B$29,0)+Prix!$B$18,0)+IF(AH48=1,IF(NOT(OR(AND(NOT(AM48),NOT(AN48),NOT(AO48)),AND(NOT(AM48),NOT(AN48),AO48),AND(NOT(AM48),AN48,NOT(AO48)),AND(AM48,NOT(AN48),NOT(AO48))))=TRUE,"Erreur : au moins 2 options non compatibles sélectionnées",IF(AI48=1,Prix!$B$51,0)+IF(AJ48=1,Prix!$B$52,0)+IF(AL48=1,Prix!$B$54,0)+IF(AM48=1,Prix!$B$56,0)+IF(AN48=1,Prix!$B$57,0)+IF(AO48=1,Prix!$B$58,0)+IF(AK48=1,Prix!$B$53,0)+Prix!$B$49),0)+IF(AP48=1,IF(NOT(OR(AND(NOT(AU48),NOT(AV48),NOT(AW48)),AND(NOT(AU48),NOT(AV48),AW48),AND(NOT(AU48),AV48,NOT(AW48)),AND(AU48,NOT(AV48),NOT(AW48))))=TRUE,"Erreur : au moins 2 options non compatibles sélectionnées",IF(AQ48=1,Prix!$B$36,0)+IF(AR48=1,Prix!$B$37,0)+IF(AS48=1,Prix!$B$38,0)+IF(AU48=1,Prix!$B$41,0)+IF(AV48=1,Prix!$B$42,0)+IF(AW48=1,Prix!$B$43,0)+IF(AT48=1,Prix!$B$40,0)+IF(AX48=1,Prix!$B$44,0)+Prix!$B$34),0)),)</f>
        <v>3951.56</v>
      </c>
      <c r="AZ48" s="153">
        <f>IFERROR(IF(NOT(OR(AND(J48,NOT(T48),NOT(X48),NOT(AH48),NOT(AP48)),AND(NOT(J48),T48,NOT(X48),NOT(AH48),NOT(AP48)),AND(NOT(J48),NOT(T48),X48,NOT(AH48),NOT(AP48)),AND(NOT(J48),NOT(T48),NOT(X48),AH48,NOT(AP48)),AND(NOT(J48),NOT(T48),NOT(X48),NOT(AH48),AP48),NOT(AND(J48,T48,X48,AH48,AP48))))=TRUE,"Erreur : au moins 2 imprimantes ont été sélectionnées sur la même ligne",IF(J48=1,IF(K48=1,Prix!$F$4,0)+IF(L48=1,Prix!$F$5,0)+IF(M48=1,Prix!$F$6,0)+IF(N48=1,Prix!$F$7,0)+IF(O48=1,Prix!$F$8,0)+IF(P48=1,Prix!$F$10,0)+IF(Q48=1,Prix!$F$11,0)+IF(R48=1,Prix!$F$12,0)+IF(S48=1,Prix!$F$13,0)+Prix!$F$2,0)+IF(T48=1,IF(U48=1,Prix!$F$65,0)+IF(W48=1,Prix!$F$68,0)+IF(V48=1,Prix!$F$66,0)+Prix!$F$63,0)+IF(X48=1,IF(Y48=1,Prix!$F$20,0)+IF(Z48=1,Prix!$F$21,0)+IF(AA48=1,Prix!$F$22,0)+IF(AB48=1,Prix!$F$23,0)+IF(AC48=1,Prix!$F$24,0)+IF(AD48=1,Prix!$F$26,0)+IF(AE48=1,Prix!$F$27,0)+IF(AF48=1,Prix!$F$28,0)+IF(AG48=1,Prix!$F$29,0)+Prix!$F$18,0)+IF(AH48=1,IF(NOT(OR(AND(NOT(AM48),NOT(AN48),NOT(AO48)),AND(NOT(AM48),NOT(AN48),AO48),AND(NOT(AM48),AN48,NOT(AO48)),AND(AM48,NOT(AN48),NOT(AO48))))=TRUE,"Erreur : au moins 2 options non compatibles sélectionnées",IF(AI48=1,Prix!$F$51,0)+IF(AJ48=1,Prix!$F$52,0)+IF(AL48=1,Prix!$F$54,0)+IF(AM48=1,Prix!$F$56,0)+IF(AN48=1,Prix!$F$57,0)+IF(AO48=1,Prix!$F$58,0)+IF(AK48=1,Prix!$F$53,0)+Prix!$F$49),0)+IF(AP48=1,IF(NOT(OR(AND(NOT(AU48),NOT(AV48),NOT(AW48)),AND(NOT(AU48),NOT(AV48),AW48),AND(NOT(AU48),AV48,NOT(AW48)),AND(AU48,NOT(AV48),NOT(AW48))))=TRUE,"Erreur : au moins 2 options non compatibles sélectionnées",IF(AQ48=1,Prix!$F$36,0)+IF(AR48=1,Prix!$F$37,0)+IF(AS48=1,Prix!$F$38,0)+IF(AU48=1,Prix!$F$41,0)+IF(AV48=1,Prix!$F$42,0)+IF(AW48=1,Prix!$F$43,0)+IF(AT48=1,Prix!$F$40,0)+IF(AX48=1,Prix!$F$44,0)+Prix!$F$34),0)),)</f>
        <v>105.11999999999999</v>
      </c>
      <c r="BA48" s="153">
        <f>IFERROR(IF(NOT(OR(AND(J48,NOT(T48),NOT(X48),NOT(AH48),NOT(AP48)),AND(NOT(J48),T48,NOT(X48),NOT(AH48),NOT(AP48)),AND(NOT(J48),NOT(T48),X48,NOT(AH48),NOT(AP48)),AND(NOT(J48),NOT(T48),NOT(X48),AH48,NOT(AP48)),AND(NOT(J48),NOT(T48),NOT(X48),NOT(AH48),AP48),NOT(AND(J48,T48,X48,AH48,AP48))))=TRUE,"Erreur : au moins 2 imprimantes ont été sélectionnées sur la même ligne",IF(J48=1,IF(K48=1,Prix!$G$4,0)+IF(L48=1,Prix!$G$5,0)+IF(M48=1,Prix!$G$6,0)+IF(N48=1,Prix!$G$7,0)+IF(O48=1,Prix!$G$8,0)+IF(P48=1,Prix!$G$10,0)+IF(Q48=1,Prix!$G$11,0)+IF(R48=1,Prix!$G$12,0)+IF(S48=1,Prix!$G$13,0)+Prix!$G$2,0)+IF(T48=1,IF(U48=1,Prix!$G$65,0)+IF(W48=1,Prix!$G$68,0)+IF(V48=1,Prix!$G$66,0)+Prix!$G$63,0)+IF(X48=1,IF(Y48=1,Prix!$G$20,0)+IF(Z48=1,Prix!$G$21,0)+IF(AA48=1,Prix!$G$22,0)+IF(AB48=1,Prix!$G$23,0)+IF(AC48=1,Prix!$G$24,0)+IF(AD48=1,Prix!$G$26,0)+IF(AE48=1,Prix!$G$27,0)+IF(AF48=1,Prix!$G$28,0)+IF(AG48=1,Prix!$G$29,0)+Prix!$G$18,0)+IF(AH48=1,IF(NOT(OR(AND(NOT(AM48),NOT(AN48),NOT(AO48)),AND(NOT(AM48),NOT(AN48),AO48),AND(NOT(AM48),AN48,NOT(AO48)),AND(AM48,NOT(AN48),NOT(AO48))))=TRUE,"Erreur : au moins 2 options non compatibles sélectionnées",IF(AI48=1,Prix!$G$51,0)+IF(AJ48=1,Prix!$G$52,0)+IF(AL48=1,Prix!$G$54,0)+IF(AM48=1,Prix!$G$56,0)+IF(AN48=1,Prix!$G$57,0)+IF(AO48=1,Prix!$G$58,0)+IF(AK48=1,Prix!$G$53,0)+Prix!$G$49),0)+IF(AP48=1,IF(NOT(OR(AND(NOT(AU48),NOT(AV48),NOT(AW48)),AND(NOT(AU48),NOT(AV48),AW48),AND(NOT(AU48),AV48,NOT(AW48)),AND(AU48,NOT(AV48),NOT(AW48))))=TRUE,"Erreur : au moins 2 options non compatibles sélectionnées",IF(AQ48=1,Prix!$G$36,0)+IF(AR48=1,Prix!$G$37,0)+IF(AS48=1,Prix!$G$38,0)+IF(AU48=1,Prix!$G$41,0)+IF(AV48=1,Prix!$G$42,0)+IF(AW48=1,Prix!$G$43,0)+IF(AT48=1,Prix!$G$40,0)+IF(AX48=1,Prix!$G$44,0)+Prix!$G$34),0)),)</f>
        <v>82.27</v>
      </c>
      <c r="BB48" s="153">
        <f>IFERROR(IF(NOT(OR(AND(J48,NOT(T48),NOT(X48),NOT(AH48),NOT(AP48)),AND(NOT(J48),T48,NOT(X48),NOT(AH48),NOT(AP48)),AND(NOT(J48),NOT(T48),X48,NOT(AH48),NOT(AP48)),AND(NOT(J48),NOT(T48),NOT(X48),AH48,NOT(AP48)),AND(NOT(J48),NOT(T48),NOT(X48),NOT(AH48),AP48),NOT(AND(J48,T48,X48,AH48,AP48))))=TRUE,"Erreur : au moins 2 imprimantes ont été sélectionnées sur la même ligne",IF(J48=1,IF(K48=1,Prix!$H$4,0)+IF(L48=1,Prix!$H$5,0)+IF(M48=1,Prix!$H$6,0)+IF(N48=1,Prix!$H$7,0)+IF(O48=1,Prix!$H$8,0)+IF(P48=1,Prix!$H$10,0)+IF(Q48=1,Prix!$H$11,0)+IF(R48=1,Prix!$H$12,0)+IF(S48=1,Prix!$H$13,0)+Prix!$H$2,0)+IF(T48=1,IF(U48=1,Prix!$H$65,0)+IF(W48=1,Prix!$H$68,0)+IF(V48=1,Prix!$H$66,0)+Prix!$H$63,0)+IF(X48=1,IF(Y48=1,Prix!$H$20,0)+IF(Z48=1,Prix!$H$21,0)+IF(AA48=1,Prix!$H$22,0)+IF(AB48=1,Prix!$H$23,0)+IF(AC48=1,Prix!$H$24,0)+IF(AD48=1,Prix!$H$26,0)+IF(AE48=1,Prix!$H$27,0)+IF(AF48=1,Prix!$H$28,0)+IF(AG48=1,Prix!$H$29,0)+Prix!$H$18,0)+IF(AH48=1,IF(NOT(OR(AND(NOT(AM48),NOT(AN48),NOT(AO48)),AND(NOT(AM48),NOT(AN48),AO48),AND(NOT(AM48),AN48,NOT(AO48)),AND(AM48,NOT(AN48),NOT(AO48))))=TRUE,"Erreur : au moins 2 options non compatibles sélectionnées",IF(AI48=1,Prix!$H$51,0)+IF(AJ48=1,Prix!$H$52,0)+IF(AL48=1,Prix!$H$54,0)+IF(AM48=1,Prix!$H$56,0)+IF(AN48=1,Prix!$H$57,0)+IF(AO48=1,Prix!$H$58,0)+IF(AK48=1,Prix!$H$53,0)+Prix!$H$49),0)+IF(AP48=1,IF(NOT(OR(AND(NOT(AU48),NOT(AV48),NOT(AW48)),AND(NOT(AU48),NOT(AV48),AW48),AND(NOT(AU48),AV48,NOT(AW48)),AND(AU48,NOT(AV48),NOT(AW48))))=TRUE,"Erreur : au moins 2 options non compatibles sélectionnées",IF(AQ48=1,Prix!$H$36,0)+IF(AR48=1,Prix!$H$37,0)+IF(AS48=1,Prix!$H$38,0)+IF(AU48=1,Prix!$H$41,0)+IF(AV48=1,Prix!$H$42,0)+IF(AW48=1,Prix!$H$43,0)+IF(AT48=1,Prix!$H$40,0)+IF(AX48=1,Prix!$H$44,0)+Prix!$H$34),0)),)</f>
        <v>81.430000000000007</v>
      </c>
    </row>
    <row r="49" spans="1:72" x14ac:dyDescent="0.3">
      <c r="A49" s="161"/>
      <c r="B49" s="10"/>
      <c r="C49" s="11"/>
      <c r="D49" s="11"/>
      <c r="E49" s="11"/>
      <c r="F49" s="12"/>
      <c r="G49" s="13"/>
      <c r="H49" s="13"/>
      <c r="I49" s="23"/>
      <c r="J49" s="27"/>
      <c r="K49" s="112" t="str">
        <f t="shared" si="0"/>
        <v/>
      </c>
      <c r="L49" s="113" t="str">
        <f t="shared" si="1"/>
        <v/>
      </c>
      <c r="M49" s="113" t="str">
        <f t="shared" si="2"/>
        <v/>
      </c>
      <c r="N49" s="113" t="str">
        <f t="shared" si="3"/>
        <v/>
      </c>
      <c r="O49" s="113" t="str">
        <f t="shared" si="4"/>
        <v/>
      </c>
      <c r="P49" s="11"/>
      <c r="Q49" s="11"/>
      <c r="R49" s="98"/>
      <c r="S49" s="88"/>
      <c r="T49" s="129"/>
      <c r="U49" s="110" t="str">
        <f t="shared" si="5"/>
        <v/>
      </c>
      <c r="V49" s="110" t="str">
        <f t="shared" si="6"/>
        <v/>
      </c>
      <c r="W49" s="139"/>
      <c r="X49" s="27"/>
      <c r="Y49" s="110" t="str">
        <f t="shared" si="7"/>
        <v/>
      </c>
      <c r="Z49" s="110" t="str">
        <f t="shared" si="8"/>
        <v/>
      </c>
      <c r="AA49" s="110" t="str">
        <f t="shared" si="9"/>
        <v/>
      </c>
      <c r="AB49" s="110" t="str">
        <f t="shared" si="10"/>
        <v/>
      </c>
      <c r="AC49" s="110" t="str">
        <f t="shared" si="11"/>
        <v/>
      </c>
      <c r="AD49" s="11"/>
      <c r="AE49" s="11"/>
      <c r="AF49" s="11"/>
      <c r="AG49" s="62"/>
      <c r="AH49" s="27">
        <v>1</v>
      </c>
      <c r="AI49" s="110">
        <f t="shared" si="12"/>
        <v>1</v>
      </c>
      <c r="AJ49" s="110">
        <f t="shared" si="13"/>
        <v>1</v>
      </c>
      <c r="AK49" s="110">
        <f t="shared" si="14"/>
        <v>1</v>
      </c>
      <c r="AL49" s="110">
        <f t="shared" si="15"/>
        <v>1</v>
      </c>
      <c r="AM49" s="11"/>
      <c r="AN49" s="11">
        <v>1</v>
      </c>
      <c r="AO49" s="28"/>
      <c r="AP49" s="27"/>
      <c r="AQ49" s="108" t="str">
        <f t="shared" si="16"/>
        <v/>
      </c>
      <c r="AR49" s="108" t="str">
        <f t="shared" si="17"/>
        <v/>
      </c>
      <c r="AS49" s="108" t="str">
        <f t="shared" si="18"/>
        <v/>
      </c>
      <c r="AT49" s="10"/>
      <c r="AU49" s="10"/>
      <c r="AV49" s="10"/>
      <c r="AW49" s="10"/>
      <c r="AX49" s="28"/>
      <c r="AY49" s="153">
        <f>IFERROR(IF(NOT(OR(AND(J49,NOT(T49),NOT(X49),NOT(AH49),NOT(AP49)),AND(NOT(J49),T49,NOT(X49),NOT(AH49),NOT(AP49)),AND(NOT(J49),NOT(T49),X49,NOT(AH49),NOT(AP49)),AND(NOT(J49),NOT(T49),NOT(X49),AH49,NOT(AP49)),AND(NOT(J49),NOT(T49),NOT(X49),NOT(AH49),AP49),NOT(AND(J49,T49,X49,AH49,AP49))))=TRUE,"Erreur : au moins 2 imprimantes ont été sélectionnées sur la même ligne",IF(J49=1,IF(K49=1,Prix!$B$4,0)+IF(L49=1,Prix!$B$5,0)+IF(M49=1,Prix!$B$6,0)+IF(N49=1,Prix!$B$7,0)+IF(O49=1,Prix!$B$8,0)+IF(P49=1,Prix!$B$10,0)+IF(Q49=1,Prix!$B$11,0)+IF(R49=1,Prix!$B$12,0)+IF(S49=1,Prix!$B$13,0)+Prix!$B$2,0)+IF(T49=1,IF(U49=1,Prix!$B$65,0)+IF(W49=1,Prix!$B$68,0)+IF(V49=1,Prix!$B$66,0)+Prix!$B$63,0)+IF(X49=1,IF(Y49=1,Prix!$B$20,0)+IF(Z49=1,Prix!$B$21,0)+IF(AA49=1,Prix!$B$22,0)+IF(AB49=1,Prix!$B$23,0)+IF(AC49=1,Prix!$B$24,0)+IF(AD49=1,Prix!$B$26,0)+IF(AE49=1,Prix!$B$27,0)+IF(AF49=1,Prix!$B$28,0)+IF(AG49=1,Prix!$B$29,0)+Prix!$B$18,0)+IF(AH49=1,IF(NOT(OR(AND(NOT(AM49),NOT(AN49),NOT(AO49)),AND(NOT(AM49),NOT(AN49),AO49),AND(NOT(AM49),AN49,NOT(AO49)),AND(AM49,NOT(AN49),NOT(AO49))))=TRUE,"Erreur : au moins 2 options non compatibles sélectionnées",IF(AI49=1,Prix!$B$51,0)+IF(AJ49=1,Prix!$B$52,0)+IF(AL49=1,Prix!$B$54,0)+IF(AM49=1,Prix!$B$56,0)+IF(AN49=1,Prix!$B$57,0)+IF(AO49=1,Prix!$B$58,0)+IF(AK49=1,Prix!$B$53,0)+Prix!$B$49),0)+IF(AP49=1,IF(NOT(OR(AND(NOT(AU49),NOT(AV49),NOT(AW49)),AND(NOT(AU49),NOT(AV49),AW49),AND(NOT(AU49),AV49,NOT(AW49)),AND(AU49,NOT(AV49),NOT(AW49))))=TRUE,"Erreur : au moins 2 options non compatibles sélectionnées",IF(AQ49=1,Prix!$B$36,0)+IF(AR49=1,Prix!$B$37,0)+IF(AS49=1,Prix!$B$38,0)+IF(AU49=1,Prix!$B$41,0)+IF(AV49=1,Prix!$B$42,0)+IF(AW49=1,Prix!$B$43,0)+IF(AT49=1,Prix!$B$40,0)+IF(AX49=1,Prix!$B$44,0)+Prix!$B$34),0)),)</f>
        <v>1438.74</v>
      </c>
      <c r="AZ49" s="153">
        <f>IFERROR(IF(NOT(OR(AND(J49,NOT(T49),NOT(X49),NOT(AH49),NOT(AP49)),AND(NOT(J49),T49,NOT(X49),NOT(AH49),NOT(AP49)),AND(NOT(J49),NOT(T49),X49,NOT(AH49),NOT(AP49)),AND(NOT(J49),NOT(T49),NOT(X49),AH49,NOT(AP49)),AND(NOT(J49),NOT(T49),NOT(X49),NOT(AH49),AP49),NOT(AND(J49,T49,X49,AH49,AP49))))=TRUE,"Erreur : au moins 2 imprimantes ont été sélectionnées sur la même ligne",IF(J49=1,IF(K49=1,Prix!$F$4,0)+IF(L49=1,Prix!$F$5,0)+IF(M49=1,Prix!$F$6,0)+IF(N49=1,Prix!$F$7,0)+IF(O49=1,Prix!$F$8,0)+IF(P49=1,Prix!$F$10,0)+IF(Q49=1,Prix!$F$11,0)+IF(R49=1,Prix!$F$12,0)+IF(S49=1,Prix!$F$13,0)+Prix!$F$2,0)+IF(T49=1,IF(U49=1,Prix!$F$65,0)+IF(W49=1,Prix!$F$68,0)+IF(V49=1,Prix!$F$66,0)+Prix!$F$63,0)+IF(X49=1,IF(Y49=1,Prix!$F$20,0)+IF(Z49=1,Prix!$F$21,0)+IF(AA49=1,Prix!$F$22,0)+IF(AB49=1,Prix!$F$23,0)+IF(AC49=1,Prix!$F$24,0)+IF(AD49=1,Prix!$F$26,0)+IF(AE49=1,Prix!$F$27,0)+IF(AF49=1,Prix!$F$28,0)+IF(AG49=1,Prix!$F$29,0)+Prix!$F$18,0)+IF(AH49=1,IF(NOT(OR(AND(NOT(AM49),NOT(AN49),NOT(AO49)),AND(NOT(AM49),NOT(AN49),AO49),AND(NOT(AM49),AN49,NOT(AO49)),AND(AM49,NOT(AN49),NOT(AO49))))=TRUE,"Erreur : au moins 2 options non compatibles sélectionnées",IF(AI49=1,Prix!$F$51,0)+IF(AJ49=1,Prix!$F$52,0)+IF(AL49=1,Prix!$F$54,0)+IF(AM49=1,Prix!$F$56,0)+IF(AN49=1,Prix!$F$57,0)+IF(AO49=1,Prix!$F$58,0)+IF(AK49=1,Prix!$F$53,0)+Prix!$F$49),0)+IF(AP49=1,IF(NOT(OR(AND(NOT(AU49),NOT(AV49),NOT(AW49)),AND(NOT(AU49),NOT(AV49),AW49),AND(NOT(AU49),AV49,NOT(AW49)),AND(AU49,NOT(AV49),NOT(AW49))))=TRUE,"Erreur : au moins 2 options non compatibles sélectionnées",IF(AQ49=1,Prix!$F$36,0)+IF(AR49=1,Prix!$F$37,0)+IF(AS49=1,Prix!$F$38,0)+IF(AU49=1,Prix!$F$41,0)+IF(AV49=1,Prix!$F$42,0)+IF(AW49=1,Prix!$F$43,0)+IF(AT49=1,Prix!$F$40,0)+IF(AX49=1,Prix!$F$44,0)+Prix!$F$34),0)),)</f>
        <v>45.42</v>
      </c>
      <c r="BA49" s="153">
        <f>IFERROR(IF(NOT(OR(AND(J49,NOT(T49),NOT(X49),NOT(AH49),NOT(AP49)),AND(NOT(J49),T49,NOT(X49),NOT(AH49),NOT(AP49)),AND(NOT(J49),NOT(T49),X49,NOT(AH49),NOT(AP49)),AND(NOT(J49),NOT(T49),NOT(X49),AH49,NOT(AP49)),AND(NOT(J49),NOT(T49),NOT(X49),NOT(AH49),AP49),NOT(AND(J49,T49,X49,AH49,AP49))))=TRUE,"Erreur : au moins 2 imprimantes ont été sélectionnées sur la même ligne",IF(J49=1,IF(K49=1,Prix!$G$4,0)+IF(L49=1,Prix!$G$5,0)+IF(M49=1,Prix!$G$6,0)+IF(N49=1,Prix!$G$7,0)+IF(O49=1,Prix!$G$8,0)+IF(P49=1,Prix!$G$10,0)+IF(Q49=1,Prix!$G$11,0)+IF(R49=1,Prix!$G$12,0)+IF(S49=1,Prix!$G$13,0)+Prix!$G$2,0)+IF(T49=1,IF(U49=1,Prix!$G$65,0)+IF(W49=1,Prix!$G$68,0)+IF(V49=1,Prix!$G$66,0)+Prix!$G$63,0)+IF(X49=1,IF(Y49=1,Prix!$G$20,0)+IF(Z49=1,Prix!$G$21,0)+IF(AA49=1,Prix!$G$22,0)+IF(AB49=1,Prix!$G$23,0)+IF(AC49=1,Prix!$G$24,0)+IF(AD49=1,Prix!$G$26,0)+IF(AE49=1,Prix!$G$27,0)+IF(AF49=1,Prix!$G$28,0)+IF(AG49=1,Prix!$G$29,0)+Prix!$G$18,0)+IF(AH49=1,IF(NOT(OR(AND(NOT(AM49),NOT(AN49),NOT(AO49)),AND(NOT(AM49),NOT(AN49),AO49),AND(NOT(AM49),AN49,NOT(AO49)),AND(AM49,NOT(AN49),NOT(AO49))))=TRUE,"Erreur : au moins 2 options non compatibles sélectionnées",IF(AI49=1,Prix!$G$51,0)+IF(AJ49=1,Prix!$G$52,0)+IF(AL49=1,Prix!$G$54,0)+IF(AM49=1,Prix!$G$56,0)+IF(AN49=1,Prix!$G$57,0)+IF(AO49=1,Prix!$G$58,0)+IF(AK49=1,Prix!$G$53,0)+Prix!$G$49),0)+IF(AP49=1,IF(NOT(OR(AND(NOT(AU49),NOT(AV49),NOT(AW49)),AND(NOT(AU49),NOT(AV49),AW49),AND(NOT(AU49),AV49,NOT(AW49)),AND(AU49,NOT(AV49),NOT(AW49))))=TRUE,"Erreur : au moins 2 options non compatibles sélectionnées",IF(AQ49=1,Prix!$G$36,0)+IF(AR49=1,Prix!$G$37,0)+IF(AS49=1,Prix!$G$38,0)+IF(AU49=1,Prix!$G$41,0)+IF(AV49=1,Prix!$G$42,0)+IF(AW49=1,Prix!$G$43,0)+IF(AT49=1,Prix!$G$40,0)+IF(AX49=1,Prix!$G$44,0)+Prix!$G$34),0)),)</f>
        <v>35.54</v>
      </c>
      <c r="BB49" s="153">
        <f>IFERROR(IF(NOT(OR(AND(J49,NOT(T49),NOT(X49),NOT(AH49),NOT(AP49)),AND(NOT(J49),T49,NOT(X49),NOT(AH49),NOT(AP49)),AND(NOT(J49),NOT(T49),X49,NOT(AH49),NOT(AP49)),AND(NOT(J49),NOT(T49),NOT(X49),AH49,NOT(AP49)),AND(NOT(J49),NOT(T49),NOT(X49),NOT(AH49),AP49),NOT(AND(J49,T49,X49,AH49,AP49))))=TRUE,"Erreur : au moins 2 imprimantes ont été sélectionnées sur la même ligne",IF(J49=1,IF(K49=1,Prix!$H$4,0)+IF(L49=1,Prix!$H$5,0)+IF(M49=1,Prix!$H$6,0)+IF(N49=1,Prix!$H$7,0)+IF(O49=1,Prix!$H$8,0)+IF(P49=1,Prix!$H$10,0)+IF(Q49=1,Prix!$H$11,0)+IF(R49=1,Prix!$H$12,0)+IF(S49=1,Prix!$H$13,0)+Prix!$H$2,0)+IF(T49=1,IF(U49=1,Prix!$H$65,0)+IF(W49=1,Prix!$H$68,0)+IF(V49=1,Prix!$H$66,0)+Prix!$H$63,0)+IF(X49=1,IF(Y49=1,Prix!$H$20,0)+IF(Z49=1,Prix!$H$21,0)+IF(AA49=1,Prix!$H$22,0)+IF(AB49=1,Prix!$H$23,0)+IF(AC49=1,Prix!$H$24,0)+IF(AD49=1,Prix!$H$26,0)+IF(AE49=1,Prix!$H$27,0)+IF(AF49=1,Prix!$H$28,0)+IF(AG49=1,Prix!$H$29,0)+Prix!$H$18,0)+IF(AH49=1,IF(NOT(OR(AND(NOT(AM49),NOT(AN49),NOT(AO49)),AND(NOT(AM49),NOT(AN49),AO49),AND(NOT(AM49),AN49,NOT(AO49)),AND(AM49,NOT(AN49),NOT(AO49))))=TRUE,"Erreur : au moins 2 options non compatibles sélectionnées",IF(AI49=1,Prix!$H$51,0)+IF(AJ49=1,Prix!$H$52,0)+IF(AL49=1,Prix!$H$54,0)+IF(AM49=1,Prix!$H$56,0)+IF(AN49=1,Prix!$H$57,0)+IF(AO49=1,Prix!$H$58,0)+IF(AK49=1,Prix!$H$53,0)+Prix!$H$49),0)+IF(AP49=1,IF(NOT(OR(AND(NOT(AU49),NOT(AV49),NOT(AW49)),AND(NOT(AU49),NOT(AV49),AW49),AND(NOT(AU49),AV49,NOT(AW49)),AND(AU49,NOT(AV49),NOT(AW49))))=TRUE,"Erreur : au moins 2 options non compatibles sélectionnées",IF(AQ49=1,Prix!$H$36,0)+IF(AR49=1,Prix!$H$37,0)+IF(AS49=1,Prix!$H$38,0)+IF(AU49=1,Prix!$H$41,0)+IF(AV49=1,Prix!$H$42,0)+IF(AW49=1,Prix!$H$43,0)+IF(AT49=1,Prix!$H$40,0)+IF(AX49=1,Prix!$H$44,0)+Prix!$H$34),0)),)</f>
        <v>29.75</v>
      </c>
    </row>
    <row r="50" spans="1:72" x14ac:dyDescent="0.3">
      <c r="A50" s="161"/>
      <c r="B50" s="10"/>
      <c r="C50" s="11"/>
      <c r="D50" s="11"/>
      <c r="E50" s="11"/>
      <c r="F50" s="12"/>
      <c r="G50" s="13"/>
      <c r="H50" s="13"/>
      <c r="I50" s="23"/>
      <c r="J50" s="27"/>
      <c r="K50" s="112" t="str">
        <f t="shared" si="0"/>
        <v/>
      </c>
      <c r="L50" s="113" t="str">
        <f t="shared" si="1"/>
        <v/>
      </c>
      <c r="M50" s="113" t="str">
        <f t="shared" si="2"/>
        <v/>
      </c>
      <c r="N50" s="113" t="str">
        <f t="shared" si="3"/>
        <v/>
      </c>
      <c r="O50" s="113" t="str">
        <f t="shared" si="4"/>
        <v/>
      </c>
      <c r="P50" s="11"/>
      <c r="Q50" s="11"/>
      <c r="R50" s="98"/>
      <c r="S50" s="88"/>
      <c r="T50" s="129"/>
      <c r="U50" s="110" t="str">
        <f t="shared" si="5"/>
        <v/>
      </c>
      <c r="V50" s="110" t="str">
        <f t="shared" si="6"/>
        <v/>
      </c>
      <c r="W50" s="139"/>
      <c r="X50" s="27"/>
      <c r="Y50" s="110" t="str">
        <f t="shared" si="7"/>
        <v/>
      </c>
      <c r="Z50" s="110" t="str">
        <f t="shared" si="8"/>
        <v/>
      </c>
      <c r="AA50" s="110" t="str">
        <f t="shared" si="9"/>
        <v/>
      </c>
      <c r="AB50" s="110" t="str">
        <f t="shared" si="10"/>
        <v/>
      </c>
      <c r="AC50" s="110" t="str">
        <f t="shared" si="11"/>
        <v/>
      </c>
      <c r="AD50" s="11"/>
      <c r="AE50" s="11"/>
      <c r="AF50" s="11"/>
      <c r="AG50" s="62"/>
      <c r="AH50" s="27">
        <v>1</v>
      </c>
      <c r="AI50" s="110">
        <f t="shared" si="12"/>
        <v>1</v>
      </c>
      <c r="AJ50" s="110">
        <f t="shared" si="13"/>
        <v>1</v>
      </c>
      <c r="AK50" s="110">
        <f t="shared" si="14"/>
        <v>1</v>
      </c>
      <c r="AL50" s="110">
        <f t="shared" si="15"/>
        <v>1</v>
      </c>
      <c r="AM50" s="11"/>
      <c r="AN50" s="11">
        <v>1</v>
      </c>
      <c r="AO50" s="28"/>
      <c r="AP50" s="27"/>
      <c r="AQ50" s="108" t="str">
        <f t="shared" si="16"/>
        <v/>
      </c>
      <c r="AR50" s="108" t="str">
        <f t="shared" si="17"/>
        <v/>
      </c>
      <c r="AS50" s="108" t="str">
        <f t="shared" si="18"/>
        <v/>
      </c>
      <c r="AT50" s="10"/>
      <c r="AU50" s="10"/>
      <c r="AV50" s="10"/>
      <c r="AW50" s="10"/>
      <c r="AX50" s="28"/>
      <c r="AY50" s="153">
        <f>IFERROR(IF(NOT(OR(AND(J50,NOT(T50),NOT(X50),NOT(AH50),NOT(AP50)),AND(NOT(J50),T50,NOT(X50),NOT(AH50),NOT(AP50)),AND(NOT(J50),NOT(T50),X50,NOT(AH50),NOT(AP50)),AND(NOT(J50),NOT(T50),NOT(X50),AH50,NOT(AP50)),AND(NOT(J50),NOT(T50),NOT(X50),NOT(AH50),AP50),NOT(AND(J50,T50,X50,AH50,AP50))))=TRUE,"Erreur : au moins 2 imprimantes ont été sélectionnées sur la même ligne",IF(J50=1,IF(K50=1,Prix!$B$4,0)+IF(L50=1,Prix!$B$5,0)+IF(M50=1,Prix!$B$6,0)+IF(N50=1,Prix!$B$7,0)+IF(O50=1,Prix!$B$8,0)+IF(P50=1,Prix!$B$10,0)+IF(Q50=1,Prix!$B$11,0)+IF(R50=1,Prix!$B$12,0)+IF(S50=1,Prix!$B$13,0)+Prix!$B$2,0)+IF(T50=1,IF(U50=1,Prix!$B$65,0)+IF(W50=1,Prix!$B$68,0)+IF(V50=1,Prix!$B$66,0)+Prix!$B$63,0)+IF(X50=1,IF(Y50=1,Prix!$B$20,0)+IF(Z50=1,Prix!$B$21,0)+IF(AA50=1,Prix!$B$22,0)+IF(AB50=1,Prix!$B$23,0)+IF(AC50=1,Prix!$B$24,0)+IF(AD50=1,Prix!$B$26,0)+IF(AE50=1,Prix!$B$27,0)+IF(AF50=1,Prix!$B$28,0)+IF(AG50=1,Prix!$B$29,0)+Prix!$B$18,0)+IF(AH50=1,IF(NOT(OR(AND(NOT(AM50),NOT(AN50),NOT(AO50)),AND(NOT(AM50),NOT(AN50),AO50),AND(NOT(AM50),AN50,NOT(AO50)),AND(AM50,NOT(AN50),NOT(AO50))))=TRUE,"Erreur : au moins 2 options non compatibles sélectionnées",IF(AI50=1,Prix!$B$51,0)+IF(AJ50=1,Prix!$B$52,0)+IF(AL50=1,Prix!$B$54,0)+IF(AM50=1,Prix!$B$56,0)+IF(AN50=1,Prix!$B$57,0)+IF(AO50=1,Prix!$B$58,0)+IF(AK50=1,Prix!$B$53,0)+Prix!$B$49),0)+IF(AP50=1,IF(NOT(OR(AND(NOT(AU50),NOT(AV50),NOT(AW50)),AND(NOT(AU50),NOT(AV50),AW50),AND(NOT(AU50),AV50,NOT(AW50)),AND(AU50,NOT(AV50),NOT(AW50))))=TRUE,"Erreur : au moins 2 options non compatibles sélectionnées",IF(AQ50=1,Prix!$B$36,0)+IF(AR50=1,Prix!$B$37,0)+IF(AS50=1,Prix!$B$38,0)+IF(AU50=1,Prix!$B$41,0)+IF(AV50=1,Prix!$B$42,0)+IF(AW50=1,Prix!$B$43,0)+IF(AT50=1,Prix!$B$40,0)+IF(AX50=1,Prix!$B$44,0)+Prix!$B$34),0)),)</f>
        <v>1438.74</v>
      </c>
      <c r="AZ50" s="153">
        <f>IFERROR(IF(NOT(OR(AND(J50,NOT(T50),NOT(X50),NOT(AH50),NOT(AP50)),AND(NOT(J50),T50,NOT(X50),NOT(AH50),NOT(AP50)),AND(NOT(J50),NOT(T50),X50,NOT(AH50),NOT(AP50)),AND(NOT(J50),NOT(T50),NOT(X50),AH50,NOT(AP50)),AND(NOT(J50),NOT(T50),NOT(X50),NOT(AH50),AP50),NOT(AND(J50,T50,X50,AH50,AP50))))=TRUE,"Erreur : au moins 2 imprimantes ont été sélectionnées sur la même ligne",IF(J50=1,IF(K50=1,Prix!$F$4,0)+IF(L50=1,Prix!$F$5,0)+IF(M50=1,Prix!$F$6,0)+IF(N50=1,Prix!$F$7,0)+IF(O50=1,Prix!$F$8,0)+IF(P50=1,Prix!$F$10,0)+IF(Q50=1,Prix!$F$11,0)+IF(R50=1,Prix!$F$12,0)+IF(S50=1,Prix!$F$13,0)+Prix!$F$2,0)+IF(T50=1,IF(U50=1,Prix!$F$65,0)+IF(W50=1,Prix!$F$68,0)+IF(V50=1,Prix!$F$66,0)+Prix!$F$63,0)+IF(X50=1,IF(Y50=1,Prix!$F$20,0)+IF(Z50=1,Prix!$F$21,0)+IF(AA50=1,Prix!$F$22,0)+IF(AB50=1,Prix!$F$23,0)+IF(AC50=1,Prix!$F$24,0)+IF(AD50=1,Prix!$F$26,0)+IF(AE50=1,Prix!$F$27,0)+IF(AF50=1,Prix!$F$28,0)+IF(AG50=1,Prix!$F$29,0)+Prix!$F$18,0)+IF(AH50=1,IF(NOT(OR(AND(NOT(AM50),NOT(AN50),NOT(AO50)),AND(NOT(AM50),NOT(AN50),AO50),AND(NOT(AM50),AN50,NOT(AO50)),AND(AM50,NOT(AN50),NOT(AO50))))=TRUE,"Erreur : au moins 2 options non compatibles sélectionnées",IF(AI50=1,Prix!$F$51,0)+IF(AJ50=1,Prix!$F$52,0)+IF(AL50=1,Prix!$F$54,0)+IF(AM50=1,Prix!$F$56,0)+IF(AN50=1,Prix!$F$57,0)+IF(AO50=1,Prix!$F$58,0)+IF(AK50=1,Prix!$F$53,0)+Prix!$F$49),0)+IF(AP50=1,IF(NOT(OR(AND(NOT(AU50),NOT(AV50),NOT(AW50)),AND(NOT(AU50),NOT(AV50),AW50),AND(NOT(AU50),AV50,NOT(AW50)),AND(AU50,NOT(AV50),NOT(AW50))))=TRUE,"Erreur : au moins 2 options non compatibles sélectionnées",IF(AQ50=1,Prix!$F$36,0)+IF(AR50=1,Prix!$F$37,0)+IF(AS50=1,Prix!$F$38,0)+IF(AU50=1,Prix!$F$41,0)+IF(AV50=1,Prix!$F$42,0)+IF(AW50=1,Prix!$F$43,0)+IF(AT50=1,Prix!$F$40,0)+IF(AX50=1,Prix!$F$44,0)+Prix!$F$34),0)),)</f>
        <v>45.42</v>
      </c>
      <c r="BA50" s="153">
        <f>IFERROR(IF(NOT(OR(AND(J50,NOT(T50),NOT(X50),NOT(AH50),NOT(AP50)),AND(NOT(J50),T50,NOT(X50),NOT(AH50),NOT(AP50)),AND(NOT(J50),NOT(T50),X50,NOT(AH50),NOT(AP50)),AND(NOT(J50),NOT(T50),NOT(X50),AH50,NOT(AP50)),AND(NOT(J50),NOT(T50),NOT(X50),NOT(AH50),AP50),NOT(AND(J50,T50,X50,AH50,AP50))))=TRUE,"Erreur : au moins 2 imprimantes ont été sélectionnées sur la même ligne",IF(J50=1,IF(K50=1,Prix!$G$4,0)+IF(L50=1,Prix!$G$5,0)+IF(M50=1,Prix!$G$6,0)+IF(N50=1,Prix!$G$7,0)+IF(O50=1,Prix!$G$8,0)+IF(P50=1,Prix!$G$10,0)+IF(Q50=1,Prix!$G$11,0)+IF(R50=1,Prix!$G$12,0)+IF(S50=1,Prix!$G$13,0)+Prix!$G$2,0)+IF(T50=1,IF(U50=1,Prix!$G$65,0)+IF(W50=1,Prix!$G$68,0)+IF(V50=1,Prix!$G$66,0)+Prix!$G$63,0)+IF(X50=1,IF(Y50=1,Prix!$G$20,0)+IF(Z50=1,Prix!$G$21,0)+IF(AA50=1,Prix!$G$22,0)+IF(AB50=1,Prix!$G$23,0)+IF(AC50=1,Prix!$G$24,0)+IF(AD50=1,Prix!$G$26,0)+IF(AE50=1,Prix!$G$27,0)+IF(AF50=1,Prix!$G$28,0)+IF(AG50=1,Prix!$G$29,0)+Prix!$G$18,0)+IF(AH50=1,IF(NOT(OR(AND(NOT(AM50),NOT(AN50),NOT(AO50)),AND(NOT(AM50),NOT(AN50),AO50),AND(NOT(AM50),AN50,NOT(AO50)),AND(AM50,NOT(AN50),NOT(AO50))))=TRUE,"Erreur : au moins 2 options non compatibles sélectionnées",IF(AI50=1,Prix!$G$51,0)+IF(AJ50=1,Prix!$G$52,0)+IF(AL50=1,Prix!$G$54,0)+IF(AM50=1,Prix!$G$56,0)+IF(AN50=1,Prix!$G$57,0)+IF(AO50=1,Prix!$G$58,0)+IF(AK50=1,Prix!$G$53,0)+Prix!$G$49),0)+IF(AP50=1,IF(NOT(OR(AND(NOT(AU50),NOT(AV50),NOT(AW50)),AND(NOT(AU50),NOT(AV50),AW50),AND(NOT(AU50),AV50,NOT(AW50)),AND(AU50,NOT(AV50),NOT(AW50))))=TRUE,"Erreur : au moins 2 options non compatibles sélectionnées",IF(AQ50=1,Prix!$G$36,0)+IF(AR50=1,Prix!$G$37,0)+IF(AS50=1,Prix!$G$38,0)+IF(AU50=1,Prix!$G$41,0)+IF(AV50=1,Prix!$G$42,0)+IF(AW50=1,Prix!$G$43,0)+IF(AT50=1,Prix!$G$40,0)+IF(AX50=1,Prix!$G$44,0)+Prix!$G$34),0)),)</f>
        <v>35.54</v>
      </c>
      <c r="BB50" s="153">
        <f>IFERROR(IF(NOT(OR(AND(J50,NOT(T50),NOT(X50),NOT(AH50),NOT(AP50)),AND(NOT(J50),T50,NOT(X50),NOT(AH50),NOT(AP50)),AND(NOT(J50),NOT(T50),X50,NOT(AH50),NOT(AP50)),AND(NOT(J50),NOT(T50),NOT(X50),AH50,NOT(AP50)),AND(NOT(J50),NOT(T50),NOT(X50),NOT(AH50),AP50),NOT(AND(J50,T50,X50,AH50,AP50))))=TRUE,"Erreur : au moins 2 imprimantes ont été sélectionnées sur la même ligne",IF(J50=1,IF(K50=1,Prix!$H$4,0)+IF(L50=1,Prix!$H$5,0)+IF(M50=1,Prix!$H$6,0)+IF(N50=1,Prix!$H$7,0)+IF(O50=1,Prix!$H$8,0)+IF(P50=1,Prix!$H$10,0)+IF(Q50=1,Prix!$H$11,0)+IF(R50=1,Prix!$H$12,0)+IF(S50=1,Prix!$H$13,0)+Prix!$H$2,0)+IF(T50=1,IF(U50=1,Prix!$H$65,0)+IF(W50=1,Prix!$H$68,0)+IF(V50=1,Prix!$H$66,0)+Prix!$H$63,0)+IF(X50=1,IF(Y50=1,Prix!$H$20,0)+IF(Z50=1,Prix!$H$21,0)+IF(AA50=1,Prix!$H$22,0)+IF(AB50=1,Prix!$H$23,0)+IF(AC50=1,Prix!$H$24,0)+IF(AD50=1,Prix!$H$26,0)+IF(AE50=1,Prix!$H$27,0)+IF(AF50=1,Prix!$H$28,0)+IF(AG50=1,Prix!$H$29,0)+Prix!$H$18,0)+IF(AH50=1,IF(NOT(OR(AND(NOT(AM50),NOT(AN50),NOT(AO50)),AND(NOT(AM50),NOT(AN50),AO50),AND(NOT(AM50),AN50,NOT(AO50)),AND(AM50,NOT(AN50),NOT(AO50))))=TRUE,"Erreur : au moins 2 options non compatibles sélectionnées",IF(AI50=1,Prix!$H$51,0)+IF(AJ50=1,Prix!$H$52,0)+IF(AL50=1,Prix!$H$54,0)+IF(AM50=1,Prix!$H$56,0)+IF(AN50=1,Prix!$H$57,0)+IF(AO50=1,Prix!$H$58,0)+IF(AK50=1,Prix!$H$53,0)+Prix!$H$49),0)+IF(AP50=1,IF(NOT(OR(AND(NOT(AU50),NOT(AV50),NOT(AW50)),AND(NOT(AU50),NOT(AV50),AW50),AND(NOT(AU50),AV50,NOT(AW50)),AND(AU50,NOT(AV50),NOT(AW50))))=TRUE,"Erreur : au moins 2 options non compatibles sélectionnées",IF(AQ50=1,Prix!$H$36,0)+IF(AR50=1,Prix!$H$37,0)+IF(AS50=1,Prix!$H$38,0)+IF(AU50=1,Prix!$H$41,0)+IF(AV50=1,Prix!$H$42,0)+IF(AW50=1,Prix!$H$43,0)+IF(AT50=1,Prix!$H$40,0)+IF(AX50=1,Prix!$H$44,0)+Prix!$H$34),0)),)</f>
        <v>29.75</v>
      </c>
    </row>
    <row r="51" spans="1:72" x14ac:dyDescent="0.3">
      <c r="A51" s="161"/>
      <c r="B51" s="10"/>
      <c r="C51" s="11"/>
      <c r="D51" s="11"/>
      <c r="E51" s="11"/>
      <c r="F51" s="12"/>
      <c r="G51" s="13"/>
      <c r="H51" s="13"/>
      <c r="I51" s="23"/>
      <c r="J51" s="27">
        <v>1</v>
      </c>
      <c r="K51" s="112">
        <f t="shared" si="0"/>
        <v>1</v>
      </c>
      <c r="L51" s="113">
        <f t="shared" si="1"/>
        <v>1</v>
      </c>
      <c r="M51" s="113">
        <f t="shared" si="2"/>
        <v>1</v>
      </c>
      <c r="N51" s="113" t="str">
        <f t="shared" si="3"/>
        <v/>
      </c>
      <c r="O51" s="113" t="str">
        <f t="shared" si="4"/>
        <v/>
      </c>
      <c r="P51" s="11">
        <v>1</v>
      </c>
      <c r="Q51" s="11">
        <v>1</v>
      </c>
      <c r="R51" s="98"/>
      <c r="S51" s="88">
        <v>1</v>
      </c>
      <c r="T51" s="129"/>
      <c r="U51" s="110" t="str">
        <f t="shared" si="5"/>
        <v/>
      </c>
      <c r="V51" s="110" t="str">
        <f t="shared" si="6"/>
        <v/>
      </c>
      <c r="W51" s="139"/>
      <c r="X51" s="27"/>
      <c r="Y51" s="110" t="str">
        <f t="shared" si="7"/>
        <v/>
      </c>
      <c r="Z51" s="110" t="str">
        <f t="shared" si="8"/>
        <v/>
      </c>
      <c r="AA51" s="110" t="str">
        <f t="shared" si="9"/>
        <v/>
      </c>
      <c r="AB51" s="110" t="str">
        <f t="shared" si="10"/>
        <v/>
      </c>
      <c r="AC51" s="110" t="str">
        <f t="shared" si="11"/>
        <v/>
      </c>
      <c r="AD51" s="11"/>
      <c r="AE51" s="11"/>
      <c r="AF51" s="11"/>
      <c r="AG51" s="62"/>
      <c r="AH51" s="27"/>
      <c r="AI51" s="110" t="str">
        <f t="shared" si="12"/>
        <v/>
      </c>
      <c r="AJ51" s="110" t="str">
        <f t="shared" si="13"/>
        <v/>
      </c>
      <c r="AK51" s="110" t="str">
        <f t="shared" si="14"/>
        <v/>
      </c>
      <c r="AL51" s="110" t="str">
        <f t="shared" si="15"/>
        <v/>
      </c>
      <c r="AM51" s="11"/>
      <c r="AN51" s="11"/>
      <c r="AO51" s="28"/>
      <c r="AP51" s="27"/>
      <c r="AQ51" s="108" t="str">
        <f t="shared" si="16"/>
        <v/>
      </c>
      <c r="AR51" s="108" t="str">
        <f t="shared" si="17"/>
        <v/>
      </c>
      <c r="AS51" s="108" t="str">
        <f t="shared" si="18"/>
        <v/>
      </c>
      <c r="AT51" s="10"/>
      <c r="AU51" s="10"/>
      <c r="AV51" s="10"/>
      <c r="AW51" s="10"/>
      <c r="AX51" s="28"/>
      <c r="AY51" s="153">
        <f>IFERROR(IF(NOT(OR(AND(J51,NOT(T51),NOT(X51),NOT(AH51),NOT(AP51)),AND(NOT(J51),T51,NOT(X51),NOT(AH51),NOT(AP51)),AND(NOT(J51),NOT(T51),X51,NOT(AH51),NOT(AP51)),AND(NOT(J51),NOT(T51),NOT(X51),AH51,NOT(AP51)),AND(NOT(J51),NOT(T51),NOT(X51),NOT(AH51),AP51),NOT(AND(J51,T51,X51,AH51,AP51))))=TRUE,"Erreur : au moins 2 imprimantes ont été sélectionnées sur la même ligne",IF(J51=1,IF(K51=1,Prix!$B$4,0)+IF(L51=1,Prix!$B$5,0)+IF(M51=1,Prix!$B$6,0)+IF(N51=1,Prix!$B$7,0)+IF(O51=1,Prix!$B$8,0)+IF(P51=1,Prix!$B$10,0)+IF(Q51=1,Prix!$B$11,0)+IF(R51=1,Prix!$B$12,0)+IF(S51=1,Prix!$B$13,0)+Prix!$B$2,0)+IF(T51=1,IF(U51=1,Prix!$B$65,0)+IF(W51=1,Prix!$B$68,0)+IF(V51=1,Prix!$B$66,0)+Prix!$B$63,0)+IF(X51=1,IF(Y51=1,Prix!$B$20,0)+IF(Z51=1,Prix!$B$21,0)+IF(AA51=1,Prix!$B$22,0)+IF(AB51=1,Prix!$B$23,0)+IF(AC51=1,Prix!$B$24,0)+IF(AD51=1,Prix!$B$26,0)+IF(AE51=1,Prix!$B$27,0)+IF(AF51=1,Prix!$B$28,0)+IF(AG51=1,Prix!$B$29,0)+Prix!$B$18,0)+IF(AH51=1,IF(NOT(OR(AND(NOT(AM51),NOT(AN51),NOT(AO51)),AND(NOT(AM51),NOT(AN51),AO51),AND(NOT(AM51),AN51,NOT(AO51)),AND(AM51,NOT(AN51),NOT(AO51))))=TRUE,"Erreur : au moins 2 options non compatibles sélectionnées",IF(AI51=1,Prix!$B$51,0)+IF(AJ51=1,Prix!$B$52,0)+IF(AL51=1,Prix!$B$54,0)+IF(AM51=1,Prix!$B$56,0)+IF(AN51=1,Prix!$B$57,0)+IF(AO51=1,Prix!$B$58,0)+IF(AK51=1,Prix!$B$53,0)+Prix!$B$49),0)+IF(AP51=1,IF(NOT(OR(AND(NOT(AU51),NOT(AV51),NOT(AW51)),AND(NOT(AU51),NOT(AV51),AW51),AND(NOT(AU51),AV51,NOT(AW51)),AND(AU51,NOT(AV51),NOT(AW51))))=TRUE,"Erreur : au moins 2 options non compatibles sélectionnées",IF(AQ51=1,Prix!$B$36,0)+IF(AR51=1,Prix!$B$37,0)+IF(AS51=1,Prix!$B$38,0)+IF(AU51=1,Prix!$B$41,0)+IF(AV51=1,Prix!$B$42,0)+IF(AW51=1,Prix!$B$43,0)+IF(AT51=1,Prix!$B$40,0)+IF(AX51=1,Prix!$B$44,0)+Prix!$B$34),0)),)</f>
        <v>3951.56</v>
      </c>
      <c r="AZ51" s="153">
        <f>IFERROR(IF(NOT(OR(AND(J51,NOT(T51),NOT(X51),NOT(AH51),NOT(AP51)),AND(NOT(J51),T51,NOT(X51),NOT(AH51),NOT(AP51)),AND(NOT(J51),NOT(T51),X51,NOT(AH51),NOT(AP51)),AND(NOT(J51),NOT(T51),NOT(X51),AH51,NOT(AP51)),AND(NOT(J51),NOT(T51),NOT(X51),NOT(AH51),AP51),NOT(AND(J51,T51,X51,AH51,AP51))))=TRUE,"Erreur : au moins 2 imprimantes ont été sélectionnées sur la même ligne",IF(J51=1,IF(K51=1,Prix!$F$4,0)+IF(L51=1,Prix!$F$5,0)+IF(M51=1,Prix!$F$6,0)+IF(N51=1,Prix!$F$7,0)+IF(O51=1,Prix!$F$8,0)+IF(P51=1,Prix!$F$10,0)+IF(Q51=1,Prix!$F$11,0)+IF(R51=1,Prix!$F$12,0)+IF(S51=1,Prix!$F$13,0)+Prix!$F$2,0)+IF(T51=1,IF(U51=1,Prix!$F$65,0)+IF(W51=1,Prix!$F$68,0)+IF(V51=1,Prix!$F$66,0)+Prix!$F$63,0)+IF(X51=1,IF(Y51=1,Prix!$F$20,0)+IF(Z51=1,Prix!$F$21,0)+IF(AA51=1,Prix!$F$22,0)+IF(AB51=1,Prix!$F$23,0)+IF(AC51=1,Prix!$F$24,0)+IF(AD51=1,Prix!$F$26,0)+IF(AE51=1,Prix!$F$27,0)+IF(AF51=1,Prix!$F$28,0)+IF(AG51=1,Prix!$F$29,0)+Prix!$F$18,0)+IF(AH51=1,IF(NOT(OR(AND(NOT(AM51),NOT(AN51),NOT(AO51)),AND(NOT(AM51),NOT(AN51),AO51),AND(NOT(AM51),AN51,NOT(AO51)),AND(AM51,NOT(AN51),NOT(AO51))))=TRUE,"Erreur : au moins 2 options non compatibles sélectionnées",IF(AI51=1,Prix!$F$51,0)+IF(AJ51=1,Prix!$F$52,0)+IF(AL51=1,Prix!$F$54,0)+IF(AM51=1,Prix!$F$56,0)+IF(AN51=1,Prix!$F$57,0)+IF(AO51=1,Prix!$F$58,0)+IF(AK51=1,Prix!$F$53,0)+Prix!$F$49),0)+IF(AP51=1,IF(NOT(OR(AND(NOT(AU51),NOT(AV51),NOT(AW51)),AND(NOT(AU51),NOT(AV51),AW51),AND(NOT(AU51),AV51,NOT(AW51)),AND(AU51,NOT(AV51),NOT(AW51))))=TRUE,"Erreur : au moins 2 options non compatibles sélectionnées",IF(AQ51=1,Prix!$F$36,0)+IF(AR51=1,Prix!$F$37,0)+IF(AS51=1,Prix!$F$38,0)+IF(AU51=1,Prix!$F$41,0)+IF(AV51=1,Prix!$F$42,0)+IF(AW51=1,Prix!$F$43,0)+IF(AT51=1,Prix!$F$40,0)+IF(AX51=1,Prix!$F$44,0)+Prix!$F$34),0)),)</f>
        <v>105.11999999999999</v>
      </c>
      <c r="BA51" s="153">
        <f>IFERROR(IF(NOT(OR(AND(J51,NOT(T51),NOT(X51),NOT(AH51),NOT(AP51)),AND(NOT(J51),T51,NOT(X51),NOT(AH51),NOT(AP51)),AND(NOT(J51),NOT(T51),X51,NOT(AH51),NOT(AP51)),AND(NOT(J51),NOT(T51),NOT(X51),AH51,NOT(AP51)),AND(NOT(J51),NOT(T51),NOT(X51),NOT(AH51),AP51),NOT(AND(J51,T51,X51,AH51,AP51))))=TRUE,"Erreur : au moins 2 imprimantes ont été sélectionnées sur la même ligne",IF(J51=1,IF(K51=1,Prix!$G$4,0)+IF(L51=1,Prix!$G$5,0)+IF(M51=1,Prix!$G$6,0)+IF(N51=1,Prix!$G$7,0)+IF(O51=1,Prix!$G$8,0)+IF(P51=1,Prix!$G$10,0)+IF(Q51=1,Prix!$G$11,0)+IF(R51=1,Prix!$G$12,0)+IF(S51=1,Prix!$G$13,0)+Prix!$G$2,0)+IF(T51=1,IF(U51=1,Prix!$G$65,0)+IF(W51=1,Prix!$G$68,0)+IF(V51=1,Prix!$G$66,0)+Prix!$G$63,0)+IF(X51=1,IF(Y51=1,Prix!$G$20,0)+IF(Z51=1,Prix!$G$21,0)+IF(AA51=1,Prix!$G$22,0)+IF(AB51=1,Prix!$G$23,0)+IF(AC51=1,Prix!$G$24,0)+IF(AD51=1,Prix!$G$26,0)+IF(AE51=1,Prix!$G$27,0)+IF(AF51=1,Prix!$G$28,0)+IF(AG51=1,Prix!$G$29,0)+Prix!$G$18,0)+IF(AH51=1,IF(NOT(OR(AND(NOT(AM51),NOT(AN51),NOT(AO51)),AND(NOT(AM51),NOT(AN51),AO51),AND(NOT(AM51),AN51,NOT(AO51)),AND(AM51,NOT(AN51),NOT(AO51))))=TRUE,"Erreur : au moins 2 options non compatibles sélectionnées",IF(AI51=1,Prix!$G$51,0)+IF(AJ51=1,Prix!$G$52,0)+IF(AL51=1,Prix!$G$54,0)+IF(AM51=1,Prix!$G$56,0)+IF(AN51=1,Prix!$G$57,0)+IF(AO51=1,Prix!$G$58,0)+IF(AK51=1,Prix!$G$53,0)+Prix!$G$49),0)+IF(AP51=1,IF(NOT(OR(AND(NOT(AU51),NOT(AV51),NOT(AW51)),AND(NOT(AU51),NOT(AV51),AW51),AND(NOT(AU51),AV51,NOT(AW51)),AND(AU51,NOT(AV51),NOT(AW51))))=TRUE,"Erreur : au moins 2 options non compatibles sélectionnées",IF(AQ51=1,Prix!$G$36,0)+IF(AR51=1,Prix!$G$37,0)+IF(AS51=1,Prix!$G$38,0)+IF(AU51=1,Prix!$G$41,0)+IF(AV51=1,Prix!$G$42,0)+IF(AW51=1,Prix!$G$43,0)+IF(AT51=1,Prix!$G$40,0)+IF(AX51=1,Prix!$G$44,0)+Prix!$G$34),0)),)</f>
        <v>82.27</v>
      </c>
      <c r="BB51" s="153">
        <f>IFERROR(IF(NOT(OR(AND(J51,NOT(T51),NOT(X51),NOT(AH51),NOT(AP51)),AND(NOT(J51),T51,NOT(X51),NOT(AH51),NOT(AP51)),AND(NOT(J51),NOT(T51),X51,NOT(AH51),NOT(AP51)),AND(NOT(J51),NOT(T51),NOT(X51),AH51,NOT(AP51)),AND(NOT(J51),NOT(T51),NOT(X51),NOT(AH51),AP51),NOT(AND(J51,T51,X51,AH51,AP51))))=TRUE,"Erreur : au moins 2 imprimantes ont été sélectionnées sur la même ligne",IF(J51=1,IF(K51=1,Prix!$H$4,0)+IF(L51=1,Prix!$H$5,0)+IF(M51=1,Prix!$H$6,0)+IF(N51=1,Prix!$H$7,0)+IF(O51=1,Prix!$H$8,0)+IF(P51=1,Prix!$H$10,0)+IF(Q51=1,Prix!$H$11,0)+IF(R51=1,Prix!$H$12,0)+IF(S51=1,Prix!$H$13,0)+Prix!$H$2,0)+IF(T51=1,IF(U51=1,Prix!$H$65,0)+IF(W51=1,Prix!$H$68,0)+IF(V51=1,Prix!$H$66,0)+Prix!$H$63,0)+IF(X51=1,IF(Y51=1,Prix!$H$20,0)+IF(Z51=1,Prix!$H$21,0)+IF(AA51=1,Prix!$H$22,0)+IF(AB51=1,Prix!$H$23,0)+IF(AC51=1,Prix!$H$24,0)+IF(AD51=1,Prix!$H$26,0)+IF(AE51=1,Prix!$H$27,0)+IF(AF51=1,Prix!$H$28,0)+IF(AG51=1,Prix!$H$29,0)+Prix!$H$18,0)+IF(AH51=1,IF(NOT(OR(AND(NOT(AM51),NOT(AN51),NOT(AO51)),AND(NOT(AM51),NOT(AN51),AO51),AND(NOT(AM51),AN51,NOT(AO51)),AND(AM51,NOT(AN51),NOT(AO51))))=TRUE,"Erreur : au moins 2 options non compatibles sélectionnées",IF(AI51=1,Prix!$H$51,0)+IF(AJ51=1,Prix!$H$52,0)+IF(AL51=1,Prix!$H$54,0)+IF(AM51=1,Prix!$H$56,0)+IF(AN51=1,Prix!$H$57,0)+IF(AO51=1,Prix!$H$58,0)+IF(AK51=1,Prix!$H$53,0)+Prix!$H$49),0)+IF(AP51=1,IF(NOT(OR(AND(NOT(AU51),NOT(AV51),NOT(AW51)),AND(NOT(AU51),NOT(AV51),AW51),AND(NOT(AU51),AV51,NOT(AW51)),AND(AU51,NOT(AV51),NOT(AW51))))=TRUE,"Erreur : au moins 2 options non compatibles sélectionnées",IF(AQ51=1,Prix!$H$36,0)+IF(AR51=1,Prix!$H$37,0)+IF(AS51=1,Prix!$H$38,0)+IF(AU51=1,Prix!$H$41,0)+IF(AV51=1,Prix!$H$42,0)+IF(AW51=1,Prix!$H$43,0)+IF(AT51=1,Prix!$H$40,0)+IF(AX51=1,Prix!$H$44,0)+Prix!$H$34),0)),)</f>
        <v>81.430000000000007</v>
      </c>
    </row>
    <row r="52" spans="1:72" x14ac:dyDescent="0.3">
      <c r="A52" s="161"/>
      <c r="B52" s="116"/>
      <c r="C52" s="11"/>
      <c r="D52" s="11"/>
      <c r="E52" s="11"/>
      <c r="F52" s="12"/>
      <c r="G52" s="13"/>
      <c r="H52" s="13"/>
      <c r="I52" s="23"/>
      <c r="J52" s="27">
        <v>1</v>
      </c>
      <c r="K52" s="112">
        <f t="shared" si="0"/>
        <v>1</v>
      </c>
      <c r="L52" s="113">
        <f t="shared" si="1"/>
        <v>1</v>
      </c>
      <c r="M52" s="113">
        <f t="shared" si="2"/>
        <v>1</v>
      </c>
      <c r="N52" s="113" t="str">
        <f t="shared" si="3"/>
        <v/>
      </c>
      <c r="O52" s="113" t="str">
        <f t="shared" si="4"/>
        <v/>
      </c>
      <c r="P52" s="11">
        <v>1</v>
      </c>
      <c r="Q52" s="11">
        <v>1</v>
      </c>
      <c r="R52" s="98"/>
      <c r="S52" s="88">
        <v>1</v>
      </c>
      <c r="T52" s="129"/>
      <c r="U52" s="110" t="str">
        <f t="shared" si="5"/>
        <v/>
      </c>
      <c r="V52" s="110" t="str">
        <f t="shared" si="6"/>
        <v/>
      </c>
      <c r="W52" s="139"/>
      <c r="X52" s="27"/>
      <c r="Y52" s="110" t="str">
        <f t="shared" si="7"/>
        <v/>
      </c>
      <c r="Z52" s="110" t="str">
        <f t="shared" si="8"/>
        <v/>
      </c>
      <c r="AA52" s="110" t="str">
        <f t="shared" si="9"/>
        <v/>
      </c>
      <c r="AB52" s="110" t="str">
        <f t="shared" si="10"/>
        <v/>
      </c>
      <c r="AC52" s="110" t="str">
        <f t="shared" si="11"/>
        <v/>
      </c>
      <c r="AD52" s="11"/>
      <c r="AE52" s="11"/>
      <c r="AF52" s="11"/>
      <c r="AG52" s="62"/>
      <c r="AH52" s="27"/>
      <c r="AI52" s="110" t="str">
        <f t="shared" si="12"/>
        <v/>
      </c>
      <c r="AJ52" s="110" t="str">
        <f t="shared" si="13"/>
        <v/>
      </c>
      <c r="AK52" s="110" t="str">
        <f t="shared" si="14"/>
        <v/>
      </c>
      <c r="AL52" s="110" t="str">
        <f t="shared" si="15"/>
        <v/>
      </c>
      <c r="AM52" s="11"/>
      <c r="AN52" s="11"/>
      <c r="AO52" s="28"/>
      <c r="AP52" s="27"/>
      <c r="AQ52" s="108" t="str">
        <f t="shared" si="16"/>
        <v/>
      </c>
      <c r="AR52" s="108" t="str">
        <f t="shared" si="17"/>
        <v/>
      </c>
      <c r="AS52" s="108" t="str">
        <f t="shared" si="18"/>
        <v/>
      </c>
      <c r="AT52" s="10"/>
      <c r="AU52" s="10"/>
      <c r="AV52" s="10"/>
      <c r="AW52" s="10"/>
      <c r="AX52" s="28"/>
      <c r="AY52" s="153">
        <f>IFERROR(IF(NOT(OR(AND(J52,NOT(T52),NOT(X52),NOT(AH52),NOT(AP52)),AND(NOT(J52),T52,NOT(X52),NOT(AH52),NOT(AP52)),AND(NOT(J52),NOT(T52),X52,NOT(AH52),NOT(AP52)),AND(NOT(J52),NOT(T52),NOT(X52),AH52,NOT(AP52)),AND(NOT(J52),NOT(T52),NOT(X52),NOT(AH52),AP52),NOT(AND(J52,T52,X52,AH52,AP52))))=TRUE,"Erreur : au moins 2 imprimantes ont été sélectionnées sur la même ligne",IF(J52=1,IF(K52=1,Prix!$B$4,0)+IF(L52=1,Prix!$B$5,0)+IF(M52=1,Prix!$B$6,0)+IF(N52=1,Prix!$B$7,0)+IF(O52=1,Prix!$B$8,0)+IF(P52=1,Prix!$B$10,0)+IF(Q52=1,Prix!$B$11,0)+IF(R52=1,Prix!$B$12,0)+IF(S52=1,Prix!$B$13,0)+Prix!$B$2,0)+IF(T52=1,IF(U52=1,Prix!$B$65,0)+IF(W52=1,Prix!$B$68,0)+IF(V52=1,Prix!$B$66,0)+Prix!$B$63,0)+IF(X52=1,IF(Y52=1,Prix!$B$20,0)+IF(Z52=1,Prix!$B$21,0)+IF(AA52=1,Prix!$B$22,0)+IF(AB52=1,Prix!$B$23,0)+IF(AC52=1,Prix!$B$24,0)+IF(AD52=1,Prix!$B$26,0)+IF(AE52=1,Prix!$B$27,0)+IF(AF52=1,Prix!$B$28,0)+IF(AG52=1,Prix!$B$29,0)+Prix!$B$18,0)+IF(AH52=1,IF(NOT(OR(AND(NOT(AM52),NOT(AN52),NOT(AO52)),AND(NOT(AM52),NOT(AN52),AO52),AND(NOT(AM52),AN52,NOT(AO52)),AND(AM52,NOT(AN52),NOT(AO52))))=TRUE,"Erreur : au moins 2 options non compatibles sélectionnées",IF(AI52=1,Prix!$B$51,0)+IF(AJ52=1,Prix!$B$52,0)+IF(AL52=1,Prix!$B$54,0)+IF(AM52=1,Prix!$B$56,0)+IF(AN52=1,Prix!$B$57,0)+IF(AO52=1,Prix!$B$58,0)+IF(AK52=1,Prix!$B$53,0)+Prix!$B$49),0)+IF(AP52=1,IF(NOT(OR(AND(NOT(AU52),NOT(AV52),NOT(AW52)),AND(NOT(AU52),NOT(AV52),AW52),AND(NOT(AU52),AV52,NOT(AW52)),AND(AU52,NOT(AV52),NOT(AW52))))=TRUE,"Erreur : au moins 2 options non compatibles sélectionnées",IF(AQ52=1,Prix!$B$36,0)+IF(AR52=1,Prix!$B$37,0)+IF(AS52=1,Prix!$B$38,0)+IF(AU52=1,Prix!$B$41,0)+IF(AV52=1,Prix!$B$42,0)+IF(AW52=1,Prix!$B$43,0)+IF(AT52=1,Prix!$B$40,0)+IF(AX52=1,Prix!$B$44,0)+Prix!$B$34),0)),)</f>
        <v>3951.56</v>
      </c>
      <c r="AZ52" s="153">
        <f>IFERROR(IF(NOT(OR(AND(J52,NOT(T52),NOT(X52),NOT(AH52),NOT(AP52)),AND(NOT(J52),T52,NOT(X52),NOT(AH52),NOT(AP52)),AND(NOT(J52),NOT(T52),X52,NOT(AH52),NOT(AP52)),AND(NOT(J52),NOT(T52),NOT(X52),AH52,NOT(AP52)),AND(NOT(J52),NOT(T52),NOT(X52),NOT(AH52),AP52),NOT(AND(J52,T52,X52,AH52,AP52))))=TRUE,"Erreur : au moins 2 imprimantes ont été sélectionnées sur la même ligne",IF(J52=1,IF(K52=1,Prix!$F$4,0)+IF(L52=1,Prix!$F$5,0)+IF(M52=1,Prix!$F$6,0)+IF(N52=1,Prix!$F$7,0)+IF(O52=1,Prix!$F$8,0)+IF(P52=1,Prix!$F$10,0)+IF(Q52=1,Prix!$F$11,0)+IF(R52=1,Prix!$F$12,0)+IF(S52=1,Prix!$F$13,0)+Prix!$F$2,0)+IF(T52=1,IF(U52=1,Prix!$F$65,0)+IF(W52=1,Prix!$F$68,0)+IF(V52=1,Prix!$F$66,0)+Prix!$F$63,0)+IF(X52=1,IF(Y52=1,Prix!$F$20,0)+IF(Z52=1,Prix!$F$21,0)+IF(AA52=1,Prix!$F$22,0)+IF(AB52=1,Prix!$F$23,0)+IF(AC52=1,Prix!$F$24,0)+IF(AD52=1,Prix!$F$26,0)+IF(AE52=1,Prix!$F$27,0)+IF(AF52=1,Prix!$F$28,0)+IF(AG52=1,Prix!$F$29,0)+Prix!$F$18,0)+IF(AH52=1,IF(NOT(OR(AND(NOT(AM52),NOT(AN52),NOT(AO52)),AND(NOT(AM52),NOT(AN52),AO52),AND(NOT(AM52),AN52,NOT(AO52)),AND(AM52,NOT(AN52),NOT(AO52))))=TRUE,"Erreur : au moins 2 options non compatibles sélectionnées",IF(AI52=1,Prix!$F$51,0)+IF(AJ52=1,Prix!$F$52,0)+IF(AL52=1,Prix!$F$54,0)+IF(AM52=1,Prix!$F$56,0)+IF(AN52=1,Prix!$F$57,0)+IF(AO52=1,Prix!$F$58,0)+IF(AK52=1,Prix!$F$53,0)+Prix!$F$49),0)+IF(AP52=1,IF(NOT(OR(AND(NOT(AU52),NOT(AV52),NOT(AW52)),AND(NOT(AU52),NOT(AV52),AW52),AND(NOT(AU52),AV52,NOT(AW52)),AND(AU52,NOT(AV52),NOT(AW52))))=TRUE,"Erreur : au moins 2 options non compatibles sélectionnées",IF(AQ52=1,Prix!$F$36,0)+IF(AR52=1,Prix!$F$37,0)+IF(AS52=1,Prix!$F$38,0)+IF(AU52=1,Prix!$F$41,0)+IF(AV52=1,Prix!$F$42,0)+IF(AW52=1,Prix!$F$43,0)+IF(AT52=1,Prix!$F$40,0)+IF(AX52=1,Prix!$F$44,0)+Prix!$F$34),0)),)</f>
        <v>105.11999999999999</v>
      </c>
      <c r="BA52" s="153">
        <f>IFERROR(IF(NOT(OR(AND(J52,NOT(T52),NOT(X52),NOT(AH52),NOT(AP52)),AND(NOT(J52),T52,NOT(X52),NOT(AH52),NOT(AP52)),AND(NOT(J52),NOT(T52),X52,NOT(AH52),NOT(AP52)),AND(NOT(J52),NOT(T52),NOT(X52),AH52,NOT(AP52)),AND(NOT(J52),NOT(T52),NOT(X52),NOT(AH52),AP52),NOT(AND(J52,T52,X52,AH52,AP52))))=TRUE,"Erreur : au moins 2 imprimantes ont été sélectionnées sur la même ligne",IF(J52=1,IF(K52=1,Prix!$G$4,0)+IF(L52=1,Prix!$G$5,0)+IF(M52=1,Prix!$G$6,0)+IF(N52=1,Prix!$G$7,0)+IF(O52=1,Prix!$G$8,0)+IF(P52=1,Prix!$G$10,0)+IF(Q52=1,Prix!$G$11,0)+IF(R52=1,Prix!$G$12,0)+IF(S52=1,Prix!$G$13,0)+Prix!$G$2,0)+IF(T52=1,IF(U52=1,Prix!$G$65,0)+IF(W52=1,Prix!$G$68,0)+IF(V52=1,Prix!$G$66,0)+Prix!$G$63,0)+IF(X52=1,IF(Y52=1,Prix!$G$20,0)+IF(Z52=1,Prix!$G$21,0)+IF(AA52=1,Prix!$G$22,0)+IF(AB52=1,Prix!$G$23,0)+IF(AC52=1,Prix!$G$24,0)+IF(AD52=1,Prix!$G$26,0)+IF(AE52=1,Prix!$G$27,0)+IF(AF52=1,Prix!$G$28,0)+IF(AG52=1,Prix!$G$29,0)+Prix!$G$18,0)+IF(AH52=1,IF(NOT(OR(AND(NOT(AM52),NOT(AN52),NOT(AO52)),AND(NOT(AM52),NOT(AN52),AO52),AND(NOT(AM52),AN52,NOT(AO52)),AND(AM52,NOT(AN52),NOT(AO52))))=TRUE,"Erreur : au moins 2 options non compatibles sélectionnées",IF(AI52=1,Prix!$G$51,0)+IF(AJ52=1,Prix!$G$52,0)+IF(AL52=1,Prix!$G$54,0)+IF(AM52=1,Prix!$G$56,0)+IF(AN52=1,Prix!$G$57,0)+IF(AO52=1,Prix!$G$58,0)+IF(AK52=1,Prix!$G$53,0)+Prix!$G$49),0)+IF(AP52=1,IF(NOT(OR(AND(NOT(AU52),NOT(AV52),NOT(AW52)),AND(NOT(AU52),NOT(AV52),AW52),AND(NOT(AU52),AV52,NOT(AW52)),AND(AU52,NOT(AV52),NOT(AW52))))=TRUE,"Erreur : au moins 2 options non compatibles sélectionnées",IF(AQ52=1,Prix!$G$36,0)+IF(AR52=1,Prix!$G$37,0)+IF(AS52=1,Prix!$G$38,0)+IF(AU52=1,Prix!$G$41,0)+IF(AV52=1,Prix!$G$42,0)+IF(AW52=1,Prix!$G$43,0)+IF(AT52=1,Prix!$G$40,0)+IF(AX52=1,Prix!$G$44,0)+Prix!$G$34),0)),)</f>
        <v>82.27</v>
      </c>
      <c r="BB52" s="153">
        <f>IFERROR(IF(NOT(OR(AND(J52,NOT(T52),NOT(X52),NOT(AH52),NOT(AP52)),AND(NOT(J52),T52,NOT(X52),NOT(AH52),NOT(AP52)),AND(NOT(J52),NOT(T52),X52,NOT(AH52),NOT(AP52)),AND(NOT(J52),NOT(T52),NOT(X52),AH52,NOT(AP52)),AND(NOT(J52),NOT(T52),NOT(X52),NOT(AH52),AP52),NOT(AND(J52,T52,X52,AH52,AP52))))=TRUE,"Erreur : au moins 2 imprimantes ont été sélectionnées sur la même ligne",IF(J52=1,IF(K52=1,Prix!$H$4,0)+IF(L52=1,Prix!$H$5,0)+IF(M52=1,Prix!$H$6,0)+IF(N52=1,Prix!$H$7,0)+IF(O52=1,Prix!$H$8,0)+IF(P52=1,Prix!$H$10,0)+IF(Q52=1,Prix!$H$11,0)+IF(R52=1,Prix!$H$12,0)+IF(S52=1,Prix!$H$13,0)+Prix!$H$2,0)+IF(T52=1,IF(U52=1,Prix!$H$65,0)+IF(W52=1,Prix!$H$68,0)+IF(V52=1,Prix!$H$66,0)+Prix!$H$63,0)+IF(X52=1,IF(Y52=1,Prix!$H$20,0)+IF(Z52=1,Prix!$H$21,0)+IF(AA52=1,Prix!$H$22,0)+IF(AB52=1,Prix!$H$23,0)+IF(AC52=1,Prix!$H$24,0)+IF(AD52=1,Prix!$H$26,0)+IF(AE52=1,Prix!$H$27,0)+IF(AF52=1,Prix!$H$28,0)+IF(AG52=1,Prix!$H$29,0)+Prix!$H$18,0)+IF(AH52=1,IF(NOT(OR(AND(NOT(AM52),NOT(AN52),NOT(AO52)),AND(NOT(AM52),NOT(AN52),AO52),AND(NOT(AM52),AN52,NOT(AO52)),AND(AM52,NOT(AN52),NOT(AO52))))=TRUE,"Erreur : au moins 2 options non compatibles sélectionnées",IF(AI52=1,Prix!$H$51,0)+IF(AJ52=1,Prix!$H$52,0)+IF(AL52=1,Prix!$H$54,0)+IF(AM52=1,Prix!$H$56,0)+IF(AN52=1,Prix!$H$57,0)+IF(AO52=1,Prix!$H$58,0)+IF(AK52=1,Prix!$H$53,0)+Prix!$H$49),0)+IF(AP52=1,IF(NOT(OR(AND(NOT(AU52),NOT(AV52),NOT(AW52)),AND(NOT(AU52),NOT(AV52),AW52),AND(NOT(AU52),AV52,NOT(AW52)),AND(AU52,NOT(AV52),NOT(AW52))))=TRUE,"Erreur : au moins 2 options non compatibles sélectionnées",IF(AQ52=1,Prix!$H$36,0)+IF(AR52=1,Prix!$H$37,0)+IF(AS52=1,Prix!$H$38,0)+IF(AU52=1,Prix!$H$41,0)+IF(AV52=1,Prix!$H$42,0)+IF(AW52=1,Prix!$H$43,0)+IF(AT52=1,Prix!$H$40,0)+IF(AX52=1,Prix!$H$44,0)+Prix!$H$34),0)),)</f>
        <v>81.430000000000007</v>
      </c>
    </row>
    <row r="53" spans="1:72" x14ac:dyDescent="0.3">
      <c r="A53" s="163"/>
      <c r="B53" s="10"/>
      <c r="C53" s="126"/>
      <c r="D53" s="11"/>
      <c r="E53" s="11"/>
      <c r="F53" s="12"/>
      <c r="G53" s="13"/>
      <c r="H53" s="13"/>
      <c r="I53" s="23"/>
      <c r="J53" s="27"/>
      <c r="K53" s="112" t="str">
        <f t="shared" si="0"/>
        <v/>
      </c>
      <c r="L53" s="113" t="str">
        <f t="shared" si="1"/>
        <v/>
      </c>
      <c r="M53" s="113" t="str">
        <f t="shared" si="2"/>
        <v/>
      </c>
      <c r="N53" s="113" t="str">
        <f t="shared" si="3"/>
        <v/>
      </c>
      <c r="O53" s="113" t="str">
        <f t="shared" si="4"/>
        <v/>
      </c>
      <c r="P53" s="11"/>
      <c r="Q53" s="11"/>
      <c r="R53" s="98"/>
      <c r="S53" s="88"/>
      <c r="T53" s="129"/>
      <c r="U53" s="110" t="str">
        <f t="shared" si="5"/>
        <v/>
      </c>
      <c r="V53" s="110" t="str">
        <f t="shared" si="6"/>
        <v/>
      </c>
      <c r="W53" s="139"/>
      <c r="X53" s="27"/>
      <c r="Y53" s="110" t="str">
        <f t="shared" si="7"/>
        <v/>
      </c>
      <c r="Z53" s="110" t="str">
        <f t="shared" si="8"/>
        <v/>
      </c>
      <c r="AA53" s="110" t="str">
        <f t="shared" si="9"/>
        <v/>
      </c>
      <c r="AB53" s="110" t="str">
        <f t="shared" si="10"/>
        <v/>
      </c>
      <c r="AC53" s="110" t="str">
        <f t="shared" si="11"/>
        <v/>
      </c>
      <c r="AD53" s="11"/>
      <c r="AE53" s="11"/>
      <c r="AF53" s="11"/>
      <c r="AG53" s="62"/>
      <c r="AH53" s="27">
        <v>1</v>
      </c>
      <c r="AI53" s="110">
        <f t="shared" si="12"/>
        <v>1</v>
      </c>
      <c r="AJ53" s="110">
        <f t="shared" si="13"/>
        <v>1</v>
      </c>
      <c r="AK53" s="110">
        <f t="shared" si="14"/>
        <v>1</v>
      </c>
      <c r="AL53" s="110">
        <f t="shared" si="15"/>
        <v>1</v>
      </c>
      <c r="AM53" s="11"/>
      <c r="AN53" s="11">
        <v>1</v>
      </c>
      <c r="AO53" s="28"/>
      <c r="AP53" s="27"/>
      <c r="AQ53" s="108" t="str">
        <f t="shared" si="16"/>
        <v/>
      </c>
      <c r="AR53" s="108" t="str">
        <f t="shared" si="17"/>
        <v/>
      </c>
      <c r="AS53" s="108" t="str">
        <f t="shared" si="18"/>
        <v/>
      </c>
      <c r="AT53" s="10"/>
      <c r="AU53" s="10"/>
      <c r="AV53" s="10"/>
      <c r="AW53" s="10"/>
      <c r="AX53" s="28"/>
      <c r="AY53" s="153">
        <f>IFERROR(IF(NOT(OR(AND(J53,NOT(T53),NOT(X53),NOT(AH53),NOT(AP53)),AND(NOT(J53),T53,NOT(X53),NOT(AH53),NOT(AP53)),AND(NOT(J53),NOT(T53),X53,NOT(AH53),NOT(AP53)),AND(NOT(J53),NOT(T53),NOT(X53),AH53,NOT(AP53)),AND(NOT(J53),NOT(T53),NOT(X53),NOT(AH53),AP53),NOT(AND(J53,T53,X53,AH53,AP53))))=TRUE,"Erreur : au moins 2 imprimantes ont été sélectionnées sur la même ligne",IF(J53=1,IF(K53=1,Prix!$B$4,0)+IF(L53=1,Prix!$B$5,0)+IF(M53=1,Prix!$B$6,0)+IF(N53=1,Prix!$B$7,0)+IF(O53=1,Prix!$B$8,0)+IF(P53=1,Prix!$B$10,0)+IF(Q53=1,Prix!$B$11,0)+IF(R53=1,Prix!$B$12,0)+IF(S53=1,Prix!$B$13,0)+Prix!$B$2,0)+IF(T53=1,IF(U53=1,Prix!$B$65,0)+IF(W53=1,Prix!$B$68,0)+IF(V53=1,Prix!$B$66,0)+Prix!$B$63,0)+IF(X53=1,IF(Y53=1,Prix!$B$20,0)+IF(Z53=1,Prix!$B$21,0)+IF(AA53=1,Prix!$B$22,0)+IF(AB53=1,Prix!$B$23,0)+IF(AC53=1,Prix!$B$24,0)+IF(AD53=1,Prix!$B$26,0)+IF(AE53=1,Prix!$B$27,0)+IF(AF53=1,Prix!$B$28,0)+IF(AG53=1,Prix!$B$29,0)+Prix!$B$18,0)+IF(AH53=1,IF(NOT(OR(AND(NOT(AM53),NOT(AN53),NOT(AO53)),AND(NOT(AM53),NOT(AN53),AO53),AND(NOT(AM53),AN53,NOT(AO53)),AND(AM53,NOT(AN53),NOT(AO53))))=TRUE,"Erreur : au moins 2 options non compatibles sélectionnées",IF(AI53=1,Prix!$B$51,0)+IF(AJ53=1,Prix!$B$52,0)+IF(AL53=1,Prix!$B$54,0)+IF(AM53=1,Prix!$B$56,0)+IF(AN53=1,Prix!$B$57,0)+IF(AO53=1,Prix!$B$58,0)+IF(AK53=1,Prix!$B$53,0)+Prix!$B$49),0)+IF(AP53=1,IF(NOT(OR(AND(NOT(AU53),NOT(AV53),NOT(AW53)),AND(NOT(AU53),NOT(AV53),AW53),AND(NOT(AU53),AV53,NOT(AW53)),AND(AU53,NOT(AV53),NOT(AW53))))=TRUE,"Erreur : au moins 2 options non compatibles sélectionnées",IF(AQ53=1,Prix!$B$36,0)+IF(AR53=1,Prix!$B$37,0)+IF(AS53=1,Prix!$B$38,0)+IF(AU53=1,Prix!$B$41,0)+IF(AV53=1,Prix!$B$42,0)+IF(AW53=1,Prix!$B$43,0)+IF(AT53=1,Prix!$B$40,0)+IF(AX53=1,Prix!$B$44,0)+Prix!$B$34),0)),)</f>
        <v>1438.74</v>
      </c>
      <c r="AZ53" s="153">
        <f>IFERROR(IF(NOT(OR(AND(J53,NOT(T53),NOT(X53),NOT(AH53),NOT(AP53)),AND(NOT(J53),T53,NOT(X53),NOT(AH53),NOT(AP53)),AND(NOT(J53),NOT(T53),X53,NOT(AH53),NOT(AP53)),AND(NOT(J53),NOT(T53),NOT(X53),AH53,NOT(AP53)),AND(NOT(J53),NOT(T53),NOT(X53),NOT(AH53),AP53),NOT(AND(J53,T53,X53,AH53,AP53))))=TRUE,"Erreur : au moins 2 imprimantes ont été sélectionnées sur la même ligne",IF(J53=1,IF(K53=1,Prix!$F$4,0)+IF(L53=1,Prix!$F$5,0)+IF(M53=1,Prix!$F$6,0)+IF(N53=1,Prix!$F$7,0)+IF(O53=1,Prix!$F$8,0)+IF(P53=1,Prix!$F$10,0)+IF(Q53=1,Prix!$F$11,0)+IF(R53=1,Prix!$F$12,0)+IF(S53=1,Prix!$F$13,0)+Prix!$F$2,0)+IF(T53=1,IF(U53=1,Prix!$F$65,0)+IF(W53=1,Prix!$F$68,0)+IF(V53=1,Prix!$F$66,0)+Prix!$F$63,0)+IF(X53=1,IF(Y53=1,Prix!$F$20,0)+IF(Z53=1,Prix!$F$21,0)+IF(AA53=1,Prix!$F$22,0)+IF(AB53=1,Prix!$F$23,0)+IF(AC53=1,Prix!$F$24,0)+IF(AD53=1,Prix!$F$26,0)+IF(AE53=1,Prix!$F$27,0)+IF(AF53=1,Prix!$F$28,0)+IF(AG53=1,Prix!$F$29,0)+Prix!$F$18,0)+IF(AH53=1,IF(NOT(OR(AND(NOT(AM53),NOT(AN53),NOT(AO53)),AND(NOT(AM53),NOT(AN53),AO53),AND(NOT(AM53),AN53,NOT(AO53)),AND(AM53,NOT(AN53),NOT(AO53))))=TRUE,"Erreur : au moins 2 options non compatibles sélectionnées",IF(AI53=1,Prix!$F$51,0)+IF(AJ53=1,Prix!$F$52,0)+IF(AL53=1,Prix!$F$54,0)+IF(AM53=1,Prix!$F$56,0)+IF(AN53=1,Prix!$F$57,0)+IF(AO53=1,Prix!$F$58,0)+IF(AK53=1,Prix!$F$53,0)+Prix!$F$49),0)+IF(AP53=1,IF(NOT(OR(AND(NOT(AU53),NOT(AV53),NOT(AW53)),AND(NOT(AU53),NOT(AV53),AW53),AND(NOT(AU53),AV53,NOT(AW53)),AND(AU53,NOT(AV53),NOT(AW53))))=TRUE,"Erreur : au moins 2 options non compatibles sélectionnées",IF(AQ53=1,Prix!$F$36,0)+IF(AR53=1,Prix!$F$37,0)+IF(AS53=1,Prix!$F$38,0)+IF(AU53=1,Prix!$F$41,0)+IF(AV53=1,Prix!$F$42,0)+IF(AW53=1,Prix!$F$43,0)+IF(AT53=1,Prix!$F$40,0)+IF(AX53=1,Prix!$F$44,0)+Prix!$F$34),0)),)</f>
        <v>45.42</v>
      </c>
      <c r="BA53" s="153">
        <f>IFERROR(IF(NOT(OR(AND(J53,NOT(T53),NOT(X53),NOT(AH53),NOT(AP53)),AND(NOT(J53),T53,NOT(X53),NOT(AH53),NOT(AP53)),AND(NOT(J53),NOT(T53),X53,NOT(AH53),NOT(AP53)),AND(NOT(J53),NOT(T53),NOT(X53),AH53,NOT(AP53)),AND(NOT(J53),NOT(T53),NOT(X53),NOT(AH53),AP53),NOT(AND(J53,T53,X53,AH53,AP53))))=TRUE,"Erreur : au moins 2 imprimantes ont été sélectionnées sur la même ligne",IF(J53=1,IF(K53=1,Prix!$G$4,0)+IF(L53=1,Prix!$G$5,0)+IF(M53=1,Prix!$G$6,0)+IF(N53=1,Prix!$G$7,0)+IF(O53=1,Prix!$G$8,0)+IF(P53=1,Prix!$G$10,0)+IF(Q53=1,Prix!$G$11,0)+IF(R53=1,Prix!$G$12,0)+IF(S53=1,Prix!$G$13,0)+Prix!$G$2,0)+IF(T53=1,IF(U53=1,Prix!$G$65,0)+IF(W53=1,Prix!$G$68,0)+IF(V53=1,Prix!$G$66,0)+Prix!$G$63,0)+IF(X53=1,IF(Y53=1,Prix!$G$20,0)+IF(Z53=1,Prix!$G$21,0)+IF(AA53=1,Prix!$G$22,0)+IF(AB53=1,Prix!$G$23,0)+IF(AC53=1,Prix!$G$24,0)+IF(AD53=1,Prix!$G$26,0)+IF(AE53=1,Prix!$G$27,0)+IF(AF53=1,Prix!$G$28,0)+IF(AG53=1,Prix!$G$29,0)+Prix!$G$18,0)+IF(AH53=1,IF(NOT(OR(AND(NOT(AM53),NOT(AN53),NOT(AO53)),AND(NOT(AM53),NOT(AN53),AO53),AND(NOT(AM53),AN53,NOT(AO53)),AND(AM53,NOT(AN53),NOT(AO53))))=TRUE,"Erreur : au moins 2 options non compatibles sélectionnées",IF(AI53=1,Prix!$G$51,0)+IF(AJ53=1,Prix!$G$52,0)+IF(AL53=1,Prix!$G$54,0)+IF(AM53=1,Prix!$G$56,0)+IF(AN53=1,Prix!$G$57,0)+IF(AO53=1,Prix!$G$58,0)+IF(AK53=1,Prix!$G$53,0)+Prix!$G$49),0)+IF(AP53=1,IF(NOT(OR(AND(NOT(AU53),NOT(AV53),NOT(AW53)),AND(NOT(AU53),NOT(AV53),AW53),AND(NOT(AU53),AV53,NOT(AW53)),AND(AU53,NOT(AV53),NOT(AW53))))=TRUE,"Erreur : au moins 2 options non compatibles sélectionnées",IF(AQ53=1,Prix!$G$36,0)+IF(AR53=1,Prix!$G$37,0)+IF(AS53=1,Prix!$G$38,0)+IF(AU53=1,Prix!$G$41,0)+IF(AV53=1,Prix!$G$42,0)+IF(AW53=1,Prix!$G$43,0)+IF(AT53=1,Prix!$G$40,0)+IF(AX53=1,Prix!$G$44,0)+Prix!$G$34),0)),)</f>
        <v>35.54</v>
      </c>
      <c r="BB53" s="153">
        <f>IFERROR(IF(NOT(OR(AND(J53,NOT(T53),NOT(X53),NOT(AH53),NOT(AP53)),AND(NOT(J53),T53,NOT(X53),NOT(AH53),NOT(AP53)),AND(NOT(J53),NOT(T53),X53,NOT(AH53),NOT(AP53)),AND(NOT(J53),NOT(T53),NOT(X53),AH53,NOT(AP53)),AND(NOT(J53),NOT(T53),NOT(X53),NOT(AH53),AP53),NOT(AND(J53,T53,X53,AH53,AP53))))=TRUE,"Erreur : au moins 2 imprimantes ont été sélectionnées sur la même ligne",IF(J53=1,IF(K53=1,Prix!$H$4,0)+IF(L53=1,Prix!$H$5,0)+IF(M53=1,Prix!$H$6,0)+IF(N53=1,Prix!$H$7,0)+IF(O53=1,Prix!$H$8,0)+IF(P53=1,Prix!$H$10,0)+IF(Q53=1,Prix!$H$11,0)+IF(R53=1,Prix!$H$12,0)+IF(S53=1,Prix!$H$13,0)+Prix!$H$2,0)+IF(T53=1,IF(U53=1,Prix!$H$65,0)+IF(W53=1,Prix!$H$68,0)+IF(V53=1,Prix!$H$66,0)+Prix!$H$63,0)+IF(X53=1,IF(Y53=1,Prix!$H$20,0)+IF(Z53=1,Prix!$H$21,0)+IF(AA53=1,Prix!$H$22,0)+IF(AB53=1,Prix!$H$23,0)+IF(AC53=1,Prix!$H$24,0)+IF(AD53=1,Prix!$H$26,0)+IF(AE53=1,Prix!$H$27,0)+IF(AF53=1,Prix!$H$28,0)+IF(AG53=1,Prix!$H$29,0)+Prix!$H$18,0)+IF(AH53=1,IF(NOT(OR(AND(NOT(AM53),NOT(AN53),NOT(AO53)),AND(NOT(AM53),NOT(AN53),AO53),AND(NOT(AM53),AN53,NOT(AO53)),AND(AM53,NOT(AN53),NOT(AO53))))=TRUE,"Erreur : au moins 2 options non compatibles sélectionnées",IF(AI53=1,Prix!$H$51,0)+IF(AJ53=1,Prix!$H$52,0)+IF(AL53=1,Prix!$H$54,0)+IF(AM53=1,Prix!$H$56,0)+IF(AN53=1,Prix!$H$57,0)+IF(AO53=1,Prix!$H$58,0)+IF(AK53=1,Prix!$H$53,0)+Prix!$H$49),0)+IF(AP53=1,IF(NOT(OR(AND(NOT(AU53),NOT(AV53),NOT(AW53)),AND(NOT(AU53),NOT(AV53),AW53),AND(NOT(AU53),AV53,NOT(AW53)),AND(AU53,NOT(AV53),NOT(AW53))))=TRUE,"Erreur : au moins 2 options non compatibles sélectionnées",IF(AQ53=1,Prix!$H$36,0)+IF(AR53=1,Prix!$H$37,0)+IF(AS53=1,Prix!$H$38,0)+IF(AU53=1,Prix!$H$41,0)+IF(AV53=1,Prix!$H$42,0)+IF(AW53=1,Prix!$H$43,0)+IF(AT53=1,Prix!$H$40,0)+IF(AX53=1,Prix!$H$44,0)+Prix!$H$34),0)),)</f>
        <v>29.75</v>
      </c>
    </row>
    <row r="54" spans="1:72" x14ac:dyDescent="0.3">
      <c r="A54" s="163"/>
      <c r="B54" s="10"/>
      <c r="C54" s="126"/>
      <c r="D54" s="11"/>
      <c r="E54" s="11"/>
      <c r="F54" s="12"/>
      <c r="G54" s="13"/>
      <c r="H54" s="13"/>
      <c r="I54" s="23"/>
      <c r="J54" s="27"/>
      <c r="K54" s="112" t="str">
        <f t="shared" si="0"/>
        <v/>
      </c>
      <c r="L54" s="113" t="str">
        <f t="shared" si="1"/>
        <v/>
      </c>
      <c r="M54" s="113" t="str">
        <f t="shared" si="2"/>
        <v/>
      </c>
      <c r="N54" s="113" t="str">
        <f t="shared" si="3"/>
        <v/>
      </c>
      <c r="O54" s="113" t="str">
        <f t="shared" si="4"/>
        <v/>
      </c>
      <c r="P54" s="11"/>
      <c r="Q54" s="11"/>
      <c r="R54" s="98"/>
      <c r="S54" s="88"/>
      <c r="T54" s="129"/>
      <c r="U54" s="110" t="str">
        <f t="shared" si="5"/>
        <v/>
      </c>
      <c r="V54" s="110" t="str">
        <f t="shared" si="6"/>
        <v/>
      </c>
      <c r="W54" s="139"/>
      <c r="X54" s="27"/>
      <c r="Y54" s="110" t="str">
        <f t="shared" si="7"/>
        <v/>
      </c>
      <c r="Z54" s="110" t="str">
        <f t="shared" si="8"/>
        <v/>
      </c>
      <c r="AA54" s="110" t="str">
        <f t="shared" si="9"/>
        <v/>
      </c>
      <c r="AB54" s="110" t="str">
        <f t="shared" si="10"/>
        <v/>
      </c>
      <c r="AC54" s="110" t="str">
        <f t="shared" si="11"/>
        <v/>
      </c>
      <c r="AD54" s="11"/>
      <c r="AE54" s="11"/>
      <c r="AF54" s="11"/>
      <c r="AG54" s="62"/>
      <c r="AH54" s="27">
        <v>1</v>
      </c>
      <c r="AI54" s="110">
        <f t="shared" si="12"/>
        <v>1</v>
      </c>
      <c r="AJ54" s="110">
        <f t="shared" si="13"/>
        <v>1</v>
      </c>
      <c r="AK54" s="110">
        <f t="shared" si="14"/>
        <v>1</v>
      </c>
      <c r="AL54" s="110">
        <f t="shared" si="15"/>
        <v>1</v>
      </c>
      <c r="AM54" s="11"/>
      <c r="AN54" s="11">
        <v>1</v>
      </c>
      <c r="AO54" s="28"/>
      <c r="AP54" s="27"/>
      <c r="AQ54" s="108" t="str">
        <f t="shared" si="16"/>
        <v/>
      </c>
      <c r="AR54" s="108" t="str">
        <f t="shared" si="17"/>
        <v/>
      </c>
      <c r="AS54" s="108" t="str">
        <f t="shared" si="18"/>
        <v/>
      </c>
      <c r="AT54" s="10"/>
      <c r="AU54" s="10"/>
      <c r="AV54" s="10"/>
      <c r="AW54" s="10"/>
      <c r="AX54" s="28"/>
      <c r="AY54" s="153">
        <f>IFERROR(IF(NOT(OR(AND(J54,NOT(T54),NOT(X54),NOT(AH54),NOT(AP54)),AND(NOT(J54),T54,NOT(X54),NOT(AH54),NOT(AP54)),AND(NOT(J54),NOT(T54),X54,NOT(AH54),NOT(AP54)),AND(NOT(J54),NOT(T54),NOT(X54),AH54,NOT(AP54)),AND(NOT(J54),NOT(T54),NOT(X54),NOT(AH54),AP54),NOT(AND(J54,T54,X54,AH54,AP54))))=TRUE,"Erreur : au moins 2 imprimantes ont été sélectionnées sur la même ligne",IF(J54=1,IF(K54=1,Prix!$B$4,0)+IF(L54=1,Prix!$B$5,0)+IF(M54=1,Prix!$B$6,0)+IF(N54=1,Prix!$B$7,0)+IF(O54=1,Prix!$B$8,0)+IF(P54=1,Prix!$B$10,0)+IF(Q54=1,Prix!$B$11,0)+IF(R54=1,Prix!$B$12,0)+IF(S54=1,Prix!$B$13,0)+Prix!$B$2,0)+IF(T54=1,IF(U54=1,Prix!$B$65,0)+IF(W54=1,Prix!$B$68,0)+IF(V54=1,Prix!$B$66,0)+Prix!$B$63,0)+IF(X54=1,IF(Y54=1,Prix!$B$20,0)+IF(Z54=1,Prix!$B$21,0)+IF(AA54=1,Prix!$B$22,0)+IF(AB54=1,Prix!$B$23,0)+IF(AC54=1,Prix!$B$24,0)+IF(AD54=1,Prix!$B$26,0)+IF(AE54=1,Prix!$B$27,0)+IF(AF54=1,Prix!$B$28,0)+IF(AG54=1,Prix!$B$29,0)+Prix!$B$18,0)+IF(AH54=1,IF(NOT(OR(AND(NOT(AM54),NOT(AN54),NOT(AO54)),AND(NOT(AM54),NOT(AN54),AO54),AND(NOT(AM54),AN54,NOT(AO54)),AND(AM54,NOT(AN54),NOT(AO54))))=TRUE,"Erreur : au moins 2 options non compatibles sélectionnées",IF(AI54=1,Prix!$B$51,0)+IF(AJ54=1,Prix!$B$52,0)+IF(AL54=1,Prix!$B$54,0)+IF(AM54=1,Prix!$B$56,0)+IF(AN54=1,Prix!$B$57,0)+IF(AO54=1,Prix!$B$58,0)+IF(AK54=1,Prix!$B$53,0)+Prix!$B$49),0)+IF(AP54=1,IF(NOT(OR(AND(NOT(AU54),NOT(AV54),NOT(AW54)),AND(NOT(AU54),NOT(AV54),AW54),AND(NOT(AU54),AV54,NOT(AW54)),AND(AU54,NOT(AV54),NOT(AW54))))=TRUE,"Erreur : au moins 2 options non compatibles sélectionnées",IF(AQ54=1,Prix!$B$36,0)+IF(AR54=1,Prix!$B$37,0)+IF(AS54=1,Prix!$B$38,0)+IF(AU54=1,Prix!$B$41,0)+IF(AV54=1,Prix!$B$42,0)+IF(AW54=1,Prix!$B$43,0)+IF(AT54=1,Prix!$B$40,0)+IF(AX54=1,Prix!$B$44,0)+Prix!$B$34),0)),)</f>
        <v>1438.74</v>
      </c>
      <c r="AZ54" s="153">
        <f>IFERROR(IF(NOT(OR(AND(J54,NOT(T54),NOT(X54),NOT(AH54),NOT(AP54)),AND(NOT(J54),T54,NOT(X54),NOT(AH54),NOT(AP54)),AND(NOT(J54),NOT(T54),X54,NOT(AH54),NOT(AP54)),AND(NOT(J54),NOT(T54),NOT(X54),AH54,NOT(AP54)),AND(NOT(J54),NOT(T54),NOT(X54),NOT(AH54),AP54),NOT(AND(J54,T54,X54,AH54,AP54))))=TRUE,"Erreur : au moins 2 imprimantes ont été sélectionnées sur la même ligne",IF(J54=1,IF(K54=1,Prix!$F$4,0)+IF(L54=1,Prix!$F$5,0)+IF(M54=1,Prix!$F$6,0)+IF(N54=1,Prix!$F$7,0)+IF(O54=1,Prix!$F$8,0)+IF(P54=1,Prix!$F$10,0)+IF(Q54=1,Prix!$F$11,0)+IF(R54=1,Prix!$F$12,0)+IF(S54=1,Prix!$F$13,0)+Prix!$F$2,0)+IF(T54=1,IF(U54=1,Prix!$F$65,0)+IF(W54=1,Prix!$F$68,0)+IF(V54=1,Prix!$F$66,0)+Prix!$F$63,0)+IF(X54=1,IF(Y54=1,Prix!$F$20,0)+IF(Z54=1,Prix!$F$21,0)+IF(AA54=1,Prix!$F$22,0)+IF(AB54=1,Prix!$F$23,0)+IF(AC54=1,Prix!$F$24,0)+IF(AD54=1,Prix!$F$26,0)+IF(AE54=1,Prix!$F$27,0)+IF(AF54=1,Prix!$F$28,0)+IF(AG54=1,Prix!$F$29,0)+Prix!$F$18,0)+IF(AH54=1,IF(NOT(OR(AND(NOT(AM54),NOT(AN54),NOT(AO54)),AND(NOT(AM54),NOT(AN54),AO54),AND(NOT(AM54),AN54,NOT(AO54)),AND(AM54,NOT(AN54),NOT(AO54))))=TRUE,"Erreur : au moins 2 options non compatibles sélectionnées",IF(AI54=1,Prix!$F$51,0)+IF(AJ54=1,Prix!$F$52,0)+IF(AL54=1,Prix!$F$54,0)+IF(AM54=1,Prix!$F$56,0)+IF(AN54=1,Prix!$F$57,0)+IF(AO54=1,Prix!$F$58,0)+IF(AK54=1,Prix!$F$53,0)+Prix!$F$49),0)+IF(AP54=1,IF(NOT(OR(AND(NOT(AU54),NOT(AV54),NOT(AW54)),AND(NOT(AU54),NOT(AV54),AW54),AND(NOT(AU54),AV54,NOT(AW54)),AND(AU54,NOT(AV54),NOT(AW54))))=TRUE,"Erreur : au moins 2 options non compatibles sélectionnées",IF(AQ54=1,Prix!$F$36,0)+IF(AR54=1,Prix!$F$37,0)+IF(AS54=1,Prix!$F$38,0)+IF(AU54=1,Prix!$F$41,0)+IF(AV54=1,Prix!$F$42,0)+IF(AW54=1,Prix!$F$43,0)+IF(AT54=1,Prix!$F$40,0)+IF(AX54=1,Prix!$F$44,0)+Prix!$F$34),0)),)</f>
        <v>45.42</v>
      </c>
      <c r="BA54" s="153">
        <f>IFERROR(IF(NOT(OR(AND(J54,NOT(T54),NOT(X54),NOT(AH54),NOT(AP54)),AND(NOT(J54),T54,NOT(X54),NOT(AH54),NOT(AP54)),AND(NOT(J54),NOT(T54),X54,NOT(AH54),NOT(AP54)),AND(NOT(J54),NOT(T54),NOT(X54),AH54,NOT(AP54)),AND(NOT(J54),NOT(T54),NOT(X54),NOT(AH54),AP54),NOT(AND(J54,T54,X54,AH54,AP54))))=TRUE,"Erreur : au moins 2 imprimantes ont été sélectionnées sur la même ligne",IF(J54=1,IF(K54=1,Prix!$G$4,0)+IF(L54=1,Prix!$G$5,0)+IF(M54=1,Prix!$G$6,0)+IF(N54=1,Prix!$G$7,0)+IF(O54=1,Prix!$G$8,0)+IF(P54=1,Prix!$G$10,0)+IF(Q54=1,Prix!$G$11,0)+IF(R54=1,Prix!$G$12,0)+IF(S54=1,Prix!$G$13,0)+Prix!$G$2,0)+IF(T54=1,IF(U54=1,Prix!$G$65,0)+IF(W54=1,Prix!$G$68,0)+IF(V54=1,Prix!$G$66,0)+Prix!$G$63,0)+IF(X54=1,IF(Y54=1,Prix!$G$20,0)+IF(Z54=1,Prix!$G$21,0)+IF(AA54=1,Prix!$G$22,0)+IF(AB54=1,Prix!$G$23,0)+IF(AC54=1,Prix!$G$24,0)+IF(AD54=1,Prix!$G$26,0)+IF(AE54=1,Prix!$G$27,0)+IF(AF54=1,Prix!$G$28,0)+IF(AG54=1,Prix!$G$29,0)+Prix!$G$18,0)+IF(AH54=1,IF(NOT(OR(AND(NOT(AM54),NOT(AN54),NOT(AO54)),AND(NOT(AM54),NOT(AN54),AO54),AND(NOT(AM54),AN54,NOT(AO54)),AND(AM54,NOT(AN54),NOT(AO54))))=TRUE,"Erreur : au moins 2 options non compatibles sélectionnées",IF(AI54=1,Prix!$G$51,0)+IF(AJ54=1,Prix!$G$52,0)+IF(AL54=1,Prix!$G$54,0)+IF(AM54=1,Prix!$G$56,0)+IF(AN54=1,Prix!$G$57,0)+IF(AO54=1,Prix!$G$58,0)+IF(AK54=1,Prix!$G$53,0)+Prix!$G$49),0)+IF(AP54=1,IF(NOT(OR(AND(NOT(AU54),NOT(AV54),NOT(AW54)),AND(NOT(AU54),NOT(AV54),AW54),AND(NOT(AU54),AV54,NOT(AW54)),AND(AU54,NOT(AV54),NOT(AW54))))=TRUE,"Erreur : au moins 2 options non compatibles sélectionnées",IF(AQ54=1,Prix!$G$36,0)+IF(AR54=1,Prix!$G$37,0)+IF(AS54=1,Prix!$G$38,0)+IF(AU54=1,Prix!$G$41,0)+IF(AV54=1,Prix!$G$42,0)+IF(AW54=1,Prix!$G$43,0)+IF(AT54=1,Prix!$G$40,0)+IF(AX54=1,Prix!$G$44,0)+Prix!$G$34),0)),)</f>
        <v>35.54</v>
      </c>
      <c r="BB54" s="153">
        <f>IFERROR(IF(NOT(OR(AND(J54,NOT(T54),NOT(X54),NOT(AH54),NOT(AP54)),AND(NOT(J54),T54,NOT(X54),NOT(AH54),NOT(AP54)),AND(NOT(J54),NOT(T54),X54,NOT(AH54),NOT(AP54)),AND(NOT(J54),NOT(T54),NOT(X54),AH54,NOT(AP54)),AND(NOT(J54),NOT(T54),NOT(X54),NOT(AH54),AP54),NOT(AND(J54,T54,X54,AH54,AP54))))=TRUE,"Erreur : au moins 2 imprimantes ont été sélectionnées sur la même ligne",IF(J54=1,IF(K54=1,Prix!$H$4,0)+IF(L54=1,Prix!$H$5,0)+IF(M54=1,Prix!$H$6,0)+IF(N54=1,Prix!$H$7,0)+IF(O54=1,Prix!$H$8,0)+IF(P54=1,Prix!$H$10,0)+IF(Q54=1,Prix!$H$11,0)+IF(R54=1,Prix!$H$12,0)+IF(S54=1,Prix!$H$13,0)+Prix!$H$2,0)+IF(T54=1,IF(U54=1,Prix!$H$65,0)+IF(W54=1,Prix!$H$68,0)+IF(V54=1,Prix!$H$66,0)+Prix!$H$63,0)+IF(X54=1,IF(Y54=1,Prix!$H$20,0)+IF(Z54=1,Prix!$H$21,0)+IF(AA54=1,Prix!$H$22,0)+IF(AB54=1,Prix!$H$23,0)+IF(AC54=1,Prix!$H$24,0)+IF(AD54=1,Prix!$H$26,0)+IF(AE54=1,Prix!$H$27,0)+IF(AF54=1,Prix!$H$28,0)+IF(AG54=1,Prix!$H$29,0)+Prix!$H$18,0)+IF(AH54=1,IF(NOT(OR(AND(NOT(AM54),NOT(AN54),NOT(AO54)),AND(NOT(AM54),NOT(AN54),AO54),AND(NOT(AM54),AN54,NOT(AO54)),AND(AM54,NOT(AN54),NOT(AO54))))=TRUE,"Erreur : au moins 2 options non compatibles sélectionnées",IF(AI54=1,Prix!$H$51,0)+IF(AJ54=1,Prix!$H$52,0)+IF(AL54=1,Prix!$H$54,0)+IF(AM54=1,Prix!$H$56,0)+IF(AN54=1,Prix!$H$57,0)+IF(AO54=1,Prix!$H$58,0)+IF(AK54=1,Prix!$H$53,0)+Prix!$H$49),0)+IF(AP54=1,IF(NOT(OR(AND(NOT(AU54),NOT(AV54),NOT(AW54)),AND(NOT(AU54),NOT(AV54),AW54),AND(NOT(AU54),AV54,NOT(AW54)),AND(AU54,NOT(AV54),NOT(AW54))))=TRUE,"Erreur : au moins 2 options non compatibles sélectionnées",IF(AQ54=1,Prix!$H$36,0)+IF(AR54=1,Prix!$H$37,0)+IF(AS54=1,Prix!$H$38,0)+IF(AU54=1,Prix!$H$41,0)+IF(AV54=1,Prix!$H$42,0)+IF(AW54=1,Prix!$H$43,0)+IF(AT54=1,Prix!$H$40,0)+IF(AX54=1,Prix!$H$44,0)+Prix!$H$34),0)),)</f>
        <v>29.75</v>
      </c>
    </row>
    <row r="55" spans="1:72" x14ac:dyDescent="0.3">
      <c r="A55" s="163"/>
      <c r="B55" s="10"/>
      <c r="C55" s="126"/>
      <c r="D55" s="11"/>
      <c r="E55" s="11"/>
      <c r="F55" s="12"/>
      <c r="G55" s="13"/>
      <c r="H55" s="13"/>
      <c r="I55" s="23"/>
      <c r="J55" s="27">
        <v>1</v>
      </c>
      <c r="K55" s="112">
        <f t="shared" si="0"/>
        <v>1</v>
      </c>
      <c r="L55" s="113">
        <f t="shared" si="1"/>
        <v>1</v>
      </c>
      <c r="M55" s="113">
        <f t="shared" si="2"/>
        <v>1</v>
      </c>
      <c r="N55" s="113" t="str">
        <f t="shared" si="3"/>
        <v/>
      </c>
      <c r="O55" s="113" t="str">
        <f t="shared" si="4"/>
        <v/>
      </c>
      <c r="P55" s="11">
        <v>1</v>
      </c>
      <c r="Q55" s="11">
        <v>1</v>
      </c>
      <c r="R55" s="98"/>
      <c r="S55" s="88">
        <v>1</v>
      </c>
      <c r="T55" s="129"/>
      <c r="U55" s="110" t="str">
        <f t="shared" si="5"/>
        <v/>
      </c>
      <c r="V55" s="110" t="str">
        <f t="shared" si="6"/>
        <v/>
      </c>
      <c r="W55" s="139"/>
      <c r="X55" s="27"/>
      <c r="Y55" s="110" t="str">
        <f t="shared" si="7"/>
        <v/>
      </c>
      <c r="Z55" s="110" t="str">
        <f t="shared" si="8"/>
        <v/>
      </c>
      <c r="AA55" s="110" t="str">
        <f t="shared" si="9"/>
        <v/>
      </c>
      <c r="AB55" s="110" t="str">
        <f t="shared" si="10"/>
        <v/>
      </c>
      <c r="AC55" s="110" t="str">
        <f t="shared" si="11"/>
        <v/>
      </c>
      <c r="AD55" s="11"/>
      <c r="AE55" s="11"/>
      <c r="AF55" s="11"/>
      <c r="AG55" s="62"/>
      <c r="AH55" s="27"/>
      <c r="AI55" s="110" t="str">
        <f t="shared" si="12"/>
        <v/>
      </c>
      <c r="AJ55" s="110" t="str">
        <f t="shared" si="13"/>
        <v/>
      </c>
      <c r="AK55" s="110" t="str">
        <f t="shared" si="14"/>
        <v/>
      </c>
      <c r="AL55" s="110" t="str">
        <f t="shared" si="15"/>
        <v/>
      </c>
      <c r="AM55" s="11"/>
      <c r="AN55" s="11"/>
      <c r="AO55" s="28"/>
      <c r="AP55" s="27"/>
      <c r="AQ55" s="108" t="str">
        <f t="shared" si="16"/>
        <v/>
      </c>
      <c r="AR55" s="108" t="str">
        <f t="shared" si="17"/>
        <v/>
      </c>
      <c r="AS55" s="108" t="str">
        <f t="shared" si="18"/>
        <v/>
      </c>
      <c r="AT55" s="10"/>
      <c r="AU55" s="10"/>
      <c r="AV55" s="10"/>
      <c r="AW55" s="10"/>
      <c r="AX55" s="28"/>
      <c r="AY55" s="153">
        <f>IFERROR(IF(NOT(OR(AND(J55,NOT(T55),NOT(X55),NOT(AH55),NOT(AP55)),AND(NOT(J55),T55,NOT(X55),NOT(AH55),NOT(AP55)),AND(NOT(J55),NOT(T55),X55,NOT(AH55),NOT(AP55)),AND(NOT(J55),NOT(T55),NOT(X55),AH55,NOT(AP55)),AND(NOT(J55),NOT(T55),NOT(X55),NOT(AH55),AP55),NOT(AND(J55,T55,X55,AH55,AP55))))=TRUE,"Erreur : au moins 2 imprimantes ont été sélectionnées sur la même ligne",IF(J55=1,IF(K55=1,Prix!$B$4,0)+IF(L55=1,Prix!$B$5,0)+IF(M55=1,Prix!$B$6,0)+IF(N55=1,Prix!$B$7,0)+IF(O55=1,Prix!$B$8,0)+IF(P55=1,Prix!$B$10,0)+IF(Q55=1,Prix!$B$11,0)+IF(R55=1,Prix!$B$12,0)+IF(S55=1,Prix!$B$13,0)+Prix!$B$2,0)+IF(T55=1,IF(U55=1,Prix!$B$65,0)+IF(W55=1,Prix!$B$68,0)+IF(V55=1,Prix!$B$66,0)+Prix!$B$63,0)+IF(X55=1,IF(Y55=1,Prix!$B$20,0)+IF(Z55=1,Prix!$B$21,0)+IF(AA55=1,Prix!$B$22,0)+IF(AB55=1,Prix!$B$23,0)+IF(AC55=1,Prix!$B$24,0)+IF(AD55=1,Prix!$B$26,0)+IF(AE55=1,Prix!$B$27,0)+IF(AF55=1,Prix!$B$28,0)+IF(AG55=1,Prix!$B$29,0)+Prix!$B$18,0)+IF(AH55=1,IF(NOT(OR(AND(NOT(AM55),NOT(AN55),NOT(AO55)),AND(NOT(AM55),NOT(AN55),AO55),AND(NOT(AM55),AN55,NOT(AO55)),AND(AM55,NOT(AN55),NOT(AO55))))=TRUE,"Erreur : au moins 2 options non compatibles sélectionnées",IF(AI55=1,Prix!$B$51,0)+IF(AJ55=1,Prix!$B$52,0)+IF(AL55=1,Prix!$B$54,0)+IF(AM55=1,Prix!$B$56,0)+IF(AN55=1,Prix!$B$57,0)+IF(AO55=1,Prix!$B$58,0)+IF(AK55=1,Prix!$B$53,0)+Prix!$B$49),0)+IF(AP55=1,IF(NOT(OR(AND(NOT(AU55),NOT(AV55),NOT(AW55)),AND(NOT(AU55),NOT(AV55),AW55),AND(NOT(AU55),AV55,NOT(AW55)),AND(AU55,NOT(AV55),NOT(AW55))))=TRUE,"Erreur : au moins 2 options non compatibles sélectionnées",IF(AQ55=1,Prix!$B$36,0)+IF(AR55=1,Prix!$B$37,0)+IF(AS55=1,Prix!$B$38,0)+IF(AU55=1,Prix!$B$41,0)+IF(AV55=1,Prix!$B$42,0)+IF(AW55=1,Prix!$B$43,0)+IF(AT55=1,Prix!$B$40,0)+IF(AX55=1,Prix!$B$44,0)+Prix!$B$34),0)),)</f>
        <v>3951.56</v>
      </c>
      <c r="AZ55" s="153">
        <f>IFERROR(IF(NOT(OR(AND(J55,NOT(T55),NOT(X55),NOT(AH55),NOT(AP55)),AND(NOT(J55),T55,NOT(X55),NOT(AH55),NOT(AP55)),AND(NOT(J55),NOT(T55),X55,NOT(AH55),NOT(AP55)),AND(NOT(J55),NOT(T55),NOT(X55),AH55,NOT(AP55)),AND(NOT(J55),NOT(T55),NOT(X55),NOT(AH55),AP55),NOT(AND(J55,T55,X55,AH55,AP55))))=TRUE,"Erreur : au moins 2 imprimantes ont été sélectionnées sur la même ligne",IF(J55=1,IF(K55=1,Prix!$F$4,0)+IF(L55=1,Prix!$F$5,0)+IF(M55=1,Prix!$F$6,0)+IF(N55=1,Prix!$F$7,0)+IF(O55=1,Prix!$F$8,0)+IF(P55=1,Prix!$F$10,0)+IF(Q55=1,Prix!$F$11,0)+IF(R55=1,Prix!$F$12,0)+IF(S55=1,Prix!$F$13,0)+Prix!$F$2,0)+IF(T55=1,IF(U55=1,Prix!$F$65,0)+IF(W55=1,Prix!$F$68,0)+IF(V55=1,Prix!$F$66,0)+Prix!$F$63,0)+IF(X55=1,IF(Y55=1,Prix!$F$20,0)+IF(Z55=1,Prix!$F$21,0)+IF(AA55=1,Prix!$F$22,0)+IF(AB55=1,Prix!$F$23,0)+IF(AC55=1,Prix!$F$24,0)+IF(AD55=1,Prix!$F$26,0)+IF(AE55=1,Prix!$F$27,0)+IF(AF55=1,Prix!$F$28,0)+IF(AG55=1,Prix!$F$29,0)+Prix!$F$18,0)+IF(AH55=1,IF(NOT(OR(AND(NOT(AM55),NOT(AN55),NOT(AO55)),AND(NOT(AM55),NOT(AN55),AO55),AND(NOT(AM55),AN55,NOT(AO55)),AND(AM55,NOT(AN55),NOT(AO55))))=TRUE,"Erreur : au moins 2 options non compatibles sélectionnées",IF(AI55=1,Prix!$F$51,0)+IF(AJ55=1,Prix!$F$52,0)+IF(AL55=1,Prix!$F$54,0)+IF(AM55=1,Prix!$F$56,0)+IF(AN55=1,Prix!$F$57,0)+IF(AO55=1,Prix!$F$58,0)+IF(AK55=1,Prix!$F$53,0)+Prix!$F$49),0)+IF(AP55=1,IF(NOT(OR(AND(NOT(AU55),NOT(AV55),NOT(AW55)),AND(NOT(AU55),NOT(AV55),AW55),AND(NOT(AU55),AV55,NOT(AW55)),AND(AU55,NOT(AV55),NOT(AW55))))=TRUE,"Erreur : au moins 2 options non compatibles sélectionnées",IF(AQ55=1,Prix!$F$36,0)+IF(AR55=1,Prix!$F$37,0)+IF(AS55=1,Prix!$F$38,0)+IF(AU55=1,Prix!$F$41,0)+IF(AV55=1,Prix!$F$42,0)+IF(AW55=1,Prix!$F$43,0)+IF(AT55=1,Prix!$F$40,0)+IF(AX55=1,Prix!$F$44,0)+Prix!$F$34),0)),)</f>
        <v>105.11999999999999</v>
      </c>
      <c r="BA55" s="153">
        <f>IFERROR(IF(NOT(OR(AND(J55,NOT(T55),NOT(X55),NOT(AH55),NOT(AP55)),AND(NOT(J55),T55,NOT(X55),NOT(AH55),NOT(AP55)),AND(NOT(J55),NOT(T55),X55,NOT(AH55),NOT(AP55)),AND(NOT(J55),NOT(T55),NOT(X55),AH55,NOT(AP55)),AND(NOT(J55),NOT(T55),NOT(X55),NOT(AH55),AP55),NOT(AND(J55,T55,X55,AH55,AP55))))=TRUE,"Erreur : au moins 2 imprimantes ont été sélectionnées sur la même ligne",IF(J55=1,IF(K55=1,Prix!$G$4,0)+IF(L55=1,Prix!$G$5,0)+IF(M55=1,Prix!$G$6,0)+IF(N55=1,Prix!$G$7,0)+IF(O55=1,Prix!$G$8,0)+IF(P55=1,Prix!$G$10,0)+IF(Q55=1,Prix!$G$11,0)+IF(R55=1,Prix!$G$12,0)+IF(S55=1,Prix!$G$13,0)+Prix!$G$2,0)+IF(T55=1,IF(U55=1,Prix!$G$65,0)+IF(W55=1,Prix!$G$68,0)+IF(V55=1,Prix!$G$66,0)+Prix!$G$63,0)+IF(X55=1,IF(Y55=1,Prix!$G$20,0)+IF(Z55=1,Prix!$G$21,0)+IF(AA55=1,Prix!$G$22,0)+IF(AB55=1,Prix!$G$23,0)+IF(AC55=1,Prix!$G$24,0)+IF(AD55=1,Prix!$G$26,0)+IF(AE55=1,Prix!$G$27,0)+IF(AF55=1,Prix!$G$28,0)+IF(AG55=1,Prix!$G$29,0)+Prix!$G$18,0)+IF(AH55=1,IF(NOT(OR(AND(NOT(AM55),NOT(AN55),NOT(AO55)),AND(NOT(AM55),NOT(AN55),AO55),AND(NOT(AM55),AN55,NOT(AO55)),AND(AM55,NOT(AN55),NOT(AO55))))=TRUE,"Erreur : au moins 2 options non compatibles sélectionnées",IF(AI55=1,Prix!$G$51,0)+IF(AJ55=1,Prix!$G$52,0)+IF(AL55=1,Prix!$G$54,0)+IF(AM55=1,Prix!$G$56,0)+IF(AN55=1,Prix!$G$57,0)+IF(AO55=1,Prix!$G$58,0)+IF(AK55=1,Prix!$G$53,0)+Prix!$G$49),0)+IF(AP55=1,IF(NOT(OR(AND(NOT(AU55),NOT(AV55),NOT(AW55)),AND(NOT(AU55),NOT(AV55),AW55),AND(NOT(AU55),AV55,NOT(AW55)),AND(AU55,NOT(AV55),NOT(AW55))))=TRUE,"Erreur : au moins 2 options non compatibles sélectionnées",IF(AQ55=1,Prix!$G$36,0)+IF(AR55=1,Prix!$G$37,0)+IF(AS55=1,Prix!$G$38,0)+IF(AU55=1,Prix!$G$41,0)+IF(AV55=1,Prix!$G$42,0)+IF(AW55=1,Prix!$G$43,0)+IF(AT55=1,Prix!$G$40,0)+IF(AX55=1,Prix!$G$44,0)+Prix!$G$34),0)),)</f>
        <v>82.27</v>
      </c>
      <c r="BB55" s="153">
        <f>IFERROR(IF(NOT(OR(AND(J55,NOT(T55),NOT(X55),NOT(AH55),NOT(AP55)),AND(NOT(J55),T55,NOT(X55),NOT(AH55),NOT(AP55)),AND(NOT(J55),NOT(T55),X55,NOT(AH55),NOT(AP55)),AND(NOT(J55),NOT(T55),NOT(X55),AH55,NOT(AP55)),AND(NOT(J55),NOT(T55),NOT(X55),NOT(AH55),AP55),NOT(AND(J55,T55,X55,AH55,AP55))))=TRUE,"Erreur : au moins 2 imprimantes ont été sélectionnées sur la même ligne",IF(J55=1,IF(K55=1,Prix!$H$4,0)+IF(L55=1,Prix!$H$5,0)+IF(M55=1,Prix!$H$6,0)+IF(N55=1,Prix!$H$7,0)+IF(O55=1,Prix!$H$8,0)+IF(P55=1,Prix!$H$10,0)+IF(Q55=1,Prix!$H$11,0)+IF(R55=1,Prix!$H$12,0)+IF(S55=1,Prix!$H$13,0)+Prix!$H$2,0)+IF(T55=1,IF(U55=1,Prix!$H$65,0)+IF(W55=1,Prix!$H$68,0)+IF(V55=1,Prix!$H$66,0)+Prix!$H$63,0)+IF(X55=1,IF(Y55=1,Prix!$H$20,0)+IF(Z55=1,Prix!$H$21,0)+IF(AA55=1,Prix!$H$22,0)+IF(AB55=1,Prix!$H$23,0)+IF(AC55=1,Prix!$H$24,0)+IF(AD55=1,Prix!$H$26,0)+IF(AE55=1,Prix!$H$27,0)+IF(AF55=1,Prix!$H$28,0)+IF(AG55=1,Prix!$H$29,0)+Prix!$H$18,0)+IF(AH55=1,IF(NOT(OR(AND(NOT(AM55),NOT(AN55),NOT(AO55)),AND(NOT(AM55),NOT(AN55),AO55),AND(NOT(AM55),AN55,NOT(AO55)),AND(AM55,NOT(AN55),NOT(AO55))))=TRUE,"Erreur : au moins 2 options non compatibles sélectionnées",IF(AI55=1,Prix!$H$51,0)+IF(AJ55=1,Prix!$H$52,0)+IF(AL55=1,Prix!$H$54,0)+IF(AM55=1,Prix!$H$56,0)+IF(AN55=1,Prix!$H$57,0)+IF(AO55=1,Prix!$H$58,0)+IF(AK55=1,Prix!$H$53,0)+Prix!$H$49),0)+IF(AP55=1,IF(NOT(OR(AND(NOT(AU55),NOT(AV55),NOT(AW55)),AND(NOT(AU55),NOT(AV55),AW55),AND(NOT(AU55),AV55,NOT(AW55)),AND(AU55,NOT(AV55),NOT(AW55))))=TRUE,"Erreur : au moins 2 options non compatibles sélectionnées",IF(AQ55=1,Prix!$H$36,0)+IF(AR55=1,Prix!$H$37,0)+IF(AS55=1,Prix!$H$38,0)+IF(AU55=1,Prix!$H$41,0)+IF(AV55=1,Prix!$H$42,0)+IF(AW55=1,Prix!$H$43,0)+IF(AT55=1,Prix!$H$40,0)+IF(AX55=1,Prix!$H$44,0)+Prix!$H$34),0)),)</f>
        <v>81.430000000000007</v>
      </c>
    </row>
    <row r="56" spans="1:72" x14ac:dyDescent="0.3">
      <c r="A56" s="163"/>
      <c r="B56" s="115"/>
      <c r="C56" s="126"/>
      <c r="D56" s="11"/>
      <c r="E56" s="11"/>
      <c r="F56" s="12"/>
      <c r="G56" s="127"/>
      <c r="H56" s="13"/>
      <c r="I56" s="13"/>
      <c r="J56" s="151"/>
      <c r="K56" s="112" t="str">
        <f t="shared" si="0"/>
        <v/>
      </c>
      <c r="L56" s="113" t="str">
        <f t="shared" si="1"/>
        <v/>
      </c>
      <c r="M56" s="113" t="str">
        <f t="shared" si="2"/>
        <v/>
      </c>
      <c r="N56" s="113" t="str">
        <f t="shared" si="3"/>
        <v/>
      </c>
      <c r="O56" s="113" t="str">
        <f t="shared" si="4"/>
        <v/>
      </c>
      <c r="P56" s="11"/>
      <c r="Q56" s="11"/>
      <c r="R56" s="98"/>
      <c r="S56" s="88"/>
      <c r="T56" s="129"/>
      <c r="U56" s="110" t="str">
        <f t="shared" si="5"/>
        <v/>
      </c>
      <c r="V56" s="110" t="str">
        <f t="shared" si="6"/>
        <v/>
      </c>
      <c r="W56" s="139"/>
      <c r="X56" s="27"/>
      <c r="Y56" s="110" t="str">
        <f t="shared" si="7"/>
        <v/>
      </c>
      <c r="Z56" s="110" t="str">
        <f t="shared" si="8"/>
        <v/>
      </c>
      <c r="AA56" s="110" t="str">
        <f t="shared" si="9"/>
        <v/>
      </c>
      <c r="AB56" s="110" t="str">
        <f t="shared" si="10"/>
        <v/>
      </c>
      <c r="AC56" s="110" t="str">
        <f t="shared" si="11"/>
        <v/>
      </c>
      <c r="AD56" s="11"/>
      <c r="AE56" s="11"/>
      <c r="AF56" s="11"/>
      <c r="AG56" s="62"/>
      <c r="AH56" s="27">
        <v>1</v>
      </c>
      <c r="AI56" s="110">
        <f t="shared" si="12"/>
        <v>1</v>
      </c>
      <c r="AJ56" s="110">
        <f t="shared" si="13"/>
        <v>1</v>
      </c>
      <c r="AK56" s="110">
        <f t="shared" si="14"/>
        <v>1</v>
      </c>
      <c r="AL56" s="110">
        <f t="shared" si="15"/>
        <v>1</v>
      </c>
      <c r="AM56" s="11"/>
      <c r="AN56" s="11">
        <v>1</v>
      </c>
      <c r="AO56" s="28"/>
      <c r="AP56" s="27"/>
      <c r="AQ56" s="108" t="str">
        <f t="shared" si="16"/>
        <v/>
      </c>
      <c r="AR56" s="108" t="str">
        <f t="shared" si="17"/>
        <v/>
      </c>
      <c r="AS56" s="108" t="str">
        <f t="shared" si="18"/>
        <v/>
      </c>
      <c r="AT56" s="10"/>
      <c r="AU56" s="10"/>
      <c r="AV56" s="10"/>
      <c r="AW56" s="10"/>
      <c r="AX56" s="28"/>
      <c r="AY56" s="153">
        <f>IFERROR(IF(NOT(OR(AND(J56,NOT(T56),NOT(X56),NOT(AH56),NOT(AP56)),AND(NOT(J56),T56,NOT(X56),NOT(AH56),NOT(AP56)),AND(NOT(J56),NOT(T56),X56,NOT(AH56),NOT(AP56)),AND(NOT(J56),NOT(T56),NOT(X56),AH56,NOT(AP56)),AND(NOT(J56),NOT(T56),NOT(X56),NOT(AH56),AP56),NOT(AND(J56,T56,X56,AH56,AP56))))=TRUE,"Erreur : au moins 2 imprimantes ont été sélectionnées sur la même ligne",IF(J56=1,IF(K56=1,Prix!$B$4,0)+IF(L56=1,Prix!$B$5,0)+IF(M56=1,Prix!$B$6,0)+IF(N56=1,Prix!$B$7,0)+IF(O56=1,Prix!$B$8,0)+IF(P56=1,Prix!$B$10,0)+IF(Q56=1,Prix!$B$11,0)+IF(R56=1,Prix!$B$12,0)+IF(S56=1,Prix!$B$13,0)+Prix!$B$2,0)+IF(T56=1,IF(U56=1,Prix!$B$65,0)+IF(W56=1,Prix!$B$68,0)+IF(V56=1,Prix!$B$66,0)+Prix!$B$63,0)+IF(X56=1,IF(Y56=1,Prix!$B$20,0)+IF(Z56=1,Prix!$B$21,0)+IF(AA56=1,Prix!$B$22,0)+IF(AB56=1,Prix!$B$23,0)+IF(AC56=1,Prix!$B$24,0)+IF(AD56=1,Prix!$B$26,0)+IF(AE56=1,Prix!$B$27,0)+IF(AF56=1,Prix!$B$28,0)+IF(AG56=1,Prix!$B$29,0)+Prix!$B$18,0)+IF(AH56=1,IF(NOT(OR(AND(NOT(AM56),NOT(AN56),NOT(AO56)),AND(NOT(AM56),NOT(AN56),AO56),AND(NOT(AM56),AN56,NOT(AO56)),AND(AM56,NOT(AN56),NOT(AO56))))=TRUE,"Erreur : au moins 2 options non compatibles sélectionnées",IF(AI56=1,Prix!$B$51,0)+IF(AJ56=1,Prix!$B$52,0)+IF(AL56=1,Prix!$B$54,0)+IF(AM56=1,Prix!$B$56,0)+IF(AN56=1,Prix!$B$57,0)+IF(AO56=1,Prix!$B$58,0)+IF(AK56=1,Prix!$B$53,0)+Prix!$B$49),0)+IF(AP56=1,IF(NOT(OR(AND(NOT(AU56),NOT(AV56),NOT(AW56)),AND(NOT(AU56),NOT(AV56),AW56),AND(NOT(AU56),AV56,NOT(AW56)),AND(AU56,NOT(AV56),NOT(AW56))))=TRUE,"Erreur : au moins 2 options non compatibles sélectionnées",IF(AQ56=1,Prix!$B$36,0)+IF(AR56=1,Prix!$B$37,0)+IF(AS56=1,Prix!$B$38,0)+IF(AU56=1,Prix!$B$41,0)+IF(AV56=1,Prix!$B$42,0)+IF(AW56=1,Prix!$B$43,0)+IF(AT56=1,Prix!$B$40,0)+IF(AX56=1,Prix!$B$44,0)+Prix!$B$34),0)),)</f>
        <v>1438.74</v>
      </c>
      <c r="AZ56" s="153">
        <f>IFERROR(IF(NOT(OR(AND(J56,NOT(T56),NOT(X56),NOT(AH56),NOT(AP56)),AND(NOT(J56),T56,NOT(X56),NOT(AH56),NOT(AP56)),AND(NOT(J56),NOT(T56),X56,NOT(AH56),NOT(AP56)),AND(NOT(J56),NOT(T56),NOT(X56),AH56,NOT(AP56)),AND(NOT(J56),NOT(T56),NOT(X56),NOT(AH56),AP56),NOT(AND(J56,T56,X56,AH56,AP56))))=TRUE,"Erreur : au moins 2 imprimantes ont été sélectionnées sur la même ligne",IF(J56=1,IF(K56=1,Prix!$F$4,0)+IF(L56=1,Prix!$F$5,0)+IF(M56=1,Prix!$F$6,0)+IF(N56=1,Prix!$F$7,0)+IF(O56=1,Prix!$F$8,0)+IF(P56=1,Prix!$F$10,0)+IF(Q56=1,Prix!$F$11,0)+IF(R56=1,Prix!$F$12,0)+IF(S56=1,Prix!$F$13,0)+Prix!$F$2,0)+IF(T56=1,IF(U56=1,Prix!$F$65,0)+IF(W56=1,Prix!$F$68,0)+IF(V56=1,Prix!$F$66,0)+Prix!$F$63,0)+IF(X56=1,IF(Y56=1,Prix!$F$20,0)+IF(Z56=1,Prix!$F$21,0)+IF(AA56=1,Prix!$F$22,0)+IF(AB56=1,Prix!$F$23,0)+IF(AC56=1,Prix!$F$24,0)+IF(AD56=1,Prix!$F$26,0)+IF(AE56=1,Prix!$F$27,0)+IF(AF56=1,Prix!$F$28,0)+IF(AG56=1,Prix!$F$29,0)+Prix!$F$18,0)+IF(AH56=1,IF(NOT(OR(AND(NOT(AM56),NOT(AN56),NOT(AO56)),AND(NOT(AM56),NOT(AN56),AO56),AND(NOT(AM56),AN56,NOT(AO56)),AND(AM56,NOT(AN56),NOT(AO56))))=TRUE,"Erreur : au moins 2 options non compatibles sélectionnées",IF(AI56=1,Prix!$F$51,0)+IF(AJ56=1,Prix!$F$52,0)+IF(AL56=1,Prix!$F$54,0)+IF(AM56=1,Prix!$F$56,0)+IF(AN56=1,Prix!$F$57,0)+IF(AO56=1,Prix!$F$58,0)+IF(AK56=1,Prix!$F$53,0)+Prix!$F$49),0)+IF(AP56=1,IF(NOT(OR(AND(NOT(AU56),NOT(AV56),NOT(AW56)),AND(NOT(AU56),NOT(AV56),AW56),AND(NOT(AU56),AV56,NOT(AW56)),AND(AU56,NOT(AV56),NOT(AW56))))=TRUE,"Erreur : au moins 2 options non compatibles sélectionnées",IF(AQ56=1,Prix!$F$36,0)+IF(AR56=1,Prix!$F$37,0)+IF(AS56=1,Prix!$F$38,0)+IF(AU56=1,Prix!$F$41,0)+IF(AV56=1,Prix!$F$42,0)+IF(AW56=1,Prix!$F$43,0)+IF(AT56=1,Prix!$F$40,0)+IF(AX56=1,Prix!$F$44,0)+Prix!$F$34),0)),)</f>
        <v>45.42</v>
      </c>
      <c r="BA56" s="153">
        <f>IFERROR(IF(NOT(OR(AND(J56,NOT(T56),NOT(X56),NOT(AH56),NOT(AP56)),AND(NOT(J56),T56,NOT(X56),NOT(AH56),NOT(AP56)),AND(NOT(J56),NOT(T56),X56,NOT(AH56),NOT(AP56)),AND(NOT(J56),NOT(T56),NOT(X56),AH56,NOT(AP56)),AND(NOT(J56),NOT(T56),NOT(X56),NOT(AH56),AP56),NOT(AND(J56,T56,X56,AH56,AP56))))=TRUE,"Erreur : au moins 2 imprimantes ont été sélectionnées sur la même ligne",IF(J56=1,IF(K56=1,Prix!$G$4,0)+IF(L56=1,Prix!$G$5,0)+IF(M56=1,Prix!$G$6,0)+IF(N56=1,Prix!$G$7,0)+IF(O56=1,Prix!$G$8,0)+IF(P56=1,Prix!$G$10,0)+IF(Q56=1,Prix!$G$11,0)+IF(R56=1,Prix!$G$12,0)+IF(S56=1,Prix!$G$13,0)+Prix!$G$2,0)+IF(T56=1,IF(U56=1,Prix!$G$65,0)+IF(W56=1,Prix!$G$68,0)+IF(V56=1,Prix!$G$66,0)+Prix!$G$63,0)+IF(X56=1,IF(Y56=1,Prix!$G$20,0)+IF(Z56=1,Prix!$G$21,0)+IF(AA56=1,Prix!$G$22,0)+IF(AB56=1,Prix!$G$23,0)+IF(AC56=1,Prix!$G$24,0)+IF(AD56=1,Prix!$G$26,0)+IF(AE56=1,Prix!$G$27,0)+IF(AF56=1,Prix!$G$28,0)+IF(AG56=1,Prix!$G$29,0)+Prix!$G$18,0)+IF(AH56=1,IF(NOT(OR(AND(NOT(AM56),NOT(AN56),NOT(AO56)),AND(NOT(AM56),NOT(AN56),AO56),AND(NOT(AM56),AN56,NOT(AO56)),AND(AM56,NOT(AN56),NOT(AO56))))=TRUE,"Erreur : au moins 2 options non compatibles sélectionnées",IF(AI56=1,Prix!$G$51,0)+IF(AJ56=1,Prix!$G$52,0)+IF(AL56=1,Prix!$G$54,0)+IF(AM56=1,Prix!$G$56,0)+IF(AN56=1,Prix!$G$57,0)+IF(AO56=1,Prix!$G$58,0)+IF(AK56=1,Prix!$G$53,0)+Prix!$G$49),0)+IF(AP56=1,IF(NOT(OR(AND(NOT(AU56),NOT(AV56),NOT(AW56)),AND(NOT(AU56),NOT(AV56),AW56),AND(NOT(AU56),AV56,NOT(AW56)),AND(AU56,NOT(AV56),NOT(AW56))))=TRUE,"Erreur : au moins 2 options non compatibles sélectionnées",IF(AQ56=1,Prix!$G$36,0)+IF(AR56=1,Prix!$G$37,0)+IF(AS56=1,Prix!$G$38,0)+IF(AU56=1,Prix!$G$41,0)+IF(AV56=1,Prix!$G$42,0)+IF(AW56=1,Prix!$G$43,0)+IF(AT56=1,Prix!$G$40,0)+IF(AX56=1,Prix!$G$44,0)+Prix!$G$34),0)),)</f>
        <v>35.54</v>
      </c>
      <c r="BB56" s="153">
        <f>IFERROR(IF(NOT(OR(AND(J56,NOT(T56),NOT(X56),NOT(AH56),NOT(AP56)),AND(NOT(J56),T56,NOT(X56),NOT(AH56),NOT(AP56)),AND(NOT(J56),NOT(T56),X56,NOT(AH56),NOT(AP56)),AND(NOT(J56),NOT(T56),NOT(X56),AH56,NOT(AP56)),AND(NOT(J56),NOT(T56),NOT(X56),NOT(AH56),AP56),NOT(AND(J56,T56,X56,AH56,AP56))))=TRUE,"Erreur : au moins 2 imprimantes ont été sélectionnées sur la même ligne",IF(J56=1,IF(K56=1,Prix!$H$4,0)+IF(L56=1,Prix!$H$5,0)+IF(M56=1,Prix!$H$6,0)+IF(N56=1,Prix!$H$7,0)+IF(O56=1,Prix!$H$8,0)+IF(P56=1,Prix!$H$10,0)+IF(Q56=1,Prix!$H$11,0)+IF(R56=1,Prix!$H$12,0)+IF(S56=1,Prix!$H$13,0)+Prix!$H$2,0)+IF(T56=1,IF(U56=1,Prix!$H$65,0)+IF(W56=1,Prix!$H$68,0)+IF(V56=1,Prix!$H$66,0)+Prix!$H$63,0)+IF(X56=1,IF(Y56=1,Prix!$H$20,0)+IF(Z56=1,Prix!$H$21,0)+IF(AA56=1,Prix!$H$22,0)+IF(AB56=1,Prix!$H$23,0)+IF(AC56=1,Prix!$H$24,0)+IF(AD56=1,Prix!$H$26,0)+IF(AE56=1,Prix!$H$27,0)+IF(AF56=1,Prix!$H$28,0)+IF(AG56=1,Prix!$H$29,0)+Prix!$H$18,0)+IF(AH56=1,IF(NOT(OR(AND(NOT(AM56),NOT(AN56),NOT(AO56)),AND(NOT(AM56),NOT(AN56),AO56),AND(NOT(AM56),AN56,NOT(AO56)),AND(AM56,NOT(AN56),NOT(AO56))))=TRUE,"Erreur : au moins 2 options non compatibles sélectionnées",IF(AI56=1,Prix!$H$51,0)+IF(AJ56=1,Prix!$H$52,0)+IF(AL56=1,Prix!$H$54,0)+IF(AM56=1,Prix!$H$56,0)+IF(AN56=1,Prix!$H$57,0)+IF(AO56=1,Prix!$H$58,0)+IF(AK56=1,Prix!$H$53,0)+Prix!$H$49),0)+IF(AP56=1,IF(NOT(OR(AND(NOT(AU56),NOT(AV56),NOT(AW56)),AND(NOT(AU56),NOT(AV56),AW56),AND(NOT(AU56),AV56,NOT(AW56)),AND(AU56,NOT(AV56),NOT(AW56))))=TRUE,"Erreur : au moins 2 options non compatibles sélectionnées",IF(AQ56=1,Prix!$H$36,0)+IF(AR56=1,Prix!$H$37,0)+IF(AS56=1,Prix!$H$38,0)+IF(AU56=1,Prix!$H$41,0)+IF(AV56=1,Prix!$H$42,0)+IF(AW56=1,Prix!$H$43,0)+IF(AT56=1,Prix!$H$40,0)+IF(AX56=1,Prix!$H$44,0)+Prix!$H$34),0)),)</f>
        <v>29.75</v>
      </c>
    </row>
    <row r="57" spans="1:72" x14ac:dyDescent="0.3">
      <c r="A57" s="161"/>
      <c r="B57" s="115"/>
      <c r="C57" s="11"/>
      <c r="D57" s="11"/>
      <c r="E57" s="11"/>
      <c r="F57" s="12"/>
      <c r="G57" s="13"/>
      <c r="H57" s="13"/>
      <c r="I57" s="13"/>
      <c r="J57" s="152">
        <v>1</v>
      </c>
      <c r="K57" s="112">
        <f t="shared" si="0"/>
        <v>1</v>
      </c>
      <c r="L57" s="113">
        <f t="shared" si="1"/>
        <v>1</v>
      </c>
      <c r="M57" s="113">
        <f t="shared" si="2"/>
        <v>1</v>
      </c>
      <c r="N57" s="113" t="str">
        <f t="shared" si="3"/>
        <v/>
      </c>
      <c r="O57" s="113" t="str">
        <f t="shared" si="4"/>
        <v/>
      </c>
      <c r="P57" s="11">
        <v>1</v>
      </c>
      <c r="Q57" s="11">
        <v>1</v>
      </c>
      <c r="R57" s="98"/>
      <c r="S57" s="88">
        <v>1</v>
      </c>
      <c r="T57" s="129"/>
      <c r="U57" s="110" t="str">
        <f t="shared" si="5"/>
        <v/>
      </c>
      <c r="V57" s="110" t="str">
        <f t="shared" si="6"/>
        <v/>
      </c>
      <c r="W57" s="139"/>
      <c r="X57" s="27"/>
      <c r="Y57" s="110" t="str">
        <f t="shared" si="7"/>
        <v/>
      </c>
      <c r="Z57" s="110" t="str">
        <f t="shared" si="8"/>
        <v/>
      </c>
      <c r="AA57" s="110" t="str">
        <f t="shared" si="9"/>
        <v/>
      </c>
      <c r="AB57" s="110" t="str">
        <f t="shared" si="10"/>
        <v/>
      </c>
      <c r="AC57" s="110" t="str">
        <f t="shared" si="11"/>
        <v/>
      </c>
      <c r="AD57" s="11"/>
      <c r="AE57" s="11"/>
      <c r="AF57" s="11"/>
      <c r="AG57" s="62"/>
      <c r="AH57" s="27"/>
      <c r="AI57" s="110" t="str">
        <f t="shared" si="12"/>
        <v/>
      </c>
      <c r="AJ57" s="110" t="str">
        <f t="shared" si="13"/>
        <v/>
      </c>
      <c r="AK57" s="110" t="str">
        <f t="shared" si="14"/>
        <v/>
      </c>
      <c r="AL57" s="110" t="str">
        <f t="shared" si="15"/>
        <v/>
      </c>
      <c r="AM57" s="11"/>
      <c r="AN57" s="11"/>
      <c r="AO57" s="28"/>
      <c r="AP57" s="27"/>
      <c r="AQ57" s="108" t="str">
        <f t="shared" si="16"/>
        <v/>
      </c>
      <c r="AR57" s="108" t="str">
        <f t="shared" si="17"/>
        <v/>
      </c>
      <c r="AS57" s="108" t="str">
        <f t="shared" si="18"/>
        <v/>
      </c>
      <c r="AT57" s="10"/>
      <c r="AU57" s="10"/>
      <c r="AV57" s="10"/>
      <c r="AW57" s="10"/>
      <c r="AX57" s="28"/>
      <c r="AY57" s="153">
        <f>IFERROR(IF(NOT(OR(AND(J57,NOT(T57),NOT(X57),NOT(AH57),NOT(AP57)),AND(NOT(J57),T57,NOT(X57),NOT(AH57),NOT(AP57)),AND(NOT(J57),NOT(T57),X57,NOT(AH57),NOT(AP57)),AND(NOT(J57),NOT(T57),NOT(X57),AH57,NOT(AP57)),AND(NOT(J57),NOT(T57),NOT(X57),NOT(AH57),AP57),NOT(AND(J57,T57,X57,AH57,AP57))))=TRUE,"Erreur : au moins 2 imprimantes ont été sélectionnées sur la même ligne",IF(J57=1,IF(K57=1,Prix!$B$4,0)+IF(L57=1,Prix!$B$5,0)+IF(M57=1,Prix!$B$6,0)+IF(N57=1,Prix!$B$7,0)+IF(O57=1,Prix!$B$8,0)+IF(P57=1,Prix!$B$10,0)+IF(Q57=1,Prix!$B$11,0)+IF(R57=1,Prix!$B$12,0)+IF(S57=1,Prix!$B$13,0)+Prix!$B$2,0)+IF(T57=1,IF(U57=1,Prix!$B$65,0)+IF(W57=1,Prix!$B$68,0)+IF(V57=1,Prix!$B$66,0)+Prix!$B$63,0)+IF(X57=1,IF(Y57=1,Prix!$B$20,0)+IF(Z57=1,Prix!$B$21,0)+IF(AA57=1,Prix!$B$22,0)+IF(AB57=1,Prix!$B$23,0)+IF(AC57=1,Prix!$B$24,0)+IF(AD57=1,Prix!$B$26,0)+IF(AE57=1,Prix!$B$27,0)+IF(AF57=1,Prix!$B$28,0)+IF(AG57=1,Prix!$B$29,0)+Prix!$B$18,0)+IF(AH57=1,IF(NOT(OR(AND(NOT(AM57),NOT(AN57),NOT(AO57)),AND(NOT(AM57),NOT(AN57),AO57),AND(NOT(AM57),AN57,NOT(AO57)),AND(AM57,NOT(AN57),NOT(AO57))))=TRUE,"Erreur : au moins 2 options non compatibles sélectionnées",IF(AI57=1,Prix!$B$51,0)+IF(AJ57=1,Prix!$B$52,0)+IF(AL57=1,Prix!$B$54,0)+IF(AM57=1,Prix!$B$56,0)+IF(AN57=1,Prix!$B$57,0)+IF(AO57=1,Prix!$B$58,0)+IF(AK57=1,Prix!$B$53,0)+Prix!$B$49),0)+IF(AP57=1,IF(NOT(OR(AND(NOT(AU57),NOT(AV57),NOT(AW57)),AND(NOT(AU57),NOT(AV57),AW57),AND(NOT(AU57),AV57,NOT(AW57)),AND(AU57,NOT(AV57),NOT(AW57))))=TRUE,"Erreur : au moins 2 options non compatibles sélectionnées",IF(AQ57=1,Prix!$B$36,0)+IF(AR57=1,Prix!$B$37,0)+IF(AS57=1,Prix!$B$38,0)+IF(AU57=1,Prix!$B$41,0)+IF(AV57=1,Prix!$B$42,0)+IF(AW57=1,Prix!$B$43,0)+IF(AT57=1,Prix!$B$40,0)+IF(AX57=1,Prix!$B$44,0)+Prix!$B$34),0)),)</f>
        <v>3951.56</v>
      </c>
      <c r="AZ57" s="153">
        <f>IFERROR(IF(NOT(OR(AND(J57,NOT(T57),NOT(X57),NOT(AH57),NOT(AP57)),AND(NOT(J57),T57,NOT(X57),NOT(AH57),NOT(AP57)),AND(NOT(J57),NOT(T57),X57,NOT(AH57),NOT(AP57)),AND(NOT(J57),NOT(T57),NOT(X57),AH57,NOT(AP57)),AND(NOT(J57),NOT(T57),NOT(X57),NOT(AH57),AP57),NOT(AND(J57,T57,X57,AH57,AP57))))=TRUE,"Erreur : au moins 2 imprimantes ont été sélectionnées sur la même ligne",IF(J57=1,IF(K57=1,Prix!$F$4,0)+IF(L57=1,Prix!$F$5,0)+IF(M57=1,Prix!$F$6,0)+IF(N57=1,Prix!$F$7,0)+IF(O57=1,Prix!$F$8,0)+IF(P57=1,Prix!$F$10,0)+IF(Q57=1,Prix!$F$11,0)+IF(R57=1,Prix!$F$12,0)+IF(S57=1,Prix!$F$13,0)+Prix!$F$2,0)+IF(T57=1,IF(U57=1,Prix!$F$65,0)+IF(W57=1,Prix!$F$68,0)+IF(V57=1,Prix!$F$66,0)+Prix!$F$63,0)+IF(X57=1,IF(Y57=1,Prix!$F$20,0)+IF(Z57=1,Prix!$F$21,0)+IF(AA57=1,Prix!$F$22,0)+IF(AB57=1,Prix!$F$23,0)+IF(AC57=1,Prix!$F$24,0)+IF(AD57=1,Prix!$F$26,0)+IF(AE57=1,Prix!$F$27,0)+IF(AF57=1,Prix!$F$28,0)+IF(AG57=1,Prix!$F$29,0)+Prix!$F$18,0)+IF(AH57=1,IF(NOT(OR(AND(NOT(AM57),NOT(AN57),NOT(AO57)),AND(NOT(AM57),NOT(AN57),AO57),AND(NOT(AM57),AN57,NOT(AO57)),AND(AM57,NOT(AN57),NOT(AO57))))=TRUE,"Erreur : au moins 2 options non compatibles sélectionnées",IF(AI57=1,Prix!$F$51,0)+IF(AJ57=1,Prix!$F$52,0)+IF(AL57=1,Prix!$F$54,0)+IF(AM57=1,Prix!$F$56,0)+IF(AN57=1,Prix!$F$57,0)+IF(AO57=1,Prix!$F$58,0)+IF(AK57=1,Prix!$F$53,0)+Prix!$F$49),0)+IF(AP57=1,IF(NOT(OR(AND(NOT(AU57),NOT(AV57),NOT(AW57)),AND(NOT(AU57),NOT(AV57),AW57),AND(NOT(AU57),AV57,NOT(AW57)),AND(AU57,NOT(AV57),NOT(AW57))))=TRUE,"Erreur : au moins 2 options non compatibles sélectionnées",IF(AQ57=1,Prix!$F$36,0)+IF(AR57=1,Prix!$F$37,0)+IF(AS57=1,Prix!$F$38,0)+IF(AU57=1,Prix!$F$41,0)+IF(AV57=1,Prix!$F$42,0)+IF(AW57=1,Prix!$F$43,0)+IF(AT57=1,Prix!$F$40,0)+IF(AX57=1,Prix!$F$44,0)+Prix!$F$34),0)),)</f>
        <v>105.11999999999999</v>
      </c>
      <c r="BA57" s="153">
        <f>IFERROR(IF(NOT(OR(AND(J57,NOT(T57),NOT(X57),NOT(AH57),NOT(AP57)),AND(NOT(J57),T57,NOT(X57),NOT(AH57),NOT(AP57)),AND(NOT(J57),NOT(T57),X57,NOT(AH57),NOT(AP57)),AND(NOT(J57),NOT(T57),NOT(X57),AH57,NOT(AP57)),AND(NOT(J57),NOT(T57),NOT(X57),NOT(AH57),AP57),NOT(AND(J57,T57,X57,AH57,AP57))))=TRUE,"Erreur : au moins 2 imprimantes ont été sélectionnées sur la même ligne",IF(J57=1,IF(K57=1,Prix!$G$4,0)+IF(L57=1,Prix!$G$5,0)+IF(M57=1,Prix!$G$6,0)+IF(N57=1,Prix!$G$7,0)+IF(O57=1,Prix!$G$8,0)+IF(P57=1,Prix!$G$10,0)+IF(Q57=1,Prix!$G$11,0)+IF(R57=1,Prix!$G$12,0)+IF(S57=1,Prix!$G$13,0)+Prix!$G$2,0)+IF(T57=1,IF(U57=1,Prix!$G$65,0)+IF(W57=1,Prix!$G$68,0)+IF(V57=1,Prix!$G$66,0)+Prix!$G$63,0)+IF(X57=1,IF(Y57=1,Prix!$G$20,0)+IF(Z57=1,Prix!$G$21,0)+IF(AA57=1,Prix!$G$22,0)+IF(AB57=1,Prix!$G$23,0)+IF(AC57=1,Prix!$G$24,0)+IF(AD57=1,Prix!$G$26,0)+IF(AE57=1,Prix!$G$27,0)+IF(AF57=1,Prix!$G$28,0)+IF(AG57=1,Prix!$G$29,0)+Prix!$G$18,0)+IF(AH57=1,IF(NOT(OR(AND(NOT(AM57),NOT(AN57),NOT(AO57)),AND(NOT(AM57),NOT(AN57),AO57),AND(NOT(AM57),AN57,NOT(AO57)),AND(AM57,NOT(AN57),NOT(AO57))))=TRUE,"Erreur : au moins 2 options non compatibles sélectionnées",IF(AI57=1,Prix!$G$51,0)+IF(AJ57=1,Prix!$G$52,0)+IF(AL57=1,Prix!$G$54,0)+IF(AM57=1,Prix!$G$56,0)+IF(AN57=1,Prix!$G$57,0)+IF(AO57=1,Prix!$G$58,0)+IF(AK57=1,Prix!$G$53,0)+Prix!$G$49),0)+IF(AP57=1,IF(NOT(OR(AND(NOT(AU57),NOT(AV57),NOT(AW57)),AND(NOT(AU57),NOT(AV57),AW57),AND(NOT(AU57),AV57,NOT(AW57)),AND(AU57,NOT(AV57),NOT(AW57))))=TRUE,"Erreur : au moins 2 options non compatibles sélectionnées",IF(AQ57=1,Prix!$G$36,0)+IF(AR57=1,Prix!$G$37,0)+IF(AS57=1,Prix!$G$38,0)+IF(AU57=1,Prix!$G$41,0)+IF(AV57=1,Prix!$G$42,0)+IF(AW57=1,Prix!$G$43,0)+IF(AT57=1,Prix!$G$40,0)+IF(AX57=1,Prix!$G$44,0)+Prix!$G$34),0)),)</f>
        <v>82.27</v>
      </c>
      <c r="BB57" s="153">
        <f>IFERROR(IF(NOT(OR(AND(J57,NOT(T57),NOT(X57),NOT(AH57),NOT(AP57)),AND(NOT(J57),T57,NOT(X57),NOT(AH57),NOT(AP57)),AND(NOT(J57),NOT(T57),X57,NOT(AH57),NOT(AP57)),AND(NOT(J57),NOT(T57),NOT(X57),AH57,NOT(AP57)),AND(NOT(J57),NOT(T57),NOT(X57),NOT(AH57),AP57),NOT(AND(J57,T57,X57,AH57,AP57))))=TRUE,"Erreur : au moins 2 imprimantes ont été sélectionnées sur la même ligne",IF(J57=1,IF(K57=1,Prix!$H$4,0)+IF(L57=1,Prix!$H$5,0)+IF(M57=1,Prix!$H$6,0)+IF(N57=1,Prix!$H$7,0)+IF(O57=1,Prix!$H$8,0)+IF(P57=1,Prix!$H$10,0)+IF(Q57=1,Prix!$H$11,0)+IF(R57=1,Prix!$H$12,0)+IF(S57=1,Prix!$H$13,0)+Prix!$H$2,0)+IF(T57=1,IF(U57=1,Prix!$H$65,0)+IF(W57=1,Prix!$H$68,0)+IF(V57=1,Prix!$H$66,0)+Prix!$H$63,0)+IF(X57=1,IF(Y57=1,Prix!$H$20,0)+IF(Z57=1,Prix!$H$21,0)+IF(AA57=1,Prix!$H$22,0)+IF(AB57=1,Prix!$H$23,0)+IF(AC57=1,Prix!$H$24,0)+IF(AD57=1,Prix!$H$26,0)+IF(AE57=1,Prix!$H$27,0)+IF(AF57=1,Prix!$H$28,0)+IF(AG57=1,Prix!$H$29,0)+Prix!$H$18,0)+IF(AH57=1,IF(NOT(OR(AND(NOT(AM57),NOT(AN57),NOT(AO57)),AND(NOT(AM57),NOT(AN57),AO57),AND(NOT(AM57),AN57,NOT(AO57)),AND(AM57,NOT(AN57),NOT(AO57))))=TRUE,"Erreur : au moins 2 options non compatibles sélectionnées",IF(AI57=1,Prix!$H$51,0)+IF(AJ57=1,Prix!$H$52,0)+IF(AL57=1,Prix!$H$54,0)+IF(AM57=1,Prix!$H$56,0)+IF(AN57=1,Prix!$H$57,0)+IF(AO57=1,Prix!$H$58,0)+IF(AK57=1,Prix!$H$53,0)+Prix!$H$49),0)+IF(AP57=1,IF(NOT(OR(AND(NOT(AU57),NOT(AV57),NOT(AW57)),AND(NOT(AU57),NOT(AV57),AW57),AND(NOT(AU57),AV57,NOT(AW57)),AND(AU57,NOT(AV57),NOT(AW57))))=TRUE,"Erreur : au moins 2 options non compatibles sélectionnées",IF(AQ57=1,Prix!$H$36,0)+IF(AR57=1,Prix!$H$37,0)+IF(AS57=1,Prix!$H$38,0)+IF(AU57=1,Prix!$H$41,0)+IF(AV57=1,Prix!$H$42,0)+IF(AW57=1,Prix!$H$43,0)+IF(AT57=1,Prix!$H$40,0)+IF(AX57=1,Prix!$H$44,0)+Prix!$H$34),0)),)</f>
        <v>81.430000000000007</v>
      </c>
    </row>
    <row r="58" spans="1:72" x14ac:dyDescent="0.3">
      <c r="A58" s="161"/>
      <c r="B58" s="10"/>
      <c r="C58" s="11"/>
      <c r="D58" s="11"/>
      <c r="E58" s="11"/>
      <c r="F58" s="12"/>
      <c r="G58" s="13"/>
      <c r="H58" s="13"/>
      <c r="I58" s="23"/>
      <c r="J58" s="27">
        <v>1</v>
      </c>
      <c r="K58" s="112">
        <f t="shared" si="0"/>
        <v>1</v>
      </c>
      <c r="L58" s="113">
        <f t="shared" si="1"/>
        <v>1</v>
      </c>
      <c r="M58" s="113">
        <f t="shared" si="2"/>
        <v>1</v>
      </c>
      <c r="N58" s="113" t="str">
        <f t="shared" si="3"/>
        <v/>
      </c>
      <c r="O58" s="113" t="str">
        <f t="shared" si="4"/>
        <v/>
      </c>
      <c r="P58" s="11">
        <v>1</v>
      </c>
      <c r="Q58" s="11">
        <v>1</v>
      </c>
      <c r="R58" s="98"/>
      <c r="S58" s="88">
        <v>1</v>
      </c>
      <c r="T58" s="129"/>
      <c r="U58" s="110" t="str">
        <f t="shared" si="5"/>
        <v/>
      </c>
      <c r="V58" s="110" t="str">
        <f t="shared" si="6"/>
        <v/>
      </c>
      <c r="W58" s="139"/>
      <c r="X58" s="27"/>
      <c r="Y58" s="110" t="str">
        <f t="shared" si="7"/>
        <v/>
      </c>
      <c r="Z58" s="110" t="str">
        <f t="shared" si="8"/>
        <v/>
      </c>
      <c r="AA58" s="110" t="str">
        <f t="shared" si="9"/>
        <v/>
      </c>
      <c r="AB58" s="110" t="str">
        <f t="shared" si="10"/>
        <v/>
      </c>
      <c r="AC58" s="110" t="str">
        <f t="shared" si="11"/>
        <v/>
      </c>
      <c r="AD58" s="11"/>
      <c r="AE58" s="11"/>
      <c r="AF58" s="11"/>
      <c r="AG58" s="62"/>
      <c r="AH58" s="27"/>
      <c r="AI58" s="110" t="str">
        <f t="shared" si="12"/>
        <v/>
      </c>
      <c r="AJ58" s="110" t="str">
        <f t="shared" si="13"/>
        <v/>
      </c>
      <c r="AK58" s="110" t="str">
        <f t="shared" si="14"/>
        <v/>
      </c>
      <c r="AL58" s="110" t="str">
        <f t="shared" si="15"/>
        <v/>
      </c>
      <c r="AM58" s="11"/>
      <c r="AN58" s="11"/>
      <c r="AO58" s="28"/>
      <c r="AP58" s="27"/>
      <c r="AQ58" s="108" t="str">
        <f t="shared" si="16"/>
        <v/>
      </c>
      <c r="AR58" s="108" t="str">
        <f t="shared" si="17"/>
        <v/>
      </c>
      <c r="AS58" s="108" t="str">
        <f t="shared" si="18"/>
        <v/>
      </c>
      <c r="AT58" s="10"/>
      <c r="AU58" s="10"/>
      <c r="AV58" s="10"/>
      <c r="AW58" s="10"/>
      <c r="AX58" s="28"/>
      <c r="AY58" s="153">
        <f>IFERROR(IF(NOT(OR(AND(J58,NOT(T58),NOT(X58),NOT(AH58),NOT(AP58)),AND(NOT(J58),T58,NOT(X58),NOT(AH58),NOT(AP58)),AND(NOT(J58),NOT(T58),X58,NOT(AH58),NOT(AP58)),AND(NOT(J58),NOT(T58),NOT(X58),AH58,NOT(AP58)),AND(NOT(J58),NOT(T58),NOT(X58),NOT(AH58),AP58),NOT(AND(J58,T58,X58,AH58,AP58))))=TRUE,"Erreur : au moins 2 imprimantes ont été sélectionnées sur la même ligne",IF(J58=1,IF(K58=1,Prix!$B$4,0)+IF(L58=1,Prix!$B$5,0)+IF(M58=1,Prix!$B$6,0)+IF(N58=1,Prix!$B$7,0)+IF(O58=1,Prix!$B$8,0)+IF(P58=1,Prix!$B$10,0)+IF(Q58=1,Prix!$B$11,0)+IF(R58=1,Prix!$B$12,0)+IF(S58=1,Prix!$B$13,0)+Prix!$B$2,0)+IF(T58=1,IF(U58=1,Prix!$B$65,0)+IF(W58=1,Prix!$B$68,0)+IF(V58=1,Prix!$B$66,0)+Prix!$B$63,0)+IF(X58=1,IF(Y58=1,Prix!$B$20,0)+IF(Z58=1,Prix!$B$21,0)+IF(AA58=1,Prix!$B$22,0)+IF(AB58=1,Prix!$B$23,0)+IF(AC58=1,Prix!$B$24,0)+IF(AD58=1,Prix!$B$26,0)+IF(AE58=1,Prix!$B$27,0)+IF(AF58=1,Prix!$B$28,0)+IF(AG58=1,Prix!$B$29,0)+Prix!$B$18,0)+IF(AH58=1,IF(NOT(OR(AND(NOT(AM58),NOT(AN58),NOT(AO58)),AND(NOT(AM58),NOT(AN58),AO58),AND(NOT(AM58),AN58,NOT(AO58)),AND(AM58,NOT(AN58),NOT(AO58))))=TRUE,"Erreur : au moins 2 options non compatibles sélectionnées",IF(AI58=1,Prix!$B$51,0)+IF(AJ58=1,Prix!$B$52,0)+IF(AL58=1,Prix!$B$54,0)+IF(AM58=1,Prix!$B$56,0)+IF(AN58=1,Prix!$B$57,0)+IF(AO58=1,Prix!$B$58,0)+IF(AK58=1,Prix!$B$53,0)+Prix!$B$49),0)+IF(AP58=1,IF(NOT(OR(AND(NOT(AU58),NOT(AV58),NOT(AW58)),AND(NOT(AU58),NOT(AV58),AW58),AND(NOT(AU58),AV58,NOT(AW58)),AND(AU58,NOT(AV58),NOT(AW58))))=TRUE,"Erreur : au moins 2 options non compatibles sélectionnées",IF(AQ58=1,Prix!$B$36,0)+IF(AR58=1,Prix!$B$37,0)+IF(AS58=1,Prix!$B$38,0)+IF(AU58=1,Prix!$B$41,0)+IF(AV58=1,Prix!$B$42,0)+IF(AW58=1,Prix!$B$43,0)+IF(AT58=1,Prix!$B$40,0)+IF(AX58=1,Prix!$B$44,0)+Prix!$B$34),0)),)</f>
        <v>3951.56</v>
      </c>
      <c r="AZ58" s="153">
        <f>IFERROR(IF(NOT(OR(AND(J58,NOT(T58),NOT(X58),NOT(AH58),NOT(AP58)),AND(NOT(J58),T58,NOT(X58),NOT(AH58),NOT(AP58)),AND(NOT(J58),NOT(T58),X58,NOT(AH58),NOT(AP58)),AND(NOT(J58),NOT(T58),NOT(X58),AH58,NOT(AP58)),AND(NOT(J58),NOT(T58),NOT(X58),NOT(AH58),AP58),NOT(AND(J58,T58,X58,AH58,AP58))))=TRUE,"Erreur : au moins 2 imprimantes ont été sélectionnées sur la même ligne",IF(J58=1,IF(K58=1,Prix!$F$4,0)+IF(L58=1,Prix!$F$5,0)+IF(M58=1,Prix!$F$6,0)+IF(N58=1,Prix!$F$7,0)+IF(O58=1,Prix!$F$8,0)+IF(P58=1,Prix!$F$10,0)+IF(Q58=1,Prix!$F$11,0)+IF(R58=1,Prix!$F$12,0)+IF(S58=1,Prix!$F$13,0)+Prix!$F$2,0)+IF(T58=1,IF(U58=1,Prix!$F$65,0)+IF(W58=1,Prix!$F$68,0)+IF(V58=1,Prix!$F$66,0)+Prix!$F$63,0)+IF(X58=1,IF(Y58=1,Prix!$F$20,0)+IF(Z58=1,Prix!$F$21,0)+IF(AA58=1,Prix!$F$22,0)+IF(AB58=1,Prix!$F$23,0)+IF(AC58=1,Prix!$F$24,0)+IF(AD58=1,Prix!$F$26,0)+IF(AE58=1,Prix!$F$27,0)+IF(AF58=1,Prix!$F$28,0)+IF(AG58=1,Prix!$F$29,0)+Prix!$F$18,0)+IF(AH58=1,IF(NOT(OR(AND(NOT(AM58),NOT(AN58),NOT(AO58)),AND(NOT(AM58),NOT(AN58),AO58),AND(NOT(AM58),AN58,NOT(AO58)),AND(AM58,NOT(AN58),NOT(AO58))))=TRUE,"Erreur : au moins 2 options non compatibles sélectionnées",IF(AI58=1,Prix!$F$51,0)+IF(AJ58=1,Prix!$F$52,0)+IF(AL58=1,Prix!$F$54,0)+IF(AM58=1,Prix!$F$56,0)+IF(AN58=1,Prix!$F$57,0)+IF(AO58=1,Prix!$F$58,0)+IF(AK58=1,Prix!$F$53,0)+Prix!$F$49),0)+IF(AP58=1,IF(NOT(OR(AND(NOT(AU58),NOT(AV58),NOT(AW58)),AND(NOT(AU58),NOT(AV58),AW58),AND(NOT(AU58),AV58,NOT(AW58)),AND(AU58,NOT(AV58),NOT(AW58))))=TRUE,"Erreur : au moins 2 options non compatibles sélectionnées",IF(AQ58=1,Prix!$F$36,0)+IF(AR58=1,Prix!$F$37,0)+IF(AS58=1,Prix!$F$38,0)+IF(AU58=1,Prix!$F$41,0)+IF(AV58=1,Prix!$F$42,0)+IF(AW58=1,Prix!$F$43,0)+IF(AT58=1,Prix!$F$40,0)+IF(AX58=1,Prix!$F$44,0)+Prix!$F$34),0)),)</f>
        <v>105.11999999999999</v>
      </c>
      <c r="BA58" s="153">
        <f>IFERROR(IF(NOT(OR(AND(J58,NOT(T58),NOT(X58),NOT(AH58),NOT(AP58)),AND(NOT(J58),T58,NOT(X58),NOT(AH58),NOT(AP58)),AND(NOT(J58),NOT(T58),X58,NOT(AH58),NOT(AP58)),AND(NOT(J58),NOT(T58),NOT(X58),AH58,NOT(AP58)),AND(NOT(J58),NOT(T58),NOT(X58),NOT(AH58),AP58),NOT(AND(J58,T58,X58,AH58,AP58))))=TRUE,"Erreur : au moins 2 imprimantes ont été sélectionnées sur la même ligne",IF(J58=1,IF(K58=1,Prix!$G$4,0)+IF(L58=1,Prix!$G$5,0)+IF(M58=1,Prix!$G$6,0)+IF(N58=1,Prix!$G$7,0)+IF(O58=1,Prix!$G$8,0)+IF(P58=1,Prix!$G$10,0)+IF(Q58=1,Prix!$G$11,0)+IF(R58=1,Prix!$G$12,0)+IF(S58=1,Prix!$G$13,0)+Prix!$G$2,0)+IF(T58=1,IF(U58=1,Prix!$G$65,0)+IF(W58=1,Prix!$G$68,0)+IF(V58=1,Prix!$G$66,0)+Prix!$G$63,0)+IF(X58=1,IF(Y58=1,Prix!$G$20,0)+IF(Z58=1,Prix!$G$21,0)+IF(AA58=1,Prix!$G$22,0)+IF(AB58=1,Prix!$G$23,0)+IF(AC58=1,Prix!$G$24,0)+IF(AD58=1,Prix!$G$26,0)+IF(AE58=1,Prix!$G$27,0)+IF(AF58=1,Prix!$G$28,0)+IF(AG58=1,Prix!$G$29,0)+Prix!$G$18,0)+IF(AH58=1,IF(NOT(OR(AND(NOT(AM58),NOT(AN58),NOT(AO58)),AND(NOT(AM58),NOT(AN58),AO58),AND(NOT(AM58),AN58,NOT(AO58)),AND(AM58,NOT(AN58),NOT(AO58))))=TRUE,"Erreur : au moins 2 options non compatibles sélectionnées",IF(AI58=1,Prix!$G$51,0)+IF(AJ58=1,Prix!$G$52,0)+IF(AL58=1,Prix!$G$54,0)+IF(AM58=1,Prix!$G$56,0)+IF(AN58=1,Prix!$G$57,0)+IF(AO58=1,Prix!$G$58,0)+IF(AK58=1,Prix!$G$53,0)+Prix!$G$49),0)+IF(AP58=1,IF(NOT(OR(AND(NOT(AU58),NOT(AV58),NOT(AW58)),AND(NOT(AU58),NOT(AV58),AW58),AND(NOT(AU58),AV58,NOT(AW58)),AND(AU58,NOT(AV58),NOT(AW58))))=TRUE,"Erreur : au moins 2 options non compatibles sélectionnées",IF(AQ58=1,Prix!$G$36,0)+IF(AR58=1,Prix!$G$37,0)+IF(AS58=1,Prix!$G$38,0)+IF(AU58=1,Prix!$G$41,0)+IF(AV58=1,Prix!$G$42,0)+IF(AW58=1,Prix!$G$43,0)+IF(AT58=1,Prix!$G$40,0)+IF(AX58=1,Prix!$G$44,0)+Prix!$G$34),0)),)</f>
        <v>82.27</v>
      </c>
      <c r="BB58" s="153">
        <f>IFERROR(IF(NOT(OR(AND(J58,NOT(T58),NOT(X58),NOT(AH58),NOT(AP58)),AND(NOT(J58),T58,NOT(X58),NOT(AH58),NOT(AP58)),AND(NOT(J58),NOT(T58),X58,NOT(AH58),NOT(AP58)),AND(NOT(J58),NOT(T58),NOT(X58),AH58,NOT(AP58)),AND(NOT(J58),NOT(T58),NOT(X58),NOT(AH58),AP58),NOT(AND(J58,T58,X58,AH58,AP58))))=TRUE,"Erreur : au moins 2 imprimantes ont été sélectionnées sur la même ligne",IF(J58=1,IF(K58=1,Prix!$H$4,0)+IF(L58=1,Prix!$H$5,0)+IF(M58=1,Prix!$H$6,0)+IF(N58=1,Prix!$H$7,0)+IF(O58=1,Prix!$H$8,0)+IF(P58=1,Prix!$H$10,0)+IF(Q58=1,Prix!$H$11,0)+IF(R58=1,Prix!$H$12,0)+IF(S58=1,Prix!$H$13,0)+Prix!$H$2,0)+IF(T58=1,IF(U58=1,Prix!$H$65,0)+IF(W58=1,Prix!$H$68,0)+IF(V58=1,Prix!$H$66,0)+Prix!$H$63,0)+IF(X58=1,IF(Y58=1,Prix!$H$20,0)+IF(Z58=1,Prix!$H$21,0)+IF(AA58=1,Prix!$H$22,0)+IF(AB58=1,Prix!$H$23,0)+IF(AC58=1,Prix!$H$24,0)+IF(AD58=1,Prix!$H$26,0)+IF(AE58=1,Prix!$H$27,0)+IF(AF58=1,Prix!$H$28,0)+IF(AG58=1,Prix!$H$29,0)+Prix!$H$18,0)+IF(AH58=1,IF(NOT(OR(AND(NOT(AM58),NOT(AN58),NOT(AO58)),AND(NOT(AM58),NOT(AN58),AO58),AND(NOT(AM58),AN58,NOT(AO58)),AND(AM58,NOT(AN58),NOT(AO58))))=TRUE,"Erreur : au moins 2 options non compatibles sélectionnées",IF(AI58=1,Prix!$H$51,0)+IF(AJ58=1,Prix!$H$52,0)+IF(AL58=1,Prix!$H$54,0)+IF(AM58=1,Prix!$H$56,0)+IF(AN58=1,Prix!$H$57,0)+IF(AO58=1,Prix!$H$58,0)+IF(AK58=1,Prix!$H$53,0)+Prix!$H$49),0)+IF(AP58=1,IF(NOT(OR(AND(NOT(AU58),NOT(AV58),NOT(AW58)),AND(NOT(AU58),NOT(AV58),AW58),AND(NOT(AU58),AV58,NOT(AW58)),AND(AU58,NOT(AV58),NOT(AW58))))=TRUE,"Erreur : au moins 2 options non compatibles sélectionnées",IF(AQ58=1,Prix!$H$36,0)+IF(AR58=1,Prix!$H$37,0)+IF(AS58=1,Prix!$H$38,0)+IF(AU58=1,Prix!$H$41,0)+IF(AV58=1,Prix!$H$42,0)+IF(AW58=1,Prix!$H$43,0)+IF(AT58=1,Prix!$H$40,0)+IF(AX58=1,Prix!$H$44,0)+Prix!$H$34),0)),)</f>
        <v>81.430000000000007</v>
      </c>
    </row>
    <row r="59" spans="1:72" x14ac:dyDescent="0.3">
      <c r="A59" s="161"/>
      <c r="B59" s="10"/>
      <c r="C59" s="11"/>
      <c r="D59" s="11"/>
      <c r="E59" s="11"/>
      <c r="F59" s="12"/>
      <c r="G59" s="13"/>
      <c r="H59" s="13"/>
      <c r="I59" s="23"/>
      <c r="J59" s="27"/>
      <c r="K59" s="112" t="str">
        <f t="shared" si="0"/>
        <v/>
      </c>
      <c r="L59" s="113" t="str">
        <f t="shared" si="1"/>
        <v/>
      </c>
      <c r="M59" s="113" t="str">
        <f t="shared" si="2"/>
        <v/>
      </c>
      <c r="N59" s="113" t="str">
        <f t="shared" si="3"/>
        <v/>
      </c>
      <c r="O59" s="113" t="str">
        <f t="shared" si="4"/>
        <v/>
      </c>
      <c r="P59" s="11"/>
      <c r="Q59" s="11"/>
      <c r="R59" s="98"/>
      <c r="S59" s="88"/>
      <c r="T59" s="129"/>
      <c r="U59" s="110" t="str">
        <f t="shared" si="5"/>
        <v/>
      </c>
      <c r="V59" s="110" t="str">
        <f t="shared" si="6"/>
        <v/>
      </c>
      <c r="W59" s="139"/>
      <c r="X59" s="27">
        <v>1</v>
      </c>
      <c r="Y59" s="110">
        <f t="shared" si="7"/>
        <v>1</v>
      </c>
      <c r="Z59" s="110">
        <f t="shared" si="8"/>
        <v>1</v>
      </c>
      <c r="AA59" s="110">
        <f t="shared" si="9"/>
        <v>1</v>
      </c>
      <c r="AB59" s="110" t="str">
        <f t="shared" si="10"/>
        <v/>
      </c>
      <c r="AC59" s="110" t="str">
        <f t="shared" si="11"/>
        <v/>
      </c>
      <c r="AD59" s="11">
        <v>1</v>
      </c>
      <c r="AE59" s="11">
        <v>1</v>
      </c>
      <c r="AF59" s="11"/>
      <c r="AG59" s="62">
        <v>1</v>
      </c>
      <c r="AH59" s="27"/>
      <c r="AI59" s="110" t="str">
        <f t="shared" si="12"/>
        <v/>
      </c>
      <c r="AJ59" s="110" t="str">
        <f t="shared" si="13"/>
        <v/>
      </c>
      <c r="AK59" s="110" t="str">
        <f t="shared" si="14"/>
        <v/>
      </c>
      <c r="AL59" s="110" t="str">
        <f t="shared" si="15"/>
        <v/>
      </c>
      <c r="AM59" s="11"/>
      <c r="AN59" s="11"/>
      <c r="AO59" s="28"/>
      <c r="AQ59" s="108" t="str">
        <f t="shared" si="16"/>
        <v/>
      </c>
      <c r="AR59" s="108" t="str">
        <f t="shared" si="17"/>
        <v/>
      </c>
      <c r="AS59" s="108" t="str">
        <f t="shared" si="18"/>
        <v/>
      </c>
      <c r="AT59" s="10"/>
      <c r="AU59" s="10"/>
      <c r="AV59" s="10"/>
      <c r="AW59" s="10"/>
      <c r="AX59" s="28"/>
      <c r="AY59" s="153">
        <f>IFERROR(IF(NOT(OR(AND(J59,NOT(T59),NOT(X59),NOT(AH59),NOT(AP59)),AND(NOT(J59),T59,NOT(X59),NOT(AH59),NOT(AP59)),AND(NOT(J59),NOT(T59),X59,NOT(AH59),NOT(AP59)),AND(NOT(J59),NOT(T59),NOT(X59),AH59,NOT(AP59)),AND(NOT(J59),NOT(T59),NOT(X59),NOT(AH59),AP59),NOT(AND(J59,T59,X59,AH59,AP59))))=TRUE,"Erreur : au moins 2 imprimantes ont été sélectionnées sur la même ligne",IF(J59=1,IF(K59=1,Prix!$B$4,0)+IF(L59=1,Prix!$B$5,0)+IF(M59=1,Prix!$B$6,0)+IF(N59=1,Prix!$B$7,0)+IF(O59=1,Prix!$B$8,0)+IF(P59=1,Prix!$B$10,0)+IF(Q59=1,Prix!$B$11,0)+IF(R59=1,Prix!$B$12,0)+IF(S59=1,Prix!$B$13,0)+Prix!$B$2,0)+IF(T59=1,IF(U59=1,Prix!$B$65,0)+IF(W59=1,Prix!$B$68,0)+IF(V59=1,Prix!$B$66,0)+Prix!$B$63,0)+IF(X59=1,IF(Y59=1,Prix!$B$20,0)+IF(Z59=1,Prix!$B$21,0)+IF(AA59=1,Prix!$B$22,0)+IF(AB59=1,Prix!$B$23,0)+IF(AC59=1,Prix!$B$24,0)+IF(AD59=1,Prix!$B$26,0)+IF(AE59=1,Prix!$B$27,0)+IF(AF59=1,Prix!$B$28,0)+IF(AG59=1,Prix!$B$29,0)+Prix!$B$18,0)+IF(AH59=1,IF(NOT(OR(AND(NOT(AM59),NOT(AN59),NOT(AO59)),AND(NOT(AM59),NOT(AN59),AO59),AND(NOT(AM59),AN59,NOT(AO59)),AND(AM59,NOT(AN59),NOT(AO59))))=TRUE,"Erreur : au moins 2 options non compatibles sélectionnées",IF(AI59=1,Prix!$B$51,0)+IF(AJ59=1,Prix!$B$52,0)+IF(AL59=1,Prix!$B$54,0)+IF(AM59=1,Prix!$B$56,0)+IF(AN59=1,Prix!$B$57,0)+IF(AO59=1,Prix!$B$58,0)+IF(AK59=1,Prix!$B$53,0)+Prix!$B$49),0)+IF(AP59=1,IF(NOT(OR(AND(NOT(AU59),NOT(AV59),NOT(AW59)),AND(NOT(AU59),NOT(AV59),AW59),AND(NOT(AU59),AV59,NOT(AW59)),AND(AU59,NOT(AV59),NOT(AW59))))=TRUE,"Erreur : au moins 2 options non compatibles sélectionnées",IF(AQ59=1,Prix!$B$36,0)+IF(AR59=1,Prix!$B$37,0)+IF(AS59=1,Prix!$B$38,0)+IF(AU59=1,Prix!$B$41,0)+IF(AV59=1,Prix!$B$42,0)+IF(AW59=1,Prix!$B$43,0)+IF(AT59=1,Prix!$B$40,0)+IF(AX59=1,Prix!$B$44,0)+Prix!$B$34),0)),)</f>
        <v>4075.94</v>
      </c>
      <c r="AZ59" s="153">
        <f>IFERROR(IF(NOT(OR(AND(J59,NOT(T59),NOT(X59),NOT(AH59),NOT(AP59)),AND(NOT(J59),T59,NOT(X59),NOT(AH59),NOT(AP59)),AND(NOT(J59),NOT(T59),X59,NOT(AH59),NOT(AP59)),AND(NOT(J59),NOT(T59),NOT(X59),AH59,NOT(AP59)),AND(NOT(J59),NOT(T59),NOT(X59),NOT(AH59),AP59),NOT(AND(J59,T59,X59,AH59,AP59))))=TRUE,"Erreur : au moins 2 imprimantes ont été sélectionnées sur la même ligne",IF(J59=1,IF(K59=1,Prix!$F$4,0)+IF(L59=1,Prix!$F$5,0)+IF(M59=1,Prix!$F$6,0)+IF(N59=1,Prix!$F$7,0)+IF(O59=1,Prix!$F$8,0)+IF(P59=1,Prix!$F$10,0)+IF(Q59=1,Prix!$F$11,0)+IF(R59=1,Prix!$F$12,0)+IF(S59=1,Prix!$F$13,0)+Prix!$F$2,0)+IF(T59=1,IF(U59=1,Prix!$F$65,0)+IF(W59=1,Prix!$F$68,0)+IF(V59=1,Prix!$F$66,0)+Prix!$F$63,0)+IF(X59=1,IF(Y59=1,Prix!$F$20,0)+IF(Z59=1,Prix!$F$21,0)+IF(AA59=1,Prix!$F$22,0)+IF(AB59=1,Prix!$F$23,0)+IF(AC59=1,Prix!$F$24,0)+IF(AD59=1,Prix!$F$26,0)+IF(AE59=1,Prix!$F$27,0)+IF(AF59=1,Prix!$F$28,0)+IF(AG59=1,Prix!$F$29,0)+Prix!$F$18,0)+IF(AH59=1,IF(NOT(OR(AND(NOT(AM59),NOT(AN59),NOT(AO59)),AND(NOT(AM59),NOT(AN59),AO59),AND(NOT(AM59),AN59,NOT(AO59)),AND(AM59,NOT(AN59),NOT(AO59))))=TRUE,"Erreur : au moins 2 options non compatibles sélectionnées",IF(AI59=1,Prix!$F$51,0)+IF(AJ59=1,Prix!$F$52,0)+IF(AL59=1,Prix!$F$54,0)+IF(AM59=1,Prix!$F$56,0)+IF(AN59=1,Prix!$F$57,0)+IF(AO59=1,Prix!$F$58,0)+IF(AK59=1,Prix!$F$53,0)+Prix!$F$49),0)+IF(AP59=1,IF(NOT(OR(AND(NOT(AU59),NOT(AV59),NOT(AW59)),AND(NOT(AU59),NOT(AV59),AW59),AND(NOT(AU59),AV59,NOT(AW59)),AND(AU59,NOT(AV59),NOT(AW59))))=TRUE,"Erreur : au moins 2 options non compatibles sélectionnées",IF(AQ59=1,Prix!$F$36,0)+IF(AR59=1,Prix!$F$37,0)+IF(AS59=1,Prix!$F$38,0)+IF(AU59=1,Prix!$F$41,0)+IF(AV59=1,Prix!$F$42,0)+IF(AW59=1,Prix!$F$43,0)+IF(AT59=1,Prix!$F$40,0)+IF(AX59=1,Prix!$F$44,0)+Prix!$F$34),0)),)</f>
        <v>105.11999999999999</v>
      </c>
      <c r="BA59" s="153">
        <f>IFERROR(IF(NOT(OR(AND(J59,NOT(T59),NOT(X59),NOT(AH59),NOT(AP59)),AND(NOT(J59),T59,NOT(X59),NOT(AH59),NOT(AP59)),AND(NOT(J59),NOT(T59),X59,NOT(AH59),NOT(AP59)),AND(NOT(J59),NOT(T59),NOT(X59),AH59,NOT(AP59)),AND(NOT(J59),NOT(T59),NOT(X59),NOT(AH59),AP59),NOT(AND(J59,T59,X59,AH59,AP59))))=TRUE,"Erreur : au moins 2 imprimantes ont été sélectionnées sur la même ligne",IF(J59=1,IF(K59=1,Prix!$G$4,0)+IF(L59=1,Prix!$G$5,0)+IF(M59=1,Prix!$G$6,0)+IF(N59=1,Prix!$G$7,0)+IF(O59=1,Prix!$G$8,0)+IF(P59=1,Prix!$G$10,0)+IF(Q59=1,Prix!$G$11,0)+IF(R59=1,Prix!$G$12,0)+IF(S59=1,Prix!$G$13,0)+Prix!$G$2,0)+IF(T59=1,IF(U59=1,Prix!$G$65,0)+IF(W59=1,Prix!$G$68,0)+IF(V59=1,Prix!$G$66,0)+Prix!$G$63,0)+IF(X59=1,IF(Y59=1,Prix!$G$20,0)+IF(Z59=1,Prix!$G$21,0)+IF(AA59=1,Prix!$G$22,0)+IF(AB59=1,Prix!$G$23,0)+IF(AC59=1,Prix!$G$24,0)+IF(AD59=1,Prix!$G$26,0)+IF(AE59=1,Prix!$G$27,0)+IF(AF59=1,Prix!$G$28,0)+IF(AG59=1,Prix!$G$29,0)+Prix!$G$18,0)+IF(AH59=1,IF(NOT(OR(AND(NOT(AM59),NOT(AN59),NOT(AO59)),AND(NOT(AM59),NOT(AN59),AO59),AND(NOT(AM59),AN59,NOT(AO59)),AND(AM59,NOT(AN59),NOT(AO59))))=TRUE,"Erreur : au moins 2 options non compatibles sélectionnées",IF(AI59=1,Prix!$G$51,0)+IF(AJ59=1,Prix!$G$52,0)+IF(AL59=1,Prix!$G$54,0)+IF(AM59=1,Prix!$G$56,0)+IF(AN59=1,Prix!$G$57,0)+IF(AO59=1,Prix!$G$58,0)+IF(AK59=1,Prix!$G$53,0)+Prix!$G$49),0)+IF(AP59=1,IF(NOT(OR(AND(NOT(AU59),NOT(AV59),NOT(AW59)),AND(NOT(AU59),NOT(AV59),AW59),AND(NOT(AU59),AV59,NOT(AW59)),AND(AU59,NOT(AV59),NOT(AW59))))=TRUE,"Erreur : au moins 2 options non compatibles sélectionnées",IF(AQ59=1,Prix!$G$36,0)+IF(AR59=1,Prix!$G$37,0)+IF(AS59=1,Prix!$G$38,0)+IF(AU59=1,Prix!$G$41,0)+IF(AV59=1,Prix!$G$42,0)+IF(AW59=1,Prix!$G$43,0)+IF(AT59=1,Prix!$G$40,0)+IF(AX59=1,Prix!$G$44,0)+Prix!$G$34),0)),)</f>
        <v>82.27</v>
      </c>
      <c r="BB59" s="153">
        <f>IFERROR(IF(NOT(OR(AND(J59,NOT(T59),NOT(X59),NOT(AH59),NOT(AP59)),AND(NOT(J59),T59,NOT(X59),NOT(AH59),NOT(AP59)),AND(NOT(J59),NOT(T59),X59,NOT(AH59),NOT(AP59)),AND(NOT(J59),NOT(T59),NOT(X59),AH59,NOT(AP59)),AND(NOT(J59),NOT(T59),NOT(X59),NOT(AH59),AP59),NOT(AND(J59,T59,X59,AH59,AP59))))=TRUE,"Erreur : au moins 2 imprimantes ont été sélectionnées sur la même ligne",IF(J59=1,IF(K59=1,Prix!$H$4,0)+IF(L59=1,Prix!$H$5,0)+IF(M59=1,Prix!$H$6,0)+IF(N59=1,Prix!$H$7,0)+IF(O59=1,Prix!$H$8,0)+IF(P59=1,Prix!$H$10,0)+IF(Q59=1,Prix!$H$11,0)+IF(R59=1,Prix!$H$12,0)+IF(S59=1,Prix!$H$13,0)+Prix!$H$2,0)+IF(T59=1,IF(U59=1,Prix!$H$65,0)+IF(W59=1,Prix!$H$68,0)+IF(V59=1,Prix!$H$66,0)+Prix!$H$63,0)+IF(X59=1,IF(Y59=1,Prix!$H$20,0)+IF(Z59=1,Prix!$H$21,0)+IF(AA59=1,Prix!$H$22,0)+IF(AB59=1,Prix!$H$23,0)+IF(AC59=1,Prix!$H$24,0)+IF(AD59=1,Prix!$H$26,0)+IF(AE59=1,Prix!$H$27,0)+IF(AF59=1,Prix!$H$28,0)+IF(AG59=1,Prix!$H$29,0)+Prix!$H$18,0)+IF(AH59=1,IF(NOT(OR(AND(NOT(AM59),NOT(AN59),NOT(AO59)),AND(NOT(AM59),NOT(AN59),AO59),AND(NOT(AM59),AN59,NOT(AO59)),AND(AM59,NOT(AN59),NOT(AO59))))=TRUE,"Erreur : au moins 2 options non compatibles sélectionnées",IF(AI59=1,Prix!$H$51,0)+IF(AJ59=1,Prix!$H$52,0)+IF(AL59=1,Prix!$H$54,0)+IF(AM59=1,Prix!$H$56,0)+IF(AN59=1,Prix!$H$57,0)+IF(AO59=1,Prix!$H$58,0)+IF(AK59=1,Prix!$H$53,0)+Prix!$H$49),0)+IF(AP59=1,IF(NOT(OR(AND(NOT(AU59),NOT(AV59),NOT(AW59)),AND(NOT(AU59),NOT(AV59),AW59),AND(NOT(AU59),AV59,NOT(AW59)),AND(AU59,NOT(AV59),NOT(AW59))))=TRUE,"Erreur : au moins 2 options non compatibles sélectionnées",IF(AQ59=1,Prix!$H$36,0)+IF(AR59=1,Prix!$H$37,0)+IF(AS59=1,Prix!$H$38,0)+IF(AU59=1,Prix!$H$41,0)+IF(AV59=1,Prix!$H$42,0)+IF(AW59=1,Prix!$H$43,0)+IF(AT59=1,Prix!$H$40,0)+IF(AX59=1,Prix!$H$44,0)+Prix!$H$34),0)),)</f>
        <v>81.430000000000007</v>
      </c>
    </row>
    <row r="60" spans="1:72" x14ac:dyDescent="0.3">
      <c r="A60" s="161"/>
      <c r="B60" s="10"/>
      <c r="C60" s="11"/>
      <c r="D60" s="11"/>
      <c r="E60" s="11"/>
      <c r="F60" s="12"/>
      <c r="G60" s="13"/>
      <c r="H60" s="13"/>
      <c r="I60" s="23"/>
      <c r="J60" s="27"/>
      <c r="K60" s="112" t="str">
        <f t="shared" si="0"/>
        <v/>
      </c>
      <c r="L60" s="113" t="str">
        <f t="shared" si="1"/>
        <v/>
      </c>
      <c r="M60" s="113" t="str">
        <f t="shared" si="2"/>
        <v/>
      </c>
      <c r="N60" s="113" t="str">
        <f t="shared" si="3"/>
        <v/>
      </c>
      <c r="O60" s="113" t="str">
        <f t="shared" si="4"/>
        <v/>
      </c>
      <c r="P60" s="11"/>
      <c r="Q60" s="11"/>
      <c r="R60" s="98"/>
      <c r="S60" s="88"/>
      <c r="T60" s="129"/>
      <c r="U60" s="110" t="str">
        <f t="shared" si="5"/>
        <v/>
      </c>
      <c r="V60" s="110" t="str">
        <f t="shared" si="6"/>
        <v/>
      </c>
      <c r="W60" s="139"/>
      <c r="X60" s="27"/>
      <c r="Y60" s="110" t="str">
        <f t="shared" si="7"/>
        <v/>
      </c>
      <c r="Z60" s="110" t="str">
        <f t="shared" si="8"/>
        <v/>
      </c>
      <c r="AA60" s="110" t="str">
        <f t="shared" si="9"/>
        <v/>
      </c>
      <c r="AB60" s="110" t="str">
        <f t="shared" si="10"/>
        <v/>
      </c>
      <c r="AC60" s="110" t="str">
        <f t="shared" si="11"/>
        <v/>
      </c>
      <c r="AD60" s="11"/>
      <c r="AE60" s="11"/>
      <c r="AF60" s="11"/>
      <c r="AG60" s="62"/>
      <c r="AH60" s="27"/>
      <c r="AI60" s="110" t="str">
        <f t="shared" si="12"/>
        <v/>
      </c>
      <c r="AJ60" s="110" t="str">
        <f t="shared" si="13"/>
        <v/>
      </c>
      <c r="AK60" s="110" t="str">
        <f t="shared" si="14"/>
        <v/>
      </c>
      <c r="AL60" s="110" t="str">
        <f t="shared" si="15"/>
        <v/>
      </c>
      <c r="AM60" s="11"/>
      <c r="AN60" s="11"/>
      <c r="AO60" s="28"/>
      <c r="AP60" s="27">
        <v>1</v>
      </c>
      <c r="AQ60" s="108">
        <f t="shared" si="16"/>
        <v>1</v>
      </c>
      <c r="AR60" s="108">
        <f t="shared" si="17"/>
        <v>1</v>
      </c>
      <c r="AS60" s="108">
        <f t="shared" si="18"/>
        <v>1</v>
      </c>
      <c r="AT60" s="10"/>
      <c r="AU60" s="10"/>
      <c r="AV60" s="10"/>
      <c r="AW60" s="116"/>
      <c r="AX60" s="28"/>
      <c r="AY60" s="153">
        <f>IFERROR(IF(NOT(OR(AND(J60,NOT(T60),NOT(X60),NOT(AH60),NOT(AP60)),AND(NOT(J60),T60,NOT(X60),NOT(AH60),NOT(AP60)),AND(NOT(J60),NOT(T60),X60,NOT(AH60),NOT(AP60)),AND(NOT(J60),NOT(T60),NOT(X60),AH60,NOT(AP60)),AND(NOT(J60),NOT(T60),NOT(X60),NOT(AH60),AP60),NOT(AND(J60,T60,X60,AH60,AP60))))=TRUE,"Erreur : au moins 2 imprimantes ont été sélectionnées sur la même ligne",IF(J60=1,IF(K60=1,Prix!$B$4,0)+IF(L60=1,Prix!$B$5,0)+IF(M60=1,Prix!$B$6,0)+IF(N60=1,Prix!$B$7,0)+IF(O60=1,Prix!$B$8,0)+IF(P60=1,Prix!$B$10,0)+IF(Q60=1,Prix!$B$11,0)+IF(R60=1,Prix!$B$12,0)+IF(S60=1,Prix!$B$13,0)+Prix!$B$2,0)+IF(T60=1,IF(U60=1,Prix!$B$65,0)+IF(W60=1,Prix!$B$68,0)+IF(V60=1,Prix!$B$66,0)+Prix!$B$63,0)+IF(X60=1,IF(Y60=1,Prix!$B$20,0)+IF(Z60=1,Prix!$B$21,0)+IF(AA60=1,Prix!$B$22,0)+IF(AB60=1,Prix!$B$23,0)+IF(AC60=1,Prix!$B$24,0)+IF(AD60=1,Prix!$B$26,0)+IF(AE60=1,Prix!$B$27,0)+IF(AF60=1,Prix!$B$28,0)+IF(AG60=1,Prix!$B$29,0)+Prix!$B$18,0)+IF(AH60=1,IF(NOT(OR(AND(NOT(AM60),NOT(AN60),NOT(AO60)),AND(NOT(AM60),NOT(AN60),AO60),AND(NOT(AM60),AN60,NOT(AO60)),AND(AM60,NOT(AN60),NOT(AO60))))=TRUE,"Erreur : au moins 2 options non compatibles sélectionnées",IF(AI60=1,Prix!$B$51,0)+IF(AJ60=1,Prix!$B$52,0)+IF(AL60=1,Prix!$B$54,0)+IF(AM60=1,Prix!$B$56,0)+IF(AN60=1,Prix!$B$57,0)+IF(AO60=1,Prix!$B$58,0)+IF(AK60=1,Prix!$B$53,0)+Prix!$B$49),0)+IF(AP60=1,IF(NOT(OR(AND(NOT(AU60),NOT(AV60),NOT(AW60)),AND(NOT(AU60),NOT(AV60),AW60),AND(NOT(AU60),AV60,NOT(AW60)),AND(AU60,NOT(AV60),NOT(AW60))))=TRUE,"Erreur : au moins 2 options non compatibles sélectionnées",IF(AQ60=1,Prix!$B$36,0)+IF(AR60=1,Prix!$B$37,0)+IF(AS60=1,Prix!$B$38,0)+IF(AU60=1,Prix!$B$41,0)+IF(AV60=1,Prix!$B$42,0)+IF(AW60=1,Prix!$B$43,0)+IF(AT60=1,Prix!$B$40,0)+IF(AX60=1,Prix!$B$44,0)+Prix!$B$34),0)),)</f>
        <v>1577.4</v>
      </c>
      <c r="AZ60" s="153">
        <f>IFERROR(IF(NOT(OR(AND(J60,NOT(T60),NOT(X60),NOT(AH60),NOT(AP60)),AND(NOT(J60),T60,NOT(X60),NOT(AH60),NOT(AP60)),AND(NOT(J60),NOT(T60),X60,NOT(AH60),NOT(AP60)),AND(NOT(J60),NOT(T60),NOT(X60),AH60,NOT(AP60)),AND(NOT(J60),NOT(T60),NOT(X60),NOT(AH60),AP60),NOT(AND(J60,T60,X60,AH60,AP60))))=TRUE,"Erreur : au moins 2 imprimantes ont été sélectionnées sur la même ligne",IF(J60=1,IF(K60=1,Prix!$F$4,0)+IF(L60=1,Prix!$F$5,0)+IF(M60=1,Prix!$F$6,0)+IF(N60=1,Prix!$F$7,0)+IF(O60=1,Prix!$F$8,0)+IF(P60=1,Prix!$F$10,0)+IF(Q60=1,Prix!$F$11,0)+IF(R60=1,Prix!$F$12,0)+IF(S60=1,Prix!$F$13,0)+Prix!$F$2,0)+IF(T60=1,IF(U60=1,Prix!$F$65,0)+IF(W60=1,Prix!$F$68,0)+IF(V60=1,Prix!$F$66,0)+Prix!$F$63,0)+IF(X60=1,IF(Y60=1,Prix!$F$20,0)+IF(Z60=1,Prix!$F$21,0)+IF(AA60=1,Prix!$F$22,0)+IF(AB60=1,Prix!$F$23,0)+IF(AC60=1,Prix!$F$24,0)+IF(AD60=1,Prix!$F$26,0)+IF(AE60=1,Prix!$F$27,0)+IF(AF60=1,Prix!$F$28,0)+IF(AG60=1,Prix!$F$29,0)+Prix!$F$18,0)+IF(AH60=1,IF(NOT(OR(AND(NOT(AM60),NOT(AN60),NOT(AO60)),AND(NOT(AM60),NOT(AN60),AO60),AND(NOT(AM60),AN60,NOT(AO60)),AND(AM60,NOT(AN60),NOT(AO60))))=TRUE,"Erreur : au moins 2 options non compatibles sélectionnées",IF(AI60=1,Prix!$F$51,0)+IF(AJ60=1,Prix!$F$52,0)+IF(AL60=1,Prix!$F$54,0)+IF(AM60=1,Prix!$F$56,0)+IF(AN60=1,Prix!$F$57,0)+IF(AO60=1,Prix!$F$58,0)+IF(AK60=1,Prix!$F$53,0)+Prix!$F$49),0)+IF(AP60=1,IF(NOT(OR(AND(NOT(AU60),NOT(AV60),NOT(AW60)),AND(NOT(AU60),NOT(AV60),AW60),AND(NOT(AU60),AV60,NOT(AW60)),AND(AU60,NOT(AV60),NOT(AW60))))=TRUE,"Erreur : au moins 2 options non compatibles sélectionnées",IF(AQ60=1,Prix!$F$36,0)+IF(AR60=1,Prix!$F$37,0)+IF(AS60=1,Prix!$F$38,0)+IF(AU60=1,Prix!$F$41,0)+IF(AV60=1,Prix!$F$42,0)+IF(AW60=1,Prix!$F$43,0)+IF(AT60=1,Prix!$F$40,0)+IF(AX60=1,Prix!$F$44,0)+Prix!$F$34),0)),)</f>
        <v>49.290000000000006</v>
      </c>
      <c r="BA60" s="153">
        <f>IFERROR(IF(NOT(OR(AND(J60,NOT(T60),NOT(X60),NOT(AH60),NOT(AP60)),AND(NOT(J60),T60,NOT(X60),NOT(AH60),NOT(AP60)),AND(NOT(J60),NOT(T60),X60,NOT(AH60),NOT(AP60)),AND(NOT(J60),NOT(T60),NOT(X60),AH60,NOT(AP60)),AND(NOT(J60),NOT(T60),NOT(X60),NOT(AH60),AP60),NOT(AND(J60,T60,X60,AH60,AP60))))=TRUE,"Erreur : au moins 2 imprimantes ont été sélectionnées sur la même ligne",IF(J60=1,IF(K60=1,Prix!$G$4,0)+IF(L60=1,Prix!$G$5,0)+IF(M60=1,Prix!$G$6,0)+IF(N60=1,Prix!$G$7,0)+IF(O60=1,Prix!$G$8,0)+IF(P60=1,Prix!$G$10,0)+IF(Q60=1,Prix!$G$11,0)+IF(R60=1,Prix!$G$12,0)+IF(S60=1,Prix!$G$13,0)+Prix!$G$2,0)+IF(T60=1,IF(U60=1,Prix!$G$65,0)+IF(W60=1,Prix!$G$68,0)+IF(V60=1,Prix!$G$66,0)+Prix!$G$63,0)+IF(X60=1,IF(Y60=1,Prix!$G$20,0)+IF(Z60=1,Prix!$G$21,0)+IF(AA60=1,Prix!$G$22,0)+IF(AB60=1,Prix!$G$23,0)+IF(AC60=1,Prix!$G$24,0)+IF(AD60=1,Prix!$G$26,0)+IF(AE60=1,Prix!$G$27,0)+IF(AF60=1,Prix!$G$28,0)+IF(AG60=1,Prix!$G$29,0)+Prix!$G$18,0)+IF(AH60=1,IF(NOT(OR(AND(NOT(AM60),NOT(AN60),NOT(AO60)),AND(NOT(AM60),NOT(AN60),AO60),AND(NOT(AM60),AN60,NOT(AO60)),AND(AM60,NOT(AN60),NOT(AO60))))=TRUE,"Erreur : au moins 2 options non compatibles sélectionnées",IF(AI60=1,Prix!$G$51,0)+IF(AJ60=1,Prix!$G$52,0)+IF(AL60=1,Prix!$G$54,0)+IF(AM60=1,Prix!$G$56,0)+IF(AN60=1,Prix!$G$57,0)+IF(AO60=1,Prix!$G$58,0)+IF(AK60=1,Prix!$G$53,0)+Prix!$G$49),0)+IF(AP60=1,IF(NOT(OR(AND(NOT(AU60),NOT(AV60),NOT(AW60)),AND(NOT(AU60),NOT(AV60),AW60),AND(NOT(AU60),AV60,NOT(AW60)),AND(AU60,NOT(AV60),NOT(AW60))))=TRUE,"Erreur : au moins 2 options non compatibles sélectionnées",IF(AQ60=1,Prix!$G$36,0)+IF(AR60=1,Prix!$G$37,0)+IF(AS60=1,Prix!$G$38,0)+IF(AU60=1,Prix!$G$41,0)+IF(AV60=1,Prix!$G$42,0)+IF(AW60=1,Prix!$G$43,0)+IF(AT60=1,Prix!$G$40,0)+IF(AX60=1,Prix!$G$44,0)+Prix!$G$34),0)),)</f>
        <v>38.96</v>
      </c>
      <c r="BB60" s="153">
        <f>IFERROR(IF(NOT(OR(AND(J60,NOT(T60),NOT(X60),NOT(AH60),NOT(AP60)),AND(NOT(J60),T60,NOT(X60),NOT(AH60),NOT(AP60)),AND(NOT(J60),NOT(T60),X60,NOT(AH60),NOT(AP60)),AND(NOT(J60),NOT(T60),NOT(X60),AH60,NOT(AP60)),AND(NOT(J60),NOT(T60),NOT(X60),NOT(AH60),AP60),NOT(AND(J60,T60,X60,AH60,AP60))))=TRUE,"Erreur : au moins 2 imprimantes ont été sélectionnées sur la même ligne",IF(J60=1,IF(K60=1,Prix!$H$4,0)+IF(L60=1,Prix!$H$5,0)+IF(M60=1,Prix!$H$6,0)+IF(N60=1,Prix!$H$7,0)+IF(O60=1,Prix!$H$8,0)+IF(P60=1,Prix!$H$10,0)+IF(Q60=1,Prix!$H$11,0)+IF(R60=1,Prix!$H$12,0)+IF(S60=1,Prix!$H$13,0)+Prix!$H$2,0)+IF(T60=1,IF(U60=1,Prix!$H$65,0)+IF(W60=1,Prix!$H$68,0)+IF(V60=1,Prix!$H$66,0)+Prix!$H$63,0)+IF(X60=1,IF(Y60=1,Prix!$H$20,0)+IF(Z60=1,Prix!$H$21,0)+IF(AA60=1,Prix!$H$22,0)+IF(AB60=1,Prix!$H$23,0)+IF(AC60=1,Prix!$H$24,0)+IF(AD60=1,Prix!$H$26,0)+IF(AE60=1,Prix!$H$27,0)+IF(AF60=1,Prix!$H$28,0)+IF(AG60=1,Prix!$H$29,0)+Prix!$H$18,0)+IF(AH60=1,IF(NOT(OR(AND(NOT(AM60),NOT(AN60),NOT(AO60)),AND(NOT(AM60),NOT(AN60),AO60),AND(NOT(AM60),AN60,NOT(AO60)),AND(AM60,NOT(AN60),NOT(AO60))))=TRUE,"Erreur : au moins 2 options non compatibles sélectionnées",IF(AI60=1,Prix!$H$51,0)+IF(AJ60=1,Prix!$H$52,0)+IF(AL60=1,Prix!$H$54,0)+IF(AM60=1,Prix!$H$56,0)+IF(AN60=1,Prix!$H$57,0)+IF(AO60=1,Prix!$H$58,0)+IF(AK60=1,Prix!$H$53,0)+Prix!$H$49),0)+IF(AP60=1,IF(NOT(OR(AND(NOT(AU60),NOT(AV60),NOT(AW60)),AND(NOT(AU60),NOT(AV60),AW60),AND(NOT(AU60),AV60,NOT(AW60)),AND(AU60,NOT(AV60),NOT(AW60))))=TRUE,"Erreur : au moins 2 options non compatibles sélectionnées",IF(AQ60=1,Prix!$H$36,0)+IF(AR60=1,Prix!$H$37,0)+IF(AS60=1,Prix!$H$38,0)+IF(AU60=1,Prix!$H$41,0)+IF(AV60=1,Prix!$H$42,0)+IF(AW60=1,Prix!$H$43,0)+IF(AT60=1,Prix!$H$40,0)+IF(AX60=1,Prix!$H$44,0)+Prix!$H$34),0)),)</f>
        <v>32.5</v>
      </c>
    </row>
    <row r="61" spans="1:72" x14ac:dyDescent="0.3">
      <c r="A61" s="161"/>
      <c r="B61" s="116"/>
      <c r="C61" s="117"/>
      <c r="D61" s="117"/>
      <c r="E61" s="117"/>
      <c r="F61" s="118"/>
      <c r="G61" s="119"/>
      <c r="H61" s="119"/>
      <c r="I61" s="120"/>
      <c r="J61" s="121">
        <v>1</v>
      </c>
      <c r="K61" s="112">
        <f t="shared" si="0"/>
        <v>1</v>
      </c>
      <c r="L61" s="113">
        <f t="shared" si="1"/>
        <v>1</v>
      </c>
      <c r="M61" s="113">
        <f t="shared" si="2"/>
        <v>1</v>
      </c>
      <c r="N61" s="113" t="str">
        <f t="shared" si="3"/>
        <v/>
      </c>
      <c r="O61" s="113" t="str">
        <f t="shared" si="4"/>
        <v/>
      </c>
      <c r="P61" s="117">
        <v>1</v>
      </c>
      <c r="Q61" s="117">
        <v>1</v>
      </c>
      <c r="R61" s="122"/>
      <c r="S61" s="123">
        <v>1</v>
      </c>
      <c r="T61" s="133"/>
      <c r="U61" s="110" t="str">
        <f t="shared" si="5"/>
        <v/>
      </c>
      <c r="V61" s="110" t="str">
        <f t="shared" si="6"/>
        <v/>
      </c>
      <c r="W61" s="143"/>
      <c r="X61" s="121"/>
      <c r="Y61" s="110" t="str">
        <f t="shared" si="7"/>
        <v/>
      </c>
      <c r="Z61" s="110" t="str">
        <f t="shared" si="8"/>
        <v/>
      </c>
      <c r="AA61" s="110" t="str">
        <f t="shared" si="9"/>
        <v/>
      </c>
      <c r="AB61" s="110" t="str">
        <f t="shared" si="10"/>
        <v/>
      </c>
      <c r="AC61" s="110" t="str">
        <f t="shared" si="11"/>
        <v/>
      </c>
      <c r="AD61" s="117"/>
      <c r="AE61" s="117"/>
      <c r="AF61" s="117"/>
      <c r="AG61" s="125"/>
      <c r="AH61" s="121"/>
      <c r="AI61" s="110" t="str">
        <f t="shared" si="12"/>
        <v/>
      </c>
      <c r="AJ61" s="110" t="str">
        <f t="shared" si="13"/>
        <v/>
      </c>
      <c r="AK61" s="110" t="str">
        <f t="shared" si="14"/>
        <v/>
      </c>
      <c r="AL61" s="110" t="str">
        <f t="shared" si="15"/>
        <v/>
      </c>
      <c r="AM61" s="117"/>
      <c r="AN61" s="117"/>
      <c r="AO61" s="124"/>
      <c r="AP61" s="121"/>
      <c r="AQ61" s="108" t="str">
        <f t="shared" si="16"/>
        <v/>
      </c>
      <c r="AR61" s="108" t="str">
        <f t="shared" si="17"/>
        <v/>
      </c>
      <c r="AS61" s="108" t="str">
        <f t="shared" si="18"/>
        <v/>
      </c>
      <c r="AT61" s="116"/>
      <c r="AU61" s="116"/>
      <c r="AV61" s="150"/>
      <c r="AW61" s="10"/>
      <c r="AX61" s="28"/>
      <c r="AY61" s="153">
        <f>IFERROR(IF(NOT(OR(AND(J61,NOT(T61),NOT(X61),NOT(AH61),NOT(AP61)),AND(NOT(J61),T61,NOT(X61),NOT(AH61),NOT(AP61)),AND(NOT(J61),NOT(T61),X61,NOT(AH61),NOT(AP61)),AND(NOT(J61),NOT(T61),NOT(X61),AH61,NOT(AP61)),AND(NOT(J61),NOT(T61),NOT(X61),NOT(AH61),AP61),NOT(AND(J61,T61,X61,AH61,AP61))))=TRUE,"Erreur : au moins 2 imprimantes ont été sélectionnées sur la même ligne",IF(J61=1,IF(K61=1,Prix!$B$4,0)+IF(L61=1,Prix!$B$5,0)+IF(M61=1,Prix!$B$6,0)+IF(N61=1,Prix!$B$7,0)+IF(O61=1,Prix!$B$8,0)+IF(P61=1,Prix!$B$10,0)+IF(Q61=1,Prix!$B$11,0)+IF(R61=1,Prix!$B$12,0)+IF(S61=1,Prix!$B$13,0)+Prix!$B$2,0)+IF(T61=1,IF(U61=1,Prix!$B$65,0)+IF(W61=1,Prix!$B$68,0)+IF(V61=1,Prix!$B$66,0)+Prix!$B$63,0)+IF(X61=1,IF(Y61=1,Prix!$B$20,0)+IF(Z61=1,Prix!$B$21,0)+IF(AA61=1,Prix!$B$22,0)+IF(AB61=1,Prix!$B$23,0)+IF(AC61=1,Prix!$B$24,0)+IF(AD61=1,Prix!$B$26,0)+IF(AE61=1,Prix!$B$27,0)+IF(AF61=1,Prix!$B$28,0)+IF(AG61=1,Prix!$B$29,0)+Prix!$B$18,0)+IF(AH61=1,IF(NOT(OR(AND(NOT(AM61),NOT(AN61),NOT(AO61)),AND(NOT(AM61),NOT(AN61),AO61),AND(NOT(AM61),AN61,NOT(AO61)),AND(AM61,NOT(AN61),NOT(AO61))))=TRUE,"Erreur : au moins 2 options non compatibles sélectionnées",IF(AI61=1,Prix!$B$51,0)+IF(AJ61=1,Prix!$B$52,0)+IF(AL61=1,Prix!$B$54,0)+IF(AM61=1,Prix!$B$56,0)+IF(AN61=1,Prix!$B$57,0)+IF(AO61=1,Prix!$B$58,0)+IF(AK61=1,Prix!$B$53,0)+Prix!$B$49),0)+IF(AP61=1,IF(NOT(OR(AND(NOT(AU61),NOT(AV61),NOT(AW61)),AND(NOT(AU61),NOT(AV61),AW61),AND(NOT(AU61),AV61,NOT(AW61)),AND(AU61,NOT(AV61),NOT(AW61))))=TRUE,"Erreur : au moins 2 options non compatibles sélectionnées",IF(AQ61=1,Prix!$B$36,0)+IF(AR61=1,Prix!$B$37,0)+IF(AS61=1,Prix!$B$38,0)+IF(AU61=1,Prix!$B$41,0)+IF(AV61=1,Prix!$B$42,0)+IF(AW61=1,Prix!$B$43,0)+IF(AT61=1,Prix!$B$40,0)+IF(AX61=1,Prix!$B$44,0)+Prix!$B$34),0)),)</f>
        <v>3951.56</v>
      </c>
      <c r="AZ61" s="153">
        <f>IFERROR(IF(NOT(OR(AND(J61,NOT(T61),NOT(X61),NOT(AH61),NOT(AP61)),AND(NOT(J61),T61,NOT(X61),NOT(AH61),NOT(AP61)),AND(NOT(J61),NOT(T61),X61,NOT(AH61),NOT(AP61)),AND(NOT(J61),NOT(T61),NOT(X61),AH61,NOT(AP61)),AND(NOT(J61),NOT(T61),NOT(X61),NOT(AH61),AP61),NOT(AND(J61,T61,X61,AH61,AP61))))=TRUE,"Erreur : au moins 2 imprimantes ont été sélectionnées sur la même ligne",IF(J61=1,IF(K61=1,Prix!$F$4,0)+IF(L61=1,Prix!$F$5,0)+IF(M61=1,Prix!$F$6,0)+IF(N61=1,Prix!$F$7,0)+IF(O61=1,Prix!$F$8,0)+IF(P61=1,Prix!$F$10,0)+IF(Q61=1,Prix!$F$11,0)+IF(R61=1,Prix!$F$12,0)+IF(S61=1,Prix!$F$13,0)+Prix!$F$2,0)+IF(T61=1,IF(U61=1,Prix!$F$65,0)+IF(W61=1,Prix!$F$68,0)+IF(V61=1,Prix!$F$66,0)+Prix!$F$63,0)+IF(X61=1,IF(Y61=1,Prix!$F$20,0)+IF(Z61=1,Prix!$F$21,0)+IF(AA61=1,Prix!$F$22,0)+IF(AB61=1,Prix!$F$23,0)+IF(AC61=1,Prix!$F$24,0)+IF(AD61=1,Prix!$F$26,0)+IF(AE61=1,Prix!$F$27,0)+IF(AF61=1,Prix!$F$28,0)+IF(AG61=1,Prix!$F$29,0)+Prix!$F$18,0)+IF(AH61=1,IF(NOT(OR(AND(NOT(AM61),NOT(AN61),NOT(AO61)),AND(NOT(AM61),NOT(AN61),AO61),AND(NOT(AM61),AN61,NOT(AO61)),AND(AM61,NOT(AN61),NOT(AO61))))=TRUE,"Erreur : au moins 2 options non compatibles sélectionnées",IF(AI61=1,Prix!$F$51,0)+IF(AJ61=1,Prix!$F$52,0)+IF(AL61=1,Prix!$F$54,0)+IF(AM61=1,Prix!$F$56,0)+IF(AN61=1,Prix!$F$57,0)+IF(AO61=1,Prix!$F$58,0)+IF(AK61=1,Prix!$F$53,0)+Prix!$F$49),0)+IF(AP61=1,IF(NOT(OR(AND(NOT(AU61),NOT(AV61),NOT(AW61)),AND(NOT(AU61),NOT(AV61),AW61),AND(NOT(AU61),AV61,NOT(AW61)),AND(AU61,NOT(AV61),NOT(AW61))))=TRUE,"Erreur : au moins 2 options non compatibles sélectionnées",IF(AQ61=1,Prix!$F$36,0)+IF(AR61=1,Prix!$F$37,0)+IF(AS61=1,Prix!$F$38,0)+IF(AU61=1,Prix!$F$41,0)+IF(AV61=1,Prix!$F$42,0)+IF(AW61=1,Prix!$F$43,0)+IF(AT61=1,Prix!$F$40,0)+IF(AX61=1,Prix!$F$44,0)+Prix!$F$34),0)),)</f>
        <v>105.11999999999999</v>
      </c>
      <c r="BA61" s="153">
        <f>IFERROR(IF(NOT(OR(AND(J61,NOT(T61),NOT(X61),NOT(AH61),NOT(AP61)),AND(NOT(J61),T61,NOT(X61),NOT(AH61),NOT(AP61)),AND(NOT(J61),NOT(T61),X61,NOT(AH61),NOT(AP61)),AND(NOT(J61),NOT(T61),NOT(X61),AH61,NOT(AP61)),AND(NOT(J61),NOT(T61),NOT(X61),NOT(AH61),AP61),NOT(AND(J61,T61,X61,AH61,AP61))))=TRUE,"Erreur : au moins 2 imprimantes ont été sélectionnées sur la même ligne",IF(J61=1,IF(K61=1,Prix!$G$4,0)+IF(L61=1,Prix!$G$5,0)+IF(M61=1,Prix!$G$6,0)+IF(N61=1,Prix!$G$7,0)+IF(O61=1,Prix!$G$8,0)+IF(P61=1,Prix!$G$10,0)+IF(Q61=1,Prix!$G$11,0)+IF(R61=1,Prix!$G$12,0)+IF(S61=1,Prix!$G$13,0)+Prix!$G$2,0)+IF(T61=1,IF(U61=1,Prix!$G$65,0)+IF(W61=1,Prix!$G$68,0)+IF(V61=1,Prix!$G$66,0)+Prix!$G$63,0)+IF(X61=1,IF(Y61=1,Prix!$G$20,0)+IF(Z61=1,Prix!$G$21,0)+IF(AA61=1,Prix!$G$22,0)+IF(AB61=1,Prix!$G$23,0)+IF(AC61=1,Prix!$G$24,0)+IF(AD61=1,Prix!$G$26,0)+IF(AE61=1,Prix!$G$27,0)+IF(AF61=1,Prix!$G$28,0)+IF(AG61=1,Prix!$G$29,0)+Prix!$G$18,0)+IF(AH61=1,IF(NOT(OR(AND(NOT(AM61),NOT(AN61),NOT(AO61)),AND(NOT(AM61),NOT(AN61),AO61),AND(NOT(AM61),AN61,NOT(AO61)),AND(AM61,NOT(AN61),NOT(AO61))))=TRUE,"Erreur : au moins 2 options non compatibles sélectionnées",IF(AI61=1,Prix!$G$51,0)+IF(AJ61=1,Prix!$G$52,0)+IF(AL61=1,Prix!$G$54,0)+IF(AM61=1,Prix!$G$56,0)+IF(AN61=1,Prix!$G$57,0)+IF(AO61=1,Prix!$G$58,0)+IF(AK61=1,Prix!$G$53,0)+Prix!$G$49),0)+IF(AP61=1,IF(NOT(OR(AND(NOT(AU61),NOT(AV61),NOT(AW61)),AND(NOT(AU61),NOT(AV61),AW61),AND(NOT(AU61),AV61,NOT(AW61)),AND(AU61,NOT(AV61),NOT(AW61))))=TRUE,"Erreur : au moins 2 options non compatibles sélectionnées",IF(AQ61=1,Prix!$G$36,0)+IF(AR61=1,Prix!$G$37,0)+IF(AS61=1,Prix!$G$38,0)+IF(AU61=1,Prix!$G$41,0)+IF(AV61=1,Prix!$G$42,0)+IF(AW61=1,Prix!$G$43,0)+IF(AT61=1,Prix!$G$40,0)+IF(AX61=1,Prix!$G$44,0)+Prix!$G$34),0)),)</f>
        <v>82.27</v>
      </c>
      <c r="BB61" s="153">
        <f>IFERROR(IF(NOT(OR(AND(J61,NOT(T61),NOT(X61),NOT(AH61),NOT(AP61)),AND(NOT(J61),T61,NOT(X61),NOT(AH61),NOT(AP61)),AND(NOT(J61),NOT(T61),X61,NOT(AH61),NOT(AP61)),AND(NOT(J61),NOT(T61),NOT(X61),AH61,NOT(AP61)),AND(NOT(J61),NOT(T61),NOT(X61),NOT(AH61),AP61),NOT(AND(J61,T61,X61,AH61,AP61))))=TRUE,"Erreur : au moins 2 imprimantes ont été sélectionnées sur la même ligne",IF(J61=1,IF(K61=1,Prix!$H$4,0)+IF(L61=1,Prix!$H$5,0)+IF(M61=1,Prix!$H$6,0)+IF(N61=1,Prix!$H$7,0)+IF(O61=1,Prix!$H$8,0)+IF(P61=1,Prix!$H$10,0)+IF(Q61=1,Prix!$H$11,0)+IF(R61=1,Prix!$H$12,0)+IF(S61=1,Prix!$H$13,0)+Prix!$H$2,0)+IF(T61=1,IF(U61=1,Prix!$H$65,0)+IF(W61=1,Prix!$H$68,0)+IF(V61=1,Prix!$H$66,0)+Prix!$H$63,0)+IF(X61=1,IF(Y61=1,Prix!$H$20,0)+IF(Z61=1,Prix!$H$21,0)+IF(AA61=1,Prix!$H$22,0)+IF(AB61=1,Prix!$H$23,0)+IF(AC61=1,Prix!$H$24,0)+IF(AD61=1,Prix!$H$26,0)+IF(AE61=1,Prix!$H$27,0)+IF(AF61=1,Prix!$H$28,0)+IF(AG61=1,Prix!$H$29,0)+Prix!$H$18,0)+IF(AH61=1,IF(NOT(OR(AND(NOT(AM61),NOT(AN61),NOT(AO61)),AND(NOT(AM61),NOT(AN61),AO61),AND(NOT(AM61),AN61,NOT(AO61)),AND(AM61,NOT(AN61),NOT(AO61))))=TRUE,"Erreur : au moins 2 options non compatibles sélectionnées",IF(AI61=1,Prix!$H$51,0)+IF(AJ61=1,Prix!$H$52,0)+IF(AL61=1,Prix!$H$54,0)+IF(AM61=1,Prix!$H$56,0)+IF(AN61=1,Prix!$H$57,0)+IF(AO61=1,Prix!$H$58,0)+IF(AK61=1,Prix!$H$53,0)+Prix!$H$49),0)+IF(AP61=1,IF(NOT(OR(AND(NOT(AU61),NOT(AV61),NOT(AW61)),AND(NOT(AU61),NOT(AV61),AW61),AND(NOT(AU61),AV61,NOT(AW61)),AND(AU61,NOT(AV61),NOT(AW61))))=TRUE,"Erreur : au moins 2 options non compatibles sélectionnées",IF(AQ61=1,Prix!$H$36,0)+IF(AR61=1,Prix!$H$37,0)+IF(AS61=1,Prix!$H$38,0)+IF(AU61=1,Prix!$H$41,0)+IF(AV61=1,Prix!$H$42,0)+IF(AW61=1,Prix!$H$43,0)+IF(AT61=1,Prix!$H$40,0)+IF(AX61=1,Prix!$H$44,0)+Prix!$H$34),0)),)</f>
        <v>81.430000000000007</v>
      </c>
    </row>
    <row r="62" spans="1:72" s="10" customFormat="1" x14ac:dyDescent="0.3">
      <c r="A62" s="164"/>
      <c r="C62" s="11"/>
      <c r="D62" s="11"/>
      <c r="E62" s="11"/>
      <c r="F62" s="12"/>
      <c r="G62" s="13"/>
      <c r="H62" s="13"/>
      <c r="I62" s="13"/>
      <c r="J62" s="11">
        <v>1</v>
      </c>
      <c r="K62" s="112">
        <f t="shared" si="0"/>
        <v>1</v>
      </c>
      <c r="L62" s="113">
        <f t="shared" si="1"/>
        <v>1</v>
      </c>
      <c r="M62" s="113">
        <f t="shared" si="2"/>
        <v>1</v>
      </c>
      <c r="N62" s="113" t="str">
        <f t="shared" si="3"/>
        <v/>
      </c>
      <c r="O62" s="113" t="str">
        <f t="shared" si="4"/>
        <v/>
      </c>
      <c r="P62" s="11">
        <v>1</v>
      </c>
      <c r="Q62" s="11">
        <v>1</v>
      </c>
      <c r="R62" s="11"/>
      <c r="S62" s="11">
        <v>1</v>
      </c>
      <c r="T62" s="98"/>
      <c r="U62" s="110" t="str">
        <f t="shared" ref="U62:U64" si="38">IF(T62=1,1,"")</f>
        <v/>
      </c>
      <c r="V62" s="110" t="str">
        <f t="shared" ref="V62:V64" si="39">IF(T62=1,1,"")</f>
        <v/>
      </c>
      <c r="W62" s="126"/>
      <c r="X62" s="11"/>
      <c r="Y62" s="110" t="str">
        <f t="shared" si="7"/>
        <v/>
      </c>
      <c r="Z62" s="110" t="str">
        <f t="shared" si="8"/>
        <v/>
      </c>
      <c r="AA62" s="110" t="str">
        <f t="shared" si="9"/>
        <v/>
      </c>
      <c r="AB62" s="110" t="str">
        <f t="shared" si="10"/>
        <v/>
      </c>
      <c r="AC62" s="110" t="str">
        <f t="shared" si="11"/>
        <v/>
      </c>
      <c r="AD62" s="11"/>
      <c r="AE62" s="11"/>
      <c r="AF62" s="11"/>
      <c r="AG62" s="11"/>
      <c r="AH62" s="11"/>
      <c r="AI62" s="110" t="str">
        <f t="shared" si="12"/>
        <v/>
      </c>
      <c r="AJ62" s="110" t="str">
        <f t="shared" si="13"/>
        <v/>
      </c>
      <c r="AK62" s="110" t="str">
        <f t="shared" si="14"/>
        <v/>
      </c>
      <c r="AL62" s="110" t="str">
        <f t="shared" si="15"/>
        <v/>
      </c>
      <c r="AM62" s="11"/>
      <c r="AN62" s="11"/>
      <c r="AO62" s="11"/>
      <c r="AP62" s="11"/>
      <c r="AQ62" s="108" t="str">
        <f t="shared" si="16"/>
        <v/>
      </c>
      <c r="AR62" s="108" t="str">
        <f t="shared" si="17"/>
        <v/>
      </c>
      <c r="AS62" s="108" t="str">
        <f t="shared" si="18"/>
        <v/>
      </c>
      <c r="AW62" s="115"/>
      <c r="AX62" s="98"/>
      <c r="AY62" s="153">
        <f>IFERROR(IF(NOT(OR(AND(J62,NOT(T62),NOT(X62),NOT(AH62),NOT(AP62)),AND(NOT(J62),T62,NOT(X62),NOT(AH62),NOT(AP62)),AND(NOT(J62),NOT(T62),X62,NOT(AH62),NOT(AP62)),AND(NOT(J62),NOT(T62),NOT(X62),AH62,NOT(AP62)),AND(NOT(J62),NOT(T62),NOT(X62),NOT(AH62),AP62),NOT(AND(J62,T62,X62,AH62,AP62))))=TRUE,"Erreur : au moins 2 imprimantes ont été sélectionnées sur la même ligne",IF(J62=1,IF(K62=1,Prix!$B$4,0)+IF(L62=1,Prix!$B$5,0)+IF(M62=1,Prix!$B$6,0)+IF(N62=1,Prix!$B$7,0)+IF(O62=1,Prix!$B$8,0)+IF(P62=1,Prix!$B$10,0)+IF(Q62=1,Prix!$B$11,0)+IF(R62=1,Prix!$B$12,0)+IF(S62=1,Prix!$B$13,0)+Prix!$B$2,0)+IF(T62=1,IF(U62=1,Prix!$B$65,0)+IF(W62=1,Prix!$B$68,0)+IF(V62=1,Prix!$B$66,0)+Prix!$B$63,0)+IF(X62=1,IF(Y62=1,Prix!$B$20,0)+IF(Z62=1,Prix!$B$21,0)+IF(AA62=1,Prix!$B$22,0)+IF(AB62=1,Prix!$B$23,0)+IF(AC62=1,Prix!$B$24,0)+IF(AD62=1,Prix!$B$26,0)+IF(AE62=1,Prix!$B$27,0)+IF(AF62=1,Prix!$B$28,0)+IF(AG62=1,Prix!$B$29,0)+Prix!$B$18,0)+IF(AH62=1,IF(NOT(OR(AND(NOT(AM62),NOT(AN62),NOT(AO62)),AND(NOT(AM62),NOT(AN62),AO62),AND(NOT(AM62),AN62,NOT(AO62)),AND(AM62,NOT(AN62),NOT(AO62))))=TRUE,"Erreur : au moins 2 options non compatibles sélectionnées",IF(AI62=1,Prix!$B$51,0)+IF(AJ62=1,Prix!$B$52,0)+IF(AL62=1,Prix!$B$54,0)+IF(AM62=1,Prix!$B$56,0)+IF(AN62=1,Prix!$B$57,0)+IF(AO62=1,Prix!$B$58,0)+IF(AK62=1,Prix!$B$53,0)+Prix!$B$49),0)+IF(AP62=1,IF(NOT(OR(AND(NOT(AU62),NOT(AV62),NOT(AW62)),AND(NOT(AU62),NOT(AV62),AW62),AND(NOT(AU62),AV62,NOT(AW62)),AND(AU62,NOT(AV62),NOT(AW62))))=TRUE,"Erreur : au moins 2 options non compatibles sélectionnées",IF(AQ62=1,Prix!$B$36,0)+IF(AR62=1,Prix!$B$37,0)+IF(AS62=1,Prix!$B$38,0)+IF(AU62=1,Prix!$B$41,0)+IF(AV62=1,Prix!$B$42,0)+IF(AW62=1,Prix!$B$43,0)+IF(AT62=1,Prix!$B$40,0)+IF(AX62=1,Prix!$B$44,0)+Prix!$B$34),0)),)</f>
        <v>3951.56</v>
      </c>
      <c r="AZ62" s="153">
        <f>IFERROR(IF(NOT(OR(AND(J62,NOT(T62),NOT(X62),NOT(AH62),NOT(AP62)),AND(NOT(J62),T62,NOT(X62),NOT(AH62),NOT(AP62)),AND(NOT(J62),NOT(T62),X62,NOT(AH62),NOT(AP62)),AND(NOT(J62),NOT(T62),NOT(X62),AH62,NOT(AP62)),AND(NOT(J62),NOT(T62),NOT(X62),NOT(AH62),AP62),NOT(AND(J62,T62,X62,AH62,AP62))))=TRUE,"Erreur : au moins 2 imprimantes ont été sélectionnées sur la même ligne",IF(J62=1,IF(K62=1,Prix!$F$4,0)+IF(L62=1,Prix!$F$5,0)+IF(M62=1,Prix!$F$6,0)+IF(N62=1,Prix!$F$7,0)+IF(O62=1,Prix!$F$8,0)+IF(P62=1,Prix!$F$10,0)+IF(Q62=1,Prix!$F$11,0)+IF(R62=1,Prix!$F$12,0)+IF(S62=1,Prix!$F$13,0)+Prix!$F$2,0)+IF(T62=1,IF(U62=1,Prix!$F$65,0)+IF(W62=1,Prix!$F$68,0)+IF(V62=1,Prix!$F$66,0)+Prix!$F$63,0)+IF(X62=1,IF(Y62=1,Prix!$F$20,0)+IF(Z62=1,Prix!$F$21,0)+IF(AA62=1,Prix!$F$22,0)+IF(AB62=1,Prix!$F$23,0)+IF(AC62=1,Prix!$F$24,0)+IF(AD62=1,Prix!$F$26,0)+IF(AE62=1,Prix!$F$27,0)+IF(AF62=1,Prix!$F$28,0)+IF(AG62=1,Prix!$F$29,0)+Prix!$F$18,0)+IF(AH62=1,IF(NOT(OR(AND(NOT(AM62),NOT(AN62),NOT(AO62)),AND(NOT(AM62),NOT(AN62),AO62),AND(NOT(AM62),AN62,NOT(AO62)),AND(AM62,NOT(AN62),NOT(AO62))))=TRUE,"Erreur : au moins 2 options non compatibles sélectionnées",IF(AI62=1,Prix!$F$51,0)+IF(AJ62=1,Prix!$F$52,0)+IF(AL62=1,Prix!$F$54,0)+IF(AM62=1,Prix!$F$56,0)+IF(AN62=1,Prix!$F$57,0)+IF(AO62=1,Prix!$F$58,0)+IF(AK62=1,Prix!$F$53,0)+Prix!$F$49),0)+IF(AP62=1,IF(NOT(OR(AND(NOT(AU62),NOT(AV62),NOT(AW62)),AND(NOT(AU62),NOT(AV62),AW62),AND(NOT(AU62),AV62,NOT(AW62)),AND(AU62,NOT(AV62),NOT(AW62))))=TRUE,"Erreur : au moins 2 options non compatibles sélectionnées",IF(AQ62=1,Prix!$F$36,0)+IF(AR62=1,Prix!$F$37,0)+IF(AS62=1,Prix!$F$38,0)+IF(AU62=1,Prix!$F$41,0)+IF(AV62=1,Prix!$F$42,0)+IF(AW62=1,Prix!$F$43,0)+IF(AT62=1,Prix!$F$40,0)+IF(AX62=1,Prix!$F$44,0)+Prix!$F$34),0)),)</f>
        <v>105.11999999999999</v>
      </c>
      <c r="BA62" s="153">
        <f>IFERROR(IF(NOT(OR(AND(J62,NOT(T62),NOT(X62),NOT(AH62),NOT(AP62)),AND(NOT(J62),T62,NOT(X62),NOT(AH62),NOT(AP62)),AND(NOT(J62),NOT(T62),X62,NOT(AH62),NOT(AP62)),AND(NOT(J62),NOT(T62),NOT(X62),AH62,NOT(AP62)),AND(NOT(J62),NOT(T62),NOT(X62),NOT(AH62),AP62),NOT(AND(J62,T62,X62,AH62,AP62))))=TRUE,"Erreur : au moins 2 imprimantes ont été sélectionnées sur la même ligne",IF(J62=1,IF(K62=1,Prix!$G$4,0)+IF(L62=1,Prix!$G$5,0)+IF(M62=1,Prix!$G$6,0)+IF(N62=1,Prix!$G$7,0)+IF(O62=1,Prix!$G$8,0)+IF(P62=1,Prix!$G$10,0)+IF(Q62=1,Prix!$G$11,0)+IF(R62=1,Prix!$G$12,0)+IF(S62=1,Prix!$G$13,0)+Prix!$G$2,0)+IF(T62=1,IF(U62=1,Prix!$G$65,0)+IF(W62=1,Prix!$G$68,0)+IF(V62=1,Prix!$G$66,0)+Prix!$G$63,0)+IF(X62=1,IF(Y62=1,Prix!$G$20,0)+IF(Z62=1,Prix!$G$21,0)+IF(AA62=1,Prix!$G$22,0)+IF(AB62=1,Prix!$G$23,0)+IF(AC62=1,Prix!$G$24,0)+IF(AD62=1,Prix!$G$26,0)+IF(AE62=1,Prix!$G$27,0)+IF(AF62=1,Prix!$G$28,0)+IF(AG62=1,Prix!$G$29,0)+Prix!$G$18,0)+IF(AH62=1,IF(NOT(OR(AND(NOT(AM62),NOT(AN62),NOT(AO62)),AND(NOT(AM62),NOT(AN62),AO62),AND(NOT(AM62),AN62,NOT(AO62)),AND(AM62,NOT(AN62),NOT(AO62))))=TRUE,"Erreur : au moins 2 options non compatibles sélectionnées",IF(AI62=1,Prix!$G$51,0)+IF(AJ62=1,Prix!$G$52,0)+IF(AL62=1,Prix!$G$54,0)+IF(AM62=1,Prix!$G$56,0)+IF(AN62=1,Prix!$G$57,0)+IF(AO62=1,Prix!$G$58,0)+IF(AK62=1,Prix!$G$53,0)+Prix!$G$49),0)+IF(AP62=1,IF(NOT(OR(AND(NOT(AU62),NOT(AV62),NOT(AW62)),AND(NOT(AU62),NOT(AV62),AW62),AND(NOT(AU62),AV62,NOT(AW62)),AND(AU62,NOT(AV62),NOT(AW62))))=TRUE,"Erreur : au moins 2 options non compatibles sélectionnées",IF(AQ62=1,Prix!$G$36,0)+IF(AR62=1,Prix!$G$37,0)+IF(AS62=1,Prix!$G$38,0)+IF(AU62=1,Prix!$G$41,0)+IF(AV62=1,Prix!$G$42,0)+IF(AW62=1,Prix!$G$43,0)+IF(AT62=1,Prix!$G$40,0)+IF(AX62=1,Prix!$G$44,0)+Prix!$G$34),0)),)</f>
        <v>82.27</v>
      </c>
      <c r="BB62" s="153">
        <f>IFERROR(IF(NOT(OR(AND(J62,NOT(T62),NOT(X62),NOT(AH62),NOT(AP62)),AND(NOT(J62),T62,NOT(X62),NOT(AH62),NOT(AP62)),AND(NOT(J62),NOT(T62),X62,NOT(AH62),NOT(AP62)),AND(NOT(J62),NOT(T62),NOT(X62),AH62,NOT(AP62)),AND(NOT(J62),NOT(T62),NOT(X62),NOT(AH62),AP62),NOT(AND(J62,T62,X62,AH62,AP62))))=TRUE,"Erreur : au moins 2 imprimantes ont été sélectionnées sur la même ligne",IF(J62=1,IF(K62=1,Prix!$H$4,0)+IF(L62=1,Prix!$H$5,0)+IF(M62=1,Prix!$H$6,0)+IF(N62=1,Prix!$H$7,0)+IF(O62=1,Prix!$H$8,0)+IF(P62=1,Prix!$H$10,0)+IF(Q62=1,Prix!$H$11,0)+IF(R62=1,Prix!$H$12,0)+IF(S62=1,Prix!$H$13,0)+Prix!$H$2,0)+IF(T62=1,IF(U62=1,Prix!$H$65,0)+IF(W62=1,Prix!$H$68,0)+IF(V62=1,Prix!$H$66,0)+Prix!$H$63,0)+IF(X62=1,IF(Y62=1,Prix!$H$20,0)+IF(Z62=1,Prix!$H$21,0)+IF(AA62=1,Prix!$H$22,0)+IF(AB62=1,Prix!$H$23,0)+IF(AC62=1,Prix!$H$24,0)+IF(AD62=1,Prix!$H$26,0)+IF(AE62=1,Prix!$H$27,0)+IF(AF62=1,Prix!$H$28,0)+IF(AG62=1,Prix!$H$29,0)+Prix!$H$18,0)+IF(AH62=1,IF(NOT(OR(AND(NOT(AM62),NOT(AN62),NOT(AO62)),AND(NOT(AM62),NOT(AN62),AO62),AND(NOT(AM62),AN62,NOT(AO62)),AND(AM62,NOT(AN62),NOT(AO62))))=TRUE,"Erreur : au moins 2 options non compatibles sélectionnées",IF(AI62=1,Prix!$H$51,0)+IF(AJ62=1,Prix!$H$52,0)+IF(AL62=1,Prix!$H$54,0)+IF(AM62=1,Prix!$H$56,0)+IF(AN62=1,Prix!$H$57,0)+IF(AO62=1,Prix!$H$58,0)+IF(AK62=1,Prix!$H$53,0)+Prix!$H$49),0)+IF(AP62=1,IF(NOT(OR(AND(NOT(AU62),NOT(AV62),NOT(AW62)),AND(NOT(AU62),NOT(AV62),AW62),AND(NOT(AU62),AV62,NOT(AW62)),AND(AU62,NOT(AV62),NOT(AW62))))=TRUE,"Erreur : au moins 2 options non compatibles sélectionnées",IF(AQ62=1,Prix!$H$36,0)+IF(AR62=1,Prix!$H$37,0)+IF(AS62=1,Prix!$H$38,0)+IF(AU62=1,Prix!$H$41,0)+IF(AV62=1,Prix!$H$42,0)+IF(AW62=1,Prix!$H$43,0)+IF(AT62=1,Prix!$H$40,0)+IF(AX62=1,Prix!$H$44,0)+Prix!$H$34),0)),)</f>
        <v>81.430000000000007</v>
      </c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 s="149"/>
    </row>
    <row r="63" spans="1:72" s="10" customFormat="1" x14ac:dyDescent="0.3">
      <c r="A63" s="165"/>
      <c r="C63" s="11"/>
      <c r="D63" s="11"/>
      <c r="E63" s="11"/>
      <c r="F63" s="12"/>
      <c r="G63" s="13"/>
      <c r="H63" s="13"/>
      <c r="I63" s="13"/>
      <c r="J63" s="11"/>
      <c r="K63" s="112" t="str">
        <f t="shared" si="0"/>
        <v/>
      </c>
      <c r="L63" s="113" t="str">
        <f t="shared" si="1"/>
        <v/>
      </c>
      <c r="M63" s="113" t="str">
        <f t="shared" si="2"/>
        <v/>
      </c>
      <c r="N63" s="113" t="str">
        <f t="shared" si="3"/>
        <v/>
      </c>
      <c r="O63" s="113" t="str">
        <f t="shared" si="4"/>
        <v/>
      </c>
      <c r="P63" s="11"/>
      <c r="Q63" s="11"/>
      <c r="R63" s="11"/>
      <c r="S63" s="11"/>
      <c r="T63" s="98"/>
      <c r="U63" s="110" t="str">
        <f t="shared" si="38"/>
        <v/>
      </c>
      <c r="V63" s="110" t="str">
        <f t="shared" si="39"/>
        <v/>
      </c>
      <c r="W63" s="126"/>
      <c r="X63" s="11">
        <v>1</v>
      </c>
      <c r="Y63" s="110">
        <f t="shared" si="7"/>
        <v>1</v>
      </c>
      <c r="Z63" s="110">
        <f t="shared" si="8"/>
        <v>1</v>
      </c>
      <c r="AA63" s="110">
        <f t="shared" si="9"/>
        <v>1</v>
      </c>
      <c r="AB63" s="110" t="str">
        <f t="shared" si="10"/>
        <v/>
      </c>
      <c r="AC63" s="110" t="str">
        <f t="shared" si="11"/>
        <v/>
      </c>
      <c r="AD63" s="11">
        <v>1</v>
      </c>
      <c r="AE63" s="11">
        <v>1</v>
      </c>
      <c r="AF63" s="11"/>
      <c r="AG63" s="11">
        <v>1</v>
      </c>
      <c r="AH63" s="11"/>
      <c r="AI63" s="110" t="str">
        <f t="shared" si="12"/>
        <v/>
      </c>
      <c r="AJ63" s="110" t="str">
        <f t="shared" si="13"/>
        <v/>
      </c>
      <c r="AK63" s="110" t="str">
        <f t="shared" si="14"/>
        <v/>
      </c>
      <c r="AL63" s="110" t="str">
        <f t="shared" si="15"/>
        <v/>
      </c>
      <c r="AM63" s="11"/>
      <c r="AN63" s="11"/>
      <c r="AO63" s="11"/>
      <c r="AP63" s="11"/>
      <c r="AQ63" s="108" t="str">
        <f t="shared" si="16"/>
        <v/>
      </c>
      <c r="AR63" s="108" t="str">
        <f t="shared" si="17"/>
        <v/>
      </c>
      <c r="AS63" s="108" t="str">
        <f t="shared" si="18"/>
        <v/>
      </c>
      <c r="AX63" s="98"/>
      <c r="AY63" s="153">
        <f>IFERROR(IF(NOT(OR(AND(J63,NOT(T63),NOT(X63),NOT(AH63),NOT(AP63)),AND(NOT(J63),T63,NOT(X63),NOT(AH63),NOT(AP63)),AND(NOT(J63),NOT(T63),X63,NOT(AH63),NOT(AP63)),AND(NOT(J63),NOT(T63),NOT(X63),AH63,NOT(AP63)),AND(NOT(J63),NOT(T63),NOT(X63),NOT(AH63),AP63),NOT(AND(J63,T63,X63,AH63,AP63))))=TRUE,"Erreur : au moins 2 imprimantes ont été sélectionnées sur la même ligne",IF(J63=1,IF(K63=1,Prix!$B$4,0)+IF(L63=1,Prix!$B$5,0)+IF(M63=1,Prix!$B$6,0)+IF(N63=1,Prix!$B$7,0)+IF(O63=1,Prix!$B$8,0)+IF(P63=1,Prix!$B$10,0)+IF(Q63=1,Prix!$B$11,0)+IF(R63=1,Prix!$B$12,0)+IF(S63=1,Prix!$B$13,0)+Prix!$B$2,0)+IF(T63=1,IF(U63=1,Prix!$B$65,0)+IF(W63=1,Prix!$B$68,0)+IF(V63=1,Prix!$B$66,0)+Prix!$B$63,0)+IF(X63=1,IF(Y63=1,Prix!$B$20,0)+IF(Z63=1,Prix!$B$21,0)+IF(AA63=1,Prix!$B$22,0)+IF(AB63=1,Prix!$B$23,0)+IF(AC63=1,Prix!$B$24,0)+IF(AD63=1,Prix!$B$26,0)+IF(AE63=1,Prix!$B$27,0)+IF(AF63=1,Prix!$B$28,0)+IF(AG63=1,Prix!$B$29,0)+Prix!$B$18,0)+IF(AH63=1,IF(NOT(OR(AND(NOT(AM63),NOT(AN63),NOT(AO63)),AND(NOT(AM63),NOT(AN63),AO63),AND(NOT(AM63),AN63,NOT(AO63)),AND(AM63,NOT(AN63),NOT(AO63))))=TRUE,"Erreur : au moins 2 options non compatibles sélectionnées",IF(AI63=1,Prix!$B$51,0)+IF(AJ63=1,Prix!$B$52,0)+IF(AL63=1,Prix!$B$54,0)+IF(AM63=1,Prix!$B$56,0)+IF(AN63=1,Prix!$B$57,0)+IF(AO63=1,Prix!$B$58,0)+IF(AK63=1,Prix!$B$53,0)+Prix!$B$49),0)+IF(AP63=1,IF(NOT(OR(AND(NOT(AU63),NOT(AV63),NOT(AW63)),AND(NOT(AU63),NOT(AV63),AW63),AND(NOT(AU63),AV63,NOT(AW63)),AND(AU63,NOT(AV63),NOT(AW63))))=TRUE,"Erreur : au moins 2 options non compatibles sélectionnées",IF(AQ63=1,Prix!$B$36,0)+IF(AR63=1,Prix!$B$37,0)+IF(AS63=1,Prix!$B$38,0)+IF(AU63=1,Prix!$B$41,0)+IF(AV63=1,Prix!$B$42,0)+IF(AW63=1,Prix!$B$43,0)+IF(AT63=1,Prix!$B$40,0)+IF(AX63=1,Prix!$B$44,0)+Prix!$B$34),0)),)</f>
        <v>4075.94</v>
      </c>
      <c r="AZ63" s="153">
        <f>IFERROR(IF(NOT(OR(AND(J63,NOT(T63),NOT(X63),NOT(AH63),NOT(AP63)),AND(NOT(J63),T63,NOT(X63),NOT(AH63),NOT(AP63)),AND(NOT(J63),NOT(T63),X63,NOT(AH63),NOT(AP63)),AND(NOT(J63),NOT(T63),NOT(X63),AH63,NOT(AP63)),AND(NOT(J63),NOT(T63),NOT(X63),NOT(AH63),AP63),NOT(AND(J63,T63,X63,AH63,AP63))))=TRUE,"Erreur : au moins 2 imprimantes ont été sélectionnées sur la même ligne",IF(J63=1,IF(K63=1,Prix!$F$4,0)+IF(L63=1,Prix!$F$5,0)+IF(M63=1,Prix!$F$6,0)+IF(N63=1,Prix!$F$7,0)+IF(O63=1,Prix!$F$8,0)+IF(P63=1,Prix!$F$10,0)+IF(Q63=1,Prix!$F$11,0)+IF(R63=1,Prix!$F$12,0)+IF(S63=1,Prix!$F$13,0)+Prix!$F$2,0)+IF(T63=1,IF(U63=1,Prix!$F$65,0)+IF(W63=1,Prix!$F$68,0)+IF(V63=1,Prix!$F$66,0)+Prix!$F$63,0)+IF(X63=1,IF(Y63=1,Prix!$F$20,0)+IF(Z63=1,Prix!$F$21,0)+IF(AA63=1,Prix!$F$22,0)+IF(AB63=1,Prix!$F$23,0)+IF(AC63=1,Prix!$F$24,0)+IF(AD63=1,Prix!$F$26,0)+IF(AE63=1,Prix!$F$27,0)+IF(AF63=1,Prix!$F$28,0)+IF(AG63=1,Prix!$F$29,0)+Prix!$F$18,0)+IF(AH63=1,IF(NOT(OR(AND(NOT(AM63),NOT(AN63),NOT(AO63)),AND(NOT(AM63),NOT(AN63),AO63),AND(NOT(AM63),AN63,NOT(AO63)),AND(AM63,NOT(AN63),NOT(AO63))))=TRUE,"Erreur : au moins 2 options non compatibles sélectionnées",IF(AI63=1,Prix!$F$51,0)+IF(AJ63=1,Prix!$F$52,0)+IF(AL63=1,Prix!$F$54,0)+IF(AM63=1,Prix!$F$56,0)+IF(AN63=1,Prix!$F$57,0)+IF(AO63=1,Prix!$F$58,0)+IF(AK63=1,Prix!$F$53,0)+Prix!$F$49),0)+IF(AP63=1,IF(NOT(OR(AND(NOT(AU63),NOT(AV63),NOT(AW63)),AND(NOT(AU63),NOT(AV63),AW63),AND(NOT(AU63),AV63,NOT(AW63)),AND(AU63,NOT(AV63),NOT(AW63))))=TRUE,"Erreur : au moins 2 options non compatibles sélectionnées",IF(AQ63=1,Prix!$F$36,0)+IF(AR63=1,Prix!$F$37,0)+IF(AS63=1,Prix!$F$38,0)+IF(AU63=1,Prix!$F$41,0)+IF(AV63=1,Prix!$F$42,0)+IF(AW63=1,Prix!$F$43,0)+IF(AT63=1,Prix!$F$40,0)+IF(AX63=1,Prix!$F$44,0)+Prix!$F$34),0)),)</f>
        <v>105.11999999999999</v>
      </c>
      <c r="BA63" s="153">
        <f>IFERROR(IF(NOT(OR(AND(J63,NOT(T63),NOT(X63),NOT(AH63),NOT(AP63)),AND(NOT(J63),T63,NOT(X63),NOT(AH63),NOT(AP63)),AND(NOT(J63),NOT(T63),X63,NOT(AH63),NOT(AP63)),AND(NOT(J63),NOT(T63),NOT(X63),AH63,NOT(AP63)),AND(NOT(J63),NOT(T63),NOT(X63),NOT(AH63),AP63),NOT(AND(J63,T63,X63,AH63,AP63))))=TRUE,"Erreur : au moins 2 imprimantes ont été sélectionnées sur la même ligne",IF(J63=1,IF(K63=1,Prix!$G$4,0)+IF(L63=1,Prix!$G$5,0)+IF(M63=1,Prix!$G$6,0)+IF(N63=1,Prix!$G$7,0)+IF(O63=1,Prix!$G$8,0)+IF(P63=1,Prix!$G$10,0)+IF(Q63=1,Prix!$G$11,0)+IF(R63=1,Prix!$G$12,0)+IF(S63=1,Prix!$G$13,0)+Prix!$G$2,0)+IF(T63=1,IF(U63=1,Prix!$G$65,0)+IF(W63=1,Prix!$G$68,0)+IF(V63=1,Prix!$G$66,0)+Prix!$G$63,0)+IF(X63=1,IF(Y63=1,Prix!$G$20,0)+IF(Z63=1,Prix!$G$21,0)+IF(AA63=1,Prix!$G$22,0)+IF(AB63=1,Prix!$G$23,0)+IF(AC63=1,Prix!$G$24,0)+IF(AD63=1,Prix!$G$26,0)+IF(AE63=1,Prix!$G$27,0)+IF(AF63=1,Prix!$G$28,0)+IF(AG63=1,Prix!$G$29,0)+Prix!$G$18,0)+IF(AH63=1,IF(NOT(OR(AND(NOT(AM63),NOT(AN63),NOT(AO63)),AND(NOT(AM63),NOT(AN63),AO63),AND(NOT(AM63),AN63,NOT(AO63)),AND(AM63,NOT(AN63),NOT(AO63))))=TRUE,"Erreur : au moins 2 options non compatibles sélectionnées",IF(AI63=1,Prix!$G$51,0)+IF(AJ63=1,Prix!$G$52,0)+IF(AL63=1,Prix!$G$54,0)+IF(AM63=1,Prix!$G$56,0)+IF(AN63=1,Prix!$G$57,0)+IF(AO63=1,Prix!$G$58,0)+IF(AK63=1,Prix!$G$53,0)+Prix!$G$49),0)+IF(AP63=1,IF(NOT(OR(AND(NOT(AU63),NOT(AV63),NOT(AW63)),AND(NOT(AU63),NOT(AV63),AW63),AND(NOT(AU63),AV63,NOT(AW63)),AND(AU63,NOT(AV63),NOT(AW63))))=TRUE,"Erreur : au moins 2 options non compatibles sélectionnées",IF(AQ63=1,Prix!$G$36,0)+IF(AR63=1,Prix!$G$37,0)+IF(AS63=1,Prix!$G$38,0)+IF(AU63=1,Prix!$G$41,0)+IF(AV63=1,Prix!$G$42,0)+IF(AW63=1,Prix!$G$43,0)+IF(AT63=1,Prix!$G$40,0)+IF(AX63=1,Prix!$G$44,0)+Prix!$G$34),0)),)</f>
        <v>82.27</v>
      </c>
      <c r="BB63" s="153">
        <f>IFERROR(IF(NOT(OR(AND(J63,NOT(T63),NOT(X63),NOT(AH63),NOT(AP63)),AND(NOT(J63),T63,NOT(X63),NOT(AH63),NOT(AP63)),AND(NOT(J63),NOT(T63),X63,NOT(AH63),NOT(AP63)),AND(NOT(J63),NOT(T63),NOT(X63),AH63,NOT(AP63)),AND(NOT(J63),NOT(T63),NOT(X63),NOT(AH63),AP63),NOT(AND(J63,T63,X63,AH63,AP63))))=TRUE,"Erreur : au moins 2 imprimantes ont été sélectionnées sur la même ligne",IF(J63=1,IF(K63=1,Prix!$H$4,0)+IF(L63=1,Prix!$H$5,0)+IF(M63=1,Prix!$H$6,0)+IF(N63=1,Prix!$H$7,0)+IF(O63=1,Prix!$H$8,0)+IF(P63=1,Prix!$H$10,0)+IF(Q63=1,Prix!$H$11,0)+IF(R63=1,Prix!$H$12,0)+IF(S63=1,Prix!$H$13,0)+Prix!$H$2,0)+IF(T63=1,IF(U63=1,Prix!$H$65,0)+IF(W63=1,Prix!$H$68,0)+IF(V63=1,Prix!$H$66,0)+Prix!$H$63,0)+IF(X63=1,IF(Y63=1,Prix!$H$20,0)+IF(Z63=1,Prix!$H$21,0)+IF(AA63=1,Prix!$H$22,0)+IF(AB63=1,Prix!$H$23,0)+IF(AC63=1,Prix!$H$24,0)+IF(AD63=1,Prix!$H$26,0)+IF(AE63=1,Prix!$H$27,0)+IF(AF63=1,Prix!$H$28,0)+IF(AG63=1,Prix!$H$29,0)+Prix!$H$18,0)+IF(AH63=1,IF(NOT(OR(AND(NOT(AM63),NOT(AN63),NOT(AO63)),AND(NOT(AM63),NOT(AN63),AO63),AND(NOT(AM63),AN63,NOT(AO63)),AND(AM63,NOT(AN63),NOT(AO63))))=TRUE,"Erreur : au moins 2 options non compatibles sélectionnées",IF(AI63=1,Prix!$H$51,0)+IF(AJ63=1,Prix!$H$52,0)+IF(AL63=1,Prix!$H$54,0)+IF(AM63=1,Prix!$H$56,0)+IF(AN63=1,Prix!$H$57,0)+IF(AO63=1,Prix!$H$58,0)+IF(AK63=1,Prix!$H$53,0)+Prix!$H$49),0)+IF(AP63=1,IF(NOT(OR(AND(NOT(AU63),NOT(AV63),NOT(AW63)),AND(NOT(AU63),NOT(AV63),AW63),AND(NOT(AU63),AV63,NOT(AW63)),AND(AU63,NOT(AV63),NOT(AW63))))=TRUE,"Erreur : au moins 2 options non compatibles sélectionnées",IF(AQ63=1,Prix!$H$36,0)+IF(AR63=1,Prix!$H$37,0)+IF(AS63=1,Prix!$H$38,0)+IF(AU63=1,Prix!$H$41,0)+IF(AV63=1,Prix!$H$42,0)+IF(AW63=1,Prix!$H$43,0)+IF(AT63=1,Prix!$H$40,0)+IF(AX63=1,Prix!$H$44,0)+Prix!$H$34),0)),)</f>
        <v>81.430000000000007</v>
      </c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 s="149"/>
    </row>
    <row r="64" spans="1:72" s="10" customFormat="1" x14ac:dyDescent="0.3">
      <c r="A64" s="165"/>
      <c r="C64" s="11"/>
      <c r="D64" s="11"/>
      <c r="E64" s="11"/>
      <c r="F64" s="12"/>
      <c r="G64" s="13"/>
      <c r="H64" s="13"/>
      <c r="I64" s="13"/>
      <c r="J64" s="11"/>
      <c r="K64" s="112" t="str">
        <f t="shared" si="0"/>
        <v/>
      </c>
      <c r="L64" s="113" t="str">
        <f t="shared" si="1"/>
        <v/>
      </c>
      <c r="M64" s="113" t="str">
        <f t="shared" si="2"/>
        <v/>
      </c>
      <c r="N64" s="113" t="str">
        <f t="shared" si="3"/>
        <v/>
      </c>
      <c r="O64" s="113" t="str">
        <f t="shared" si="4"/>
        <v/>
      </c>
      <c r="P64" s="11"/>
      <c r="Q64" s="11"/>
      <c r="R64" s="11"/>
      <c r="S64" s="11"/>
      <c r="T64" s="98"/>
      <c r="U64" s="110" t="str">
        <f t="shared" si="38"/>
        <v/>
      </c>
      <c r="V64" s="110" t="str">
        <f t="shared" si="39"/>
        <v/>
      </c>
      <c r="W64" s="126"/>
      <c r="X64" s="11"/>
      <c r="Y64" s="110" t="str">
        <f t="shared" si="7"/>
        <v/>
      </c>
      <c r="Z64" s="110" t="str">
        <f t="shared" si="8"/>
        <v/>
      </c>
      <c r="AA64" s="110" t="str">
        <f t="shared" si="9"/>
        <v/>
      </c>
      <c r="AB64" s="110" t="str">
        <f t="shared" si="10"/>
        <v/>
      </c>
      <c r="AC64" s="110" t="str">
        <f t="shared" si="11"/>
        <v/>
      </c>
      <c r="AD64" s="11"/>
      <c r="AE64" s="11"/>
      <c r="AF64" s="11"/>
      <c r="AG64" s="11"/>
      <c r="AH64" s="11"/>
      <c r="AI64" s="110" t="str">
        <f t="shared" si="12"/>
        <v/>
      </c>
      <c r="AJ64" s="110" t="str">
        <f t="shared" si="13"/>
        <v/>
      </c>
      <c r="AK64" s="110" t="str">
        <f t="shared" si="14"/>
        <v/>
      </c>
      <c r="AL64" s="110" t="str">
        <f t="shared" si="15"/>
        <v/>
      </c>
      <c r="AM64" s="11"/>
      <c r="AN64" s="11"/>
      <c r="AO64" s="11"/>
      <c r="AP64" s="11">
        <v>1</v>
      </c>
      <c r="AQ64" s="108">
        <f t="shared" si="16"/>
        <v>1</v>
      </c>
      <c r="AR64" s="108">
        <f t="shared" si="17"/>
        <v>1</v>
      </c>
      <c r="AS64" s="108">
        <f t="shared" si="18"/>
        <v>1</v>
      </c>
      <c r="AX64" s="98"/>
      <c r="AY64" s="153">
        <f>IFERROR(IF(NOT(OR(AND(J64,NOT(T64),NOT(X64),NOT(AH64),NOT(AP64)),AND(NOT(J64),T64,NOT(X64),NOT(AH64),NOT(AP64)),AND(NOT(J64),NOT(T64),X64,NOT(AH64),NOT(AP64)),AND(NOT(J64),NOT(T64),NOT(X64),AH64,NOT(AP64)),AND(NOT(J64),NOT(T64),NOT(X64),NOT(AH64),AP64),NOT(AND(J64,T64,X64,AH64,AP64))))=TRUE,"Erreur : au moins 2 imprimantes ont été sélectionnées sur la même ligne",IF(J64=1,IF(K64=1,Prix!$B$4,0)+IF(L64=1,Prix!$B$5,0)+IF(M64=1,Prix!$B$6,0)+IF(N64=1,Prix!$B$7,0)+IF(O64=1,Prix!$B$8,0)+IF(P64=1,Prix!$B$10,0)+IF(Q64=1,Prix!$B$11,0)+IF(R64=1,Prix!$B$12,0)+IF(S64=1,Prix!$B$13,0)+Prix!$B$2,0)+IF(T64=1,IF(U64=1,Prix!$B$65,0)+IF(W64=1,Prix!$B$68,0)+IF(V64=1,Prix!$B$66,0)+Prix!$B$63,0)+IF(X64=1,IF(Y64=1,Prix!$B$20,0)+IF(Z64=1,Prix!$B$21,0)+IF(AA64=1,Prix!$B$22,0)+IF(AB64=1,Prix!$B$23,0)+IF(AC64=1,Prix!$B$24,0)+IF(AD64=1,Prix!$B$26,0)+IF(AE64=1,Prix!$B$27,0)+IF(AF64=1,Prix!$B$28,0)+IF(AG64=1,Prix!$B$29,0)+Prix!$B$18,0)+IF(AH64=1,IF(NOT(OR(AND(NOT(AM64),NOT(AN64),NOT(AO64)),AND(NOT(AM64),NOT(AN64),AO64),AND(NOT(AM64),AN64,NOT(AO64)),AND(AM64,NOT(AN64),NOT(AO64))))=TRUE,"Erreur : au moins 2 options non compatibles sélectionnées",IF(AI64=1,Prix!$B$51,0)+IF(AJ64=1,Prix!$B$52,0)+IF(AL64=1,Prix!$B$54,0)+IF(AM64=1,Prix!$B$56,0)+IF(AN64=1,Prix!$B$57,0)+IF(AO64=1,Prix!$B$58,0)+IF(AK64=1,Prix!$B$53,0)+Prix!$B$49),0)+IF(AP64=1,IF(NOT(OR(AND(NOT(AU64),NOT(AV64),NOT(AW64)),AND(NOT(AU64),NOT(AV64),AW64),AND(NOT(AU64),AV64,NOT(AW64)),AND(AU64,NOT(AV64),NOT(AW64))))=TRUE,"Erreur : au moins 2 options non compatibles sélectionnées",IF(AQ64=1,Prix!$B$36,0)+IF(AR64=1,Prix!$B$37,0)+IF(AS64=1,Prix!$B$38,0)+IF(AU64=1,Prix!$B$41,0)+IF(AV64=1,Prix!$B$42,0)+IF(AW64=1,Prix!$B$43,0)+IF(AT64=1,Prix!$B$40,0)+IF(AX64=1,Prix!$B$44,0)+Prix!$B$34),0)),)</f>
        <v>1577.4</v>
      </c>
      <c r="AZ64" s="153">
        <f>IFERROR(IF(NOT(OR(AND(J64,NOT(T64),NOT(X64),NOT(AH64),NOT(AP64)),AND(NOT(J64),T64,NOT(X64),NOT(AH64),NOT(AP64)),AND(NOT(J64),NOT(T64),X64,NOT(AH64),NOT(AP64)),AND(NOT(J64),NOT(T64),NOT(X64),AH64,NOT(AP64)),AND(NOT(J64),NOT(T64),NOT(X64),NOT(AH64),AP64),NOT(AND(J64,T64,X64,AH64,AP64))))=TRUE,"Erreur : au moins 2 imprimantes ont été sélectionnées sur la même ligne",IF(J64=1,IF(K64=1,Prix!$F$4,0)+IF(L64=1,Prix!$F$5,0)+IF(M64=1,Prix!$F$6,0)+IF(N64=1,Prix!$F$7,0)+IF(O64=1,Prix!$F$8,0)+IF(P64=1,Prix!$F$10,0)+IF(Q64=1,Prix!$F$11,0)+IF(R64=1,Prix!$F$12,0)+IF(S64=1,Prix!$F$13,0)+Prix!$F$2,0)+IF(T64=1,IF(U64=1,Prix!$F$65,0)+IF(W64=1,Prix!$F$68,0)+IF(V64=1,Prix!$F$66,0)+Prix!$F$63,0)+IF(X64=1,IF(Y64=1,Prix!$F$20,0)+IF(Z64=1,Prix!$F$21,0)+IF(AA64=1,Prix!$F$22,0)+IF(AB64=1,Prix!$F$23,0)+IF(AC64=1,Prix!$F$24,0)+IF(AD64=1,Prix!$F$26,0)+IF(AE64=1,Prix!$F$27,0)+IF(AF64=1,Prix!$F$28,0)+IF(AG64=1,Prix!$F$29,0)+Prix!$F$18,0)+IF(AH64=1,IF(NOT(OR(AND(NOT(AM64),NOT(AN64),NOT(AO64)),AND(NOT(AM64),NOT(AN64),AO64),AND(NOT(AM64),AN64,NOT(AO64)),AND(AM64,NOT(AN64),NOT(AO64))))=TRUE,"Erreur : au moins 2 options non compatibles sélectionnées",IF(AI64=1,Prix!$F$51,0)+IF(AJ64=1,Prix!$F$52,0)+IF(AL64=1,Prix!$F$54,0)+IF(AM64=1,Prix!$F$56,0)+IF(AN64=1,Prix!$F$57,0)+IF(AO64=1,Prix!$F$58,0)+IF(AK64=1,Prix!$F$53,0)+Prix!$F$49),0)+IF(AP64=1,IF(NOT(OR(AND(NOT(AU64),NOT(AV64),NOT(AW64)),AND(NOT(AU64),NOT(AV64),AW64),AND(NOT(AU64),AV64,NOT(AW64)),AND(AU64,NOT(AV64),NOT(AW64))))=TRUE,"Erreur : au moins 2 options non compatibles sélectionnées",IF(AQ64=1,Prix!$F$36,0)+IF(AR64=1,Prix!$F$37,0)+IF(AS64=1,Prix!$F$38,0)+IF(AU64=1,Prix!$F$41,0)+IF(AV64=1,Prix!$F$42,0)+IF(AW64=1,Prix!$F$43,0)+IF(AT64=1,Prix!$F$40,0)+IF(AX64=1,Prix!$F$44,0)+Prix!$F$34),0)),)</f>
        <v>49.290000000000006</v>
      </c>
      <c r="BA64" s="153">
        <f>IFERROR(IF(NOT(OR(AND(J64,NOT(T64),NOT(X64),NOT(AH64),NOT(AP64)),AND(NOT(J64),T64,NOT(X64),NOT(AH64),NOT(AP64)),AND(NOT(J64),NOT(T64),X64,NOT(AH64),NOT(AP64)),AND(NOT(J64),NOT(T64),NOT(X64),AH64,NOT(AP64)),AND(NOT(J64),NOT(T64),NOT(X64),NOT(AH64),AP64),NOT(AND(J64,T64,X64,AH64,AP64))))=TRUE,"Erreur : au moins 2 imprimantes ont été sélectionnées sur la même ligne",IF(J64=1,IF(K64=1,Prix!$G$4,0)+IF(L64=1,Prix!$G$5,0)+IF(M64=1,Prix!$G$6,0)+IF(N64=1,Prix!$G$7,0)+IF(O64=1,Prix!$G$8,0)+IF(P64=1,Prix!$G$10,0)+IF(Q64=1,Prix!$G$11,0)+IF(R64=1,Prix!$G$12,0)+IF(S64=1,Prix!$G$13,0)+Prix!$G$2,0)+IF(T64=1,IF(U64=1,Prix!$G$65,0)+IF(W64=1,Prix!$G$68,0)+IF(V64=1,Prix!$G$66,0)+Prix!$G$63,0)+IF(X64=1,IF(Y64=1,Prix!$G$20,0)+IF(Z64=1,Prix!$G$21,0)+IF(AA64=1,Prix!$G$22,0)+IF(AB64=1,Prix!$G$23,0)+IF(AC64=1,Prix!$G$24,0)+IF(AD64=1,Prix!$G$26,0)+IF(AE64=1,Prix!$G$27,0)+IF(AF64=1,Prix!$G$28,0)+IF(AG64=1,Prix!$G$29,0)+Prix!$G$18,0)+IF(AH64=1,IF(NOT(OR(AND(NOT(AM64),NOT(AN64),NOT(AO64)),AND(NOT(AM64),NOT(AN64),AO64),AND(NOT(AM64),AN64,NOT(AO64)),AND(AM64,NOT(AN64),NOT(AO64))))=TRUE,"Erreur : au moins 2 options non compatibles sélectionnées",IF(AI64=1,Prix!$G$51,0)+IF(AJ64=1,Prix!$G$52,0)+IF(AL64=1,Prix!$G$54,0)+IF(AM64=1,Prix!$G$56,0)+IF(AN64=1,Prix!$G$57,0)+IF(AO64=1,Prix!$G$58,0)+IF(AK64=1,Prix!$G$53,0)+Prix!$G$49),0)+IF(AP64=1,IF(NOT(OR(AND(NOT(AU64),NOT(AV64),NOT(AW64)),AND(NOT(AU64),NOT(AV64),AW64),AND(NOT(AU64),AV64,NOT(AW64)),AND(AU64,NOT(AV64),NOT(AW64))))=TRUE,"Erreur : au moins 2 options non compatibles sélectionnées",IF(AQ64=1,Prix!$G$36,0)+IF(AR64=1,Prix!$G$37,0)+IF(AS64=1,Prix!$G$38,0)+IF(AU64=1,Prix!$G$41,0)+IF(AV64=1,Prix!$G$42,0)+IF(AW64=1,Prix!$G$43,0)+IF(AT64=1,Prix!$G$40,0)+IF(AX64=1,Prix!$G$44,0)+Prix!$G$34),0)),)</f>
        <v>38.96</v>
      </c>
      <c r="BB64" s="153">
        <f>IFERROR(IF(NOT(OR(AND(J64,NOT(T64),NOT(X64),NOT(AH64),NOT(AP64)),AND(NOT(J64),T64,NOT(X64),NOT(AH64),NOT(AP64)),AND(NOT(J64),NOT(T64),X64,NOT(AH64),NOT(AP64)),AND(NOT(J64),NOT(T64),NOT(X64),AH64,NOT(AP64)),AND(NOT(J64),NOT(T64),NOT(X64),NOT(AH64),AP64),NOT(AND(J64,T64,X64,AH64,AP64))))=TRUE,"Erreur : au moins 2 imprimantes ont été sélectionnées sur la même ligne",IF(J64=1,IF(K64=1,Prix!$H$4,0)+IF(L64=1,Prix!$H$5,0)+IF(M64=1,Prix!$H$6,0)+IF(N64=1,Prix!$H$7,0)+IF(O64=1,Prix!$H$8,0)+IF(P64=1,Prix!$H$10,0)+IF(Q64=1,Prix!$H$11,0)+IF(R64=1,Prix!$H$12,0)+IF(S64=1,Prix!$H$13,0)+Prix!$H$2,0)+IF(T64=1,IF(U64=1,Prix!$H$65,0)+IF(W64=1,Prix!$H$68,0)+IF(V64=1,Prix!$H$66,0)+Prix!$H$63,0)+IF(X64=1,IF(Y64=1,Prix!$H$20,0)+IF(Z64=1,Prix!$H$21,0)+IF(AA64=1,Prix!$H$22,0)+IF(AB64=1,Prix!$H$23,0)+IF(AC64=1,Prix!$H$24,0)+IF(AD64=1,Prix!$H$26,0)+IF(AE64=1,Prix!$H$27,0)+IF(AF64=1,Prix!$H$28,0)+IF(AG64=1,Prix!$H$29,0)+Prix!$H$18,0)+IF(AH64=1,IF(NOT(OR(AND(NOT(AM64),NOT(AN64),NOT(AO64)),AND(NOT(AM64),NOT(AN64),AO64),AND(NOT(AM64),AN64,NOT(AO64)),AND(AM64,NOT(AN64),NOT(AO64))))=TRUE,"Erreur : au moins 2 options non compatibles sélectionnées",IF(AI64=1,Prix!$H$51,0)+IF(AJ64=1,Prix!$H$52,0)+IF(AL64=1,Prix!$H$54,0)+IF(AM64=1,Prix!$H$56,0)+IF(AN64=1,Prix!$H$57,0)+IF(AO64=1,Prix!$H$58,0)+IF(AK64=1,Prix!$H$53,0)+Prix!$H$49),0)+IF(AP64=1,IF(NOT(OR(AND(NOT(AU64),NOT(AV64),NOT(AW64)),AND(NOT(AU64),NOT(AV64),AW64),AND(NOT(AU64),AV64,NOT(AW64)),AND(AU64,NOT(AV64),NOT(AW64))))=TRUE,"Erreur : au moins 2 options non compatibles sélectionnées",IF(AQ64=1,Prix!$H$36,0)+IF(AR64=1,Prix!$H$37,0)+IF(AS64=1,Prix!$H$38,0)+IF(AU64=1,Prix!$H$41,0)+IF(AV64=1,Prix!$H$42,0)+IF(AW64=1,Prix!$H$43,0)+IF(AT64=1,Prix!$H$40,0)+IF(AX64=1,Prix!$H$44,0)+Prix!$H$34),0)),)</f>
        <v>32.5</v>
      </c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 s="149"/>
    </row>
    <row r="65" spans="1:72" s="10" customFormat="1" x14ac:dyDescent="0.3">
      <c r="A65" s="165"/>
      <c r="C65" s="11"/>
      <c r="D65" s="11"/>
      <c r="E65" s="11"/>
      <c r="F65" s="12"/>
      <c r="G65" s="13"/>
      <c r="H65" s="13"/>
      <c r="I65" s="13"/>
      <c r="J65" s="11"/>
      <c r="K65" s="112" t="str">
        <f t="shared" si="0"/>
        <v/>
      </c>
      <c r="L65" s="113" t="str">
        <f t="shared" si="1"/>
        <v/>
      </c>
      <c r="M65" s="113" t="str">
        <f t="shared" si="2"/>
        <v/>
      </c>
      <c r="N65" s="113" t="str">
        <f t="shared" si="3"/>
        <v/>
      </c>
      <c r="O65" s="113" t="str">
        <f t="shared" si="4"/>
        <v/>
      </c>
      <c r="P65" s="11"/>
      <c r="Q65" s="11"/>
      <c r="R65" s="11"/>
      <c r="S65" s="11"/>
      <c r="T65" s="98"/>
      <c r="U65" s="110" t="str">
        <f t="shared" ref="U65" si="40">IF(T65=1,1,"")</f>
        <v/>
      </c>
      <c r="V65" s="110" t="str">
        <f t="shared" ref="V65" si="41">IF(T65=1,1,"")</f>
        <v/>
      </c>
      <c r="W65" s="126"/>
      <c r="X65" s="11">
        <v>1</v>
      </c>
      <c r="Y65" s="110">
        <f t="shared" si="7"/>
        <v>1</v>
      </c>
      <c r="Z65" s="110">
        <f t="shared" si="8"/>
        <v>1</v>
      </c>
      <c r="AA65" s="110">
        <f t="shared" si="9"/>
        <v>1</v>
      </c>
      <c r="AB65" s="110" t="str">
        <f t="shared" si="10"/>
        <v/>
      </c>
      <c r="AC65" s="110" t="str">
        <f t="shared" si="11"/>
        <v/>
      </c>
      <c r="AD65" s="11">
        <v>1</v>
      </c>
      <c r="AE65" s="11">
        <v>1</v>
      </c>
      <c r="AF65" s="11"/>
      <c r="AG65" s="11">
        <v>1</v>
      </c>
      <c r="AH65" s="11"/>
      <c r="AI65" s="110" t="str">
        <f t="shared" si="12"/>
        <v/>
      </c>
      <c r="AJ65" s="110" t="str">
        <f t="shared" si="13"/>
        <v/>
      </c>
      <c r="AK65" s="110" t="str">
        <f t="shared" si="14"/>
        <v/>
      </c>
      <c r="AL65" s="110" t="str">
        <f t="shared" si="15"/>
        <v/>
      </c>
      <c r="AM65" s="11"/>
      <c r="AN65" s="11"/>
      <c r="AO65" s="11"/>
      <c r="AP65" s="11"/>
      <c r="AQ65" s="108" t="str">
        <f t="shared" si="16"/>
        <v/>
      </c>
      <c r="AR65" s="108" t="str">
        <f t="shared" si="17"/>
        <v/>
      </c>
      <c r="AS65" s="108" t="str">
        <f t="shared" si="18"/>
        <v/>
      </c>
      <c r="AX65" s="98"/>
      <c r="AY65" s="153">
        <f>IFERROR(IF(NOT(OR(AND(J65,NOT(T65),NOT(X65),NOT(AH65),NOT(AP65)),AND(NOT(J65),T65,NOT(X65),NOT(AH65),NOT(AP65)),AND(NOT(J65),NOT(T65),X65,NOT(AH65),NOT(AP65)),AND(NOT(J65),NOT(T65),NOT(X65),AH65,NOT(AP65)),AND(NOT(J65),NOT(T65),NOT(X65),NOT(AH65),AP65),NOT(AND(J65,T65,X65,AH65,AP65))))=TRUE,"Erreur : au moins 2 imprimantes ont été sélectionnées sur la même ligne",IF(J65=1,IF(K65=1,Prix!$B$4,0)+IF(L65=1,Prix!$B$5,0)+IF(M65=1,Prix!$B$6,0)+IF(N65=1,Prix!$B$7,0)+IF(O65=1,Prix!$B$8,0)+IF(P65=1,Prix!$B$10,0)+IF(Q65=1,Prix!$B$11,0)+IF(R65=1,Prix!$B$12,0)+IF(S65=1,Prix!$B$13,0)+Prix!$B$2,0)+IF(T65=1,IF(U65=1,Prix!$B$65,0)+IF(W65=1,Prix!$B$68,0)+IF(V65=1,Prix!$B$66,0)+Prix!$B$63,0)+IF(X65=1,IF(Y65=1,Prix!$B$20,0)+IF(Z65=1,Prix!$B$21,0)+IF(AA65=1,Prix!$B$22,0)+IF(AB65=1,Prix!$B$23,0)+IF(AC65=1,Prix!$B$24,0)+IF(AD65=1,Prix!$B$26,0)+IF(AE65=1,Prix!$B$27,0)+IF(AF65=1,Prix!$B$28,0)+IF(AG65=1,Prix!$B$29,0)+Prix!$B$18,0)+IF(AH65=1,IF(NOT(OR(AND(NOT(AM65),NOT(AN65),NOT(AO65)),AND(NOT(AM65),NOT(AN65),AO65),AND(NOT(AM65),AN65,NOT(AO65)),AND(AM65,NOT(AN65),NOT(AO65))))=TRUE,"Erreur : au moins 2 options non compatibles sélectionnées",IF(AI65=1,Prix!$B$51,0)+IF(AJ65=1,Prix!$B$52,0)+IF(AL65=1,Prix!$B$54,0)+IF(AM65=1,Prix!$B$56,0)+IF(AN65=1,Prix!$B$57,0)+IF(AO65=1,Prix!$B$58,0)+IF(AK65=1,Prix!$B$53,0)+Prix!$B$49),0)+IF(AP65=1,IF(NOT(OR(AND(NOT(AU65),NOT(AV65),NOT(AW65)),AND(NOT(AU65),NOT(AV65),AW65),AND(NOT(AU65),AV65,NOT(AW65)),AND(AU65,NOT(AV65),NOT(AW65))))=TRUE,"Erreur : au moins 2 options non compatibles sélectionnées",IF(AQ65=1,Prix!$B$36,0)+IF(AR65=1,Prix!$B$37,0)+IF(AS65=1,Prix!$B$38,0)+IF(AU65=1,Prix!$B$41,0)+IF(AV65=1,Prix!$B$42,0)+IF(AW65=1,Prix!$B$43,0)+IF(AT65=1,Prix!$B$40,0)+IF(AX65=1,Prix!$B$44,0)+Prix!$B$34),0)),)</f>
        <v>4075.94</v>
      </c>
      <c r="AZ65" s="153">
        <f>IFERROR(IF(NOT(OR(AND(J65,NOT(T65),NOT(X65),NOT(AH65),NOT(AP65)),AND(NOT(J65),T65,NOT(X65),NOT(AH65),NOT(AP65)),AND(NOT(J65),NOT(T65),X65,NOT(AH65),NOT(AP65)),AND(NOT(J65),NOT(T65),NOT(X65),AH65,NOT(AP65)),AND(NOT(J65),NOT(T65),NOT(X65),NOT(AH65),AP65),NOT(AND(J65,T65,X65,AH65,AP65))))=TRUE,"Erreur : au moins 2 imprimantes ont été sélectionnées sur la même ligne",IF(J65=1,IF(K65=1,Prix!$F$4,0)+IF(L65=1,Prix!$F$5,0)+IF(M65=1,Prix!$F$6,0)+IF(N65=1,Prix!$F$7,0)+IF(O65=1,Prix!$F$8,0)+IF(P65=1,Prix!$F$10,0)+IF(Q65=1,Prix!$F$11,0)+IF(R65=1,Prix!$F$12,0)+IF(S65=1,Prix!$F$13,0)+Prix!$F$2,0)+IF(T65=1,IF(U65=1,Prix!$F$65,0)+IF(W65=1,Prix!$F$68,0)+IF(V65=1,Prix!$F$66,0)+Prix!$F$63,0)+IF(X65=1,IF(Y65=1,Prix!$F$20,0)+IF(Z65=1,Prix!$F$21,0)+IF(AA65=1,Prix!$F$22,0)+IF(AB65=1,Prix!$F$23,0)+IF(AC65=1,Prix!$F$24,0)+IF(AD65=1,Prix!$F$26,0)+IF(AE65=1,Prix!$F$27,0)+IF(AF65=1,Prix!$F$28,0)+IF(AG65=1,Prix!$F$29,0)+Prix!$F$18,0)+IF(AH65=1,IF(NOT(OR(AND(NOT(AM65),NOT(AN65),NOT(AO65)),AND(NOT(AM65),NOT(AN65),AO65),AND(NOT(AM65),AN65,NOT(AO65)),AND(AM65,NOT(AN65),NOT(AO65))))=TRUE,"Erreur : au moins 2 options non compatibles sélectionnées",IF(AI65=1,Prix!$F$51,0)+IF(AJ65=1,Prix!$F$52,0)+IF(AL65=1,Prix!$F$54,0)+IF(AM65=1,Prix!$F$56,0)+IF(AN65=1,Prix!$F$57,0)+IF(AO65=1,Prix!$F$58,0)+IF(AK65=1,Prix!$F$53,0)+Prix!$F$49),0)+IF(AP65=1,IF(NOT(OR(AND(NOT(AU65),NOT(AV65),NOT(AW65)),AND(NOT(AU65),NOT(AV65),AW65),AND(NOT(AU65),AV65,NOT(AW65)),AND(AU65,NOT(AV65),NOT(AW65))))=TRUE,"Erreur : au moins 2 options non compatibles sélectionnées",IF(AQ65=1,Prix!$F$36,0)+IF(AR65=1,Prix!$F$37,0)+IF(AS65=1,Prix!$F$38,0)+IF(AU65=1,Prix!$F$41,0)+IF(AV65=1,Prix!$F$42,0)+IF(AW65=1,Prix!$F$43,0)+IF(AT65=1,Prix!$F$40,0)+IF(AX65=1,Prix!$F$44,0)+Prix!$F$34),0)),)</f>
        <v>105.11999999999999</v>
      </c>
      <c r="BA65" s="153">
        <f>IFERROR(IF(NOT(OR(AND(J65,NOT(T65),NOT(X65),NOT(AH65),NOT(AP65)),AND(NOT(J65),T65,NOT(X65),NOT(AH65),NOT(AP65)),AND(NOT(J65),NOT(T65),X65,NOT(AH65),NOT(AP65)),AND(NOT(J65),NOT(T65),NOT(X65),AH65,NOT(AP65)),AND(NOT(J65),NOT(T65),NOT(X65),NOT(AH65),AP65),NOT(AND(J65,T65,X65,AH65,AP65))))=TRUE,"Erreur : au moins 2 imprimantes ont été sélectionnées sur la même ligne",IF(J65=1,IF(K65=1,Prix!$G$4,0)+IF(L65=1,Prix!$G$5,0)+IF(M65=1,Prix!$G$6,0)+IF(N65=1,Prix!$G$7,0)+IF(O65=1,Prix!$G$8,0)+IF(P65=1,Prix!$G$10,0)+IF(Q65=1,Prix!$G$11,0)+IF(R65=1,Prix!$G$12,0)+IF(S65=1,Prix!$G$13,0)+Prix!$G$2,0)+IF(T65=1,IF(U65=1,Prix!$G$65,0)+IF(W65=1,Prix!$G$68,0)+IF(V65=1,Prix!$G$66,0)+Prix!$G$63,0)+IF(X65=1,IF(Y65=1,Prix!$G$20,0)+IF(Z65=1,Prix!$G$21,0)+IF(AA65=1,Prix!$G$22,0)+IF(AB65=1,Prix!$G$23,0)+IF(AC65=1,Prix!$G$24,0)+IF(AD65=1,Prix!$G$26,0)+IF(AE65=1,Prix!$G$27,0)+IF(AF65=1,Prix!$G$28,0)+IF(AG65=1,Prix!$G$29,0)+Prix!$G$18,0)+IF(AH65=1,IF(NOT(OR(AND(NOT(AM65),NOT(AN65),NOT(AO65)),AND(NOT(AM65),NOT(AN65),AO65),AND(NOT(AM65),AN65,NOT(AO65)),AND(AM65,NOT(AN65),NOT(AO65))))=TRUE,"Erreur : au moins 2 options non compatibles sélectionnées",IF(AI65=1,Prix!$G$51,0)+IF(AJ65=1,Prix!$G$52,0)+IF(AL65=1,Prix!$G$54,0)+IF(AM65=1,Prix!$G$56,0)+IF(AN65=1,Prix!$G$57,0)+IF(AO65=1,Prix!$G$58,0)+IF(AK65=1,Prix!$G$53,0)+Prix!$G$49),0)+IF(AP65=1,IF(NOT(OR(AND(NOT(AU65),NOT(AV65),NOT(AW65)),AND(NOT(AU65),NOT(AV65),AW65),AND(NOT(AU65),AV65,NOT(AW65)),AND(AU65,NOT(AV65),NOT(AW65))))=TRUE,"Erreur : au moins 2 options non compatibles sélectionnées",IF(AQ65=1,Prix!$G$36,0)+IF(AR65=1,Prix!$G$37,0)+IF(AS65=1,Prix!$G$38,0)+IF(AU65=1,Prix!$G$41,0)+IF(AV65=1,Prix!$G$42,0)+IF(AW65=1,Prix!$G$43,0)+IF(AT65=1,Prix!$G$40,0)+IF(AX65=1,Prix!$G$44,0)+Prix!$G$34),0)),)</f>
        <v>82.27</v>
      </c>
      <c r="BB65" s="153">
        <f>IFERROR(IF(NOT(OR(AND(J65,NOT(T65),NOT(X65),NOT(AH65),NOT(AP65)),AND(NOT(J65),T65,NOT(X65),NOT(AH65),NOT(AP65)),AND(NOT(J65),NOT(T65),X65,NOT(AH65),NOT(AP65)),AND(NOT(J65),NOT(T65),NOT(X65),AH65,NOT(AP65)),AND(NOT(J65),NOT(T65),NOT(X65),NOT(AH65),AP65),NOT(AND(J65,T65,X65,AH65,AP65))))=TRUE,"Erreur : au moins 2 imprimantes ont été sélectionnées sur la même ligne",IF(J65=1,IF(K65=1,Prix!$H$4,0)+IF(L65=1,Prix!$H$5,0)+IF(M65=1,Prix!$H$6,0)+IF(N65=1,Prix!$H$7,0)+IF(O65=1,Prix!$H$8,0)+IF(P65=1,Prix!$H$10,0)+IF(Q65=1,Prix!$H$11,0)+IF(R65=1,Prix!$H$12,0)+IF(S65=1,Prix!$H$13,0)+Prix!$H$2,0)+IF(T65=1,IF(U65=1,Prix!$H$65,0)+IF(W65=1,Prix!$H$68,0)+IF(V65=1,Prix!$H$66,0)+Prix!$H$63,0)+IF(X65=1,IF(Y65=1,Prix!$H$20,0)+IF(Z65=1,Prix!$H$21,0)+IF(AA65=1,Prix!$H$22,0)+IF(AB65=1,Prix!$H$23,0)+IF(AC65=1,Prix!$H$24,0)+IF(AD65=1,Prix!$H$26,0)+IF(AE65=1,Prix!$H$27,0)+IF(AF65=1,Prix!$H$28,0)+IF(AG65=1,Prix!$H$29,0)+Prix!$H$18,0)+IF(AH65=1,IF(NOT(OR(AND(NOT(AM65),NOT(AN65),NOT(AO65)),AND(NOT(AM65),NOT(AN65),AO65),AND(NOT(AM65),AN65,NOT(AO65)),AND(AM65,NOT(AN65),NOT(AO65))))=TRUE,"Erreur : au moins 2 options non compatibles sélectionnées",IF(AI65=1,Prix!$H$51,0)+IF(AJ65=1,Prix!$H$52,0)+IF(AL65=1,Prix!$H$54,0)+IF(AM65=1,Prix!$H$56,0)+IF(AN65=1,Prix!$H$57,0)+IF(AO65=1,Prix!$H$58,0)+IF(AK65=1,Prix!$H$53,0)+Prix!$H$49),0)+IF(AP65=1,IF(NOT(OR(AND(NOT(AU65),NOT(AV65),NOT(AW65)),AND(NOT(AU65),NOT(AV65),AW65),AND(NOT(AU65),AV65,NOT(AW65)),AND(AU65,NOT(AV65),NOT(AW65))))=TRUE,"Erreur : au moins 2 options non compatibles sélectionnées",IF(AQ65=1,Prix!$H$36,0)+IF(AR65=1,Prix!$H$37,0)+IF(AS65=1,Prix!$H$38,0)+IF(AU65=1,Prix!$H$41,0)+IF(AV65=1,Prix!$H$42,0)+IF(AW65=1,Prix!$H$43,0)+IF(AT65=1,Prix!$H$40,0)+IF(AX65=1,Prix!$H$44,0)+Prix!$H$34),0)),)</f>
        <v>81.430000000000007</v>
      </c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 s="149"/>
    </row>
    <row r="66" spans="1:72" x14ac:dyDescent="0.3">
      <c r="A66" s="160"/>
      <c r="B66" s="14"/>
      <c r="C66" s="15"/>
      <c r="D66" s="15"/>
      <c r="E66" s="31"/>
      <c r="F66" s="16"/>
      <c r="G66" s="17"/>
      <c r="H66" s="17"/>
      <c r="I66" s="22"/>
      <c r="J66" s="32"/>
      <c r="K66" s="112" t="str">
        <f t="shared" si="0"/>
        <v/>
      </c>
      <c r="L66" s="113" t="str">
        <f t="shared" si="1"/>
        <v/>
      </c>
      <c r="M66" s="113" t="str">
        <f t="shared" si="2"/>
        <v/>
      </c>
      <c r="N66" s="113" t="str">
        <f t="shared" si="3"/>
        <v/>
      </c>
      <c r="O66" s="113" t="str">
        <f t="shared" si="4"/>
        <v/>
      </c>
      <c r="P66" s="31"/>
      <c r="Q66" s="31"/>
      <c r="R66" s="102"/>
      <c r="S66" s="93"/>
      <c r="T66" s="134"/>
      <c r="U66" s="110" t="str">
        <f t="shared" si="5"/>
        <v/>
      </c>
      <c r="V66" s="110" t="str">
        <f t="shared" si="6"/>
        <v/>
      </c>
      <c r="W66" s="144"/>
      <c r="X66" s="32"/>
      <c r="Y66" s="110" t="str">
        <f t="shared" si="7"/>
        <v/>
      </c>
      <c r="Z66" s="110" t="str">
        <f t="shared" si="8"/>
        <v/>
      </c>
      <c r="AA66" s="110" t="str">
        <f t="shared" si="9"/>
        <v/>
      </c>
      <c r="AB66" s="110" t="str">
        <f t="shared" si="10"/>
        <v/>
      </c>
      <c r="AC66" s="110" t="str">
        <f t="shared" si="11"/>
        <v/>
      </c>
      <c r="AD66" s="31"/>
      <c r="AE66" s="31"/>
      <c r="AF66" s="31"/>
      <c r="AG66" s="65"/>
      <c r="AH66" s="32"/>
      <c r="AI66" s="110" t="str">
        <f t="shared" si="12"/>
        <v/>
      </c>
      <c r="AJ66" s="110" t="str">
        <f t="shared" si="13"/>
        <v/>
      </c>
      <c r="AK66" s="110" t="str">
        <f t="shared" si="14"/>
        <v/>
      </c>
      <c r="AL66" s="110" t="str">
        <f t="shared" si="15"/>
        <v/>
      </c>
      <c r="AM66" s="31"/>
      <c r="AN66" s="31"/>
      <c r="AO66" s="33"/>
      <c r="AP66" s="32"/>
      <c r="AQ66" s="108" t="str">
        <f t="shared" si="16"/>
        <v/>
      </c>
      <c r="AR66" s="108" t="str">
        <f t="shared" si="17"/>
        <v/>
      </c>
      <c r="AS66" s="108" t="str">
        <f t="shared" si="18"/>
        <v/>
      </c>
      <c r="AT66" s="14"/>
      <c r="AU66" s="14"/>
      <c r="AV66" s="14"/>
      <c r="AW66" s="14"/>
      <c r="AX66" s="33"/>
      <c r="AY66" s="153">
        <f>IFERROR(IF(NOT(OR(AND(J66,NOT(T66),NOT(X66),NOT(AH66),NOT(AP66)),AND(NOT(J66),T66,NOT(X66),NOT(AH66),NOT(AP66)),AND(NOT(J66),NOT(T66),X66,NOT(AH66),NOT(AP66)),AND(NOT(J66),NOT(T66),NOT(X66),AH66,NOT(AP66)),AND(NOT(J66),NOT(T66),NOT(X66),NOT(AH66),AP66),NOT(AND(J66,T66,X66,AH66,AP66))))=TRUE,"Erreur : au moins 2 imprimantes ont été sélectionnées sur la même ligne",IF(J66=1,IF(K66=1,Prix!$B$4,0)+IF(L66=1,Prix!$B$5,0)+IF(M66=1,Prix!$B$6,0)+IF(N66=1,Prix!$B$7,0)+IF(O66=1,Prix!$B$8,0)+IF(P66=1,Prix!$B$10,0)+IF(Q66=1,Prix!$B$11,0)+IF(R66=1,Prix!$B$12,0)+IF(S66=1,Prix!$B$13,0)+Prix!$B$2,0)+IF(T66=1,IF(U66=1,Prix!$B$65,0)+IF(W66=1,Prix!$B$68,0)+IF(V66=1,Prix!$B$66,0)+Prix!$B$63,0)+IF(X66=1,IF(Y66=1,Prix!$B$20,0)+IF(Z66=1,Prix!$B$21,0)+IF(AA66=1,Prix!$B$22,0)+IF(AB66=1,Prix!$B$23,0)+IF(AC66=1,Prix!$B$24,0)+IF(AD66=1,Prix!$B$26,0)+IF(AE66=1,Prix!$B$27,0)+IF(AF66=1,Prix!$B$28,0)+IF(AG66=1,Prix!$B$29,0)+Prix!$B$18,0)+IF(AH66=1,IF(NOT(OR(AND(NOT(AM66),NOT(AN66),NOT(AO66)),AND(NOT(AM66),NOT(AN66),AO66),AND(NOT(AM66),AN66,NOT(AO66)),AND(AM66,NOT(AN66),NOT(AO66))))=TRUE,"Erreur : au moins 2 options non compatibles sélectionnées",IF(AI66=1,Prix!$B$51,0)+IF(AJ66=1,Prix!$B$52,0)+IF(AL66=1,Prix!$B$54,0)+IF(AM66=1,Prix!$B$56,0)+IF(AN66=1,Prix!$B$57,0)+IF(AO66=1,Prix!$B$58,0)+IF(AK66=1,Prix!$B$53,0)+Prix!$B$49),0)+IF(AP66=1,IF(NOT(OR(AND(NOT(AU66),NOT(AV66),NOT(AW66)),AND(NOT(AU66),NOT(AV66),AW66),AND(NOT(AU66),AV66,NOT(AW66)),AND(AU66,NOT(AV66),NOT(AW66))))=TRUE,"Erreur : au moins 2 options non compatibles sélectionnées",IF(AQ66=1,Prix!$B$36,0)+IF(AR66=1,Prix!$B$37,0)+IF(AS66=1,Prix!$B$38,0)+IF(AU66=1,Prix!$B$41,0)+IF(AV66=1,Prix!$B$42,0)+IF(AW66=1,Prix!$B$43,0)+IF(AT66=1,Prix!$B$40,0)+IF(AX66=1,Prix!$B$44,0)+Prix!$B$34),0)),)</f>
        <v>0</v>
      </c>
      <c r="AZ66" s="153">
        <f>IFERROR(IF(NOT(OR(AND(J66,NOT(T66),NOT(X66),NOT(AH66),NOT(AP66)),AND(NOT(J66),T66,NOT(X66),NOT(AH66),NOT(AP66)),AND(NOT(J66),NOT(T66),X66,NOT(AH66),NOT(AP66)),AND(NOT(J66),NOT(T66),NOT(X66),AH66,NOT(AP66)),AND(NOT(J66),NOT(T66),NOT(X66),NOT(AH66),AP66),NOT(AND(J66,T66,X66,AH66,AP66))))=TRUE,"Erreur : au moins 2 imprimantes ont été sélectionnées sur la même ligne",IF(J66=1,IF(K66=1,Prix!$F$4,0)+IF(L66=1,Prix!$F$5,0)+IF(M66=1,Prix!$F$6,0)+IF(N66=1,Prix!$F$7,0)+IF(O66=1,Prix!$F$8,0)+IF(P66=1,Prix!$F$10,0)+IF(Q66=1,Prix!$F$11,0)+IF(R66=1,Prix!$F$12,0)+IF(S66=1,Prix!$F$13,0)+Prix!$F$2,0)+IF(T66=1,IF(U66=1,Prix!$F$65,0)+IF(W66=1,Prix!$F$68,0)+IF(V66=1,Prix!$F$66,0)+Prix!$F$63,0)+IF(X66=1,IF(Y66=1,Prix!$F$20,0)+IF(Z66=1,Prix!$F$21,0)+IF(AA66=1,Prix!$F$22,0)+IF(AB66=1,Prix!$F$23,0)+IF(AC66=1,Prix!$F$24,0)+IF(AD66=1,Prix!$F$26,0)+IF(AE66=1,Prix!$F$27,0)+IF(AF66=1,Prix!$F$28,0)+IF(AG66=1,Prix!$F$29,0)+Prix!$F$18,0)+IF(AH66=1,IF(NOT(OR(AND(NOT(AM66),NOT(AN66),NOT(AO66)),AND(NOT(AM66),NOT(AN66),AO66),AND(NOT(AM66),AN66,NOT(AO66)),AND(AM66,NOT(AN66),NOT(AO66))))=TRUE,"Erreur : au moins 2 options non compatibles sélectionnées",IF(AI66=1,Prix!$F$51,0)+IF(AJ66=1,Prix!$F$52,0)+IF(AL66=1,Prix!$F$54,0)+IF(AM66=1,Prix!$F$56,0)+IF(AN66=1,Prix!$F$57,0)+IF(AO66=1,Prix!$F$58,0)+IF(AK66=1,Prix!$F$53,0)+Prix!$F$49),0)+IF(AP66=1,IF(NOT(OR(AND(NOT(AU66),NOT(AV66),NOT(AW66)),AND(NOT(AU66),NOT(AV66),AW66),AND(NOT(AU66),AV66,NOT(AW66)),AND(AU66,NOT(AV66),NOT(AW66))))=TRUE,"Erreur : au moins 2 options non compatibles sélectionnées",IF(AQ66=1,Prix!$F$36,0)+IF(AR66=1,Prix!$F$37,0)+IF(AS66=1,Prix!$F$38,0)+IF(AU66=1,Prix!$F$41,0)+IF(AV66=1,Prix!$F$42,0)+IF(AW66=1,Prix!$F$43,0)+IF(AT66=1,Prix!$F$40,0)+IF(AX66=1,Prix!$F$44,0)+Prix!$F$34),0)),)</f>
        <v>0</v>
      </c>
      <c r="BA66" s="153">
        <f>IFERROR(IF(NOT(OR(AND(J66,NOT(T66),NOT(X66),NOT(AH66),NOT(AP66)),AND(NOT(J66),T66,NOT(X66),NOT(AH66),NOT(AP66)),AND(NOT(J66),NOT(T66),X66,NOT(AH66),NOT(AP66)),AND(NOT(J66),NOT(T66),NOT(X66),AH66,NOT(AP66)),AND(NOT(J66),NOT(T66),NOT(X66),NOT(AH66),AP66),NOT(AND(J66,T66,X66,AH66,AP66))))=TRUE,"Erreur : au moins 2 imprimantes ont été sélectionnées sur la même ligne",IF(J66=1,IF(K66=1,Prix!$G$4,0)+IF(L66=1,Prix!$G$5,0)+IF(M66=1,Prix!$G$6,0)+IF(N66=1,Prix!$G$7,0)+IF(O66=1,Prix!$G$8,0)+IF(P66=1,Prix!$G$10,0)+IF(Q66=1,Prix!$G$11,0)+IF(R66=1,Prix!$G$12,0)+IF(S66=1,Prix!$G$13,0)+Prix!$G$2,0)+IF(T66=1,IF(U66=1,Prix!$G$65,0)+IF(W66=1,Prix!$G$68,0)+IF(V66=1,Prix!$G$66,0)+Prix!$G$63,0)+IF(X66=1,IF(Y66=1,Prix!$G$20,0)+IF(Z66=1,Prix!$G$21,0)+IF(AA66=1,Prix!$G$22,0)+IF(AB66=1,Prix!$G$23,0)+IF(AC66=1,Prix!$G$24,0)+IF(AD66=1,Prix!$G$26,0)+IF(AE66=1,Prix!$G$27,0)+IF(AF66=1,Prix!$G$28,0)+IF(AG66=1,Prix!$G$29,0)+Prix!$G$18,0)+IF(AH66=1,IF(NOT(OR(AND(NOT(AM66),NOT(AN66),NOT(AO66)),AND(NOT(AM66),NOT(AN66),AO66),AND(NOT(AM66),AN66,NOT(AO66)),AND(AM66,NOT(AN66),NOT(AO66))))=TRUE,"Erreur : au moins 2 options non compatibles sélectionnées",IF(AI66=1,Prix!$G$51,0)+IF(AJ66=1,Prix!$G$52,0)+IF(AL66=1,Prix!$G$54,0)+IF(AM66=1,Prix!$G$56,0)+IF(AN66=1,Prix!$G$57,0)+IF(AO66=1,Prix!$G$58,0)+IF(AK66=1,Prix!$G$53,0)+Prix!$G$49),0)+IF(AP66=1,IF(NOT(OR(AND(NOT(AU66),NOT(AV66),NOT(AW66)),AND(NOT(AU66),NOT(AV66),AW66),AND(NOT(AU66),AV66,NOT(AW66)),AND(AU66,NOT(AV66),NOT(AW66))))=TRUE,"Erreur : au moins 2 options non compatibles sélectionnées",IF(AQ66=1,Prix!$G$36,0)+IF(AR66=1,Prix!$G$37,0)+IF(AS66=1,Prix!$G$38,0)+IF(AU66=1,Prix!$G$41,0)+IF(AV66=1,Prix!$G$42,0)+IF(AW66=1,Prix!$G$43,0)+IF(AT66=1,Prix!$G$40,0)+IF(AX66=1,Prix!$G$44,0)+Prix!$G$34),0)),)</f>
        <v>0</v>
      </c>
      <c r="BB66" s="153">
        <f>IFERROR(IF(NOT(OR(AND(J66,NOT(T66),NOT(X66),NOT(AH66),NOT(AP66)),AND(NOT(J66),T66,NOT(X66),NOT(AH66),NOT(AP66)),AND(NOT(J66),NOT(T66),X66,NOT(AH66),NOT(AP66)),AND(NOT(J66),NOT(T66),NOT(X66),AH66,NOT(AP66)),AND(NOT(J66),NOT(T66),NOT(X66),NOT(AH66),AP66),NOT(AND(J66,T66,X66,AH66,AP66))))=TRUE,"Erreur : au moins 2 imprimantes ont été sélectionnées sur la même ligne",IF(J66=1,IF(K66=1,Prix!$H$4,0)+IF(L66=1,Prix!$H$5,0)+IF(M66=1,Prix!$H$6,0)+IF(N66=1,Prix!$H$7,0)+IF(O66=1,Prix!$H$8,0)+IF(P66=1,Prix!$H$10,0)+IF(Q66=1,Prix!$H$11,0)+IF(R66=1,Prix!$H$12,0)+IF(S66=1,Prix!$H$13,0)+Prix!$H$2,0)+IF(T66=1,IF(U66=1,Prix!$H$65,0)+IF(W66=1,Prix!$H$68,0)+IF(V66=1,Prix!$H$66,0)+Prix!$H$63,0)+IF(X66=1,IF(Y66=1,Prix!$H$20,0)+IF(Z66=1,Prix!$H$21,0)+IF(AA66=1,Prix!$H$22,0)+IF(AB66=1,Prix!$H$23,0)+IF(AC66=1,Prix!$H$24,0)+IF(AD66=1,Prix!$H$26,0)+IF(AE66=1,Prix!$H$27,0)+IF(AF66=1,Prix!$H$28,0)+IF(AG66=1,Prix!$H$29,0)+Prix!$H$18,0)+IF(AH66=1,IF(NOT(OR(AND(NOT(AM66),NOT(AN66),NOT(AO66)),AND(NOT(AM66),NOT(AN66),AO66),AND(NOT(AM66),AN66,NOT(AO66)),AND(AM66,NOT(AN66),NOT(AO66))))=TRUE,"Erreur : au moins 2 options non compatibles sélectionnées",IF(AI66=1,Prix!$H$51,0)+IF(AJ66=1,Prix!$H$52,0)+IF(AL66=1,Prix!$H$54,0)+IF(AM66=1,Prix!$H$56,0)+IF(AN66=1,Prix!$H$57,0)+IF(AO66=1,Prix!$H$58,0)+IF(AK66=1,Prix!$H$53,0)+Prix!$H$49),0)+IF(AP66=1,IF(NOT(OR(AND(NOT(AU66),NOT(AV66),NOT(AW66)),AND(NOT(AU66),NOT(AV66),AW66),AND(NOT(AU66),AV66,NOT(AW66)),AND(AU66,NOT(AV66),NOT(AW66))))=TRUE,"Erreur : au moins 2 options non compatibles sélectionnées",IF(AQ66=1,Prix!$H$36,0)+IF(AR66=1,Prix!$H$37,0)+IF(AS66=1,Prix!$H$38,0)+IF(AU66=1,Prix!$H$41,0)+IF(AV66=1,Prix!$H$42,0)+IF(AW66=1,Prix!$H$43,0)+IF(AT66=1,Prix!$H$40,0)+IF(AX66=1,Prix!$H$44,0)+Prix!$H$34),0)),)</f>
        <v>0</v>
      </c>
    </row>
    <row r="67" spans="1:72" x14ac:dyDescent="0.3">
      <c r="A67" s="162"/>
      <c r="B67" s="18"/>
      <c r="C67" s="19"/>
      <c r="D67" s="19"/>
      <c r="E67" s="34"/>
      <c r="F67" s="20"/>
      <c r="G67" s="21"/>
      <c r="H67" s="21"/>
      <c r="I67" s="24"/>
      <c r="J67" s="35"/>
      <c r="K67" s="112" t="str">
        <f t="shared" si="0"/>
        <v/>
      </c>
      <c r="L67" s="113" t="str">
        <f t="shared" si="1"/>
        <v/>
      </c>
      <c r="M67" s="113" t="str">
        <f t="shared" si="2"/>
        <v/>
      </c>
      <c r="N67" s="113" t="str">
        <f t="shared" si="3"/>
        <v/>
      </c>
      <c r="O67" s="113" t="str">
        <f t="shared" si="4"/>
        <v/>
      </c>
      <c r="P67" s="34"/>
      <c r="Q67" s="34"/>
      <c r="R67" s="103"/>
      <c r="S67" s="94"/>
      <c r="T67" s="135"/>
      <c r="U67" s="110" t="str">
        <f t="shared" si="5"/>
        <v/>
      </c>
      <c r="V67" s="110" t="str">
        <f t="shared" si="6"/>
        <v/>
      </c>
      <c r="W67" s="145"/>
      <c r="X67" s="35"/>
      <c r="Y67" s="110" t="str">
        <f t="shared" si="7"/>
        <v/>
      </c>
      <c r="Z67" s="110" t="str">
        <f t="shared" si="8"/>
        <v/>
      </c>
      <c r="AA67" s="110" t="str">
        <f t="shared" si="9"/>
        <v/>
      </c>
      <c r="AB67" s="110" t="str">
        <f t="shared" si="10"/>
        <v/>
      </c>
      <c r="AC67" s="110" t="str">
        <f t="shared" si="11"/>
        <v/>
      </c>
      <c r="AD67" s="34"/>
      <c r="AE67" s="34"/>
      <c r="AF67" s="34"/>
      <c r="AG67" s="66"/>
      <c r="AH67" s="35"/>
      <c r="AI67" s="110" t="str">
        <f t="shared" si="12"/>
        <v/>
      </c>
      <c r="AJ67" s="110" t="str">
        <f t="shared" si="13"/>
        <v/>
      </c>
      <c r="AK67" s="110" t="str">
        <f t="shared" si="14"/>
        <v/>
      </c>
      <c r="AL67" s="110" t="str">
        <f t="shared" si="15"/>
        <v/>
      </c>
      <c r="AM67" s="34"/>
      <c r="AN67" s="34"/>
      <c r="AO67" s="36"/>
      <c r="AP67" s="35"/>
      <c r="AQ67" s="108" t="str">
        <f t="shared" si="16"/>
        <v/>
      </c>
      <c r="AR67" s="108" t="str">
        <f t="shared" si="17"/>
        <v/>
      </c>
      <c r="AS67" s="108" t="str">
        <f t="shared" si="18"/>
        <v/>
      </c>
      <c r="AT67" s="18"/>
      <c r="AU67" s="18"/>
      <c r="AV67" s="18"/>
      <c r="AW67" s="18"/>
      <c r="AX67" s="36"/>
      <c r="AY67" s="153">
        <f>IFERROR(IF(NOT(OR(AND(J67,NOT(T67),NOT(X67),NOT(AH67),NOT(AP67)),AND(NOT(J67),T67,NOT(X67),NOT(AH67),NOT(AP67)),AND(NOT(J67),NOT(T67),X67,NOT(AH67),NOT(AP67)),AND(NOT(J67),NOT(T67),NOT(X67),AH67,NOT(AP67)),AND(NOT(J67),NOT(T67),NOT(X67),NOT(AH67),AP67),NOT(AND(J67,T67,X67,AH67,AP67))))=TRUE,"Erreur : au moins 2 imprimantes ont été sélectionnées sur la même ligne",IF(J67=1,IF(K67=1,Prix!$B$4,0)+IF(L67=1,Prix!$B$5,0)+IF(M67=1,Prix!$B$6,0)+IF(N67=1,Prix!$B$7,0)+IF(O67=1,Prix!$B$8,0)+IF(P67=1,Prix!$B$10,0)+IF(Q67=1,Prix!$B$11,0)+IF(R67=1,Prix!$B$12,0)+IF(S67=1,Prix!$B$13,0)+Prix!$B$2,0)+IF(T67=1,IF(U67=1,Prix!$B$65,0)+IF(W67=1,Prix!$B$68,0)+IF(V67=1,Prix!$B$66,0)+Prix!$B$63,0)+IF(X67=1,IF(Y67=1,Prix!$B$20,0)+IF(Z67=1,Prix!$B$21,0)+IF(AA67=1,Prix!$B$22,0)+IF(AB67=1,Prix!$B$23,0)+IF(AC67=1,Prix!$B$24,0)+IF(AD67=1,Prix!$B$26,0)+IF(AE67=1,Prix!$B$27,0)+IF(AF67=1,Prix!$B$28,0)+IF(AG67=1,Prix!$B$29,0)+Prix!$B$18,0)+IF(AH67=1,IF(NOT(OR(AND(NOT(AM67),NOT(AN67),NOT(AO67)),AND(NOT(AM67),NOT(AN67),AO67),AND(NOT(AM67),AN67,NOT(AO67)),AND(AM67,NOT(AN67),NOT(AO67))))=TRUE,"Erreur : au moins 2 options non compatibles sélectionnées",IF(AI67=1,Prix!$B$51,0)+IF(AJ67=1,Prix!$B$52,0)+IF(AL67=1,Prix!$B$54,0)+IF(AM67=1,Prix!$B$56,0)+IF(AN67=1,Prix!$B$57,0)+IF(AO67=1,Prix!$B$58,0)+IF(AK67=1,Prix!$B$53,0)+Prix!$B$49),0)+IF(AP67=1,IF(NOT(OR(AND(NOT(AU67),NOT(AV67),NOT(AW67)),AND(NOT(AU67),NOT(AV67),AW67),AND(NOT(AU67),AV67,NOT(AW67)),AND(AU67,NOT(AV67),NOT(AW67))))=TRUE,"Erreur : au moins 2 options non compatibles sélectionnées",IF(AQ67=1,Prix!$B$36,0)+IF(AR67=1,Prix!$B$37,0)+IF(AS67=1,Prix!$B$38,0)+IF(AU67=1,Prix!$B$41,0)+IF(AV67=1,Prix!$B$42,0)+IF(AW67=1,Prix!$B$43,0)+IF(AT67=1,Prix!$B$40,0)+IF(AX67=1,Prix!$B$44,0)+Prix!$B$34),0)),)</f>
        <v>0</v>
      </c>
      <c r="AZ67" s="153">
        <f>IFERROR(IF(NOT(OR(AND(J67,NOT(T67),NOT(X67),NOT(AH67),NOT(AP67)),AND(NOT(J67),T67,NOT(X67),NOT(AH67),NOT(AP67)),AND(NOT(J67),NOT(T67),X67,NOT(AH67),NOT(AP67)),AND(NOT(J67),NOT(T67),NOT(X67),AH67,NOT(AP67)),AND(NOT(J67),NOT(T67),NOT(X67),NOT(AH67),AP67),NOT(AND(J67,T67,X67,AH67,AP67))))=TRUE,"Erreur : au moins 2 imprimantes ont été sélectionnées sur la même ligne",IF(J67=1,IF(K67=1,Prix!$F$4,0)+IF(L67=1,Prix!$F$5,0)+IF(M67=1,Prix!$F$6,0)+IF(N67=1,Prix!$F$7,0)+IF(O67=1,Prix!$F$8,0)+IF(P67=1,Prix!$F$10,0)+IF(Q67=1,Prix!$F$11,0)+IF(R67=1,Prix!$F$12,0)+IF(S67=1,Prix!$F$13,0)+Prix!$F$2,0)+IF(T67=1,IF(U67=1,Prix!$F$65,0)+IF(W67=1,Prix!$F$68,0)+IF(V67=1,Prix!$F$66,0)+Prix!$F$63,0)+IF(X67=1,IF(Y67=1,Prix!$F$20,0)+IF(Z67=1,Prix!$F$21,0)+IF(AA67=1,Prix!$F$22,0)+IF(AB67=1,Prix!$F$23,0)+IF(AC67=1,Prix!$F$24,0)+IF(AD67=1,Prix!$F$26,0)+IF(AE67=1,Prix!$F$27,0)+IF(AF67=1,Prix!$F$28,0)+IF(AG67=1,Prix!$F$29,0)+Prix!$F$18,0)+IF(AH67=1,IF(NOT(OR(AND(NOT(AM67),NOT(AN67),NOT(AO67)),AND(NOT(AM67),NOT(AN67),AO67),AND(NOT(AM67),AN67,NOT(AO67)),AND(AM67,NOT(AN67),NOT(AO67))))=TRUE,"Erreur : au moins 2 options non compatibles sélectionnées",IF(AI67=1,Prix!$F$51,0)+IF(AJ67=1,Prix!$F$52,0)+IF(AL67=1,Prix!$F$54,0)+IF(AM67=1,Prix!$F$56,0)+IF(AN67=1,Prix!$F$57,0)+IF(AO67=1,Prix!$F$58,0)+IF(AK67=1,Prix!$F$53,0)+Prix!$F$49),0)+IF(AP67=1,IF(NOT(OR(AND(NOT(AU67),NOT(AV67),NOT(AW67)),AND(NOT(AU67),NOT(AV67),AW67),AND(NOT(AU67),AV67,NOT(AW67)),AND(AU67,NOT(AV67),NOT(AW67))))=TRUE,"Erreur : au moins 2 options non compatibles sélectionnées",IF(AQ67=1,Prix!$F$36,0)+IF(AR67=1,Prix!$F$37,0)+IF(AS67=1,Prix!$F$38,0)+IF(AU67=1,Prix!$F$41,0)+IF(AV67=1,Prix!$F$42,0)+IF(AW67=1,Prix!$F$43,0)+IF(AT67=1,Prix!$F$40,0)+IF(AX67=1,Prix!$F$44,0)+Prix!$F$34),0)),)</f>
        <v>0</v>
      </c>
      <c r="BA67" s="153">
        <f>IFERROR(IF(NOT(OR(AND(J67,NOT(T67),NOT(X67),NOT(AH67),NOT(AP67)),AND(NOT(J67),T67,NOT(X67),NOT(AH67),NOT(AP67)),AND(NOT(J67),NOT(T67),X67,NOT(AH67),NOT(AP67)),AND(NOT(J67),NOT(T67),NOT(X67),AH67,NOT(AP67)),AND(NOT(J67),NOT(T67),NOT(X67),NOT(AH67),AP67),NOT(AND(J67,T67,X67,AH67,AP67))))=TRUE,"Erreur : au moins 2 imprimantes ont été sélectionnées sur la même ligne",IF(J67=1,IF(K67=1,Prix!$G$4,0)+IF(L67=1,Prix!$G$5,0)+IF(M67=1,Prix!$G$6,0)+IF(N67=1,Prix!$G$7,0)+IF(O67=1,Prix!$G$8,0)+IF(P67=1,Prix!$G$10,0)+IF(Q67=1,Prix!$G$11,0)+IF(R67=1,Prix!$G$12,0)+IF(S67=1,Prix!$G$13,0)+Prix!$G$2,0)+IF(T67=1,IF(U67=1,Prix!$G$65,0)+IF(W67=1,Prix!$G$68,0)+IF(V67=1,Prix!$G$66,0)+Prix!$G$63,0)+IF(X67=1,IF(Y67=1,Prix!$G$20,0)+IF(Z67=1,Prix!$G$21,0)+IF(AA67=1,Prix!$G$22,0)+IF(AB67=1,Prix!$G$23,0)+IF(AC67=1,Prix!$G$24,0)+IF(AD67=1,Prix!$G$26,0)+IF(AE67=1,Prix!$G$27,0)+IF(AF67=1,Prix!$G$28,0)+IF(AG67=1,Prix!$G$29,0)+Prix!$G$18,0)+IF(AH67=1,IF(NOT(OR(AND(NOT(AM67),NOT(AN67),NOT(AO67)),AND(NOT(AM67),NOT(AN67),AO67),AND(NOT(AM67),AN67,NOT(AO67)),AND(AM67,NOT(AN67),NOT(AO67))))=TRUE,"Erreur : au moins 2 options non compatibles sélectionnées",IF(AI67=1,Prix!$G$51,0)+IF(AJ67=1,Prix!$G$52,0)+IF(AL67=1,Prix!$G$54,0)+IF(AM67=1,Prix!$G$56,0)+IF(AN67=1,Prix!$G$57,0)+IF(AO67=1,Prix!$G$58,0)+IF(AK67=1,Prix!$G$53,0)+Prix!$G$49),0)+IF(AP67=1,IF(NOT(OR(AND(NOT(AU67),NOT(AV67),NOT(AW67)),AND(NOT(AU67),NOT(AV67),AW67),AND(NOT(AU67),AV67,NOT(AW67)),AND(AU67,NOT(AV67),NOT(AW67))))=TRUE,"Erreur : au moins 2 options non compatibles sélectionnées",IF(AQ67=1,Prix!$G$36,0)+IF(AR67=1,Prix!$G$37,0)+IF(AS67=1,Prix!$G$38,0)+IF(AU67=1,Prix!$G$41,0)+IF(AV67=1,Prix!$G$42,0)+IF(AW67=1,Prix!$G$43,0)+IF(AT67=1,Prix!$G$40,0)+IF(AX67=1,Prix!$G$44,0)+Prix!$G$34),0)),)</f>
        <v>0</v>
      </c>
      <c r="BB67" s="153">
        <f>IFERROR(IF(NOT(OR(AND(J67,NOT(T67),NOT(X67),NOT(AH67),NOT(AP67)),AND(NOT(J67),T67,NOT(X67),NOT(AH67),NOT(AP67)),AND(NOT(J67),NOT(T67),X67,NOT(AH67),NOT(AP67)),AND(NOT(J67),NOT(T67),NOT(X67),AH67,NOT(AP67)),AND(NOT(J67),NOT(T67),NOT(X67),NOT(AH67),AP67),NOT(AND(J67,T67,X67,AH67,AP67))))=TRUE,"Erreur : au moins 2 imprimantes ont été sélectionnées sur la même ligne",IF(J67=1,IF(K67=1,Prix!$H$4,0)+IF(L67=1,Prix!$H$5,0)+IF(M67=1,Prix!$H$6,0)+IF(N67=1,Prix!$H$7,0)+IF(O67=1,Prix!$H$8,0)+IF(P67=1,Prix!$H$10,0)+IF(Q67=1,Prix!$H$11,0)+IF(R67=1,Prix!$H$12,0)+IF(S67=1,Prix!$H$13,0)+Prix!$H$2,0)+IF(T67=1,IF(U67=1,Prix!$H$65,0)+IF(W67=1,Prix!$H$68,0)+IF(V67=1,Prix!$H$66,0)+Prix!$H$63,0)+IF(X67=1,IF(Y67=1,Prix!$H$20,0)+IF(Z67=1,Prix!$H$21,0)+IF(AA67=1,Prix!$H$22,0)+IF(AB67=1,Prix!$H$23,0)+IF(AC67=1,Prix!$H$24,0)+IF(AD67=1,Prix!$H$26,0)+IF(AE67=1,Prix!$H$27,0)+IF(AF67=1,Prix!$H$28,0)+IF(AG67=1,Prix!$H$29,0)+Prix!$H$18,0)+IF(AH67=1,IF(NOT(OR(AND(NOT(AM67),NOT(AN67),NOT(AO67)),AND(NOT(AM67),NOT(AN67),AO67),AND(NOT(AM67),AN67,NOT(AO67)),AND(AM67,NOT(AN67),NOT(AO67))))=TRUE,"Erreur : au moins 2 options non compatibles sélectionnées",IF(AI67=1,Prix!$H$51,0)+IF(AJ67=1,Prix!$H$52,0)+IF(AL67=1,Prix!$H$54,0)+IF(AM67=1,Prix!$H$56,0)+IF(AN67=1,Prix!$H$57,0)+IF(AO67=1,Prix!$H$58,0)+IF(AK67=1,Prix!$H$53,0)+Prix!$H$49),0)+IF(AP67=1,IF(NOT(OR(AND(NOT(AU67),NOT(AV67),NOT(AW67)),AND(NOT(AU67),NOT(AV67),AW67),AND(NOT(AU67),AV67,NOT(AW67)),AND(AU67,NOT(AV67),NOT(AW67))))=TRUE,"Erreur : au moins 2 options non compatibles sélectionnées",IF(AQ67=1,Prix!$H$36,0)+IF(AR67=1,Prix!$H$37,0)+IF(AS67=1,Prix!$H$38,0)+IF(AU67=1,Prix!$H$41,0)+IF(AV67=1,Prix!$H$42,0)+IF(AW67=1,Prix!$H$43,0)+IF(AT67=1,Prix!$H$40,0)+IF(AX67=1,Prix!$H$44,0)+Prix!$H$34),0)),)</f>
        <v>0</v>
      </c>
    </row>
    <row r="68" spans="1:72" x14ac:dyDescent="0.3">
      <c r="A68" s="160"/>
      <c r="B68" s="14"/>
      <c r="C68" s="15"/>
      <c r="D68" s="15"/>
      <c r="E68" s="15"/>
      <c r="F68" s="16"/>
      <c r="G68" s="17"/>
      <c r="H68" s="17"/>
      <c r="I68" s="22"/>
      <c r="J68" s="25"/>
      <c r="K68" s="112" t="str">
        <f t="shared" si="0"/>
        <v/>
      </c>
      <c r="L68" s="113" t="str">
        <f t="shared" si="1"/>
        <v/>
      </c>
      <c r="M68" s="113" t="str">
        <f t="shared" si="2"/>
        <v/>
      </c>
      <c r="N68" s="113" t="str">
        <f t="shared" si="3"/>
        <v/>
      </c>
      <c r="O68" s="113" t="str">
        <f t="shared" si="4"/>
        <v/>
      </c>
      <c r="P68" s="15"/>
      <c r="Q68" s="15"/>
      <c r="R68" s="97"/>
      <c r="S68" s="87"/>
      <c r="T68" s="128"/>
      <c r="U68" s="110" t="str">
        <f t="shared" si="5"/>
        <v/>
      </c>
      <c r="V68" s="110" t="str">
        <f t="shared" si="6"/>
        <v/>
      </c>
      <c r="W68" s="138"/>
      <c r="X68" s="25"/>
      <c r="Y68" s="110" t="str">
        <f t="shared" si="7"/>
        <v/>
      </c>
      <c r="Z68" s="110" t="str">
        <f t="shared" si="8"/>
        <v/>
      </c>
      <c r="AA68" s="110" t="str">
        <f t="shared" si="9"/>
        <v/>
      </c>
      <c r="AB68" s="110" t="str">
        <f t="shared" si="10"/>
        <v/>
      </c>
      <c r="AC68" s="110" t="str">
        <f t="shared" si="11"/>
        <v/>
      </c>
      <c r="AD68" s="15"/>
      <c r="AE68" s="15"/>
      <c r="AF68" s="15"/>
      <c r="AG68" s="61"/>
      <c r="AH68" s="25"/>
      <c r="AI68" s="110" t="str">
        <f t="shared" si="12"/>
        <v/>
      </c>
      <c r="AJ68" s="110" t="str">
        <f t="shared" si="13"/>
        <v/>
      </c>
      <c r="AK68" s="110" t="str">
        <f t="shared" si="14"/>
        <v/>
      </c>
      <c r="AL68" s="110" t="str">
        <f t="shared" si="15"/>
        <v/>
      </c>
      <c r="AM68" s="15"/>
      <c r="AN68" s="15"/>
      <c r="AO68" s="26"/>
      <c r="AP68" s="25"/>
      <c r="AQ68" s="108" t="str">
        <f t="shared" si="16"/>
        <v/>
      </c>
      <c r="AR68" s="108" t="str">
        <f t="shared" si="17"/>
        <v/>
      </c>
      <c r="AS68" s="108" t="str">
        <f t="shared" si="18"/>
        <v/>
      </c>
      <c r="AT68" s="14"/>
      <c r="AU68" s="14"/>
      <c r="AV68" s="14"/>
      <c r="AW68" s="14"/>
      <c r="AX68" s="26"/>
      <c r="AY68" s="153">
        <f>IFERROR(IF(NOT(OR(AND(J68,NOT(T68),NOT(X68),NOT(AH68),NOT(AP68)),AND(NOT(J68),T68,NOT(X68),NOT(AH68),NOT(AP68)),AND(NOT(J68),NOT(T68),X68,NOT(AH68),NOT(AP68)),AND(NOT(J68),NOT(T68),NOT(X68),AH68,NOT(AP68)),AND(NOT(J68),NOT(T68),NOT(X68),NOT(AH68),AP68),NOT(AND(J68,T68,X68,AH68,AP68))))=TRUE,"Erreur : au moins 2 imprimantes ont été sélectionnées sur la même ligne",IF(J68=1,IF(K68=1,Prix!$B$4,0)+IF(L68=1,Prix!$B$5,0)+IF(M68=1,Prix!$B$6,0)+IF(N68=1,Prix!$B$7,0)+IF(O68=1,Prix!$B$8,0)+IF(P68=1,Prix!$B$10,0)+IF(Q68=1,Prix!$B$11,0)+IF(R68=1,Prix!$B$12,0)+IF(S68=1,Prix!$B$13,0)+Prix!$B$2,0)+IF(T68=1,IF(U68=1,Prix!$B$65,0)+IF(W68=1,Prix!$B$68,0)+IF(V68=1,Prix!$B$66,0)+Prix!$B$63,0)+IF(X68=1,IF(Y68=1,Prix!$B$20,0)+IF(Z68=1,Prix!$B$21,0)+IF(AA68=1,Prix!$B$22,0)+IF(AB68=1,Prix!$B$23,0)+IF(AC68=1,Prix!$B$24,0)+IF(AD68=1,Prix!$B$26,0)+IF(AE68=1,Prix!$B$27,0)+IF(AF68=1,Prix!$B$28,0)+IF(AG68=1,Prix!$B$29,0)+Prix!$B$18,0)+IF(AH68=1,IF(NOT(OR(AND(NOT(AM68),NOT(AN68),NOT(AO68)),AND(NOT(AM68),NOT(AN68),AO68),AND(NOT(AM68),AN68,NOT(AO68)),AND(AM68,NOT(AN68),NOT(AO68))))=TRUE,"Erreur : au moins 2 options non compatibles sélectionnées",IF(AI68=1,Prix!$B$51,0)+IF(AJ68=1,Prix!$B$52,0)+IF(AL68=1,Prix!$B$54,0)+IF(AM68=1,Prix!$B$56,0)+IF(AN68=1,Prix!$B$57,0)+IF(AO68=1,Prix!$B$58,0)+IF(AK68=1,Prix!$B$53,0)+Prix!$B$49),0)+IF(AP68=1,IF(NOT(OR(AND(NOT(AU68),NOT(AV68),NOT(AW68)),AND(NOT(AU68),NOT(AV68),AW68),AND(NOT(AU68),AV68,NOT(AW68)),AND(AU68,NOT(AV68),NOT(AW68))))=TRUE,"Erreur : au moins 2 options non compatibles sélectionnées",IF(AQ68=1,Prix!$B$36,0)+IF(AR68=1,Prix!$B$37,0)+IF(AS68=1,Prix!$B$38,0)+IF(AU68=1,Prix!$B$41,0)+IF(AV68=1,Prix!$B$42,0)+IF(AW68=1,Prix!$B$43,0)+IF(AT68=1,Prix!$B$40,0)+IF(AX68=1,Prix!$B$44,0)+Prix!$B$34),0)),)</f>
        <v>0</v>
      </c>
      <c r="AZ68" s="153">
        <f>IFERROR(IF(NOT(OR(AND(J68,NOT(T68),NOT(X68),NOT(AH68),NOT(AP68)),AND(NOT(J68),T68,NOT(X68),NOT(AH68),NOT(AP68)),AND(NOT(J68),NOT(T68),X68,NOT(AH68),NOT(AP68)),AND(NOT(J68),NOT(T68),NOT(X68),AH68,NOT(AP68)),AND(NOT(J68),NOT(T68),NOT(X68),NOT(AH68),AP68),NOT(AND(J68,T68,X68,AH68,AP68))))=TRUE,"Erreur : au moins 2 imprimantes ont été sélectionnées sur la même ligne",IF(J68=1,IF(K68=1,Prix!$F$4,0)+IF(L68=1,Prix!$F$5,0)+IF(M68=1,Prix!$F$6,0)+IF(N68=1,Prix!$F$7,0)+IF(O68=1,Prix!$F$8,0)+IF(P68=1,Prix!$F$10,0)+IF(Q68=1,Prix!$F$11,0)+IF(R68=1,Prix!$F$12,0)+IF(S68=1,Prix!$F$13,0)+Prix!$F$2,0)+IF(T68=1,IF(U68=1,Prix!$F$65,0)+IF(W68=1,Prix!$F$68,0)+IF(V68=1,Prix!$F$66,0)+Prix!$F$63,0)+IF(X68=1,IF(Y68=1,Prix!$F$20,0)+IF(Z68=1,Prix!$F$21,0)+IF(AA68=1,Prix!$F$22,0)+IF(AB68=1,Prix!$F$23,0)+IF(AC68=1,Prix!$F$24,0)+IF(AD68=1,Prix!$F$26,0)+IF(AE68=1,Prix!$F$27,0)+IF(AF68=1,Prix!$F$28,0)+IF(AG68=1,Prix!$F$29,0)+Prix!$F$18,0)+IF(AH68=1,IF(NOT(OR(AND(NOT(AM68),NOT(AN68),NOT(AO68)),AND(NOT(AM68),NOT(AN68),AO68),AND(NOT(AM68),AN68,NOT(AO68)),AND(AM68,NOT(AN68),NOT(AO68))))=TRUE,"Erreur : au moins 2 options non compatibles sélectionnées",IF(AI68=1,Prix!$F$51,0)+IF(AJ68=1,Prix!$F$52,0)+IF(AL68=1,Prix!$F$54,0)+IF(AM68=1,Prix!$F$56,0)+IF(AN68=1,Prix!$F$57,0)+IF(AO68=1,Prix!$F$58,0)+IF(AK68=1,Prix!$F$53,0)+Prix!$F$49),0)+IF(AP68=1,IF(NOT(OR(AND(NOT(AU68),NOT(AV68),NOT(AW68)),AND(NOT(AU68),NOT(AV68),AW68),AND(NOT(AU68),AV68,NOT(AW68)),AND(AU68,NOT(AV68),NOT(AW68))))=TRUE,"Erreur : au moins 2 options non compatibles sélectionnées",IF(AQ68=1,Prix!$F$36,0)+IF(AR68=1,Prix!$F$37,0)+IF(AS68=1,Prix!$F$38,0)+IF(AU68=1,Prix!$F$41,0)+IF(AV68=1,Prix!$F$42,0)+IF(AW68=1,Prix!$F$43,0)+IF(AT68=1,Prix!$F$40,0)+IF(AX68=1,Prix!$F$44,0)+Prix!$F$34),0)),)</f>
        <v>0</v>
      </c>
      <c r="BA68" s="153">
        <f>IFERROR(IF(NOT(OR(AND(J68,NOT(T68),NOT(X68),NOT(AH68),NOT(AP68)),AND(NOT(J68),T68,NOT(X68),NOT(AH68),NOT(AP68)),AND(NOT(J68),NOT(T68),X68,NOT(AH68),NOT(AP68)),AND(NOT(J68),NOT(T68),NOT(X68),AH68,NOT(AP68)),AND(NOT(J68),NOT(T68),NOT(X68),NOT(AH68),AP68),NOT(AND(J68,T68,X68,AH68,AP68))))=TRUE,"Erreur : au moins 2 imprimantes ont été sélectionnées sur la même ligne",IF(J68=1,IF(K68=1,Prix!$G$4,0)+IF(L68=1,Prix!$G$5,0)+IF(M68=1,Prix!$G$6,0)+IF(N68=1,Prix!$G$7,0)+IF(O68=1,Prix!$G$8,0)+IF(P68=1,Prix!$G$10,0)+IF(Q68=1,Prix!$G$11,0)+IF(R68=1,Prix!$G$12,0)+IF(S68=1,Prix!$G$13,0)+Prix!$G$2,0)+IF(T68=1,IF(U68=1,Prix!$G$65,0)+IF(W68=1,Prix!$G$68,0)+IF(V68=1,Prix!$G$66,0)+Prix!$G$63,0)+IF(X68=1,IF(Y68=1,Prix!$G$20,0)+IF(Z68=1,Prix!$G$21,0)+IF(AA68=1,Prix!$G$22,0)+IF(AB68=1,Prix!$G$23,0)+IF(AC68=1,Prix!$G$24,0)+IF(AD68=1,Prix!$G$26,0)+IF(AE68=1,Prix!$G$27,0)+IF(AF68=1,Prix!$G$28,0)+IF(AG68=1,Prix!$G$29,0)+Prix!$G$18,0)+IF(AH68=1,IF(NOT(OR(AND(NOT(AM68),NOT(AN68),NOT(AO68)),AND(NOT(AM68),NOT(AN68),AO68),AND(NOT(AM68),AN68,NOT(AO68)),AND(AM68,NOT(AN68),NOT(AO68))))=TRUE,"Erreur : au moins 2 options non compatibles sélectionnées",IF(AI68=1,Prix!$G$51,0)+IF(AJ68=1,Prix!$G$52,0)+IF(AL68=1,Prix!$G$54,0)+IF(AM68=1,Prix!$G$56,0)+IF(AN68=1,Prix!$G$57,0)+IF(AO68=1,Prix!$G$58,0)+IF(AK68=1,Prix!$G$53,0)+Prix!$G$49),0)+IF(AP68=1,IF(NOT(OR(AND(NOT(AU68),NOT(AV68),NOT(AW68)),AND(NOT(AU68),NOT(AV68),AW68),AND(NOT(AU68),AV68,NOT(AW68)),AND(AU68,NOT(AV68),NOT(AW68))))=TRUE,"Erreur : au moins 2 options non compatibles sélectionnées",IF(AQ68=1,Prix!$G$36,0)+IF(AR68=1,Prix!$G$37,0)+IF(AS68=1,Prix!$G$38,0)+IF(AU68=1,Prix!$G$41,0)+IF(AV68=1,Prix!$G$42,0)+IF(AW68=1,Prix!$G$43,0)+IF(AT68=1,Prix!$G$40,0)+IF(AX68=1,Prix!$G$44,0)+Prix!$G$34),0)),)</f>
        <v>0</v>
      </c>
      <c r="BB68" s="153">
        <f>IFERROR(IF(NOT(OR(AND(J68,NOT(T68),NOT(X68),NOT(AH68),NOT(AP68)),AND(NOT(J68),T68,NOT(X68),NOT(AH68),NOT(AP68)),AND(NOT(J68),NOT(T68),X68,NOT(AH68),NOT(AP68)),AND(NOT(J68),NOT(T68),NOT(X68),AH68,NOT(AP68)),AND(NOT(J68),NOT(T68),NOT(X68),NOT(AH68),AP68),NOT(AND(J68,T68,X68,AH68,AP68))))=TRUE,"Erreur : au moins 2 imprimantes ont été sélectionnées sur la même ligne",IF(J68=1,IF(K68=1,Prix!$H$4,0)+IF(L68=1,Prix!$H$5,0)+IF(M68=1,Prix!$H$6,0)+IF(N68=1,Prix!$H$7,0)+IF(O68=1,Prix!$H$8,0)+IF(P68=1,Prix!$H$10,0)+IF(Q68=1,Prix!$H$11,0)+IF(R68=1,Prix!$H$12,0)+IF(S68=1,Prix!$H$13,0)+Prix!$H$2,0)+IF(T68=1,IF(U68=1,Prix!$H$65,0)+IF(W68=1,Prix!$H$68,0)+IF(V68=1,Prix!$H$66,0)+Prix!$H$63,0)+IF(X68=1,IF(Y68=1,Prix!$H$20,0)+IF(Z68=1,Prix!$H$21,0)+IF(AA68=1,Prix!$H$22,0)+IF(AB68=1,Prix!$H$23,0)+IF(AC68=1,Prix!$H$24,0)+IF(AD68=1,Prix!$H$26,0)+IF(AE68=1,Prix!$H$27,0)+IF(AF68=1,Prix!$H$28,0)+IF(AG68=1,Prix!$H$29,0)+Prix!$H$18,0)+IF(AH68=1,IF(NOT(OR(AND(NOT(AM68),NOT(AN68),NOT(AO68)),AND(NOT(AM68),NOT(AN68),AO68),AND(NOT(AM68),AN68,NOT(AO68)),AND(AM68,NOT(AN68),NOT(AO68))))=TRUE,"Erreur : au moins 2 options non compatibles sélectionnées",IF(AI68=1,Prix!$H$51,0)+IF(AJ68=1,Prix!$H$52,0)+IF(AL68=1,Prix!$H$54,0)+IF(AM68=1,Prix!$H$56,0)+IF(AN68=1,Prix!$H$57,0)+IF(AO68=1,Prix!$H$58,0)+IF(AK68=1,Prix!$H$53,0)+Prix!$H$49),0)+IF(AP68=1,IF(NOT(OR(AND(NOT(AU68),NOT(AV68),NOT(AW68)),AND(NOT(AU68),NOT(AV68),AW68),AND(NOT(AU68),AV68,NOT(AW68)),AND(AU68,NOT(AV68),NOT(AW68))))=TRUE,"Erreur : au moins 2 options non compatibles sélectionnées",IF(AQ68=1,Prix!$H$36,0)+IF(AR68=1,Prix!$H$37,0)+IF(AS68=1,Prix!$H$38,0)+IF(AU68=1,Prix!$H$41,0)+IF(AV68=1,Prix!$H$42,0)+IF(AW68=1,Prix!$H$43,0)+IF(AT68=1,Prix!$H$40,0)+IF(AX68=1,Prix!$H$44,0)+Prix!$H$34),0)),)</f>
        <v>0</v>
      </c>
    </row>
    <row r="69" spans="1:72" x14ac:dyDescent="0.3">
      <c r="A69" s="161"/>
      <c r="B69" s="10"/>
      <c r="C69" s="11"/>
      <c r="D69" s="11"/>
      <c r="E69" s="11"/>
      <c r="F69" s="12"/>
      <c r="G69" s="13"/>
      <c r="H69" s="13"/>
      <c r="I69" s="23"/>
      <c r="J69" s="27">
        <v>1</v>
      </c>
      <c r="K69" s="112">
        <f t="shared" si="0"/>
        <v>1</v>
      </c>
      <c r="L69" s="113">
        <f t="shared" si="1"/>
        <v>1</v>
      </c>
      <c r="M69" s="113">
        <f t="shared" si="2"/>
        <v>1</v>
      </c>
      <c r="N69" s="113" t="str">
        <f t="shared" si="3"/>
        <v/>
      </c>
      <c r="O69" s="113" t="str">
        <f t="shared" si="4"/>
        <v/>
      </c>
      <c r="P69" s="11">
        <v>1</v>
      </c>
      <c r="Q69" s="11">
        <v>1</v>
      </c>
      <c r="R69" s="98"/>
      <c r="S69" s="88">
        <v>1</v>
      </c>
      <c r="T69" s="129"/>
      <c r="U69" s="110" t="str">
        <f t="shared" si="5"/>
        <v/>
      </c>
      <c r="V69" s="110" t="str">
        <f t="shared" si="6"/>
        <v/>
      </c>
      <c r="W69" s="139"/>
      <c r="X69" s="27"/>
      <c r="Y69" s="110" t="str">
        <f t="shared" si="7"/>
        <v/>
      </c>
      <c r="Z69" s="110" t="str">
        <f t="shared" si="8"/>
        <v/>
      </c>
      <c r="AA69" s="110" t="str">
        <f t="shared" si="9"/>
        <v/>
      </c>
      <c r="AB69" s="110" t="str">
        <f t="shared" si="10"/>
        <v/>
      </c>
      <c r="AC69" s="110" t="str">
        <f t="shared" si="11"/>
        <v/>
      </c>
      <c r="AD69" s="11"/>
      <c r="AE69" s="11"/>
      <c r="AF69" s="11"/>
      <c r="AG69" s="62"/>
      <c r="AH69" s="27"/>
      <c r="AI69" s="110" t="str">
        <f t="shared" si="12"/>
        <v/>
      </c>
      <c r="AJ69" s="110" t="str">
        <f t="shared" si="13"/>
        <v/>
      </c>
      <c r="AK69" s="110" t="str">
        <f t="shared" si="14"/>
        <v/>
      </c>
      <c r="AL69" s="110" t="str">
        <f t="shared" si="15"/>
        <v/>
      </c>
      <c r="AM69" s="11"/>
      <c r="AN69" s="11"/>
      <c r="AO69" s="28"/>
      <c r="AP69" s="27"/>
      <c r="AQ69" s="108" t="str">
        <f t="shared" si="16"/>
        <v/>
      </c>
      <c r="AR69" s="108" t="str">
        <f t="shared" si="17"/>
        <v/>
      </c>
      <c r="AS69" s="108" t="str">
        <f t="shared" si="18"/>
        <v/>
      </c>
      <c r="AT69" s="10"/>
      <c r="AU69" s="10"/>
      <c r="AV69" s="10"/>
      <c r="AW69" s="10"/>
      <c r="AX69" s="28"/>
      <c r="AY69" s="153">
        <f>IFERROR(IF(NOT(OR(AND(J69,NOT(T69),NOT(X69),NOT(AH69),NOT(AP69)),AND(NOT(J69),T69,NOT(X69),NOT(AH69),NOT(AP69)),AND(NOT(J69),NOT(T69),X69,NOT(AH69),NOT(AP69)),AND(NOT(J69),NOT(T69),NOT(X69),AH69,NOT(AP69)),AND(NOT(J69),NOT(T69),NOT(X69),NOT(AH69),AP69),NOT(AND(J69,T69,X69,AH69,AP69))))=TRUE,"Erreur : au moins 2 imprimantes ont été sélectionnées sur la même ligne",IF(J69=1,IF(K69=1,Prix!$B$4,0)+IF(L69=1,Prix!$B$5,0)+IF(M69=1,Prix!$B$6,0)+IF(N69=1,Prix!$B$7,0)+IF(O69=1,Prix!$B$8,0)+IF(P69=1,Prix!$B$10,0)+IF(Q69=1,Prix!$B$11,0)+IF(R69=1,Prix!$B$12,0)+IF(S69=1,Prix!$B$13,0)+Prix!$B$2,0)+IF(T69=1,IF(U69=1,Prix!$B$65,0)+IF(W69=1,Prix!$B$68,0)+IF(V69=1,Prix!$B$66,0)+Prix!$B$63,0)+IF(X69=1,IF(Y69=1,Prix!$B$20,0)+IF(Z69=1,Prix!$B$21,0)+IF(AA69=1,Prix!$B$22,0)+IF(AB69=1,Prix!$B$23,0)+IF(AC69=1,Prix!$B$24,0)+IF(AD69=1,Prix!$B$26,0)+IF(AE69=1,Prix!$B$27,0)+IF(AF69=1,Prix!$B$28,0)+IF(AG69=1,Prix!$B$29,0)+Prix!$B$18,0)+IF(AH69=1,IF(NOT(OR(AND(NOT(AM69),NOT(AN69),NOT(AO69)),AND(NOT(AM69),NOT(AN69),AO69),AND(NOT(AM69),AN69,NOT(AO69)),AND(AM69,NOT(AN69),NOT(AO69))))=TRUE,"Erreur : au moins 2 options non compatibles sélectionnées",IF(AI69=1,Prix!$B$51,0)+IF(AJ69=1,Prix!$B$52,0)+IF(AL69=1,Prix!$B$54,0)+IF(AM69=1,Prix!$B$56,0)+IF(AN69=1,Prix!$B$57,0)+IF(AO69=1,Prix!$B$58,0)+IF(AK69=1,Prix!$B$53,0)+Prix!$B$49),0)+IF(AP69=1,IF(NOT(OR(AND(NOT(AU69),NOT(AV69),NOT(AW69)),AND(NOT(AU69),NOT(AV69),AW69),AND(NOT(AU69),AV69,NOT(AW69)),AND(AU69,NOT(AV69),NOT(AW69))))=TRUE,"Erreur : au moins 2 options non compatibles sélectionnées",IF(AQ69=1,Prix!$B$36,0)+IF(AR69=1,Prix!$B$37,0)+IF(AS69=1,Prix!$B$38,0)+IF(AU69=1,Prix!$B$41,0)+IF(AV69=1,Prix!$B$42,0)+IF(AW69=1,Prix!$B$43,0)+IF(AT69=1,Prix!$B$40,0)+IF(AX69=1,Prix!$B$44,0)+Prix!$B$34),0)),)</f>
        <v>3951.56</v>
      </c>
      <c r="AZ69" s="153">
        <f>IFERROR(IF(NOT(OR(AND(J69,NOT(T69),NOT(X69),NOT(AH69),NOT(AP69)),AND(NOT(J69),T69,NOT(X69),NOT(AH69),NOT(AP69)),AND(NOT(J69),NOT(T69),X69,NOT(AH69),NOT(AP69)),AND(NOT(J69),NOT(T69),NOT(X69),AH69,NOT(AP69)),AND(NOT(J69),NOT(T69),NOT(X69),NOT(AH69),AP69),NOT(AND(J69,T69,X69,AH69,AP69))))=TRUE,"Erreur : au moins 2 imprimantes ont été sélectionnées sur la même ligne",IF(J69=1,IF(K69=1,Prix!$F$4,0)+IF(L69=1,Prix!$F$5,0)+IF(M69=1,Prix!$F$6,0)+IF(N69=1,Prix!$F$7,0)+IF(O69=1,Prix!$F$8,0)+IF(P69=1,Prix!$F$10,0)+IF(Q69=1,Prix!$F$11,0)+IF(R69=1,Prix!$F$12,0)+IF(S69=1,Prix!$F$13,0)+Prix!$F$2,0)+IF(T69=1,IF(U69=1,Prix!$F$65,0)+IF(W69=1,Prix!$F$68,0)+IF(V69=1,Prix!$F$66,0)+Prix!$F$63,0)+IF(X69=1,IF(Y69=1,Prix!$F$20,0)+IF(Z69=1,Prix!$F$21,0)+IF(AA69=1,Prix!$F$22,0)+IF(AB69=1,Prix!$F$23,0)+IF(AC69=1,Prix!$F$24,0)+IF(AD69=1,Prix!$F$26,0)+IF(AE69=1,Prix!$F$27,0)+IF(AF69=1,Prix!$F$28,0)+IF(AG69=1,Prix!$F$29,0)+Prix!$F$18,0)+IF(AH69=1,IF(NOT(OR(AND(NOT(AM69),NOT(AN69),NOT(AO69)),AND(NOT(AM69),NOT(AN69),AO69),AND(NOT(AM69),AN69,NOT(AO69)),AND(AM69,NOT(AN69),NOT(AO69))))=TRUE,"Erreur : au moins 2 options non compatibles sélectionnées",IF(AI69=1,Prix!$F$51,0)+IF(AJ69=1,Prix!$F$52,0)+IF(AL69=1,Prix!$F$54,0)+IF(AM69=1,Prix!$F$56,0)+IF(AN69=1,Prix!$F$57,0)+IF(AO69=1,Prix!$F$58,0)+IF(AK69=1,Prix!$F$53,0)+Prix!$F$49),0)+IF(AP69=1,IF(NOT(OR(AND(NOT(AU69),NOT(AV69),NOT(AW69)),AND(NOT(AU69),NOT(AV69),AW69),AND(NOT(AU69),AV69,NOT(AW69)),AND(AU69,NOT(AV69),NOT(AW69))))=TRUE,"Erreur : au moins 2 options non compatibles sélectionnées",IF(AQ69=1,Prix!$F$36,0)+IF(AR69=1,Prix!$F$37,0)+IF(AS69=1,Prix!$F$38,0)+IF(AU69=1,Prix!$F$41,0)+IF(AV69=1,Prix!$F$42,0)+IF(AW69=1,Prix!$F$43,0)+IF(AT69=1,Prix!$F$40,0)+IF(AX69=1,Prix!$F$44,0)+Prix!$F$34),0)),)</f>
        <v>105.11999999999999</v>
      </c>
      <c r="BA69" s="153">
        <f>IFERROR(IF(NOT(OR(AND(J69,NOT(T69),NOT(X69),NOT(AH69),NOT(AP69)),AND(NOT(J69),T69,NOT(X69),NOT(AH69),NOT(AP69)),AND(NOT(J69),NOT(T69),X69,NOT(AH69),NOT(AP69)),AND(NOT(J69),NOT(T69),NOT(X69),AH69,NOT(AP69)),AND(NOT(J69),NOT(T69),NOT(X69),NOT(AH69),AP69),NOT(AND(J69,T69,X69,AH69,AP69))))=TRUE,"Erreur : au moins 2 imprimantes ont été sélectionnées sur la même ligne",IF(J69=1,IF(K69=1,Prix!$G$4,0)+IF(L69=1,Prix!$G$5,0)+IF(M69=1,Prix!$G$6,0)+IF(N69=1,Prix!$G$7,0)+IF(O69=1,Prix!$G$8,0)+IF(P69=1,Prix!$G$10,0)+IF(Q69=1,Prix!$G$11,0)+IF(R69=1,Prix!$G$12,0)+IF(S69=1,Prix!$G$13,0)+Prix!$G$2,0)+IF(T69=1,IF(U69=1,Prix!$G$65,0)+IF(W69=1,Prix!$G$68,0)+IF(V69=1,Prix!$G$66,0)+Prix!$G$63,0)+IF(X69=1,IF(Y69=1,Prix!$G$20,0)+IF(Z69=1,Prix!$G$21,0)+IF(AA69=1,Prix!$G$22,0)+IF(AB69=1,Prix!$G$23,0)+IF(AC69=1,Prix!$G$24,0)+IF(AD69=1,Prix!$G$26,0)+IF(AE69=1,Prix!$G$27,0)+IF(AF69=1,Prix!$G$28,0)+IF(AG69=1,Prix!$G$29,0)+Prix!$G$18,0)+IF(AH69=1,IF(NOT(OR(AND(NOT(AM69),NOT(AN69),NOT(AO69)),AND(NOT(AM69),NOT(AN69),AO69),AND(NOT(AM69),AN69,NOT(AO69)),AND(AM69,NOT(AN69),NOT(AO69))))=TRUE,"Erreur : au moins 2 options non compatibles sélectionnées",IF(AI69=1,Prix!$G$51,0)+IF(AJ69=1,Prix!$G$52,0)+IF(AL69=1,Prix!$G$54,0)+IF(AM69=1,Prix!$G$56,0)+IF(AN69=1,Prix!$G$57,0)+IF(AO69=1,Prix!$G$58,0)+IF(AK69=1,Prix!$G$53,0)+Prix!$G$49),0)+IF(AP69=1,IF(NOT(OR(AND(NOT(AU69),NOT(AV69),NOT(AW69)),AND(NOT(AU69),NOT(AV69),AW69),AND(NOT(AU69),AV69,NOT(AW69)),AND(AU69,NOT(AV69),NOT(AW69))))=TRUE,"Erreur : au moins 2 options non compatibles sélectionnées",IF(AQ69=1,Prix!$G$36,0)+IF(AR69=1,Prix!$G$37,0)+IF(AS69=1,Prix!$G$38,0)+IF(AU69=1,Prix!$G$41,0)+IF(AV69=1,Prix!$G$42,0)+IF(AW69=1,Prix!$G$43,0)+IF(AT69=1,Prix!$G$40,0)+IF(AX69=1,Prix!$G$44,0)+Prix!$G$34),0)),)</f>
        <v>82.27</v>
      </c>
      <c r="BB69" s="153">
        <f>IFERROR(IF(NOT(OR(AND(J69,NOT(T69),NOT(X69),NOT(AH69),NOT(AP69)),AND(NOT(J69),T69,NOT(X69),NOT(AH69),NOT(AP69)),AND(NOT(J69),NOT(T69),X69,NOT(AH69),NOT(AP69)),AND(NOT(J69),NOT(T69),NOT(X69),AH69,NOT(AP69)),AND(NOT(J69),NOT(T69),NOT(X69),NOT(AH69),AP69),NOT(AND(J69,T69,X69,AH69,AP69))))=TRUE,"Erreur : au moins 2 imprimantes ont été sélectionnées sur la même ligne",IF(J69=1,IF(K69=1,Prix!$H$4,0)+IF(L69=1,Prix!$H$5,0)+IF(M69=1,Prix!$H$6,0)+IF(N69=1,Prix!$H$7,0)+IF(O69=1,Prix!$H$8,0)+IF(P69=1,Prix!$H$10,0)+IF(Q69=1,Prix!$H$11,0)+IF(R69=1,Prix!$H$12,0)+IF(S69=1,Prix!$H$13,0)+Prix!$H$2,0)+IF(T69=1,IF(U69=1,Prix!$H$65,0)+IF(W69=1,Prix!$H$68,0)+IF(V69=1,Prix!$H$66,0)+Prix!$H$63,0)+IF(X69=1,IF(Y69=1,Prix!$H$20,0)+IF(Z69=1,Prix!$H$21,0)+IF(AA69=1,Prix!$H$22,0)+IF(AB69=1,Prix!$H$23,0)+IF(AC69=1,Prix!$H$24,0)+IF(AD69=1,Prix!$H$26,0)+IF(AE69=1,Prix!$H$27,0)+IF(AF69=1,Prix!$H$28,0)+IF(AG69=1,Prix!$H$29,0)+Prix!$H$18,0)+IF(AH69=1,IF(NOT(OR(AND(NOT(AM69),NOT(AN69),NOT(AO69)),AND(NOT(AM69),NOT(AN69),AO69),AND(NOT(AM69),AN69,NOT(AO69)),AND(AM69,NOT(AN69),NOT(AO69))))=TRUE,"Erreur : au moins 2 options non compatibles sélectionnées",IF(AI69=1,Prix!$H$51,0)+IF(AJ69=1,Prix!$H$52,0)+IF(AL69=1,Prix!$H$54,0)+IF(AM69=1,Prix!$H$56,0)+IF(AN69=1,Prix!$H$57,0)+IF(AO69=1,Prix!$H$58,0)+IF(AK69=1,Prix!$H$53,0)+Prix!$H$49),0)+IF(AP69=1,IF(NOT(OR(AND(NOT(AU69),NOT(AV69),NOT(AW69)),AND(NOT(AU69),NOT(AV69),AW69),AND(NOT(AU69),AV69,NOT(AW69)),AND(AU69,NOT(AV69),NOT(AW69))))=TRUE,"Erreur : au moins 2 options non compatibles sélectionnées",IF(AQ69=1,Prix!$H$36,0)+IF(AR69=1,Prix!$H$37,0)+IF(AS69=1,Prix!$H$38,0)+IF(AU69=1,Prix!$H$41,0)+IF(AV69=1,Prix!$H$42,0)+IF(AW69=1,Prix!$H$43,0)+IF(AT69=1,Prix!$H$40,0)+IF(AX69=1,Prix!$H$44,0)+Prix!$H$34),0)),)</f>
        <v>81.430000000000007</v>
      </c>
    </row>
    <row r="70" spans="1:72" x14ac:dyDescent="0.3">
      <c r="A70" s="162"/>
      <c r="B70" s="18"/>
      <c r="C70" s="19"/>
      <c r="D70" s="19"/>
      <c r="E70" s="19"/>
      <c r="F70" s="20"/>
      <c r="G70" s="21"/>
      <c r="H70" s="21"/>
      <c r="I70" s="24"/>
      <c r="J70" s="29">
        <v>1</v>
      </c>
      <c r="K70" s="112">
        <f t="shared" si="0"/>
        <v>1</v>
      </c>
      <c r="L70" s="113">
        <f t="shared" si="1"/>
        <v>1</v>
      </c>
      <c r="M70" s="113">
        <f t="shared" si="2"/>
        <v>1</v>
      </c>
      <c r="N70" s="113" t="str">
        <f t="shared" si="3"/>
        <v/>
      </c>
      <c r="O70" s="113" t="str">
        <f t="shared" si="4"/>
        <v/>
      </c>
      <c r="P70" s="19">
        <v>1</v>
      </c>
      <c r="Q70" s="19">
        <v>1</v>
      </c>
      <c r="R70" s="101"/>
      <c r="S70" s="92">
        <v>1</v>
      </c>
      <c r="T70" s="136"/>
      <c r="U70" s="110" t="str">
        <f t="shared" si="5"/>
        <v/>
      </c>
      <c r="V70" s="110" t="str">
        <f t="shared" si="6"/>
        <v/>
      </c>
      <c r="W70" s="146"/>
      <c r="X70" s="29"/>
      <c r="Y70" s="110" t="str">
        <f t="shared" si="7"/>
        <v/>
      </c>
      <c r="Z70" s="110" t="str">
        <f t="shared" si="8"/>
        <v/>
      </c>
      <c r="AA70" s="110" t="str">
        <f t="shared" si="9"/>
        <v/>
      </c>
      <c r="AB70" s="110" t="str">
        <f t="shared" si="10"/>
        <v/>
      </c>
      <c r="AC70" s="110" t="str">
        <f t="shared" si="11"/>
        <v/>
      </c>
      <c r="AD70" s="19"/>
      <c r="AE70" s="19"/>
      <c r="AF70" s="19"/>
      <c r="AG70" s="64"/>
      <c r="AH70" s="29"/>
      <c r="AI70" s="110" t="str">
        <f t="shared" si="12"/>
        <v/>
      </c>
      <c r="AJ70" s="110" t="str">
        <f t="shared" si="13"/>
        <v/>
      </c>
      <c r="AK70" s="110" t="str">
        <f t="shared" si="14"/>
        <v/>
      </c>
      <c r="AL70" s="110" t="str">
        <f t="shared" si="15"/>
        <v/>
      </c>
      <c r="AM70" s="19"/>
      <c r="AN70" s="19"/>
      <c r="AO70" s="30"/>
      <c r="AP70" s="29"/>
      <c r="AQ70" s="108" t="str">
        <f t="shared" si="16"/>
        <v/>
      </c>
      <c r="AR70" s="108" t="str">
        <f t="shared" si="17"/>
        <v/>
      </c>
      <c r="AS70" s="108" t="str">
        <f t="shared" si="18"/>
        <v/>
      </c>
      <c r="AT70" s="18"/>
      <c r="AU70" s="18"/>
      <c r="AV70" s="18"/>
      <c r="AW70" s="18"/>
      <c r="AX70" s="30"/>
      <c r="AY70" s="153">
        <f>IFERROR(IF(NOT(OR(AND(J70,NOT(T70),NOT(X70),NOT(AH70),NOT(AP70)),AND(NOT(J70),T70,NOT(X70),NOT(AH70),NOT(AP70)),AND(NOT(J70),NOT(T70),X70,NOT(AH70),NOT(AP70)),AND(NOT(J70),NOT(T70),NOT(X70),AH70,NOT(AP70)),AND(NOT(J70),NOT(T70),NOT(X70),NOT(AH70),AP70),NOT(AND(J70,T70,X70,AH70,AP70))))=TRUE,"Erreur : au moins 2 imprimantes ont été sélectionnées sur la même ligne",IF(J70=1,IF(K70=1,Prix!$B$4,0)+IF(L70=1,Prix!$B$5,0)+IF(M70=1,Prix!$B$6,0)+IF(N70=1,Prix!$B$7,0)+IF(O70=1,Prix!$B$8,0)+IF(P70=1,Prix!$B$10,0)+IF(Q70=1,Prix!$B$11,0)+IF(R70=1,Prix!$B$12,0)+IF(S70=1,Prix!$B$13,0)+Prix!$B$2,0)+IF(T70=1,IF(U70=1,Prix!$B$65,0)+IF(W70=1,Prix!$B$68,0)+IF(V70=1,Prix!$B$66,0)+Prix!$B$63,0)+IF(X70=1,IF(Y70=1,Prix!$B$20,0)+IF(Z70=1,Prix!$B$21,0)+IF(AA70=1,Prix!$B$22,0)+IF(AB70=1,Prix!$B$23,0)+IF(AC70=1,Prix!$B$24,0)+IF(AD70=1,Prix!$B$26,0)+IF(AE70=1,Prix!$B$27,0)+IF(AF70=1,Prix!$B$28,0)+IF(AG70=1,Prix!$B$29,0)+Prix!$B$18,0)+IF(AH70=1,IF(NOT(OR(AND(NOT(AM70),NOT(AN70),NOT(AO70)),AND(NOT(AM70),NOT(AN70),AO70),AND(NOT(AM70),AN70,NOT(AO70)),AND(AM70,NOT(AN70),NOT(AO70))))=TRUE,"Erreur : au moins 2 options non compatibles sélectionnées",IF(AI70=1,Prix!$B$51,0)+IF(AJ70=1,Prix!$B$52,0)+IF(AL70=1,Prix!$B$54,0)+IF(AM70=1,Prix!$B$56,0)+IF(AN70=1,Prix!$B$57,0)+IF(AO70=1,Prix!$B$58,0)+IF(AK70=1,Prix!$B$53,0)+Prix!$B$49),0)+IF(AP70=1,IF(NOT(OR(AND(NOT(AU70),NOT(AV70),NOT(AW70)),AND(NOT(AU70),NOT(AV70),AW70),AND(NOT(AU70),AV70,NOT(AW70)),AND(AU70,NOT(AV70),NOT(AW70))))=TRUE,"Erreur : au moins 2 options non compatibles sélectionnées",IF(AQ70=1,Prix!$B$36,0)+IF(AR70=1,Prix!$B$37,0)+IF(AS70=1,Prix!$B$38,0)+IF(AU70=1,Prix!$B$41,0)+IF(AV70=1,Prix!$B$42,0)+IF(AW70=1,Prix!$B$43,0)+IF(AT70=1,Prix!$B$40,0)+IF(AX70=1,Prix!$B$44,0)+Prix!$B$34),0)),)</f>
        <v>3951.56</v>
      </c>
      <c r="AZ70" s="153">
        <f>IFERROR(IF(NOT(OR(AND(J70,NOT(T70),NOT(X70),NOT(AH70),NOT(AP70)),AND(NOT(J70),T70,NOT(X70),NOT(AH70),NOT(AP70)),AND(NOT(J70),NOT(T70),X70,NOT(AH70),NOT(AP70)),AND(NOT(J70),NOT(T70),NOT(X70),AH70,NOT(AP70)),AND(NOT(J70),NOT(T70),NOT(X70),NOT(AH70),AP70),NOT(AND(J70,T70,X70,AH70,AP70))))=TRUE,"Erreur : au moins 2 imprimantes ont été sélectionnées sur la même ligne",IF(J70=1,IF(K70=1,Prix!$F$4,0)+IF(L70=1,Prix!$F$5,0)+IF(M70=1,Prix!$F$6,0)+IF(N70=1,Prix!$F$7,0)+IF(O70=1,Prix!$F$8,0)+IF(P70=1,Prix!$F$10,0)+IF(Q70=1,Prix!$F$11,0)+IF(R70=1,Prix!$F$12,0)+IF(S70=1,Prix!$F$13,0)+Prix!$F$2,0)+IF(T70=1,IF(U70=1,Prix!$F$65,0)+IF(W70=1,Prix!$F$68,0)+IF(V70=1,Prix!$F$66,0)+Prix!$F$63,0)+IF(X70=1,IF(Y70=1,Prix!$F$20,0)+IF(Z70=1,Prix!$F$21,0)+IF(AA70=1,Prix!$F$22,0)+IF(AB70=1,Prix!$F$23,0)+IF(AC70=1,Prix!$F$24,0)+IF(AD70=1,Prix!$F$26,0)+IF(AE70=1,Prix!$F$27,0)+IF(AF70=1,Prix!$F$28,0)+IF(AG70=1,Prix!$F$29,0)+Prix!$F$18,0)+IF(AH70=1,IF(NOT(OR(AND(NOT(AM70),NOT(AN70),NOT(AO70)),AND(NOT(AM70),NOT(AN70),AO70),AND(NOT(AM70),AN70,NOT(AO70)),AND(AM70,NOT(AN70),NOT(AO70))))=TRUE,"Erreur : au moins 2 options non compatibles sélectionnées",IF(AI70=1,Prix!$F$51,0)+IF(AJ70=1,Prix!$F$52,0)+IF(AL70=1,Prix!$F$54,0)+IF(AM70=1,Prix!$F$56,0)+IF(AN70=1,Prix!$F$57,0)+IF(AO70=1,Prix!$F$58,0)+IF(AK70=1,Prix!$F$53,0)+Prix!$F$49),0)+IF(AP70=1,IF(NOT(OR(AND(NOT(AU70),NOT(AV70),NOT(AW70)),AND(NOT(AU70),NOT(AV70),AW70),AND(NOT(AU70),AV70,NOT(AW70)),AND(AU70,NOT(AV70),NOT(AW70))))=TRUE,"Erreur : au moins 2 options non compatibles sélectionnées",IF(AQ70=1,Prix!$F$36,0)+IF(AR70=1,Prix!$F$37,0)+IF(AS70=1,Prix!$F$38,0)+IF(AU70=1,Prix!$F$41,0)+IF(AV70=1,Prix!$F$42,0)+IF(AW70=1,Prix!$F$43,0)+IF(AT70=1,Prix!$F$40,0)+IF(AX70=1,Prix!$F$44,0)+Prix!$F$34),0)),)</f>
        <v>105.11999999999999</v>
      </c>
      <c r="BA70" s="153">
        <f>IFERROR(IF(NOT(OR(AND(J70,NOT(T70),NOT(X70),NOT(AH70),NOT(AP70)),AND(NOT(J70),T70,NOT(X70),NOT(AH70),NOT(AP70)),AND(NOT(J70),NOT(T70),X70,NOT(AH70),NOT(AP70)),AND(NOT(J70),NOT(T70),NOT(X70),AH70,NOT(AP70)),AND(NOT(J70),NOT(T70),NOT(X70),NOT(AH70),AP70),NOT(AND(J70,T70,X70,AH70,AP70))))=TRUE,"Erreur : au moins 2 imprimantes ont été sélectionnées sur la même ligne",IF(J70=1,IF(K70=1,Prix!$G$4,0)+IF(L70=1,Prix!$G$5,0)+IF(M70=1,Prix!$G$6,0)+IF(N70=1,Prix!$G$7,0)+IF(O70=1,Prix!$G$8,0)+IF(P70=1,Prix!$G$10,0)+IF(Q70=1,Prix!$G$11,0)+IF(R70=1,Prix!$G$12,0)+IF(S70=1,Prix!$G$13,0)+Prix!$G$2,0)+IF(T70=1,IF(U70=1,Prix!$G$65,0)+IF(W70=1,Prix!$G$68,0)+IF(V70=1,Prix!$G$66,0)+Prix!$G$63,0)+IF(X70=1,IF(Y70=1,Prix!$G$20,0)+IF(Z70=1,Prix!$G$21,0)+IF(AA70=1,Prix!$G$22,0)+IF(AB70=1,Prix!$G$23,0)+IF(AC70=1,Prix!$G$24,0)+IF(AD70=1,Prix!$G$26,0)+IF(AE70=1,Prix!$G$27,0)+IF(AF70=1,Prix!$G$28,0)+IF(AG70=1,Prix!$G$29,0)+Prix!$G$18,0)+IF(AH70=1,IF(NOT(OR(AND(NOT(AM70),NOT(AN70),NOT(AO70)),AND(NOT(AM70),NOT(AN70),AO70),AND(NOT(AM70),AN70,NOT(AO70)),AND(AM70,NOT(AN70),NOT(AO70))))=TRUE,"Erreur : au moins 2 options non compatibles sélectionnées",IF(AI70=1,Prix!$G$51,0)+IF(AJ70=1,Prix!$G$52,0)+IF(AL70=1,Prix!$G$54,0)+IF(AM70=1,Prix!$G$56,0)+IF(AN70=1,Prix!$G$57,0)+IF(AO70=1,Prix!$G$58,0)+IF(AK70=1,Prix!$G$53,0)+Prix!$G$49),0)+IF(AP70=1,IF(NOT(OR(AND(NOT(AU70),NOT(AV70),NOT(AW70)),AND(NOT(AU70),NOT(AV70),AW70),AND(NOT(AU70),AV70,NOT(AW70)),AND(AU70,NOT(AV70),NOT(AW70))))=TRUE,"Erreur : au moins 2 options non compatibles sélectionnées",IF(AQ70=1,Prix!$G$36,0)+IF(AR70=1,Prix!$G$37,0)+IF(AS70=1,Prix!$G$38,0)+IF(AU70=1,Prix!$G$41,0)+IF(AV70=1,Prix!$G$42,0)+IF(AW70=1,Prix!$G$43,0)+IF(AT70=1,Prix!$G$40,0)+IF(AX70=1,Prix!$G$44,0)+Prix!$G$34),0)),)</f>
        <v>82.27</v>
      </c>
      <c r="BB70" s="153">
        <f>IFERROR(IF(NOT(OR(AND(J70,NOT(T70),NOT(X70),NOT(AH70),NOT(AP70)),AND(NOT(J70),T70,NOT(X70),NOT(AH70),NOT(AP70)),AND(NOT(J70),NOT(T70),X70,NOT(AH70),NOT(AP70)),AND(NOT(J70),NOT(T70),NOT(X70),AH70,NOT(AP70)),AND(NOT(J70),NOT(T70),NOT(X70),NOT(AH70),AP70),NOT(AND(J70,T70,X70,AH70,AP70))))=TRUE,"Erreur : au moins 2 imprimantes ont été sélectionnées sur la même ligne",IF(J70=1,IF(K70=1,Prix!$H$4,0)+IF(L70=1,Prix!$H$5,0)+IF(M70=1,Prix!$H$6,0)+IF(N70=1,Prix!$H$7,0)+IF(O70=1,Prix!$H$8,0)+IF(P70=1,Prix!$H$10,0)+IF(Q70=1,Prix!$H$11,0)+IF(R70=1,Prix!$H$12,0)+IF(S70=1,Prix!$H$13,0)+Prix!$H$2,0)+IF(T70=1,IF(U70=1,Prix!$H$65,0)+IF(W70=1,Prix!$H$68,0)+IF(V70=1,Prix!$H$66,0)+Prix!$H$63,0)+IF(X70=1,IF(Y70=1,Prix!$H$20,0)+IF(Z70=1,Prix!$H$21,0)+IF(AA70=1,Prix!$H$22,0)+IF(AB70=1,Prix!$H$23,0)+IF(AC70=1,Prix!$H$24,0)+IF(AD70=1,Prix!$H$26,0)+IF(AE70=1,Prix!$H$27,0)+IF(AF70=1,Prix!$H$28,0)+IF(AG70=1,Prix!$H$29,0)+Prix!$H$18,0)+IF(AH70=1,IF(NOT(OR(AND(NOT(AM70),NOT(AN70),NOT(AO70)),AND(NOT(AM70),NOT(AN70),AO70),AND(NOT(AM70),AN70,NOT(AO70)),AND(AM70,NOT(AN70),NOT(AO70))))=TRUE,"Erreur : au moins 2 options non compatibles sélectionnées",IF(AI70=1,Prix!$H$51,0)+IF(AJ70=1,Prix!$H$52,0)+IF(AL70=1,Prix!$H$54,0)+IF(AM70=1,Prix!$H$56,0)+IF(AN70=1,Prix!$H$57,0)+IF(AO70=1,Prix!$H$58,0)+IF(AK70=1,Prix!$H$53,0)+Prix!$H$49),0)+IF(AP70=1,IF(NOT(OR(AND(NOT(AU70),NOT(AV70),NOT(AW70)),AND(NOT(AU70),NOT(AV70),AW70),AND(NOT(AU70),AV70,NOT(AW70)),AND(AU70,NOT(AV70),NOT(AW70))))=TRUE,"Erreur : au moins 2 options non compatibles sélectionnées",IF(AQ70=1,Prix!$H$36,0)+IF(AR70=1,Prix!$H$37,0)+IF(AS70=1,Prix!$H$38,0)+IF(AU70=1,Prix!$H$41,0)+IF(AV70=1,Prix!$H$42,0)+IF(AW70=1,Prix!$H$43,0)+IF(AT70=1,Prix!$H$40,0)+IF(AX70=1,Prix!$H$44,0)+Prix!$H$34),0)),)</f>
        <v>81.430000000000007</v>
      </c>
    </row>
    <row r="71" spans="1:72" x14ac:dyDescent="0.3">
      <c r="A71" s="160"/>
      <c r="B71" s="14"/>
      <c r="C71" s="15"/>
      <c r="D71" s="15"/>
      <c r="E71" s="15"/>
      <c r="F71" s="16"/>
      <c r="G71" s="17"/>
      <c r="H71" s="17"/>
      <c r="I71" s="22"/>
      <c r="J71" s="25"/>
      <c r="K71" s="112" t="str">
        <f t="shared" si="0"/>
        <v/>
      </c>
      <c r="L71" s="113" t="str">
        <f t="shared" si="1"/>
        <v/>
      </c>
      <c r="M71" s="113" t="str">
        <f t="shared" si="2"/>
        <v/>
      </c>
      <c r="N71" s="113" t="str">
        <f t="shared" si="3"/>
        <v/>
      </c>
      <c r="O71" s="113" t="str">
        <f t="shared" si="4"/>
        <v/>
      </c>
      <c r="P71" s="15"/>
      <c r="Q71" s="15"/>
      <c r="R71" s="97"/>
      <c r="S71" s="87"/>
      <c r="T71" s="128"/>
      <c r="U71" s="110" t="str">
        <f t="shared" si="5"/>
        <v/>
      </c>
      <c r="V71" s="110" t="str">
        <f t="shared" si="6"/>
        <v/>
      </c>
      <c r="W71" s="138"/>
      <c r="X71" s="25"/>
      <c r="Y71" s="110" t="str">
        <f t="shared" si="7"/>
        <v/>
      </c>
      <c r="Z71" s="110" t="str">
        <f t="shared" si="8"/>
        <v/>
      </c>
      <c r="AA71" s="110" t="str">
        <f t="shared" si="9"/>
        <v/>
      </c>
      <c r="AB71" s="110" t="str">
        <f t="shared" si="10"/>
        <v/>
      </c>
      <c r="AC71" s="110" t="str">
        <f t="shared" si="11"/>
        <v/>
      </c>
      <c r="AD71" s="15"/>
      <c r="AE71" s="15"/>
      <c r="AF71" s="15"/>
      <c r="AG71" s="61"/>
      <c r="AH71" s="25"/>
      <c r="AI71" s="110" t="str">
        <f t="shared" si="12"/>
        <v/>
      </c>
      <c r="AJ71" s="110" t="str">
        <f t="shared" si="13"/>
        <v/>
      </c>
      <c r="AK71" s="110" t="str">
        <f t="shared" si="14"/>
        <v/>
      </c>
      <c r="AL71" s="110" t="str">
        <f t="shared" si="15"/>
        <v/>
      </c>
      <c r="AM71" s="15"/>
      <c r="AN71" s="15"/>
      <c r="AO71" s="26"/>
      <c r="AP71" s="25"/>
      <c r="AQ71" s="108" t="str">
        <f t="shared" si="16"/>
        <v/>
      </c>
      <c r="AR71" s="108" t="str">
        <f t="shared" si="17"/>
        <v/>
      </c>
      <c r="AS71" s="108" t="str">
        <f t="shared" si="18"/>
        <v/>
      </c>
      <c r="AT71" s="14"/>
      <c r="AU71" s="14"/>
      <c r="AV71" s="14"/>
      <c r="AW71" s="14"/>
      <c r="AX71" s="26"/>
      <c r="AY71" s="153">
        <f>IFERROR(IF(NOT(OR(AND(J71,NOT(T71),NOT(X71),NOT(AH71),NOT(AP71)),AND(NOT(J71),T71,NOT(X71),NOT(AH71),NOT(AP71)),AND(NOT(J71),NOT(T71),X71,NOT(AH71),NOT(AP71)),AND(NOT(J71),NOT(T71),NOT(X71),AH71,NOT(AP71)),AND(NOT(J71),NOT(T71),NOT(X71),NOT(AH71),AP71),NOT(AND(J71,T71,X71,AH71,AP71))))=TRUE,"Erreur : au moins 2 imprimantes ont été sélectionnées sur la même ligne",IF(J71=1,IF(K71=1,Prix!$B$4,0)+IF(L71=1,Prix!$B$5,0)+IF(M71=1,Prix!$B$6,0)+IF(N71=1,Prix!$B$7,0)+IF(O71=1,Prix!$B$8,0)+IF(P71=1,Prix!$B$10,0)+IF(Q71=1,Prix!$B$11,0)+IF(R71=1,Prix!$B$12,0)+IF(S71=1,Prix!$B$13,0)+Prix!$B$2,0)+IF(T71=1,IF(U71=1,Prix!$B$65,0)+IF(W71=1,Prix!$B$68,0)+IF(V71=1,Prix!$B$66,0)+Prix!$B$63,0)+IF(X71=1,IF(Y71=1,Prix!$B$20,0)+IF(Z71=1,Prix!$B$21,0)+IF(AA71=1,Prix!$B$22,0)+IF(AB71=1,Prix!$B$23,0)+IF(AC71=1,Prix!$B$24,0)+IF(AD71=1,Prix!$B$26,0)+IF(AE71=1,Prix!$B$27,0)+IF(AF71=1,Prix!$B$28,0)+IF(AG71=1,Prix!$B$29,0)+Prix!$B$18,0)+IF(AH71=1,IF(NOT(OR(AND(NOT(AM71),NOT(AN71),NOT(AO71)),AND(NOT(AM71),NOT(AN71),AO71),AND(NOT(AM71),AN71,NOT(AO71)),AND(AM71,NOT(AN71),NOT(AO71))))=TRUE,"Erreur : au moins 2 options non compatibles sélectionnées",IF(AI71=1,Prix!$B$51,0)+IF(AJ71=1,Prix!$B$52,0)+IF(AL71=1,Prix!$B$54,0)+IF(AM71=1,Prix!$B$56,0)+IF(AN71=1,Prix!$B$57,0)+IF(AO71=1,Prix!$B$58,0)+IF(AK71=1,Prix!$B$53,0)+Prix!$B$49),0)+IF(AP71=1,IF(NOT(OR(AND(NOT(AU71),NOT(AV71),NOT(AW71)),AND(NOT(AU71),NOT(AV71),AW71),AND(NOT(AU71),AV71,NOT(AW71)),AND(AU71,NOT(AV71),NOT(AW71))))=TRUE,"Erreur : au moins 2 options non compatibles sélectionnées",IF(AQ71=1,Prix!$B$36,0)+IF(AR71=1,Prix!$B$37,0)+IF(AS71=1,Prix!$B$38,0)+IF(AU71=1,Prix!$B$41,0)+IF(AV71=1,Prix!$B$42,0)+IF(AW71=1,Prix!$B$43,0)+IF(AT71=1,Prix!$B$40,0)+IF(AX71=1,Prix!$B$44,0)+Prix!$B$34),0)),)</f>
        <v>0</v>
      </c>
      <c r="AZ71" s="153">
        <f>IFERROR(IF(NOT(OR(AND(J71,NOT(T71),NOT(X71),NOT(AH71),NOT(AP71)),AND(NOT(J71),T71,NOT(X71),NOT(AH71),NOT(AP71)),AND(NOT(J71),NOT(T71),X71,NOT(AH71),NOT(AP71)),AND(NOT(J71),NOT(T71),NOT(X71),AH71,NOT(AP71)),AND(NOT(J71),NOT(T71),NOT(X71),NOT(AH71),AP71),NOT(AND(J71,T71,X71,AH71,AP71))))=TRUE,"Erreur : au moins 2 imprimantes ont été sélectionnées sur la même ligne",IF(J71=1,IF(K71=1,Prix!$F$4,0)+IF(L71=1,Prix!$F$5,0)+IF(M71=1,Prix!$F$6,0)+IF(N71=1,Prix!$F$7,0)+IF(O71=1,Prix!$F$8,0)+IF(P71=1,Prix!$F$10,0)+IF(Q71=1,Prix!$F$11,0)+IF(R71=1,Prix!$F$12,0)+IF(S71=1,Prix!$F$13,0)+Prix!$F$2,0)+IF(T71=1,IF(U71=1,Prix!$F$65,0)+IF(W71=1,Prix!$F$68,0)+IF(V71=1,Prix!$F$66,0)+Prix!$F$63,0)+IF(X71=1,IF(Y71=1,Prix!$F$20,0)+IF(Z71=1,Prix!$F$21,0)+IF(AA71=1,Prix!$F$22,0)+IF(AB71=1,Prix!$F$23,0)+IF(AC71=1,Prix!$F$24,0)+IF(AD71=1,Prix!$F$26,0)+IF(AE71=1,Prix!$F$27,0)+IF(AF71=1,Prix!$F$28,0)+IF(AG71=1,Prix!$F$29,0)+Prix!$F$18,0)+IF(AH71=1,IF(NOT(OR(AND(NOT(AM71),NOT(AN71),NOT(AO71)),AND(NOT(AM71),NOT(AN71),AO71),AND(NOT(AM71),AN71,NOT(AO71)),AND(AM71,NOT(AN71),NOT(AO71))))=TRUE,"Erreur : au moins 2 options non compatibles sélectionnées",IF(AI71=1,Prix!$F$51,0)+IF(AJ71=1,Prix!$F$52,0)+IF(AL71=1,Prix!$F$54,0)+IF(AM71=1,Prix!$F$56,0)+IF(AN71=1,Prix!$F$57,0)+IF(AO71=1,Prix!$F$58,0)+IF(AK71=1,Prix!$F$53,0)+Prix!$F$49),0)+IF(AP71=1,IF(NOT(OR(AND(NOT(AU71),NOT(AV71),NOT(AW71)),AND(NOT(AU71),NOT(AV71),AW71),AND(NOT(AU71),AV71,NOT(AW71)),AND(AU71,NOT(AV71),NOT(AW71))))=TRUE,"Erreur : au moins 2 options non compatibles sélectionnées",IF(AQ71=1,Prix!$F$36,0)+IF(AR71=1,Prix!$F$37,0)+IF(AS71=1,Prix!$F$38,0)+IF(AU71=1,Prix!$F$41,0)+IF(AV71=1,Prix!$F$42,0)+IF(AW71=1,Prix!$F$43,0)+IF(AT71=1,Prix!$F$40,0)+IF(AX71=1,Prix!$F$44,0)+Prix!$F$34),0)),)</f>
        <v>0</v>
      </c>
      <c r="BA71" s="153">
        <f>IFERROR(IF(NOT(OR(AND(J71,NOT(T71),NOT(X71),NOT(AH71),NOT(AP71)),AND(NOT(J71),T71,NOT(X71),NOT(AH71),NOT(AP71)),AND(NOT(J71),NOT(T71),X71,NOT(AH71),NOT(AP71)),AND(NOT(J71),NOT(T71),NOT(X71),AH71,NOT(AP71)),AND(NOT(J71),NOT(T71),NOT(X71),NOT(AH71),AP71),NOT(AND(J71,T71,X71,AH71,AP71))))=TRUE,"Erreur : au moins 2 imprimantes ont été sélectionnées sur la même ligne",IF(J71=1,IF(K71=1,Prix!$G$4,0)+IF(L71=1,Prix!$G$5,0)+IF(M71=1,Prix!$G$6,0)+IF(N71=1,Prix!$G$7,0)+IF(O71=1,Prix!$G$8,0)+IF(P71=1,Prix!$G$10,0)+IF(Q71=1,Prix!$G$11,0)+IF(R71=1,Prix!$G$12,0)+IF(S71=1,Prix!$G$13,0)+Prix!$G$2,0)+IF(T71=1,IF(U71=1,Prix!$G$65,0)+IF(W71=1,Prix!$G$68,0)+IF(V71=1,Prix!$G$66,0)+Prix!$G$63,0)+IF(X71=1,IF(Y71=1,Prix!$G$20,0)+IF(Z71=1,Prix!$G$21,0)+IF(AA71=1,Prix!$G$22,0)+IF(AB71=1,Prix!$G$23,0)+IF(AC71=1,Prix!$G$24,0)+IF(AD71=1,Prix!$G$26,0)+IF(AE71=1,Prix!$G$27,0)+IF(AF71=1,Prix!$G$28,0)+IF(AG71=1,Prix!$G$29,0)+Prix!$G$18,0)+IF(AH71=1,IF(NOT(OR(AND(NOT(AM71),NOT(AN71),NOT(AO71)),AND(NOT(AM71),NOT(AN71),AO71),AND(NOT(AM71),AN71,NOT(AO71)),AND(AM71,NOT(AN71),NOT(AO71))))=TRUE,"Erreur : au moins 2 options non compatibles sélectionnées",IF(AI71=1,Prix!$G$51,0)+IF(AJ71=1,Prix!$G$52,0)+IF(AL71=1,Prix!$G$54,0)+IF(AM71=1,Prix!$G$56,0)+IF(AN71=1,Prix!$G$57,0)+IF(AO71=1,Prix!$G$58,0)+IF(AK71=1,Prix!$G$53,0)+Prix!$G$49),0)+IF(AP71=1,IF(NOT(OR(AND(NOT(AU71),NOT(AV71),NOT(AW71)),AND(NOT(AU71),NOT(AV71),AW71),AND(NOT(AU71),AV71,NOT(AW71)),AND(AU71,NOT(AV71),NOT(AW71))))=TRUE,"Erreur : au moins 2 options non compatibles sélectionnées",IF(AQ71=1,Prix!$G$36,0)+IF(AR71=1,Prix!$G$37,0)+IF(AS71=1,Prix!$G$38,0)+IF(AU71=1,Prix!$G$41,0)+IF(AV71=1,Prix!$G$42,0)+IF(AW71=1,Prix!$G$43,0)+IF(AT71=1,Prix!$G$40,0)+IF(AX71=1,Prix!$G$44,0)+Prix!$G$34),0)),)</f>
        <v>0</v>
      </c>
      <c r="BB71" s="153">
        <f>IFERROR(IF(NOT(OR(AND(J71,NOT(T71),NOT(X71),NOT(AH71),NOT(AP71)),AND(NOT(J71),T71,NOT(X71),NOT(AH71),NOT(AP71)),AND(NOT(J71),NOT(T71),X71,NOT(AH71),NOT(AP71)),AND(NOT(J71),NOT(T71),NOT(X71),AH71,NOT(AP71)),AND(NOT(J71),NOT(T71),NOT(X71),NOT(AH71),AP71),NOT(AND(J71,T71,X71,AH71,AP71))))=TRUE,"Erreur : au moins 2 imprimantes ont été sélectionnées sur la même ligne",IF(J71=1,IF(K71=1,Prix!$H$4,0)+IF(L71=1,Prix!$H$5,0)+IF(M71=1,Prix!$H$6,0)+IF(N71=1,Prix!$H$7,0)+IF(O71=1,Prix!$H$8,0)+IF(P71=1,Prix!$H$10,0)+IF(Q71=1,Prix!$H$11,0)+IF(R71=1,Prix!$H$12,0)+IF(S71=1,Prix!$H$13,0)+Prix!$H$2,0)+IF(T71=1,IF(U71=1,Prix!$H$65,0)+IF(W71=1,Prix!$H$68,0)+IF(V71=1,Prix!$H$66,0)+Prix!$H$63,0)+IF(X71=1,IF(Y71=1,Prix!$H$20,0)+IF(Z71=1,Prix!$H$21,0)+IF(AA71=1,Prix!$H$22,0)+IF(AB71=1,Prix!$H$23,0)+IF(AC71=1,Prix!$H$24,0)+IF(AD71=1,Prix!$H$26,0)+IF(AE71=1,Prix!$H$27,0)+IF(AF71=1,Prix!$H$28,0)+IF(AG71=1,Prix!$H$29,0)+Prix!$H$18,0)+IF(AH71=1,IF(NOT(OR(AND(NOT(AM71),NOT(AN71),NOT(AO71)),AND(NOT(AM71),NOT(AN71),AO71),AND(NOT(AM71),AN71,NOT(AO71)),AND(AM71,NOT(AN71),NOT(AO71))))=TRUE,"Erreur : au moins 2 options non compatibles sélectionnées",IF(AI71=1,Prix!$H$51,0)+IF(AJ71=1,Prix!$H$52,0)+IF(AL71=1,Prix!$H$54,0)+IF(AM71=1,Prix!$H$56,0)+IF(AN71=1,Prix!$H$57,0)+IF(AO71=1,Prix!$H$58,0)+IF(AK71=1,Prix!$H$53,0)+Prix!$H$49),0)+IF(AP71=1,IF(NOT(OR(AND(NOT(AU71),NOT(AV71),NOT(AW71)),AND(NOT(AU71),NOT(AV71),AW71),AND(NOT(AU71),AV71,NOT(AW71)),AND(AU71,NOT(AV71),NOT(AW71))))=TRUE,"Erreur : au moins 2 options non compatibles sélectionnées",IF(AQ71=1,Prix!$H$36,0)+IF(AR71=1,Prix!$H$37,0)+IF(AS71=1,Prix!$H$38,0)+IF(AU71=1,Prix!$H$41,0)+IF(AV71=1,Prix!$H$42,0)+IF(AW71=1,Prix!$H$43,0)+IF(AT71=1,Prix!$H$40,0)+IF(AX71=1,Prix!$H$44,0)+Prix!$H$34),0)),)</f>
        <v>0</v>
      </c>
    </row>
    <row r="72" spans="1:72" x14ac:dyDescent="0.3">
      <c r="A72" s="161"/>
      <c r="B72" s="37"/>
      <c r="C72" s="38"/>
      <c r="D72" s="38"/>
      <c r="E72" s="38"/>
      <c r="F72" s="39"/>
      <c r="G72" s="40"/>
      <c r="H72" s="40"/>
      <c r="I72" s="41"/>
      <c r="J72" s="42">
        <v>1</v>
      </c>
      <c r="K72" s="112">
        <f t="shared" si="0"/>
        <v>1</v>
      </c>
      <c r="L72" s="113">
        <f t="shared" si="1"/>
        <v>1</v>
      </c>
      <c r="M72" s="113">
        <f t="shared" si="2"/>
        <v>1</v>
      </c>
      <c r="N72" s="113" t="str">
        <f t="shared" si="3"/>
        <v/>
      </c>
      <c r="O72" s="113" t="str">
        <f t="shared" si="4"/>
        <v/>
      </c>
      <c r="P72" s="38">
        <v>1</v>
      </c>
      <c r="Q72" s="38">
        <v>1</v>
      </c>
      <c r="R72" s="75"/>
      <c r="S72" s="89">
        <v>1</v>
      </c>
      <c r="T72" s="130"/>
      <c r="U72" s="110" t="str">
        <f t="shared" si="5"/>
        <v/>
      </c>
      <c r="V72" s="110" t="str">
        <f t="shared" si="6"/>
        <v/>
      </c>
      <c r="W72" s="140"/>
      <c r="X72" s="42"/>
      <c r="Y72" s="110" t="str">
        <f t="shared" si="7"/>
        <v/>
      </c>
      <c r="Z72" s="110" t="str">
        <f t="shared" si="8"/>
        <v/>
      </c>
      <c r="AA72" s="110" t="str">
        <f t="shared" si="9"/>
        <v/>
      </c>
      <c r="AB72" s="110" t="str">
        <f t="shared" si="10"/>
        <v/>
      </c>
      <c r="AC72" s="110" t="str">
        <f t="shared" si="11"/>
        <v/>
      </c>
      <c r="AD72" s="38"/>
      <c r="AE72" s="38"/>
      <c r="AF72" s="38"/>
      <c r="AG72" s="1"/>
      <c r="AH72" s="42"/>
      <c r="AI72" s="110" t="str">
        <f t="shared" si="12"/>
        <v/>
      </c>
      <c r="AJ72" s="110" t="str">
        <f t="shared" si="13"/>
        <v/>
      </c>
      <c r="AK72" s="110" t="str">
        <f t="shared" si="14"/>
        <v/>
      </c>
      <c r="AL72" s="110" t="str">
        <f t="shared" si="15"/>
        <v/>
      </c>
      <c r="AM72" s="38"/>
      <c r="AN72" s="38"/>
      <c r="AO72" s="43"/>
      <c r="AP72" s="42"/>
      <c r="AQ72" s="108" t="str">
        <f t="shared" si="16"/>
        <v/>
      </c>
      <c r="AR72" s="108" t="str">
        <f t="shared" si="17"/>
        <v/>
      </c>
      <c r="AS72" s="108" t="str">
        <f t="shared" si="18"/>
        <v/>
      </c>
      <c r="AT72" s="37"/>
      <c r="AU72" s="37"/>
      <c r="AV72" s="37"/>
      <c r="AW72" s="37"/>
      <c r="AX72" s="43"/>
      <c r="AY72" s="153">
        <f>IFERROR(IF(NOT(OR(AND(J72,NOT(T72),NOT(X72),NOT(AH72),NOT(AP72)),AND(NOT(J72),T72,NOT(X72),NOT(AH72),NOT(AP72)),AND(NOT(J72),NOT(T72),X72,NOT(AH72),NOT(AP72)),AND(NOT(J72),NOT(T72),NOT(X72),AH72,NOT(AP72)),AND(NOT(J72),NOT(T72),NOT(X72),NOT(AH72),AP72),NOT(AND(J72,T72,X72,AH72,AP72))))=TRUE,"Erreur : au moins 2 imprimantes ont été sélectionnées sur la même ligne",IF(J72=1,IF(K72=1,Prix!$B$4,0)+IF(L72=1,Prix!$B$5,0)+IF(M72=1,Prix!$B$6,0)+IF(N72=1,Prix!$B$7,0)+IF(O72=1,Prix!$B$8,0)+IF(P72=1,Prix!$B$10,0)+IF(Q72=1,Prix!$B$11,0)+IF(R72=1,Prix!$B$12,0)+IF(S72=1,Prix!$B$13,0)+Prix!$B$2,0)+IF(T72=1,IF(U72=1,Prix!$B$65,0)+IF(W72=1,Prix!$B$68,0)+IF(V72=1,Prix!$B$66,0)+Prix!$B$63,0)+IF(X72=1,IF(Y72=1,Prix!$B$20,0)+IF(Z72=1,Prix!$B$21,0)+IF(AA72=1,Prix!$B$22,0)+IF(AB72=1,Prix!$B$23,0)+IF(AC72=1,Prix!$B$24,0)+IF(AD72=1,Prix!$B$26,0)+IF(AE72=1,Prix!$B$27,0)+IF(AF72=1,Prix!$B$28,0)+IF(AG72=1,Prix!$B$29,0)+Prix!$B$18,0)+IF(AH72=1,IF(NOT(OR(AND(NOT(AM72),NOT(AN72),NOT(AO72)),AND(NOT(AM72),NOT(AN72),AO72),AND(NOT(AM72),AN72,NOT(AO72)),AND(AM72,NOT(AN72),NOT(AO72))))=TRUE,"Erreur : au moins 2 options non compatibles sélectionnées",IF(AI72=1,Prix!$B$51,0)+IF(AJ72=1,Prix!$B$52,0)+IF(AL72=1,Prix!$B$54,0)+IF(AM72=1,Prix!$B$56,0)+IF(AN72=1,Prix!$B$57,0)+IF(AO72=1,Prix!$B$58,0)+IF(AK72=1,Prix!$B$53,0)+Prix!$B$49),0)+IF(AP72=1,IF(NOT(OR(AND(NOT(AU72),NOT(AV72),NOT(AW72)),AND(NOT(AU72),NOT(AV72),AW72),AND(NOT(AU72),AV72,NOT(AW72)),AND(AU72,NOT(AV72),NOT(AW72))))=TRUE,"Erreur : au moins 2 options non compatibles sélectionnées",IF(AQ72=1,Prix!$B$36,0)+IF(AR72=1,Prix!$B$37,0)+IF(AS72=1,Prix!$B$38,0)+IF(AU72=1,Prix!$B$41,0)+IF(AV72=1,Prix!$B$42,0)+IF(AW72=1,Prix!$B$43,0)+IF(AT72=1,Prix!$B$40,0)+IF(AX72=1,Prix!$B$44,0)+Prix!$B$34),0)),)</f>
        <v>3951.56</v>
      </c>
      <c r="AZ72" s="153">
        <f>IFERROR(IF(NOT(OR(AND(J72,NOT(T72),NOT(X72),NOT(AH72),NOT(AP72)),AND(NOT(J72),T72,NOT(X72),NOT(AH72),NOT(AP72)),AND(NOT(J72),NOT(T72),X72,NOT(AH72),NOT(AP72)),AND(NOT(J72),NOT(T72),NOT(X72),AH72,NOT(AP72)),AND(NOT(J72),NOT(T72),NOT(X72),NOT(AH72),AP72),NOT(AND(J72,T72,X72,AH72,AP72))))=TRUE,"Erreur : au moins 2 imprimantes ont été sélectionnées sur la même ligne",IF(J72=1,IF(K72=1,Prix!$F$4,0)+IF(L72=1,Prix!$F$5,0)+IF(M72=1,Prix!$F$6,0)+IF(N72=1,Prix!$F$7,0)+IF(O72=1,Prix!$F$8,0)+IF(P72=1,Prix!$F$10,0)+IF(Q72=1,Prix!$F$11,0)+IF(R72=1,Prix!$F$12,0)+IF(S72=1,Prix!$F$13,0)+Prix!$F$2,0)+IF(T72=1,IF(U72=1,Prix!$F$65,0)+IF(W72=1,Prix!$F$68,0)+IF(V72=1,Prix!$F$66,0)+Prix!$F$63,0)+IF(X72=1,IF(Y72=1,Prix!$F$20,0)+IF(Z72=1,Prix!$F$21,0)+IF(AA72=1,Prix!$F$22,0)+IF(AB72=1,Prix!$F$23,0)+IF(AC72=1,Prix!$F$24,0)+IF(AD72=1,Prix!$F$26,0)+IF(AE72=1,Prix!$F$27,0)+IF(AF72=1,Prix!$F$28,0)+IF(AG72=1,Prix!$F$29,0)+Prix!$F$18,0)+IF(AH72=1,IF(NOT(OR(AND(NOT(AM72),NOT(AN72),NOT(AO72)),AND(NOT(AM72),NOT(AN72),AO72),AND(NOT(AM72),AN72,NOT(AO72)),AND(AM72,NOT(AN72),NOT(AO72))))=TRUE,"Erreur : au moins 2 options non compatibles sélectionnées",IF(AI72=1,Prix!$F$51,0)+IF(AJ72=1,Prix!$F$52,0)+IF(AL72=1,Prix!$F$54,0)+IF(AM72=1,Prix!$F$56,0)+IF(AN72=1,Prix!$F$57,0)+IF(AO72=1,Prix!$F$58,0)+IF(AK72=1,Prix!$F$53,0)+Prix!$F$49),0)+IF(AP72=1,IF(NOT(OR(AND(NOT(AU72),NOT(AV72),NOT(AW72)),AND(NOT(AU72),NOT(AV72),AW72),AND(NOT(AU72),AV72,NOT(AW72)),AND(AU72,NOT(AV72),NOT(AW72))))=TRUE,"Erreur : au moins 2 options non compatibles sélectionnées",IF(AQ72=1,Prix!$F$36,0)+IF(AR72=1,Prix!$F$37,0)+IF(AS72=1,Prix!$F$38,0)+IF(AU72=1,Prix!$F$41,0)+IF(AV72=1,Prix!$F$42,0)+IF(AW72=1,Prix!$F$43,0)+IF(AT72=1,Prix!$F$40,0)+IF(AX72=1,Prix!$F$44,0)+Prix!$F$34),0)),)</f>
        <v>105.11999999999999</v>
      </c>
      <c r="BA72" s="153">
        <f>IFERROR(IF(NOT(OR(AND(J72,NOT(T72),NOT(X72),NOT(AH72),NOT(AP72)),AND(NOT(J72),T72,NOT(X72),NOT(AH72),NOT(AP72)),AND(NOT(J72),NOT(T72),X72,NOT(AH72),NOT(AP72)),AND(NOT(J72),NOT(T72),NOT(X72),AH72,NOT(AP72)),AND(NOT(J72),NOT(T72),NOT(X72),NOT(AH72),AP72),NOT(AND(J72,T72,X72,AH72,AP72))))=TRUE,"Erreur : au moins 2 imprimantes ont été sélectionnées sur la même ligne",IF(J72=1,IF(K72=1,Prix!$G$4,0)+IF(L72=1,Prix!$G$5,0)+IF(M72=1,Prix!$G$6,0)+IF(N72=1,Prix!$G$7,0)+IF(O72=1,Prix!$G$8,0)+IF(P72=1,Prix!$G$10,0)+IF(Q72=1,Prix!$G$11,0)+IF(R72=1,Prix!$G$12,0)+IF(S72=1,Prix!$G$13,0)+Prix!$G$2,0)+IF(T72=1,IF(U72=1,Prix!$G$65,0)+IF(W72=1,Prix!$G$68,0)+IF(V72=1,Prix!$G$66,0)+Prix!$G$63,0)+IF(X72=1,IF(Y72=1,Prix!$G$20,0)+IF(Z72=1,Prix!$G$21,0)+IF(AA72=1,Prix!$G$22,0)+IF(AB72=1,Prix!$G$23,0)+IF(AC72=1,Prix!$G$24,0)+IF(AD72=1,Prix!$G$26,0)+IF(AE72=1,Prix!$G$27,0)+IF(AF72=1,Prix!$G$28,0)+IF(AG72=1,Prix!$G$29,0)+Prix!$G$18,0)+IF(AH72=1,IF(NOT(OR(AND(NOT(AM72),NOT(AN72),NOT(AO72)),AND(NOT(AM72),NOT(AN72),AO72),AND(NOT(AM72),AN72,NOT(AO72)),AND(AM72,NOT(AN72),NOT(AO72))))=TRUE,"Erreur : au moins 2 options non compatibles sélectionnées",IF(AI72=1,Prix!$G$51,0)+IF(AJ72=1,Prix!$G$52,0)+IF(AL72=1,Prix!$G$54,0)+IF(AM72=1,Prix!$G$56,0)+IF(AN72=1,Prix!$G$57,0)+IF(AO72=1,Prix!$G$58,0)+IF(AK72=1,Prix!$G$53,0)+Prix!$G$49),0)+IF(AP72=1,IF(NOT(OR(AND(NOT(AU72),NOT(AV72),NOT(AW72)),AND(NOT(AU72),NOT(AV72),AW72),AND(NOT(AU72),AV72,NOT(AW72)),AND(AU72,NOT(AV72),NOT(AW72))))=TRUE,"Erreur : au moins 2 options non compatibles sélectionnées",IF(AQ72=1,Prix!$G$36,0)+IF(AR72=1,Prix!$G$37,0)+IF(AS72=1,Prix!$G$38,0)+IF(AU72=1,Prix!$G$41,0)+IF(AV72=1,Prix!$G$42,0)+IF(AW72=1,Prix!$G$43,0)+IF(AT72=1,Prix!$G$40,0)+IF(AX72=1,Prix!$G$44,0)+Prix!$G$34),0)),)</f>
        <v>82.27</v>
      </c>
      <c r="BB72" s="153">
        <f>IFERROR(IF(NOT(OR(AND(J72,NOT(T72),NOT(X72),NOT(AH72),NOT(AP72)),AND(NOT(J72),T72,NOT(X72),NOT(AH72),NOT(AP72)),AND(NOT(J72),NOT(T72),X72,NOT(AH72),NOT(AP72)),AND(NOT(J72),NOT(T72),NOT(X72),AH72,NOT(AP72)),AND(NOT(J72),NOT(T72),NOT(X72),NOT(AH72),AP72),NOT(AND(J72,T72,X72,AH72,AP72))))=TRUE,"Erreur : au moins 2 imprimantes ont été sélectionnées sur la même ligne",IF(J72=1,IF(K72=1,Prix!$H$4,0)+IF(L72=1,Prix!$H$5,0)+IF(M72=1,Prix!$H$6,0)+IF(N72=1,Prix!$H$7,0)+IF(O72=1,Prix!$H$8,0)+IF(P72=1,Prix!$H$10,0)+IF(Q72=1,Prix!$H$11,0)+IF(R72=1,Prix!$H$12,0)+IF(S72=1,Prix!$H$13,0)+Prix!$H$2,0)+IF(T72=1,IF(U72=1,Prix!$H$65,0)+IF(W72=1,Prix!$H$68,0)+IF(V72=1,Prix!$H$66,0)+Prix!$H$63,0)+IF(X72=1,IF(Y72=1,Prix!$H$20,0)+IF(Z72=1,Prix!$H$21,0)+IF(AA72=1,Prix!$H$22,0)+IF(AB72=1,Prix!$H$23,0)+IF(AC72=1,Prix!$H$24,0)+IF(AD72=1,Prix!$H$26,0)+IF(AE72=1,Prix!$H$27,0)+IF(AF72=1,Prix!$H$28,0)+IF(AG72=1,Prix!$H$29,0)+Prix!$H$18,0)+IF(AH72=1,IF(NOT(OR(AND(NOT(AM72),NOT(AN72),NOT(AO72)),AND(NOT(AM72),NOT(AN72),AO72),AND(NOT(AM72),AN72,NOT(AO72)),AND(AM72,NOT(AN72),NOT(AO72))))=TRUE,"Erreur : au moins 2 options non compatibles sélectionnées",IF(AI72=1,Prix!$H$51,0)+IF(AJ72=1,Prix!$H$52,0)+IF(AL72=1,Prix!$H$54,0)+IF(AM72=1,Prix!$H$56,0)+IF(AN72=1,Prix!$H$57,0)+IF(AO72=1,Prix!$H$58,0)+IF(AK72=1,Prix!$H$53,0)+Prix!$H$49),0)+IF(AP72=1,IF(NOT(OR(AND(NOT(AU72),NOT(AV72),NOT(AW72)),AND(NOT(AU72),NOT(AV72),AW72),AND(NOT(AU72),AV72,NOT(AW72)),AND(AU72,NOT(AV72),NOT(AW72))))=TRUE,"Erreur : au moins 2 options non compatibles sélectionnées",IF(AQ72=1,Prix!$H$36,0)+IF(AR72=1,Prix!$H$37,0)+IF(AS72=1,Prix!$H$38,0)+IF(AU72=1,Prix!$H$41,0)+IF(AV72=1,Prix!$H$42,0)+IF(AW72=1,Prix!$H$43,0)+IF(AT72=1,Prix!$H$40,0)+IF(AX72=1,Prix!$H$44,0)+Prix!$H$34),0)),)</f>
        <v>81.430000000000007</v>
      </c>
    </row>
    <row r="73" spans="1:72" x14ac:dyDescent="0.3">
      <c r="A73" s="162"/>
      <c r="B73" s="18"/>
      <c r="C73" s="19"/>
      <c r="D73" s="19"/>
      <c r="E73" s="19"/>
      <c r="F73" s="20"/>
      <c r="G73" s="21"/>
      <c r="H73" s="21"/>
      <c r="I73" s="24"/>
      <c r="J73" s="29"/>
      <c r="K73" s="112" t="str">
        <f t="shared" ref="K73:K93" si="42">IF(J73=1,1,"")</f>
        <v/>
      </c>
      <c r="L73" s="113" t="str">
        <f t="shared" ref="L73:L93" si="43">IF(J73=1,1,"")</f>
        <v/>
      </c>
      <c r="M73" s="113" t="str">
        <f t="shared" ref="M73:M93" si="44">IF(J73=1,1,"")</f>
        <v/>
      </c>
      <c r="N73" s="113" t="str">
        <f t="shared" ref="N73:N93" si="45">IF(AND(J73=1,IF(S73=1,0,1)),1,"")</f>
        <v/>
      </c>
      <c r="O73" s="113" t="str">
        <f t="shared" ref="O73:O93" si="46">IF(AND(J73=1,IF(P73=1,0,1)),1,"")</f>
        <v/>
      </c>
      <c r="P73" s="19"/>
      <c r="Q73" s="19"/>
      <c r="R73" s="101"/>
      <c r="S73" s="92"/>
      <c r="T73" s="136"/>
      <c r="U73" s="110" t="str">
        <f t="shared" si="5"/>
        <v/>
      </c>
      <c r="V73" s="110" t="str">
        <f t="shared" si="6"/>
        <v/>
      </c>
      <c r="W73" s="146"/>
      <c r="X73" s="29"/>
      <c r="Y73" s="110" t="str">
        <f t="shared" ref="Y73:Y93" si="47">IF(X73=1,1,"")</f>
        <v/>
      </c>
      <c r="Z73" s="110" t="str">
        <f t="shared" ref="Z73:Z93" si="48">IF(X73=1,1,"")</f>
        <v/>
      </c>
      <c r="AA73" s="110" t="str">
        <f t="shared" ref="AA73:AA93" si="49">IF(X73=1,1,"")</f>
        <v/>
      </c>
      <c r="AB73" s="110" t="str">
        <f t="shared" ref="AB73:AB93" si="50">IF(AND(X73=1,IF(AG73=1,0,1)),1,"")</f>
        <v/>
      </c>
      <c r="AC73" s="110" t="str">
        <f t="shared" ref="AC73:AC93" si="51">IF(AND(X73=1,IF(AD73=1,0,1)),1,"")</f>
        <v/>
      </c>
      <c r="AD73" s="19"/>
      <c r="AE73" s="19"/>
      <c r="AF73" s="19"/>
      <c r="AG73" s="64"/>
      <c r="AH73" s="29">
        <v>1</v>
      </c>
      <c r="AI73" s="110">
        <f t="shared" ref="AI73:AI93" si="52">IF(AH73=1,1,"")</f>
        <v>1</v>
      </c>
      <c r="AJ73" s="110">
        <f t="shared" ref="AJ73:AJ93" si="53">IF(AH73=1,1,"")</f>
        <v>1</v>
      </c>
      <c r="AK73" s="110">
        <f t="shared" ref="AK73:AK93" si="54">IF(AH73=1,1,"")</f>
        <v>1</v>
      </c>
      <c r="AL73" s="110">
        <f t="shared" ref="AL73:AL93" si="55">IF(AH73=1,1,"")</f>
        <v>1</v>
      </c>
      <c r="AM73" s="19"/>
      <c r="AN73" s="19">
        <v>1</v>
      </c>
      <c r="AO73" s="30"/>
      <c r="AP73" s="29"/>
      <c r="AQ73" s="108" t="str">
        <f t="shared" ref="AQ73:AQ93" si="56">IF(AP73=1,1,"")</f>
        <v/>
      </c>
      <c r="AR73" s="108" t="str">
        <f t="shared" ref="AR73:AR93" si="57">IF(AP73=1,1,"")</f>
        <v/>
      </c>
      <c r="AS73" s="108" t="str">
        <f t="shared" ref="AS73:AS93" si="58">IF(AP73=1,1,"")</f>
        <v/>
      </c>
      <c r="AT73" s="18"/>
      <c r="AU73" s="18"/>
      <c r="AV73" s="18"/>
      <c r="AW73" s="18"/>
      <c r="AX73" s="30"/>
      <c r="AY73" s="153">
        <f>IFERROR(IF(NOT(OR(AND(J73,NOT(T73),NOT(X73),NOT(AH73),NOT(AP73)),AND(NOT(J73),T73,NOT(X73),NOT(AH73),NOT(AP73)),AND(NOT(J73),NOT(T73),X73,NOT(AH73),NOT(AP73)),AND(NOT(J73),NOT(T73),NOT(X73),AH73,NOT(AP73)),AND(NOT(J73),NOT(T73),NOT(X73),NOT(AH73),AP73),NOT(AND(J73,T73,X73,AH73,AP73))))=TRUE,"Erreur : au moins 2 imprimantes ont été sélectionnées sur la même ligne",IF(J73=1,IF(K73=1,Prix!$B$4,0)+IF(L73=1,Prix!$B$5,0)+IF(M73=1,Prix!$B$6,0)+IF(N73=1,Prix!$B$7,0)+IF(O73=1,Prix!$B$8,0)+IF(P73=1,Prix!$B$10,0)+IF(Q73=1,Prix!$B$11,0)+IF(R73=1,Prix!$B$12,0)+IF(S73=1,Prix!$B$13,0)+Prix!$B$2,0)+IF(T73=1,IF(U73=1,Prix!$B$65,0)+IF(W73=1,Prix!$B$68,0)+IF(V73=1,Prix!$B$66,0)+Prix!$B$63,0)+IF(X73=1,IF(Y73=1,Prix!$B$20,0)+IF(Z73=1,Prix!$B$21,0)+IF(AA73=1,Prix!$B$22,0)+IF(AB73=1,Prix!$B$23,0)+IF(AC73=1,Prix!$B$24,0)+IF(AD73=1,Prix!$B$26,0)+IF(AE73=1,Prix!$B$27,0)+IF(AF73=1,Prix!$B$28,0)+IF(AG73=1,Prix!$B$29,0)+Prix!$B$18,0)+IF(AH73=1,IF(NOT(OR(AND(NOT(AM73),NOT(AN73),NOT(AO73)),AND(NOT(AM73),NOT(AN73),AO73),AND(NOT(AM73),AN73,NOT(AO73)),AND(AM73,NOT(AN73),NOT(AO73))))=TRUE,"Erreur : au moins 2 options non compatibles sélectionnées",IF(AI73=1,Prix!$B$51,0)+IF(AJ73=1,Prix!$B$52,0)+IF(AL73=1,Prix!$B$54,0)+IF(AM73=1,Prix!$B$56,0)+IF(AN73=1,Prix!$B$57,0)+IF(AO73=1,Prix!$B$58,0)+IF(AK73=1,Prix!$B$53,0)+Prix!$B$49),0)+IF(AP73=1,IF(NOT(OR(AND(NOT(AU73),NOT(AV73),NOT(AW73)),AND(NOT(AU73),NOT(AV73),AW73),AND(NOT(AU73),AV73,NOT(AW73)),AND(AU73,NOT(AV73),NOT(AW73))))=TRUE,"Erreur : au moins 2 options non compatibles sélectionnées",IF(AQ73=1,Prix!$B$36,0)+IF(AR73=1,Prix!$B$37,0)+IF(AS73=1,Prix!$B$38,0)+IF(AU73=1,Prix!$B$41,0)+IF(AV73=1,Prix!$B$42,0)+IF(AW73=1,Prix!$B$43,0)+IF(AT73=1,Prix!$B$40,0)+IF(AX73=1,Prix!$B$44,0)+Prix!$B$34),0)),)</f>
        <v>1438.74</v>
      </c>
      <c r="AZ73" s="153">
        <f>IFERROR(IF(NOT(OR(AND(J73,NOT(T73),NOT(X73),NOT(AH73),NOT(AP73)),AND(NOT(J73),T73,NOT(X73),NOT(AH73),NOT(AP73)),AND(NOT(J73),NOT(T73),X73,NOT(AH73),NOT(AP73)),AND(NOT(J73),NOT(T73),NOT(X73),AH73,NOT(AP73)),AND(NOT(J73),NOT(T73),NOT(X73),NOT(AH73),AP73),NOT(AND(J73,T73,X73,AH73,AP73))))=TRUE,"Erreur : au moins 2 imprimantes ont été sélectionnées sur la même ligne",IF(J73=1,IF(K73=1,Prix!$F$4,0)+IF(L73=1,Prix!$F$5,0)+IF(M73=1,Prix!$F$6,0)+IF(N73=1,Prix!$F$7,0)+IF(O73=1,Prix!$F$8,0)+IF(P73=1,Prix!$F$10,0)+IF(Q73=1,Prix!$F$11,0)+IF(R73=1,Prix!$F$12,0)+IF(S73=1,Prix!$F$13,0)+Prix!$F$2,0)+IF(T73=1,IF(U73=1,Prix!$F$65,0)+IF(W73=1,Prix!$F$68,0)+IF(V73=1,Prix!$F$66,0)+Prix!$F$63,0)+IF(X73=1,IF(Y73=1,Prix!$F$20,0)+IF(Z73=1,Prix!$F$21,0)+IF(AA73=1,Prix!$F$22,0)+IF(AB73=1,Prix!$F$23,0)+IF(AC73=1,Prix!$F$24,0)+IF(AD73=1,Prix!$F$26,0)+IF(AE73=1,Prix!$F$27,0)+IF(AF73=1,Prix!$F$28,0)+IF(AG73=1,Prix!$F$29,0)+Prix!$F$18,0)+IF(AH73=1,IF(NOT(OR(AND(NOT(AM73),NOT(AN73),NOT(AO73)),AND(NOT(AM73),NOT(AN73),AO73),AND(NOT(AM73),AN73,NOT(AO73)),AND(AM73,NOT(AN73),NOT(AO73))))=TRUE,"Erreur : au moins 2 options non compatibles sélectionnées",IF(AI73=1,Prix!$F$51,0)+IF(AJ73=1,Prix!$F$52,0)+IF(AL73=1,Prix!$F$54,0)+IF(AM73=1,Prix!$F$56,0)+IF(AN73=1,Prix!$F$57,0)+IF(AO73=1,Prix!$F$58,0)+IF(AK73=1,Prix!$F$53,0)+Prix!$F$49),0)+IF(AP73=1,IF(NOT(OR(AND(NOT(AU73),NOT(AV73),NOT(AW73)),AND(NOT(AU73),NOT(AV73),AW73),AND(NOT(AU73),AV73,NOT(AW73)),AND(AU73,NOT(AV73),NOT(AW73))))=TRUE,"Erreur : au moins 2 options non compatibles sélectionnées",IF(AQ73=1,Prix!$F$36,0)+IF(AR73=1,Prix!$F$37,0)+IF(AS73=1,Prix!$F$38,0)+IF(AU73=1,Prix!$F$41,0)+IF(AV73=1,Prix!$F$42,0)+IF(AW73=1,Prix!$F$43,0)+IF(AT73=1,Prix!$F$40,0)+IF(AX73=1,Prix!$F$44,0)+Prix!$F$34),0)),)</f>
        <v>45.42</v>
      </c>
      <c r="BA73" s="153">
        <f>IFERROR(IF(NOT(OR(AND(J73,NOT(T73),NOT(X73),NOT(AH73),NOT(AP73)),AND(NOT(J73),T73,NOT(X73),NOT(AH73),NOT(AP73)),AND(NOT(J73),NOT(T73),X73,NOT(AH73),NOT(AP73)),AND(NOT(J73),NOT(T73),NOT(X73),AH73,NOT(AP73)),AND(NOT(J73),NOT(T73),NOT(X73),NOT(AH73),AP73),NOT(AND(J73,T73,X73,AH73,AP73))))=TRUE,"Erreur : au moins 2 imprimantes ont été sélectionnées sur la même ligne",IF(J73=1,IF(K73=1,Prix!$G$4,0)+IF(L73=1,Prix!$G$5,0)+IF(M73=1,Prix!$G$6,0)+IF(N73=1,Prix!$G$7,0)+IF(O73=1,Prix!$G$8,0)+IF(P73=1,Prix!$G$10,0)+IF(Q73=1,Prix!$G$11,0)+IF(R73=1,Prix!$G$12,0)+IF(S73=1,Prix!$G$13,0)+Prix!$G$2,0)+IF(T73=1,IF(U73=1,Prix!$G$65,0)+IF(W73=1,Prix!$G$68,0)+IF(V73=1,Prix!$G$66,0)+Prix!$G$63,0)+IF(X73=1,IF(Y73=1,Prix!$G$20,0)+IF(Z73=1,Prix!$G$21,0)+IF(AA73=1,Prix!$G$22,0)+IF(AB73=1,Prix!$G$23,0)+IF(AC73=1,Prix!$G$24,0)+IF(AD73=1,Prix!$G$26,0)+IF(AE73=1,Prix!$G$27,0)+IF(AF73=1,Prix!$G$28,0)+IF(AG73=1,Prix!$G$29,0)+Prix!$G$18,0)+IF(AH73=1,IF(NOT(OR(AND(NOT(AM73),NOT(AN73),NOT(AO73)),AND(NOT(AM73),NOT(AN73),AO73),AND(NOT(AM73),AN73,NOT(AO73)),AND(AM73,NOT(AN73),NOT(AO73))))=TRUE,"Erreur : au moins 2 options non compatibles sélectionnées",IF(AI73=1,Prix!$G$51,0)+IF(AJ73=1,Prix!$G$52,0)+IF(AL73=1,Prix!$G$54,0)+IF(AM73=1,Prix!$G$56,0)+IF(AN73=1,Prix!$G$57,0)+IF(AO73=1,Prix!$G$58,0)+IF(AK73=1,Prix!$G$53,0)+Prix!$G$49),0)+IF(AP73=1,IF(NOT(OR(AND(NOT(AU73),NOT(AV73),NOT(AW73)),AND(NOT(AU73),NOT(AV73),AW73),AND(NOT(AU73),AV73,NOT(AW73)),AND(AU73,NOT(AV73),NOT(AW73))))=TRUE,"Erreur : au moins 2 options non compatibles sélectionnées",IF(AQ73=1,Prix!$G$36,0)+IF(AR73=1,Prix!$G$37,0)+IF(AS73=1,Prix!$G$38,0)+IF(AU73=1,Prix!$G$41,0)+IF(AV73=1,Prix!$G$42,0)+IF(AW73=1,Prix!$G$43,0)+IF(AT73=1,Prix!$G$40,0)+IF(AX73=1,Prix!$G$44,0)+Prix!$G$34),0)),)</f>
        <v>35.54</v>
      </c>
      <c r="BB73" s="153">
        <f>IFERROR(IF(NOT(OR(AND(J73,NOT(T73),NOT(X73),NOT(AH73),NOT(AP73)),AND(NOT(J73),T73,NOT(X73),NOT(AH73),NOT(AP73)),AND(NOT(J73),NOT(T73),X73,NOT(AH73),NOT(AP73)),AND(NOT(J73),NOT(T73),NOT(X73),AH73,NOT(AP73)),AND(NOT(J73),NOT(T73),NOT(X73),NOT(AH73),AP73),NOT(AND(J73,T73,X73,AH73,AP73))))=TRUE,"Erreur : au moins 2 imprimantes ont été sélectionnées sur la même ligne",IF(J73=1,IF(K73=1,Prix!$H$4,0)+IF(L73=1,Prix!$H$5,0)+IF(M73=1,Prix!$H$6,0)+IF(N73=1,Prix!$H$7,0)+IF(O73=1,Prix!$H$8,0)+IF(P73=1,Prix!$H$10,0)+IF(Q73=1,Prix!$H$11,0)+IF(R73=1,Prix!$H$12,0)+IF(S73=1,Prix!$H$13,0)+Prix!$H$2,0)+IF(T73=1,IF(U73=1,Prix!$H$65,0)+IF(W73=1,Prix!$H$68,0)+IF(V73=1,Prix!$H$66,0)+Prix!$H$63,0)+IF(X73=1,IF(Y73=1,Prix!$H$20,0)+IF(Z73=1,Prix!$H$21,0)+IF(AA73=1,Prix!$H$22,0)+IF(AB73=1,Prix!$H$23,0)+IF(AC73=1,Prix!$H$24,0)+IF(AD73=1,Prix!$H$26,0)+IF(AE73=1,Prix!$H$27,0)+IF(AF73=1,Prix!$H$28,0)+IF(AG73=1,Prix!$H$29,0)+Prix!$H$18,0)+IF(AH73=1,IF(NOT(OR(AND(NOT(AM73),NOT(AN73),NOT(AO73)),AND(NOT(AM73),NOT(AN73),AO73),AND(NOT(AM73),AN73,NOT(AO73)),AND(AM73,NOT(AN73),NOT(AO73))))=TRUE,"Erreur : au moins 2 options non compatibles sélectionnées",IF(AI73=1,Prix!$H$51,0)+IF(AJ73=1,Prix!$H$52,0)+IF(AL73=1,Prix!$H$54,0)+IF(AM73=1,Prix!$H$56,0)+IF(AN73=1,Prix!$H$57,0)+IF(AO73=1,Prix!$H$58,0)+IF(AK73=1,Prix!$H$53,0)+Prix!$H$49),0)+IF(AP73=1,IF(NOT(OR(AND(NOT(AU73),NOT(AV73),NOT(AW73)),AND(NOT(AU73),NOT(AV73),AW73),AND(NOT(AU73),AV73,NOT(AW73)),AND(AU73,NOT(AV73),NOT(AW73))))=TRUE,"Erreur : au moins 2 options non compatibles sélectionnées",IF(AQ73=1,Prix!$H$36,0)+IF(AR73=1,Prix!$H$37,0)+IF(AS73=1,Prix!$H$38,0)+IF(AU73=1,Prix!$H$41,0)+IF(AV73=1,Prix!$H$42,0)+IF(AW73=1,Prix!$H$43,0)+IF(AT73=1,Prix!$H$40,0)+IF(AX73=1,Prix!$H$44,0)+Prix!$H$34),0)),)</f>
        <v>29.75</v>
      </c>
    </row>
    <row r="74" spans="1:72" x14ac:dyDescent="0.3">
      <c r="A74" s="160"/>
      <c r="B74" s="14"/>
      <c r="C74" s="15"/>
      <c r="D74" s="15"/>
      <c r="E74" s="15"/>
      <c r="F74" s="16"/>
      <c r="G74" s="17"/>
      <c r="H74" s="17"/>
      <c r="I74" s="22"/>
      <c r="J74" s="25"/>
      <c r="K74" s="112" t="str">
        <f t="shared" si="42"/>
        <v/>
      </c>
      <c r="L74" s="113" t="str">
        <f t="shared" si="43"/>
        <v/>
      </c>
      <c r="M74" s="113" t="str">
        <f t="shared" si="44"/>
        <v/>
      </c>
      <c r="N74" s="113" t="str">
        <f t="shared" si="45"/>
        <v/>
      </c>
      <c r="O74" s="113" t="str">
        <f t="shared" si="46"/>
        <v/>
      </c>
      <c r="P74" s="15"/>
      <c r="Q74" s="15"/>
      <c r="R74" s="97"/>
      <c r="S74" s="87"/>
      <c r="T74" s="128"/>
      <c r="U74" s="110" t="str">
        <f t="shared" si="5"/>
        <v/>
      </c>
      <c r="V74" s="110" t="str">
        <f t="shared" si="6"/>
        <v/>
      </c>
      <c r="W74" s="138"/>
      <c r="X74" s="25"/>
      <c r="Y74" s="110" t="str">
        <f t="shared" si="47"/>
        <v/>
      </c>
      <c r="Z74" s="110" t="str">
        <f t="shared" si="48"/>
        <v/>
      </c>
      <c r="AA74" s="110" t="str">
        <f t="shared" si="49"/>
        <v/>
      </c>
      <c r="AB74" s="110" t="str">
        <f t="shared" si="50"/>
        <v/>
      </c>
      <c r="AC74" s="110" t="str">
        <f t="shared" si="51"/>
        <v/>
      </c>
      <c r="AD74" s="15"/>
      <c r="AE74" s="15"/>
      <c r="AF74" s="15"/>
      <c r="AG74" s="61"/>
      <c r="AH74" s="25"/>
      <c r="AI74" s="110" t="str">
        <f t="shared" si="52"/>
        <v/>
      </c>
      <c r="AJ74" s="110" t="str">
        <f t="shared" si="53"/>
        <v/>
      </c>
      <c r="AK74" s="110" t="str">
        <f t="shared" si="54"/>
        <v/>
      </c>
      <c r="AL74" s="110" t="str">
        <f t="shared" si="55"/>
        <v/>
      </c>
      <c r="AM74" s="15"/>
      <c r="AN74" s="15"/>
      <c r="AO74" s="26"/>
      <c r="AP74" s="25"/>
      <c r="AQ74" s="108" t="str">
        <f t="shared" si="56"/>
        <v/>
      </c>
      <c r="AR74" s="108" t="str">
        <f t="shared" si="57"/>
        <v/>
      </c>
      <c r="AS74" s="108" t="str">
        <f t="shared" si="58"/>
        <v/>
      </c>
      <c r="AT74" s="14"/>
      <c r="AU74" s="14"/>
      <c r="AV74" s="14"/>
      <c r="AW74" s="14"/>
      <c r="AX74" s="26"/>
      <c r="AY74" s="153">
        <f>IFERROR(IF(NOT(OR(AND(J74,NOT(T74),NOT(X74),NOT(AH74),NOT(AP74)),AND(NOT(J74),T74,NOT(X74),NOT(AH74),NOT(AP74)),AND(NOT(J74),NOT(T74),X74,NOT(AH74),NOT(AP74)),AND(NOT(J74),NOT(T74),NOT(X74),AH74,NOT(AP74)),AND(NOT(J74),NOT(T74),NOT(X74),NOT(AH74),AP74),NOT(AND(J74,T74,X74,AH74,AP74))))=TRUE,"Erreur : au moins 2 imprimantes ont été sélectionnées sur la même ligne",IF(J74=1,IF(K74=1,Prix!$B$4,0)+IF(L74=1,Prix!$B$5,0)+IF(M74=1,Prix!$B$6,0)+IF(N74=1,Prix!$B$7,0)+IF(O74=1,Prix!$B$8,0)+IF(P74=1,Prix!$B$10,0)+IF(Q74=1,Prix!$B$11,0)+IF(R74=1,Prix!$B$12,0)+IF(S74=1,Prix!$B$13,0)+Prix!$B$2,0)+IF(T74=1,IF(U74=1,Prix!$B$65,0)+IF(W74=1,Prix!$B$68,0)+IF(V74=1,Prix!$B$66,0)+Prix!$B$63,0)+IF(X74=1,IF(Y74=1,Prix!$B$20,0)+IF(Z74=1,Prix!$B$21,0)+IF(AA74=1,Prix!$B$22,0)+IF(AB74=1,Prix!$B$23,0)+IF(AC74=1,Prix!$B$24,0)+IF(AD74=1,Prix!$B$26,0)+IF(AE74=1,Prix!$B$27,0)+IF(AF74=1,Prix!$B$28,0)+IF(AG74=1,Prix!$B$29,0)+Prix!$B$18,0)+IF(AH74=1,IF(NOT(OR(AND(NOT(AM74),NOT(AN74),NOT(AO74)),AND(NOT(AM74),NOT(AN74),AO74),AND(NOT(AM74),AN74,NOT(AO74)),AND(AM74,NOT(AN74),NOT(AO74))))=TRUE,"Erreur : au moins 2 options non compatibles sélectionnées",IF(AI74=1,Prix!$B$51,0)+IF(AJ74=1,Prix!$B$52,0)+IF(AL74=1,Prix!$B$54,0)+IF(AM74=1,Prix!$B$56,0)+IF(AN74=1,Prix!$B$57,0)+IF(AO74=1,Prix!$B$58,0)+IF(AK74=1,Prix!$B$53,0)+Prix!$B$49),0)+IF(AP74=1,IF(NOT(OR(AND(NOT(AU74),NOT(AV74),NOT(AW74)),AND(NOT(AU74),NOT(AV74),AW74),AND(NOT(AU74),AV74,NOT(AW74)),AND(AU74,NOT(AV74),NOT(AW74))))=TRUE,"Erreur : au moins 2 options non compatibles sélectionnées",IF(AQ74=1,Prix!$B$36,0)+IF(AR74=1,Prix!$B$37,0)+IF(AS74=1,Prix!$B$38,0)+IF(AU74=1,Prix!$B$41,0)+IF(AV74=1,Prix!$B$42,0)+IF(AW74=1,Prix!$B$43,0)+IF(AT74=1,Prix!$B$40,0)+IF(AX74=1,Prix!$B$44,0)+Prix!$B$34),0)),)</f>
        <v>0</v>
      </c>
      <c r="AZ74" s="153">
        <f>IFERROR(IF(NOT(OR(AND(J74,NOT(T74),NOT(X74),NOT(AH74),NOT(AP74)),AND(NOT(J74),T74,NOT(X74),NOT(AH74),NOT(AP74)),AND(NOT(J74),NOT(T74),X74,NOT(AH74),NOT(AP74)),AND(NOT(J74),NOT(T74),NOT(X74),AH74,NOT(AP74)),AND(NOT(J74),NOT(T74),NOT(X74),NOT(AH74),AP74),NOT(AND(J74,T74,X74,AH74,AP74))))=TRUE,"Erreur : au moins 2 imprimantes ont été sélectionnées sur la même ligne",IF(J74=1,IF(K74=1,Prix!$F$4,0)+IF(L74=1,Prix!$F$5,0)+IF(M74=1,Prix!$F$6,0)+IF(N74=1,Prix!$F$7,0)+IF(O74=1,Prix!$F$8,0)+IF(P74=1,Prix!$F$10,0)+IF(Q74=1,Prix!$F$11,0)+IF(R74=1,Prix!$F$12,0)+IF(S74=1,Prix!$F$13,0)+Prix!$F$2,0)+IF(T74=1,IF(U74=1,Prix!$F$65,0)+IF(W74=1,Prix!$F$68,0)+IF(V74=1,Prix!$F$66,0)+Prix!$F$63,0)+IF(X74=1,IF(Y74=1,Prix!$F$20,0)+IF(Z74=1,Prix!$F$21,0)+IF(AA74=1,Prix!$F$22,0)+IF(AB74=1,Prix!$F$23,0)+IF(AC74=1,Prix!$F$24,0)+IF(AD74=1,Prix!$F$26,0)+IF(AE74=1,Prix!$F$27,0)+IF(AF74=1,Prix!$F$28,0)+IF(AG74=1,Prix!$F$29,0)+Prix!$F$18,0)+IF(AH74=1,IF(NOT(OR(AND(NOT(AM74),NOT(AN74),NOT(AO74)),AND(NOT(AM74),NOT(AN74),AO74),AND(NOT(AM74),AN74,NOT(AO74)),AND(AM74,NOT(AN74),NOT(AO74))))=TRUE,"Erreur : au moins 2 options non compatibles sélectionnées",IF(AI74=1,Prix!$F$51,0)+IF(AJ74=1,Prix!$F$52,0)+IF(AL74=1,Prix!$F$54,0)+IF(AM74=1,Prix!$F$56,0)+IF(AN74=1,Prix!$F$57,0)+IF(AO74=1,Prix!$F$58,0)+IF(AK74=1,Prix!$F$53,0)+Prix!$F$49),0)+IF(AP74=1,IF(NOT(OR(AND(NOT(AU74),NOT(AV74),NOT(AW74)),AND(NOT(AU74),NOT(AV74),AW74),AND(NOT(AU74),AV74,NOT(AW74)),AND(AU74,NOT(AV74),NOT(AW74))))=TRUE,"Erreur : au moins 2 options non compatibles sélectionnées",IF(AQ74=1,Prix!$F$36,0)+IF(AR74=1,Prix!$F$37,0)+IF(AS74=1,Prix!$F$38,0)+IF(AU74=1,Prix!$F$41,0)+IF(AV74=1,Prix!$F$42,0)+IF(AW74=1,Prix!$F$43,0)+IF(AT74=1,Prix!$F$40,0)+IF(AX74=1,Prix!$F$44,0)+Prix!$F$34),0)),)</f>
        <v>0</v>
      </c>
      <c r="BA74" s="153">
        <f>IFERROR(IF(NOT(OR(AND(J74,NOT(T74),NOT(X74),NOT(AH74),NOT(AP74)),AND(NOT(J74),T74,NOT(X74),NOT(AH74),NOT(AP74)),AND(NOT(J74),NOT(T74),X74,NOT(AH74),NOT(AP74)),AND(NOT(J74),NOT(T74),NOT(X74),AH74,NOT(AP74)),AND(NOT(J74),NOT(T74),NOT(X74),NOT(AH74),AP74),NOT(AND(J74,T74,X74,AH74,AP74))))=TRUE,"Erreur : au moins 2 imprimantes ont été sélectionnées sur la même ligne",IF(J74=1,IF(K74=1,Prix!$G$4,0)+IF(L74=1,Prix!$G$5,0)+IF(M74=1,Prix!$G$6,0)+IF(N74=1,Prix!$G$7,0)+IF(O74=1,Prix!$G$8,0)+IF(P74=1,Prix!$G$10,0)+IF(Q74=1,Prix!$G$11,0)+IF(R74=1,Prix!$G$12,0)+IF(S74=1,Prix!$G$13,0)+Prix!$G$2,0)+IF(T74=1,IF(U74=1,Prix!$G$65,0)+IF(W74=1,Prix!$G$68,0)+IF(V74=1,Prix!$G$66,0)+Prix!$G$63,0)+IF(X74=1,IF(Y74=1,Prix!$G$20,0)+IF(Z74=1,Prix!$G$21,0)+IF(AA74=1,Prix!$G$22,0)+IF(AB74=1,Prix!$G$23,0)+IF(AC74=1,Prix!$G$24,0)+IF(AD74=1,Prix!$G$26,0)+IF(AE74=1,Prix!$G$27,0)+IF(AF74=1,Prix!$G$28,0)+IF(AG74=1,Prix!$G$29,0)+Prix!$G$18,0)+IF(AH74=1,IF(NOT(OR(AND(NOT(AM74),NOT(AN74),NOT(AO74)),AND(NOT(AM74),NOT(AN74),AO74),AND(NOT(AM74),AN74,NOT(AO74)),AND(AM74,NOT(AN74),NOT(AO74))))=TRUE,"Erreur : au moins 2 options non compatibles sélectionnées",IF(AI74=1,Prix!$G$51,0)+IF(AJ74=1,Prix!$G$52,0)+IF(AL74=1,Prix!$G$54,0)+IF(AM74=1,Prix!$G$56,0)+IF(AN74=1,Prix!$G$57,0)+IF(AO74=1,Prix!$G$58,0)+IF(AK74=1,Prix!$G$53,0)+Prix!$G$49),0)+IF(AP74=1,IF(NOT(OR(AND(NOT(AU74),NOT(AV74),NOT(AW74)),AND(NOT(AU74),NOT(AV74),AW74),AND(NOT(AU74),AV74,NOT(AW74)),AND(AU74,NOT(AV74),NOT(AW74))))=TRUE,"Erreur : au moins 2 options non compatibles sélectionnées",IF(AQ74=1,Prix!$G$36,0)+IF(AR74=1,Prix!$G$37,0)+IF(AS74=1,Prix!$G$38,0)+IF(AU74=1,Prix!$G$41,0)+IF(AV74=1,Prix!$G$42,0)+IF(AW74=1,Prix!$G$43,0)+IF(AT74=1,Prix!$G$40,0)+IF(AX74=1,Prix!$G$44,0)+Prix!$G$34),0)),)</f>
        <v>0</v>
      </c>
      <c r="BB74" s="153">
        <f>IFERROR(IF(NOT(OR(AND(J74,NOT(T74),NOT(X74),NOT(AH74),NOT(AP74)),AND(NOT(J74),T74,NOT(X74),NOT(AH74),NOT(AP74)),AND(NOT(J74),NOT(T74),X74,NOT(AH74),NOT(AP74)),AND(NOT(J74),NOT(T74),NOT(X74),AH74,NOT(AP74)),AND(NOT(J74),NOT(T74),NOT(X74),NOT(AH74),AP74),NOT(AND(J74,T74,X74,AH74,AP74))))=TRUE,"Erreur : au moins 2 imprimantes ont été sélectionnées sur la même ligne",IF(J74=1,IF(K74=1,Prix!$H$4,0)+IF(L74=1,Prix!$H$5,0)+IF(M74=1,Prix!$H$6,0)+IF(N74=1,Prix!$H$7,0)+IF(O74=1,Prix!$H$8,0)+IF(P74=1,Prix!$H$10,0)+IF(Q74=1,Prix!$H$11,0)+IF(R74=1,Prix!$H$12,0)+IF(S74=1,Prix!$H$13,0)+Prix!$H$2,0)+IF(T74=1,IF(U74=1,Prix!$H$65,0)+IF(W74=1,Prix!$H$68,0)+IF(V74=1,Prix!$H$66,0)+Prix!$H$63,0)+IF(X74=1,IF(Y74=1,Prix!$H$20,0)+IF(Z74=1,Prix!$H$21,0)+IF(AA74=1,Prix!$H$22,0)+IF(AB74=1,Prix!$H$23,0)+IF(AC74=1,Prix!$H$24,0)+IF(AD74=1,Prix!$H$26,0)+IF(AE74=1,Prix!$H$27,0)+IF(AF74=1,Prix!$H$28,0)+IF(AG74=1,Prix!$H$29,0)+Prix!$H$18,0)+IF(AH74=1,IF(NOT(OR(AND(NOT(AM74),NOT(AN74),NOT(AO74)),AND(NOT(AM74),NOT(AN74),AO74),AND(NOT(AM74),AN74,NOT(AO74)),AND(AM74,NOT(AN74),NOT(AO74))))=TRUE,"Erreur : au moins 2 options non compatibles sélectionnées",IF(AI74=1,Prix!$H$51,0)+IF(AJ74=1,Prix!$H$52,0)+IF(AL74=1,Prix!$H$54,0)+IF(AM74=1,Prix!$H$56,0)+IF(AN74=1,Prix!$H$57,0)+IF(AO74=1,Prix!$H$58,0)+IF(AK74=1,Prix!$H$53,0)+Prix!$H$49),0)+IF(AP74=1,IF(NOT(OR(AND(NOT(AU74),NOT(AV74),NOT(AW74)),AND(NOT(AU74),NOT(AV74),AW74),AND(NOT(AU74),AV74,NOT(AW74)),AND(AU74,NOT(AV74),NOT(AW74))))=TRUE,"Erreur : au moins 2 options non compatibles sélectionnées",IF(AQ74=1,Prix!$H$36,0)+IF(AR74=1,Prix!$H$37,0)+IF(AS74=1,Prix!$H$38,0)+IF(AU74=1,Prix!$H$41,0)+IF(AV74=1,Prix!$H$42,0)+IF(AW74=1,Prix!$H$43,0)+IF(AT74=1,Prix!$H$40,0)+IF(AX74=1,Prix!$H$44,0)+Prix!$H$34),0)),)</f>
        <v>0</v>
      </c>
    </row>
    <row r="75" spans="1:72" x14ac:dyDescent="0.3">
      <c r="A75" s="161"/>
      <c r="B75" s="10"/>
      <c r="C75" s="11"/>
      <c r="D75" s="11"/>
      <c r="E75" s="11"/>
      <c r="F75" s="12"/>
      <c r="G75" s="13"/>
      <c r="H75" s="13"/>
      <c r="I75" s="13"/>
      <c r="J75" s="11">
        <v>1</v>
      </c>
      <c r="K75" s="112">
        <f t="shared" si="42"/>
        <v>1</v>
      </c>
      <c r="L75" s="113">
        <f t="shared" si="43"/>
        <v>1</v>
      </c>
      <c r="M75" s="113">
        <f t="shared" si="44"/>
        <v>1</v>
      </c>
      <c r="N75" s="113" t="str">
        <f t="shared" si="45"/>
        <v/>
      </c>
      <c r="O75" s="113" t="str">
        <f t="shared" si="46"/>
        <v/>
      </c>
      <c r="P75" s="11">
        <v>1</v>
      </c>
      <c r="Q75" s="11">
        <v>1</v>
      </c>
      <c r="R75" s="98"/>
      <c r="S75" s="95">
        <v>1</v>
      </c>
      <c r="T75" s="98"/>
      <c r="U75" s="110" t="str">
        <f t="shared" si="5"/>
        <v/>
      </c>
      <c r="V75" s="110" t="str">
        <f t="shared" si="6"/>
        <v/>
      </c>
      <c r="W75" s="126"/>
      <c r="X75" s="11"/>
      <c r="Y75" s="110" t="str">
        <f t="shared" si="47"/>
        <v/>
      </c>
      <c r="Z75" s="110" t="str">
        <f t="shared" si="48"/>
        <v/>
      </c>
      <c r="AA75" s="110" t="str">
        <f t="shared" si="49"/>
        <v/>
      </c>
      <c r="AB75" s="110" t="str">
        <f t="shared" si="50"/>
        <v/>
      </c>
      <c r="AC75" s="110" t="str">
        <f t="shared" si="51"/>
        <v/>
      </c>
      <c r="AD75" s="11"/>
      <c r="AE75" s="11"/>
      <c r="AF75" s="11"/>
      <c r="AG75" s="11"/>
      <c r="AH75" s="11"/>
      <c r="AI75" s="110" t="str">
        <f t="shared" si="52"/>
        <v/>
      </c>
      <c r="AJ75" s="110" t="str">
        <f t="shared" si="53"/>
        <v/>
      </c>
      <c r="AK75" s="110" t="str">
        <f t="shared" si="54"/>
        <v/>
      </c>
      <c r="AL75" s="110" t="str">
        <f t="shared" si="55"/>
        <v/>
      </c>
      <c r="AM75" s="11"/>
      <c r="AN75" s="11"/>
      <c r="AO75" s="11"/>
      <c r="AP75" s="11"/>
      <c r="AQ75" s="108" t="str">
        <f t="shared" si="56"/>
        <v/>
      </c>
      <c r="AR75" s="108" t="str">
        <f t="shared" si="57"/>
        <v/>
      </c>
      <c r="AS75" s="108" t="str">
        <f t="shared" si="58"/>
        <v/>
      </c>
      <c r="AT75" s="10"/>
      <c r="AU75" s="10"/>
      <c r="AV75" s="10"/>
      <c r="AW75" s="10"/>
      <c r="AX75" s="11"/>
      <c r="AY75" s="153">
        <f>IFERROR(IF(NOT(OR(AND(J75,NOT(T75),NOT(X75),NOT(AH75),NOT(AP75)),AND(NOT(J75),T75,NOT(X75),NOT(AH75),NOT(AP75)),AND(NOT(J75),NOT(T75),X75,NOT(AH75),NOT(AP75)),AND(NOT(J75),NOT(T75),NOT(X75),AH75,NOT(AP75)),AND(NOT(J75),NOT(T75),NOT(X75),NOT(AH75),AP75),NOT(AND(J75,T75,X75,AH75,AP75))))=TRUE,"Erreur : au moins 2 imprimantes ont été sélectionnées sur la même ligne",IF(J75=1,IF(K75=1,Prix!$B$4,0)+IF(L75=1,Prix!$B$5,0)+IF(M75=1,Prix!$B$6,0)+IF(N75=1,Prix!$B$7,0)+IF(O75=1,Prix!$B$8,0)+IF(P75=1,Prix!$B$10,0)+IF(Q75=1,Prix!$B$11,0)+IF(R75=1,Prix!$B$12,0)+IF(S75=1,Prix!$B$13,0)+Prix!$B$2,0)+IF(T75=1,IF(U75=1,Prix!$B$65,0)+IF(W75=1,Prix!$B$68,0)+IF(V75=1,Prix!$B$66,0)+Prix!$B$63,0)+IF(X75=1,IF(Y75=1,Prix!$B$20,0)+IF(Z75=1,Prix!$B$21,0)+IF(AA75=1,Prix!$B$22,0)+IF(AB75=1,Prix!$B$23,0)+IF(AC75=1,Prix!$B$24,0)+IF(AD75=1,Prix!$B$26,0)+IF(AE75=1,Prix!$B$27,0)+IF(AF75=1,Prix!$B$28,0)+IF(AG75=1,Prix!$B$29,0)+Prix!$B$18,0)+IF(AH75=1,IF(NOT(OR(AND(NOT(AM75),NOT(AN75),NOT(AO75)),AND(NOT(AM75),NOT(AN75),AO75),AND(NOT(AM75),AN75,NOT(AO75)),AND(AM75,NOT(AN75),NOT(AO75))))=TRUE,"Erreur : au moins 2 options non compatibles sélectionnées",IF(AI75=1,Prix!$B$51,0)+IF(AJ75=1,Prix!$B$52,0)+IF(AL75=1,Prix!$B$54,0)+IF(AM75=1,Prix!$B$56,0)+IF(AN75=1,Prix!$B$57,0)+IF(AO75=1,Prix!$B$58,0)+IF(AK75=1,Prix!$B$53,0)+Prix!$B$49),0)+IF(AP75=1,IF(NOT(OR(AND(NOT(AU75),NOT(AV75),NOT(AW75)),AND(NOT(AU75),NOT(AV75),AW75),AND(NOT(AU75),AV75,NOT(AW75)),AND(AU75,NOT(AV75),NOT(AW75))))=TRUE,"Erreur : au moins 2 options non compatibles sélectionnées",IF(AQ75=1,Prix!$B$36,0)+IF(AR75=1,Prix!$B$37,0)+IF(AS75=1,Prix!$B$38,0)+IF(AU75=1,Prix!$B$41,0)+IF(AV75=1,Prix!$B$42,0)+IF(AW75=1,Prix!$B$43,0)+IF(AT75=1,Prix!$B$40,0)+IF(AX75=1,Prix!$B$44,0)+Prix!$B$34),0)),)</f>
        <v>3951.56</v>
      </c>
      <c r="AZ75" s="153">
        <f>IFERROR(IF(NOT(OR(AND(J75,NOT(T75),NOT(X75),NOT(AH75),NOT(AP75)),AND(NOT(J75),T75,NOT(X75),NOT(AH75),NOT(AP75)),AND(NOT(J75),NOT(T75),X75,NOT(AH75),NOT(AP75)),AND(NOT(J75),NOT(T75),NOT(X75),AH75,NOT(AP75)),AND(NOT(J75),NOT(T75),NOT(X75),NOT(AH75),AP75),NOT(AND(J75,T75,X75,AH75,AP75))))=TRUE,"Erreur : au moins 2 imprimantes ont été sélectionnées sur la même ligne",IF(J75=1,IF(K75=1,Prix!$F$4,0)+IF(L75=1,Prix!$F$5,0)+IF(M75=1,Prix!$F$6,0)+IF(N75=1,Prix!$F$7,0)+IF(O75=1,Prix!$F$8,0)+IF(P75=1,Prix!$F$10,0)+IF(Q75=1,Prix!$F$11,0)+IF(R75=1,Prix!$F$12,0)+IF(S75=1,Prix!$F$13,0)+Prix!$F$2,0)+IF(T75=1,IF(U75=1,Prix!$F$65,0)+IF(W75=1,Prix!$F$68,0)+IF(V75=1,Prix!$F$66,0)+Prix!$F$63,0)+IF(X75=1,IF(Y75=1,Prix!$F$20,0)+IF(Z75=1,Prix!$F$21,0)+IF(AA75=1,Prix!$F$22,0)+IF(AB75=1,Prix!$F$23,0)+IF(AC75=1,Prix!$F$24,0)+IF(AD75=1,Prix!$F$26,0)+IF(AE75=1,Prix!$F$27,0)+IF(AF75=1,Prix!$F$28,0)+IF(AG75=1,Prix!$F$29,0)+Prix!$F$18,0)+IF(AH75=1,IF(NOT(OR(AND(NOT(AM75),NOT(AN75),NOT(AO75)),AND(NOT(AM75),NOT(AN75),AO75),AND(NOT(AM75),AN75,NOT(AO75)),AND(AM75,NOT(AN75),NOT(AO75))))=TRUE,"Erreur : au moins 2 options non compatibles sélectionnées",IF(AI75=1,Prix!$F$51,0)+IF(AJ75=1,Prix!$F$52,0)+IF(AL75=1,Prix!$F$54,0)+IF(AM75=1,Prix!$F$56,0)+IF(AN75=1,Prix!$F$57,0)+IF(AO75=1,Prix!$F$58,0)+IF(AK75=1,Prix!$F$53,0)+Prix!$F$49),0)+IF(AP75=1,IF(NOT(OR(AND(NOT(AU75),NOT(AV75),NOT(AW75)),AND(NOT(AU75),NOT(AV75),AW75),AND(NOT(AU75),AV75,NOT(AW75)),AND(AU75,NOT(AV75),NOT(AW75))))=TRUE,"Erreur : au moins 2 options non compatibles sélectionnées",IF(AQ75=1,Prix!$F$36,0)+IF(AR75=1,Prix!$F$37,0)+IF(AS75=1,Prix!$F$38,0)+IF(AU75=1,Prix!$F$41,0)+IF(AV75=1,Prix!$F$42,0)+IF(AW75=1,Prix!$F$43,0)+IF(AT75=1,Prix!$F$40,0)+IF(AX75=1,Prix!$F$44,0)+Prix!$F$34),0)),)</f>
        <v>105.11999999999999</v>
      </c>
      <c r="BA75" s="153">
        <f>IFERROR(IF(NOT(OR(AND(J75,NOT(T75),NOT(X75),NOT(AH75),NOT(AP75)),AND(NOT(J75),T75,NOT(X75),NOT(AH75),NOT(AP75)),AND(NOT(J75),NOT(T75),X75,NOT(AH75),NOT(AP75)),AND(NOT(J75),NOT(T75),NOT(X75),AH75,NOT(AP75)),AND(NOT(J75),NOT(T75),NOT(X75),NOT(AH75),AP75),NOT(AND(J75,T75,X75,AH75,AP75))))=TRUE,"Erreur : au moins 2 imprimantes ont été sélectionnées sur la même ligne",IF(J75=1,IF(K75=1,Prix!$G$4,0)+IF(L75=1,Prix!$G$5,0)+IF(M75=1,Prix!$G$6,0)+IF(N75=1,Prix!$G$7,0)+IF(O75=1,Prix!$G$8,0)+IF(P75=1,Prix!$G$10,0)+IF(Q75=1,Prix!$G$11,0)+IF(R75=1,Prix!$G$12,0)+IF(S75=1,Prix!$G$13,0)+Prix!$G$2,0)+IF(T75=1,IF(U75=1,Prix!$G$65,0)+IF(W75=1,Prix!$G$68,0)+IF(V75=1,Prix!$G$66,0)+Prix!$G$63,0)+IF(X75=1,IF(Y75=1,Prix!$G$20,0)+IF(Z75=1,Prix!$G$21,0)+IF(AA75=1,Prix!$G$22,0)+IF(AB75=1,Prix!$G$23,0)+IF(AC75=1,Prix!$G$24,0)+IF(AD75=1,Prix!$G$26,0)+IF(AE75=1,Prix!$G$27,0)+IF(AF75=1,Prix!$G$28,0)+IF(AG75=1,Prix!$G$29,0)+Prix!$G$18,0)+IF(AH75=1,IF(NOT(OR(AND(NOT(AM75),NOT(AN75),NOT(AO75)),AND(NOT(AM75),NOT(AN75),AO75),AND(NOT(AM75),AN75,NOT(AO75)),AND(AM75,NOT(AN75),NOT(AO75))))=TRUE,"Erreur : au moins 2 options non compatibles sélectionnées",IF(AI75=1,Prix!$G$51,0)+IF(AJ75=1,Prix!$G$52,0)+IF(AL75=1,Prix!$G$54,0)+IF(AM75=1,Prix!$G$56,0)+IF(AN75=1,Prix!$G$57,0)+IF(AO75=1,Prix!$G$58,0)+IF(AK75=1,Prix!$G$53,0)+Prix!$G$49),0)+IF(AP75=1,IF(NOT(OR(AND(NOT(AU75),NOT(AV75),NOT(AW75)),AND(NOT(AU75),NOT(AV75),AW75),AND(NOT(AU75),AV75,NOT(AW75)),AND(AU75,NOT(AV75),NOT(AW75))))=TRUE,"Erreur : au moins 2 options non compatibles sélectionnées",IF(AQ75=1,Prix!$G$36,0)+IF(AR75=1,Prix!$G$37,0)+IF(AS75=1,Prix!$G$38,0)+IF(AU75=1,Prix!$G$41,0)+IF(AV75=1,Prix!$G$42,0)+IF(AW75=1,Prix!$G$43,0)+IF(AT75=1,Prix!$G$40,0)+IF(AX75=1,Prix!$G$44,0)+Prix!$G$34),0)),)</f>
        <v>82.27</v>
      </c>
      <c r="BB75" s="153">
        <f>IFERROR(IF(NOT(OR(AND(J75,NOT(T75),NOT(X75),NOT(AH75),NOT(AP75)),AND(NOT(J75),T75,NOT(X75),NOT(AH75),NOT(AP75)),AND(NOT(J75),NOT(T75),X75,NOT(AH75),NOT(AP75)),AND(NOT(J75),NOT(T75),NOT(X75),AH75,NOT(AP75)),AND(NOT(J75),NOT(T75),NOT(X75),NOT(AH75),AP75),NOT(AND(J75,T75,X75,AH75,AP75))))=TRUE,"Erreur : au moins 2 imprimantes ont été sélectionnées sur la même ligne",IF(J75=1,IF(K75=1,Prix!$H$4,0)+IF(L75=1,Prix!$H$5,0)+IF(M75=1,Prix!$H$6,0)+IF(N75=1,Prix!$H$7,0)+IF(O75=1,Prix!$H$8,0)+IF(P75=1,Prix!$H$10,0)+IF(Q75=1,Prix!$H$11,0)+IF(R75=1,Prix!$H$12,0)+IF(S75=1,Prix!$H$13,0)+Prix!$H$2,0)+IF(T75=1,IF(U75=1,Prix!$H$65,0)+IF(W75=1,Prix!$H$68,0)+IF(V75=1,Prix!$H$66,0)+Prix!$H$63,0)+IF(X75=1,IF(Y75=1,Prix!$H$20,0)+IF(Z75=1,Prix!$H$21,0)+IF(AA75=1,Prix!$H$22,0)+IF(AB75=1,Prix!$H$23,0)+IF(AC75=1,Prix!$H$24,0)+IF(AD75=1,Prix!$H$26,0)+IF(AE75=1,Prix!$H$27,0)+IF(AF75=1,Prix!$H$28,0)+IF(AG75=1,Prix!$H$29,0)+Prix!$H$18,0)+IF(AH75=1,IF(NOT(OR(AND(NOT(AM75),NOT(AN75),NOT(AO75)),AND(NOT(AM75),NOT(AN75),AO75),AND(NOT(AM75),AN75,NOT(AO75)),AND(AM75,NOT(AN75),NOT(AO75))))=TRUE,"Erreur : au moins 2 options non compatibles sélectionnées",IF(AI75=1,Prix!$H$51,0)+IF(AJ75=1,Prix!$H$52,0)+IF(AL75=1,Prix!$H$54,0)+IF(AM75=1,Prix!$H$56,0)+IF(AN75=1,Prix!$H$57,0)+IF(AO75=1,Prix!$H$58,0)+IF(AK75=1,Prix!$H$53,0)+Prix!$H$49),0)+IF(AP75=1,IF(NOT(OR(AND(NOT(AU75),NOT(AV75),NOT(AW75)),AND(NOT(AU75),NOT(AV75),AW75),AND(NOT(AU75),AV75,NOT(AW75)),AND(AU75,NOT(AV75),NOT(AW75))))=TRUE,"Erreur : au moins 2 options non compatibles sélectionnées",IF(AQ75=1,Prix!$H$36,0)+IF(AR75=1,Prix!$H$37,0)+IF(AS75=1,Prix!$H$38,0)+IF(AU75=1,Prix!$H$41,0)+IF(AV75=1,Prix!$H$42,0)+IF(AW75=1,Prix!$H$43,0)+IF(AT75=1,Prix!$H$40,0)+IF(AX75=1,Prix!$H$44,0)+Prix!$H$34),0)),)</f>
        <v>81.430000000000007</v>
      </c>
    </row>
    <row r="76" spans="1:72" x14ac:dyDescent="0.3">
      <c r="A76" s="161"/>
      <c r="B76" s="10"/>
      <c r="C76" s="11"/>
      <c r="D76" s="11"/>
      <c r="E76" s="11"/>
      <c r="F76" s="12"/>
      <c r="G76" s="13"/>
      <c r="H76" s="13"/>
      <c r="I76" s="13"/>
      <c r="J76" s="11"/>
      <c r="K76" s="112" t="str">
        <f t="shared" si="42"/>
        <v/>
      </c>
      <c r="L76" s="113" t="str">
        <f t="shared" si="43"/>
        <v/>
      </c>
      <c r="M76" s="113" t="str">
        <f t="shared" si="44"/>
        <v/>
      </c>
      <c r="N76" s="113" t="str">
        <f t="shared" si="45"/>
        <v/>
      </c>
      <c r="O76" s="113" t="str">
        <f t="shared" si="46"/>
        <v/>
      </c>
      <c r="P76" s="11"/>
      <c r="Q76" s="11"/>
      <c r="R76" s="98"/>
      <c r="S76" s="95"/>
      <c r="T76" s="98"/>
      <c r="U76" s="110" t="str">
        <f t="shared" ref="U76:U93" si="59">IF(T76=1,1,"")</f>
        <v/>
      </c>
      <c r="V76" s="110" t="str">
        <f t="shared" ref="V76:V93" si="60">IF(T76=1,1,"")</f>
        <v/>
      </c>
      <c r="W76" s="126"/>
      <c r="X76" s="11"/>
      <c r="Y76" s="110" t="str">
        <f t="shared" si="47"/>
        <v/>
      </c>
      <c r="Z76" s="110" t="str">
        <f t="shared" si="48"/>
        <v/>
      </c>
      <c r="AA76" s="110" t="str">
        <f t="shared" si="49"/>
        <v/>
      </c>
      <c r="AB76" s="110" t="str">
        <f t="shared" si="50"/>
        <v/>
      </c>
      <c r="AC76" s="110" t="str">
        <f t="shared" si="51"/>
        <v/>
      </c>
      <c r="AD76" s="11"/>
      <c r="AE76" s="11"/>
      <c r="AF76" s="11"/>
      <c r="AG76" s="11"/>
      <c r="AH76" s="11"/>
      <c r="AI76" s="110" t="str">
        <f t="shared" si="52"/>
        <v/>
      </c>
      <c r="AJ76" s="110" t="str">
        <f t="shared" si="53"/>
        <v/>
      </c>
      <c r="AK76" s="110" t="str">
        <f t="shared" si="54"/>
        <v/>
      </c>
      <c r="AL76" s="110" t="str">
        <f t="shared" si="55"/>
        <v/>
      </c>
      <c r="AM76" s="11"/>
      <c r="AN76" s="11"/>
      <c r="AO76" s="11"/>
      <c r="AP76" s="11">
        <v>1</v>
      </c>
      <c r="AQ76" s="108">
        <f t="shared" si="56"/>
        <v>1</v>
      </c>
      <c r="AR76" s="108">
        <f t="shared" si="57"/>
        <v>1</v>
      </c>
      <c r="AS76" s="108">
        <f t="shared" si="58"/>
        <v>1</v>
      </c>
      <c r="AT76" s="10"/>
      <c r="AU76" s="10"/>
      <c r="AV76" s="10">
        <v>1</v>
      </c>
      <c r="AW76" s="10"/>
      <c r="AX76" s="11"/>
      <c r="AY76" s="153">
        <f>IFERROR(IF(NOT(OR(AND(J76,NOT(T76),NOT(X76),NOT(AH76),NOT(AP76)),AND(NOT(J76),T76,NOT(X76),NOT(AH76),NOT(AP76)),AND(NOT(J76),NOT(T76),X76,NOT(AH76),NOT(AP76)),AND(NOT(J76),NOT(T76),NOT(X76),AH76,NOT(AP76)),AND(NOT(J76),NOT(T76),NOT(X76),NOT(AH76),AP76),NOT(AND(J76,T76,X76,AH76,AP76))))=TRUE,"Erreur : au moins 2 imprimantes ont été sélectionnées sur la même ligne",IF(J76=1,IF(K76=1,Prix!$B$4,0)+IF(L76=1,Prix!$B$5,0)+IF(M76=1,Prix!$B$6,0)+IF(N76=1,Prix!$B$7,0)+IF(O76=1,Prix!$B$8,0)+IF(P76=1,Prix!$B$10,0)+IF(Q76=1,Prix!$B$11,0)+IF(R76=1,Prix!$B$12,0)+IF(S76=1,Prix!$B$13,0)+Prix!$B$2,0)+IF(T76=1,IF(U76=1,Prix!$B$65,0)+IF(W76=1,Prix!$B$68,0)+IF(V76=1,Prix!$B$66,0)+Prix!$B$63,0)+IF(X76=1,IF(Y76=1,Prix!$B$20,0)+IF(Z76=1,Prix!$B$21,0)+IF(AA76=1,Prix!$B$22,0)+IF(AB76=1,Prix!$B$23,0)+IF(AC76=1,Prix!$B$24,0)+IF(AD76=1,Prix!$B$26,0)+IF(AE76=1,Prix!$B$27,0)+IF(AF76=1,Prix!$B$28,0)+IF(AG76=1,Prix!$B$29,0)+Prix!$B$18,0)+IF(AH76=1,IF(NOT(OR(AND(NOT(AM76),NOT(AN76),NOT(AO76)),AND(NOT(AM76),NOT(AN76),AO76),AND(NOT(AM76),AN76,NOT(AO76)),AND(AM76,NOT(AN76),NOT(AO76))))=TRUE,"Erreur : au moins 2 options non compatibles sélectionnées",IF(AI76=1,Prix!$B$51,0)+IF(AJ76=1,Prix!$B$52,0)+IF(AL76=1,Prix!$B$54,0)+IF(AM76=1,Prix!$B$56,0)+IF(AN76=1,Prix!$B$57,0)+IF(AO76=1,Prix!$B$58,0)+IF(AK76=1,Prix!$B$53,0)+Prix!$B$49),0)+IF(AP76=1,IF(NOT(OR(AND(NOT(AU76),NOT(AV76),NOT(AW76)),AND(NOT(AU76),NOT(AV76),AW76),AND(NOT(AU76),AV76,NOT(AW76)),AND(AU76,NOT(AV76),NOT(AW76))))=TRUE,"Erreur : au moins 2 options non compatibles sélectionnées",IF(AQ76=1,Prix!$B$36,0)+IF(AR76=1,Prix!$B$37,0)+IF(AS76=1,Prix!$B$38,0)+IF(AU76=1,Prix!$B$41,0)+IF(AV76=1,Prix!$B$42,0)+IF(AW76=1,Prix!$B$43,0)+IF(AT76=1,Prix!$B$40,0)+IF(AX76=1,Prix!$B$44,0)+Prix!$B$34),0)),)</f>
        <v>1905.38</v>
      </c>
      <c r="AZ76" s="153">
        <f>IFERROR(IF(NOT(OR(AND(J76,NOT(T76),NOT(X76),NOT(AH76),NOT(AP76)),AND(NOT(J76),T76,NOT(X76),NOT(AH76),NOT(AP76)),AND(NOT(J76),NOT(T76),X76,NOT(AH76),NOT(AP76)),AND(NOT(J76),NOT(T76),NOT(X76),AH76,NOT(AP76)),AND(NOT(J76),NOT(T76),NOT(X76),NOT(AH76),AP76),NOT(AND(J76,T76,X76,AH76,AP76))))=TRUE,"Erreur : au moins 2 imprimantes ont été sélectionnées sur la même ligne",IF(J76=1,IF(K76=1,Prix!$F$4,0)+IF(L76=1,Prix!$F$5,0)+IF(M76=1,Prix!$F$6,0)+IF(N76=1,Prix!$F$7,0)+IF(O76=1,Prix!$F$8,0)+IF(P76=1,Prix!$F$10,0)+IF(Q76=1,Prix!$F$11,0)+IF(R76=1,Prix!$F$12,0)+IF(S76=1,Prix!$F$13,0)+Prix!$F$2,0)+IF(T76=1,IF(U76=1,Prix!$F$65,0)+IF(W76=1,Prix!$F$68,0)+IF(V76=1,Prix!$F$66,0)+Prix!$F$63,0)+IF(X76=1,IF(Y76=1,Prix!$F$20,0)+IF(Z76=1,Prix!$F$21,0)+IF(AA76=1,Prix!$F$22,0)+IF(AB76=1,Prix!$F$23,0)+IF(AC76=1,Prix!$F$24,0)+IF(AD76=1,Prix!$F$26,0)+IF(AE76=1,Prix!$F$27,0)+IF(AF76=1,Prix!$F$28,0)+IF(AG76=1,Prix!$F$29,0)+Prix!$F$18,0)+IF(AH76=1,IF(NOT(OR(AND(NOT(AM76),NOT(AN76),NOT(AO76)),AND(NOT(AM76),NOT(AN76),AO76),AND(NOT(AM76),AN76,NOT(AO76)),AND(AM76,NOT(AN76),NOT(AO76))))=TRUE,"Erreur : au moins 2 options non compatibles sélectionnées",IF(AI76=1,Prix!$F$51,0)+IF(AJ76=1,Prix!$F$52,0)+IF(AL76=1,Prix!$F$54,0)+IF(AM76=1,Prix!$F$56,0)+IF(AN76=1,Prix!$F$57,0)+IF(AO76=1,Prix!$F$58,0)+IF(AK76=1,Prix!$F$53,0)+Prix!$F$49),0)+IF(AP76=1,IF(NOT(OR(AND(NOT(AU76),NOT(AV76),NOT(AW76)),AND(NOT(AU76),NOT(AV76),AW76),AND(NOT(AU76),AV76,NOT(AW76)),AND(AU76,NOT(AV76),NOT(AW76))))=TRUE,"Erreur : au moins 2 options non compatibles sélectionnées",IF(AQ76=1,Prix!$F$36,0)+IF(AR76=1,Prix!$F$37,0)+IF(AS76=1,Prix!$F$38,0)+IF(AU76=1,Prix!$F$41,0)+IF(AV76=1,Prix!$F$42,0)+IF(AW76=1,Prix!$F$43,0)+IF(AT76=1,Prix!$F$40,0)+IF(AX76=1,Prix!$F$44,0)+Prix!$F$34),0)),)</f>
        <v>59.64</v>
      </c>
      <c r="BA76" s="153">
        <f>IFERROR(IF(NOT(OR(AND(J76,NOT(T76),NOT(X76),NOT(AH76),NOT(AP76)),AND(NOT(J76),T76,NOT(X76),NOT(AH76),NOT(AP76)),AND(NOT(J76),NOT(T76),X76,NOT(AH76),NOT(AP76)),AND(NOT(J76),NOT(T76),NOT(X76),AH76,NOT(AP76)),AND(NOT(J76),NOT(T76),NOT(X76),NOT(AH76),AP76),NOT(AND(J76,T76,X76,AH76,AP76))))=TRUE,"Erreur : au moins 2 imprimantes ont été sélectionnées sur la même ligne",IF(J76=1,IF(K76=1,Prix!$G$4,0)+IF(L76=1,Prix!$G$5,0)+IF(M76=1,Prix!$G$6,0)+IF(N76=1,Prix!$G$7,0)+IF(O76=1,Prix!$G$8,0)+IF(P76=1,Prix!$G$10,0)+IF(Q76=1,Prix!$G$11,0)+IF(R76=1,Prix!$G$12,0)+IF(S76=1,Prix!$G$13,0)+Prix!$G$2,0)+IF(T76=1,IF(U76=1,Prix!$G$65,0)+IF(W76=1,Prix!$G$68,0)+IF(V76=1,Prix!$G$66,0)+Prix!$G$63,0)+IF(X76=1,IF(Y76=1,Prix!$G$20,0)+IF(Z76=1,Prix!$G$21,0)+IF(AA76=1,Prix!$G$22,0)+IF(AB76=1,Prix!$G$23,0)+IF(AC76=1,Prix!$G$24,0)+IF(AD76=1,Prix!$G$26,0)+IF(AE76=1,Prix!$G$27,0)+IF(AF76=1,Prix!$G$28,0)+IF(AG76=1,Prix!$G$29,0)+Prix!$G$18,0)+IF(AH76=1,IF(NOT(OR(AND(NOT(AM76),NOT(AN76),NOT(AO76)),AND(NOT(AM76),NOT(AN76),AO76),AND(NOT(AM76),AN76,NOT(AO76)),AND(AM76,NOT(AN76),NOT(AO76))))=TRUE,"Erreur : au moins 2 options non compatibles sélectionnées",IF(AI76=1,Prix!$G$51,0)+IF(AJ76=1,Prix!$G$52,0)+IF(AL76=1,Prix!$G$54,0)+IF(AM76=1,Prix!$G$56,0)+IF(AN76=1,Prix!$G$57,0)+IF(AO76=1,Prix!$G$58,0)+IF(AK76=1,Prix!$G$53,0)+Prix!$G$49),0)+IF(AP76=1,IF(NOT(OR(AND(NOT(AU76),NOT(AV76),NOT(AW76)),AND(NOT(AU76),NOT(AV76),AW76),AND(NOT(AU76),AV76,NOT(AW76)),AND(AU76,NOT(AV76),NOT(AW76))))=TRUE,"Erreur : au moins 2 options non compatibles sélectionnées",IF(AQ76=1,Prix!$G$36,0)+IF(AR76=1,Prix!$G$37,0)+IF(AS76=1,Prix!$G$38,0)+IF(AU76=1,Prix!$G$41,0)+IF(AV76=1,Prix!$G$42,0)+IF(AW76=1,Prix!$G$43,0)+IF(AT76=1,Prix!$G$40,0)+IF(AX76=1,Prix!$G$44,0)+Prix!$G$34),0)),)</f>
        <v>47.06</v>
      </c>
      <c r="BB76" s="153">
        <f>IFERROR(IF(NOT(OR(AND(J76,NOT(T76),NOT(X76),NOT(AH76),NOT(AP76)),AND(NOT(J76),T76,NOT(X76),NOT(AH76),NOT(AP76)),AND(NOT(J76),NOT(T76),X76,NOT(AH76),NOT(AP76)),AND(NOT(J76),NOT(T76),NOT(X76),AH76,NOT(AP76)),AND(NOT(J76),NOT(T76),NOT(X76),NOT(AH76),AP76),NOT(AND(J76,T76,X76,AH76,AP76))))=TRUE,"Erreur : au moins 2 imprimantes ont été sélectionnées sur la même ligne",IF(J76=1,IF(K76=1,Prix!$H$4,0)+IF(L76=1,Prix!$H$5,0)+IF(M76=1,Prix!$H$6,0)+IF(N76=1,Prix!$H$7,0)+IF(O76=1,Prix!$H$8,0)+IF(P76=1,Prix!$H$10,0)+IF(Q76=1,Prix!$H$11,0)+IF(R76=1,Prix!$H$12,0)+IF(S76=1,Prix!$H$13,0)+Prix!$H$2,0)+IF(T76=1,IF(U76=1,Prix!$H$65,0)+IF(W76=1,Prix!$H$68,0)+IF(V76=1,Prix!$H$66,0)+Prix!$H$63,0)+IF(X76=1,IF(Y76=1,Prix!$H$20,0)+IF(Z76=1,Prix!$H$21,0)+IF(AA76=1,Prix!$H$22,0)+IF(AB76=1,Prix!$H$23,0)+IF(AC76=1,Prix!$H$24,0)+IF(AD76=1,Prix!$H$26,0)+IF(AE76=1,Prix!$H$27,0)+IF(AF76=1,Prix!$H$28,0)+IF(AG76=1,Prix!$H$29,0)+Prix!$H$18,0)+IF(AH76=1,IF(NOT(OR(AND(NOT(AM76),NOT(AN76),NOT(AO76)),AND(NOT(AM76),NOT(AN76),AO76),AND(NOT(AM76),AN76,NOT(AO76)),AND(AM76,NOT(AN76),NOT(AO76))))=TRUE,"Erreur : au moins 2 options non compatibles sélectionnées",IF(AI76=1,Prix!$H$51,0)+IF(AJ76=1,Prix!$H$52,0)+IF(AL76=1,Prix!$H$54,0)+IF(AM76=1,Prix!$H$56,0)+IF(AN76=1,Prix!$H$57,0)+IF(AO76=1,Prix!$H$58,0)+IF(AK76=1,Prix!$H$53,0)+Prix!$H$49),0)+IF(AP76=1,IF(NOT(OR(AND(NOT(AU76),NOT(AV76),NOT(AW76)),AND(NOT(AU76),NOT(AV76),AW76),AND(NOT(AU76),AV76,NOT(AW76)),AND(AU76,NOT(AV76),NOT(AW76))))=TRUE,"Erreur : au moins 2 options non compatibles sélectionnées",IF(AQ76=1,Prix!$H$36,0)+IF(AR76=1,Prix!$H$37,0)+IF(AS76=1,Prix!$H$38,0)+IF(AU76=1,Prix!$H$41,0)+IF(AV76=1,Prix!$H$42,0)+IF(AW76=1,Prix!$H$43,0)+IF(AT76=1,Prix!$H$40,0)+IF(AX76=1,Prix!$H$44,0)+Prix!$H$34),0)),)</f>
        <v>39.26</v>
      </c>
    </row>
    <row r="77" spans="1:72" x14ac:dyDescent="0.3">
      <c r="A77" s="161"/>
      <c r="B77" s="10"/>
      <c r="C77" s="11"/>
      <c r="D77" s="11"/>
      <c r="E77" s="11"/>
      <c r="F77" s="12"/>
      <c r="G77" s="13"/>
      <c r="H77" s="13"/>
      <c r="I77" s="13"/>
      <c r="J77" s="11"/>
      <c r="K77" s="112" t="str">
        <f t="shared" si="42"/>
        <v/>
      </c>
      <c r="L77" s="113" t="str">
        <f t="shared" si="43"/>
        <v/>
      </c>
      <c r="M77" s="113" t="str">
        <f t="shared" si="44"/>
        <v/>
      </c>
      <c r="N77" s="113" t="str">
        <f t="shared" si="45"/>
        <v/>
      </c>
      <c r="O77" s="113" t="str">
        <f t="shared" si="46"/>
        <v/>
      </c>
      <c r="P77" s="11"/>
      <c r="Q77" s="11"/>
      <c r="R77" s="98"/>
      <c r="S77" s="95"/>
      <c r="T77" s="98"/>
      <c r="U77" s="110" t="str">
        <f t="shared" si="59"/>
        <v/>
      </c>
      <c r="V77" s="110" t="str">
        <f t="shared" si="60"/>
        <v/>
      </c>
      <c r="W77" s="126"/>
      <c r="X77" s="11"/>
      <c r="Y77" s="110" t="str">
        <f t="shared" si="47"/>
        <v/>
      </c>
      <c r="Z77" s="110" t="str">
        <f t="shared" si="48"/>
        <v/>
      </c>
      <c r="AA77" s="110" t="str">
        <f t="shared" si="49"/>
        <v/>
      </c>
      <c r="AB77" s="110" t="str">
        <f t="shared" si="50"/>
        <v/>
      </c>
      <c r="AC77" s="110" t="str">
        <f t="shared" si="51"/>
        <v/>
      </c>
      <c r="AD77" s="11"/>
      <c r="AE77" s="11"/>
      <c r="AF77" s="11"/>
      <c r="AG77" s="11"/>
      <c r="AH77" s="11"/>
      <c r="AI77" s="110" t="str">
        <f t="shared" si="52"/>
        <v/>
      </c>
      <c r="AJ77" s="110" t="str">
        <f t="shared" si="53"/>
        <v/>
      </c>
      <c r="AK77" s="110" t="str">
        <f t="shared" si="54"/>
        <v/>
      </c>
      <c r="AL77" s="110" t="str">
        <f t="shared" si="55"/>
        <v/>
      </c>
      <c r="AM77" s="11"/>
      <c r="AN77" s="11"/>
      <c r="AO77" s="11"/>
      <c r="AP77" s="11">
        <v>1</v>
      </c>
      <c r="AQ77" s="108">
        <f t="shared" si="56"/>
        <v>1</v>
      </c>
      <c r="AR77" s="108">
        <f t="shared" si="57"/>
        <v>1</v>
      </c>
      <c r="AS77" s="108">
        <f t="shared" si="58"/>
        <v>1</v>
      </c>
      <c r="AT77" s="10"/>
      <c r="AU77" s="10"/>
      <c r="AV77" s="10"/>
      <c r="AW77" s="10"/>
      <c r="AX77" s="11"/>
      <c r="AY77" s="153">
        <f>IFERROR(IF(NOT(OR(AND(J77,NOT(T77),NOT(X77),NOT(AH77),NOT(AP77)),AND(NOT(J77),T77,NOT(X77),NOT(AH77),NOT(AP77)),AND(NOT(J77),NOT(T77),X77,NOT(AH77),NOT(AP77)),AND(NOT(J77),NOT(T77),NOT(X77),AH77,NOT(AP77)),AND(NOT(J77),NOT(T77),NOT(X77),NOT(AH77),AP77),NOT(AND(J77,T77,X77,AH77,AP77))))=TRUE,"Erreur : au moins 2 imprimantes ont été sélectionnées sur la même ligne",IF(J77=1,IF(K77=1,Prix!$B$4,0)+IF(L77=1,Prix!$B$5,0)+IF(M77=1,Prix!$B$6,0)+IF(N77=1,Prix!$B$7,0)+IF(O77=1,Prix!$B$8,0)+IF(P77=1,Prix!$B$10,0)+IF(Q77=1,Prix!$B$11,0)+IF(R77=1,Prix!$B$12,0)+IF(S77=1,Prix!$B$13,0)+Prix!$B$2,0)+IF(T77=1,IF(U77=1,Prix!$B$65,0)+IF(W77=1,Prix!$B$68,0)+IF(V77=1,Prix!$B$66,0)+Prix!$B$63,0)+IF(X77=1,IF(Y77=1,Prix!$B$20,0)+IF(Z77=1,Prix!$B$21,0)+IF(AA77=1,Prix!$B$22,0)+IF(AB77=1,Prix!$B$23,0)+IF(AC77=1,Prix!$B$24,0)+IF(AD77=1,Prix!$B$26,0)+IF(AE77=1,Prix!$B$27,0)+IF(AF77=1,Prix!$B$28,0)+IF(AG77=1,Prix!$B$29,0)+Prix!$B$18,0)+IF(AH77=1,IF(NOT(OR(AND(NOT(AM77),NOT(AN77),NOT(AO77)),AND(NOT(AM77),NOT(AN77),AO77),AND(NOT(AM77),AN77,NOT(AO77)),AND(AM77,NOT(AN77),NOT(AO77))))=TRUE,"Erreur : au moins 2 options non compatibles sélectionnées",IF(AI77=1,Prix!$B$51,0)+IF(AJ77=1,Prix!$B$52,0)+IF(AL77=1,Prix!$B$54,0)+IF(AM77=1,Prix!$B$56,0)+IF(AN77=1,Prix!$B$57,0)+IF(AO77=1,Prix!$B$58,0)+IF(AK77=1,Prix!$B$53,0)+Prix!$B$49),0)+IF(AP77=1,IF(NOT(OR(AND(NOT(AU77),NOT(AV77),NOT(AW77)),AND(NOT(AU77),NOT(AV77),AW77),AND(NOT(AU77),AV77,NOT(AW77)),AND(AU77,NOT(AV77),NOT(AW77))))=TRUE,"Erreur : au moins 2 options non compatibles sélectionnées",IF(AQ77=1,Prix!$B$36,0)+IF(AR77=1,Prix!$B$37,0)+IF(AS77=1,Prix!$B$38,0)+IF(AU77=1,Prix!$B$41,0)+IF(AV77=1,Prix!$B$42,0)+IF(AW77=1,Prix!$B$43,0)+IF(AT77=1,Prix!$B$40,0)+IF(AX77=1,Prix!$B$44,0)+Prix!$B$34),0)),)</f>
        <v>1577.4</v>
      </c>
      <c r="AZ77" s="153">
        <f>IFERROR(IF(NOT(OR(AND(J77,NOT(T77),NOT(X77),NOT(AH77),NOT(AP77)),AND(NOT(J77),T77,NOT(X77),NOT(AH77),NOT(AP77)),AND(NOT(J77),NOT(T77),X77,NOT(AH77),NOT(AP77)),AND(NOT(J77),NOT(T77),NOT(X77),AH77,NOT(AP77)),AND(NOT(J77),NOT(T77),NOT(X77),NOT(AH77),AP77),NOT(AND(J77,T77,X77,AH77,AP77))))=TRUE,"Erreur : au moins 2 imprimantes ont été sélectionnées sur la même ligne",IF(J77=1,IF(K77=1,Prix!$F$4,0)+IF(L77=1,Prix!$F$5,0)+IF(M77=1,Prix!$F$6,0)+IF(N77=1,Prix!$F$7,0)+IF(O77=1,Prix!$F$8,0)+IF(P77=1,Prix!$F$10,0)+IF(Q77=1,Prix!$F$11,0)+IF(R77=1,Prix!$F$12,0)+IF(S77=1,Prix!$F$13,0)+Prix!$F$2,0)+IF(T77=1,IF(U77=1,Prix!$F$65,0)+IF(W77=1,Prix!$F$68,0)+IF(V77=1,Prix!$F$66,0)+Prix!$F$63,0)+IF(X77=1,IF(Y77=1,Prix!$F$20,0)+IF(Z77=1,Prix!$F$21,0)+IF(AA77=1,Prix!$F$22,0)+IF(AB77=1,Prix!$F$23,0)+IF(AC77=1,Prix!$F$24,0)+IF(AD77=1,Prix!$F$26,0)+IF(AE77=1,Prix!$F$27,0)+IF(AF77=1,Prix!$F$28,0)+IF(AG77=1,Prix!$F$29,0)+Prix!$F$18,0)+IF(AH77=1,IF(NOT(OR(AND(NOT(AM77),NOT(AN77),NOT(AO77)),AND(NOT(AM77),NOT(AN77),AO77),AND(NOT(AM77),AN77,NOT(AO77)),AND(AM77,NOT(AN77),NOT(AO77))))=TRUE,"Erreur : au moins 2 options non compatibles sélectionnées",IF(AI77=1,Prix!$F$51,0)+IF(AJ77=1,Prix!$F$52,0)+IF(AL77=1,Prix!$F$54,0)+IF(AM77=1,Prix!$F$56,0)+IF(AN77=1,Prix!$F$57,0)+IF(AO77=1,Prix!$F$58,0)+IF(AK77=1,Prix!$F$53,0)+Prix!$F$49),0)+IF(AP77=1,IF(NOT(OR(AND(NOT(AU77),NOT(AV77),NOT(AW77)),AND(NOT(AU77),NOT(AV77),AW77),AND(NOT(AU77),AV77,NOT(AW77)),AND(AU77,NOT(AV77),NOT(AW77))))=TRUE,"Erreur : au moins 2 options non compatibles sélectionnées",IF(AQ77=1,Prix!$F$36,0)+IF(AR77=1,Prix!$F$37,0)+IF(AS77=1,Prix!$F$38,0)+IF(AU77=1,Prix!$F$41,0)+IF(AV77=1,Prix!$F$42,0)+IF(AW77=1,Prix!$F$43,0)+IF(AT77=1,Prix!$F$40,0)+IF(AX77=1,Prix!$F$44,0)+Prix!$F$34),0)),)</f>
        <v>49.290000000000006</v>
      </c>
      <c r="BA77" s="153">
        <f>IFERROR(IF(NOT(OR(AND(J77,NOT(T77),NOT(X77),NOT(AH77),NOT(AP77)),AND(NOT(J77),T77,NOT(X77),NOT(AH77),NOT(AP77)),AND(NOT(J77),NOT(T77),X77,NOT(AH77),NOT(AP77)),AND(NOT(J77),NOT(T77),NOT(X77),AH77,NOT(AP77)),AND(NOT(J77),NOT(T77),NOT(X77),NOT(AH77),AP77),NOT(AND(J77,T77,X77,AH77,AP77))))=TRUE,"Erreur : au moins 2 imprimantes ont été sélectionnées sur la même ligne",IF(J77=1,IF(K77=1,Prix!$G$4,0)+IF(L77=1,Prix!$G$5,0)+IF(M77=1,Prix!$G$6,0)+IF(N77=1,Prix!$G$7,0)+IF(O77=1,Prix!$G$8,0)+IF(P77=1,Prix!$G$10,0)+IF(Q77=1,Prix!$G$11,0)+IF(R77=1,Prix!$G$12,0)+IF(S77=1,Prix!$G$13,0)+Prix!$G$2,0)+IF(T77=1,IF(U77=1,Prix!$G$65,0)+IF(W77=1,Prix!$G$68,0)+IF(V77=1,Prix!$G$66,0)+Prix!$G$63,0)+IF(X77=1,IF(Y77=1,Prix!$G$20,0)+IF(Z77=1,Prix!$G$21,0)+IF(AA77=1,Prix!$G$22,0)+IF(AB77=1,Prix!$G$23,0)+IF(AC77=1,Prix!$G$24,0)+IF(AD77=1,Prix!$G$26,0)+IF(AE77=1,Prix!$G$27,0)+IF(AF77=1,Prix!$G$28,0)+IF(AG77=1,Prix!$G$29,0)+Prix!$G$18,0)+IF(AH77=1,IF(NOT(OR(AND(NOT(AM77),NOT(AN77),NOT(AO77)),AND(NOT(AM77),NOT(AN77),AO77),AND(NOT(AM77),AN77,NOT(AO77)),AND(AM77,NOT(AN77),NOT(AO77))))=TRUE,"Erreur : au moins 2 options non compatibles sélectionnées",IF(AI77=1,Prix!$G$51,0)+IF(AJ77=1,Prix!$G$52,0)+IF(AL77=1,Prix!$G$54,0)+IF(AM77=1,Prix!$G$56,0)+IF(AN77=1,Prix!$G$57,0)+IF(AO77=1,Prix!$G$58,0)+IF(AK77=1,Prix!$G$53,0)+Prix!$G$49),0)+IF(AP77=1,IF(NOT(OR(AND(NOT(AU77),NOT(AV77),NOT(AW77)),AND(NOT(AU77),NOT(AV77),AW77),AND(NOT(AU77),AV77,NOT(AW77)),AND(AU77,NOT(AV77),NOT(AW77))))=TRUE,"Erreur : au moins 2 options non compatibles sélectionnées",IF(AQ77=1,Prix!$G$36,0)+IF(AR77=1,Prix!$G$37,0)+IF(AS77=1,Prix!$G$38,0)+IF(AU77=1,Prix!$G$41,0)+IF(AV77=1,Prix!$G$42,0)+IF(AW77=1,Prix!$G$43,0)+IF(AT77=1,Prix!$G$40,0)+IF(AX77=1,Prix!$G$44,0)+Prix!$G$34),0)),)</f>
        <v>38.96</v>
      </c>
      <c r="BB77" s="153">
        <f>IFERROR(IF(NOT(OR(AND(J77,NOT(T77),NOT(X77),NOT(AH77),NOT(AP77)),AND(NOT(J77),T77,NOT(X77),NOT(AH77),NOT(AP77)),AND(NOT(J77),NOT(T77),X77,NOT(AH77),NOT(AP77)),AND(NOT(J77),NOT(T77),NOT(X77),AH77,NOT(AP77)),AND(NOT(J77),NOT(T77),NOT(X77),NOT(AH77),AP77),NOT(AND(J77,T77,X77,AH77,AP77))))=TRUE,"Erreur : au moins 2 imprimantes ont été sélectionnées sur la même ligne",IF(J77=1,IF(K77=1,Prix!$H$4,0)+IF(L77=1,Prix!$H$5,0)+IF(M77=1,Prix!$H$6,0)+IF(N77=1,Prix!$H$7,0)+IF(O77=1,Prix!$H$8,0)+IF(P77=1,Prix!$H$10,0)+IF(Q77=1,Prix!$H$11,0)+IF(R77=1,Prix!$H$12,0)+IF(S77=1,Prix!$H$13,0)+Prix!$H$2,0)+IF(T77=1,IF(U77=1,Prix!$H$65,0)+IF(W77=1,Prix!$H$68,0)+IF(V77=1,Prix!$H$66,0)+Prix!$H$63,0)+IF(X77=1,IF(Y77=1,Prix!$H$20,0)+IF(Z77=1,Prix!$H$21,0)+IF(AA77=1,Prix!$H$22,0)+IF(AB77=1,Prix!$H$23,0)+IF(AC77=1,Prix!$H$24,0)+IF(AD77=1,Prix!$H$26,0)+IF(AE77=1,Prix!$H$27,0)+IF(AF77=1,Prix!$H$28,0)+IF(AG77=1,Prix!$H$29,0)+Prix!$H$18,0)+IF(AH77=1,IF(NOT(OR(AND(NOT(AM77),NOT(AN77),NOT(AO77)),AND(NOT(AM77),NOT(AN77),AO77),AND(NOT(AM77),AN77,NOT(AO77)),AND(AM77,NOT(AN77),NOT(AO77))))=TRUE,"Erreur : au moins 2 options non compatibles sélectionnées",IF(AI77=1,Prix!$H$51,0)+IF(AJ77=1,Prix!$H$52,0)+IF(AL77=1,Prix!$H$54,0)+IF(AM77=1,Prix!$H$56,0)+IF(AN77=1,Prix!$H$57,0)+IF(AO77=1,Prix!$H$58,0)+IF(AK77=1,Prix!$H$53,0)+Prix!$H$49),0)+IF(AP77=1,IF(NOT(OR(AND(NOT(AU77),NOT(AV77),NOT(AW77)),AND(NOT(AU77),NOT(AV77),AW77),AND(NOT(AU77),AV77,NOT(AW77)),AND(AU77,NOT(AV77),NOT(AW77))))=TRUE,"Erreur : au moins 2 options non compatibles sélectionnées",IF(AQ77=1,Prix!$H$36,0)+IF(AR77=1,Prix!$H$37,0)+IF(AS77=1,Prix!$H$38,0)+IF(AU77=1,Prix!$H$41,0)+IF(AV77=1,Prix!$H$42,0)+IF(AW77=1,Prix!$H$43,0)+IF(AT77=1,Prix!$H$40,0)+IF(AX77=1,Prix!$H$44,0)+Prix!$H$34),0)),)</f>
        <v>32.5</v>
      </c>
    </row>
    <row r="78" spans="1:72" x14ac:dyDescent="0.3">
      <c r="A78" s="161"/>
      <c r="B78" s="10"/>
      <c r="C78" s="11"/>
      <c r="D78" s="11"/>
      <c r="E78" s="11"/>
      <c r="F78" s="12"/>
      <c r="G78" s="13"/>
      <c r="H78" s="13"/>
      <c r="I78" s="13"/>
      <c r="J78" s="11">
        <v>1</v>
      </c>
      <c r="K78" s="112">
        <f t="shared" si="42"/>
        <v>1</v>
      </c>
      <c r="L78" s="113">
        <f t="shared" si="43"/>
        <v>1</v>
      </c>
      <c r="M78" s="113">
        <f t="shared" si="44"/>
        <v>1</v>
      </c>
      <c r="N78" s="113" t="str">
        <f t="shared" si="45"/>
        <v/>
      </c>
      <c r="O78" s="113" t="str">
        <f t="shared" si="46"/>
        <v/>
      </c>
      <c r="P78" s="11">
        <v>1</v>
      </c>
      <c r="Q78" s="11">
        <v>1</v>
      </c>
      <c r="R78" s="98"/>
      <c r="S78" s="95">
        <v>1</v>
      </c>
      <c r="T78" s="98"/>
      <c r="U78" s="110" t="str">
        <f t="shared" si="59"/>
        <v/>
      </c>
      <c r="V78" s="110" t="str">
        <f t="shared" si="60"/>
        <v/>
      </c>
      <c r="W78" s="126"/>
      <c r="X78" s="11"/>
      <c r="Y78" s="110" t="str">
        <f t="shared" si="47"/>
        <v/>
      </c>
      <c r="Z78" s="110" t="str">
        <f t="shared" si="48"/>
        <v/>
      </c>
      <c r="AA78" s="110" t="str">
        <f t="shared" si="49"/>
        <v/>
      </c>
      <c r="AB78" s="110" t="str">
        <f t="shared" si="50"/>
        <v/>
      </c>
      <c r="AC78" s="110" t="str">
        <f t="shared" si="51"/>
        <v/>
      </c>
      <c r="AD78" s="11"/>
      <c r="AE78" s="11"/>
      <c r="AF78" s="11"/>
      <c r="AG78" s="11"/>
      <c r="AH78" s="11"/>
      <c r="AI78" s="110" t="str">
        <f t="shared" si="52"/>
        <v/>
      </c>
      <c r="AJ78" s="110" t="str">
        <f t="shared" si="53"/>
        <v/>
      </c>
      <c r="AK78" s="110" t="str">
        <f t="shared" si="54"/>
        <v/>
      </c>
      <c r="AL78" s="110" t="str">
        <f t="shared" si="55"/>
        <v/>
      </c>
      <c r="AM78" s="11"/>
      <c r="AN78" s="11"/>
      <c r="AO78" s="11"/>
      <c r="AP78" s="11"/>
      <c r="AQ78" s="108" t="str">
        <f t="shared" si="56"/>
        <v/>
      </c>
      <c r="AR78" s="108" t="str">
        <f t="shared" si="57"/>
        <v/>
      </c>
      <c r="AS78" s="108" t="str">
        <f t="shared" si="58"/>
        <v/>
      </c>
      <c r="AT78" s="10"/>
      <c r="AU78" s="10"/>
      <c r="AV78" s="10"/>
      <c r="AW78" s="10"/>
      <c r="AX78" s="11"/>
      <c r="AY78" s="153">
        <f>IFERROR(IF(NOT(OR(AND(J78,NOT(T78),NOT(X78),NOT(AH78),NOT(AP78)),AND(NOT(J78),T78,NOT(X78),NOT(AH78),NOT(AP78)),AND(NOT(J78),NOT(T78),X78,NOT(AH78),NOT(AP78)),AND(NOT(J78),NOT(T78),NOT(X78),AH78,NOT(AP78)),AND(NOT(J78),NOT(T78),NOT(X78),NOT(AH78),AP78),NOT(AND(J78,T78,X78,AH78,AP78))))=TRUE,"Erreur : au moins 2 imprimantes ont été sélectionnées sur la même ligne",IF(J78=1,IF(K78=1,Prix!$B$4,0)+IF(L78=1,Prix!$B$5,0)+IF(M78=1,Prix!$B$6,0)+IF(N78=1,Prix!$B$7,0)+IF(O78=1,Prix!$B$8,0)+IF(P78=1,Prix!$B$10,0)+IF(Q78=1,Prix!$B$11,0)+IF(R78=1,Prix!$B$12,0)+IF(S78=1,Prix!$B$13,0)+Prix!$B$2,0)+IF(T78=1,IF(U78=1,Prix!$B$65,0)+IF(W78=1,Prix!$B$68,0)+IF(V78=1,Prix!$B$66,0)+Prix!$B$63,0)+IF(X78=1,IF(Y78=1,Prix!$B$20,0)+IF(Z78=1,Prix!$B$21,0)+IF(AA78=1,Prix!$B$22,0)+IF(AB78=1,Prix!$B$23,0)+IF(AC78=1,Prix!$B$24,0)+IF(AD78=1,Prix!$B$26,0)+IF(AE78=1,Prix!$B$27,0)+IF(AF78=1,Prix!$B$28,0)+IF(AG78=1,Prix!$B$29,0)+Prix!$B$18,0)+IF(AH78=1,IF(NOT(OR(AND(NOT(AM78),NOT(AN78),NOT(AO78)),AND(NOT(AM78),NOT(AN78),AO78),AND(NOT(AM78),AN78,NOT(AO78)),AND(AM78,NOT(AN78),NOT(AO78))))=TRUE,"Erreur : au moins 2 options non compatibles sélectionnées",IF(AI78=1,Prix!$B$51,0)+IF(AJ78=1,Prix!$B$52,0)+IF(AL78=1,Prix!$B$54,0)+IF(AM78=1,Prix!$B$56,0)+IF(AN78=1,Prix!$B$57,0)+IF(AO78=1,Prix!$B$58,0)+IF(AK78=1,Prix!$B$53,0)+Prix!$B$49),0)+IF(AP78=1,IF(NOT(OR(AND(NOT(AU78),NOT(AV78),NOT(AW78)),AND(NOT(AU78),NOT(AV78),AW78),AND(NOT(AU78),AV78,NOT(AW78)),AND(AU78,NOT(AV78),NOT(AW78))))=TRUE,"Erreur : au moins 2 options non compatibles sélectionnées",IF(AQ78=1,Prix!$B$36,0)+IF(AR78=1,Prix!$B$37,0)+IF(AS78=1,Prix!$B$38,0)+IF(AU78=1,Prix!$B$41,0)+IF(AV78=1,Prix!$B$42,0)+IF(AW78=1,Prix!$B$43,0)+IF(AT78=1,Prix!$B$40,0)+IF(AX78=1,Prix!$B$44,0)+Prix!$B$34),0)),)</f>
        <v>3951.56</v>
      </c>
      <c r="AZ78" s="153">
        <f>IFERROR(IF(NOT(OR(AND(J78,NOT(T78),NOT(X78),NOT(AH78),NOT(AP78)),AND(NOT(J78),T78,NOT(X78),NOT(AH78),NOT(AP78)),AND(NOT(J78),NOT(T78),X78,NOT(AH78),NOT(AP78)),AND(NOT(J78),NOT(T78),NOT(X78),AH78,NOT(AP78)),AND(NOT(J78),NOT(T78),NOT(X78),NOT(AH78),AP78),NOT(AND(J78,T78,X78,AH78,AP78))))=TRUE,"Erreur : au moins 2 imprimantes ont été sélectionnées sur la même ligne",IF(J78=1,IF(K78=1,Prix!$F$4,0)+IF(L78=1,Prix!$F$5,0)+IF(M78=1,Prix!$F$6,0)+IF(N78=1,Prix!$F$7,0)+IF(O78=1,Prix!$F$8,0)+IF(P78=1,Prix!$F$10,0)+IF(Q78=1,Prix!$F$11,0)+IF(R78=1,Prix!$F$12,0)+IF(S78=1,Prix!$F$13,0)+Prix!$F$2,0)+IF(T78=1,IF(U78=1,Prix!$F$65,0)+IF(W78=1,Prix!$F$68,0)+IF(V78=1,Prix!$F$66,0)+Prix!$F$63,0)+IF(X78=1,IF(Y78=1,Prix!$F$20,0)+IF(Z78=1,Prix!$F$21,0)+IF(AA78=1,Prix!$F$22,0)+IF(AB78=1,Prix!$F$23,0)+IF(AC78=1,Prix!$F$24,0)+IF(AD78=1,Prix!$F$26,0)+IF(AE78=1,Prix!$F$27,0)+IF(AF78=1,Prix!$F$28,0)+IF(AG78=1,Prix!$F$29,0)+Prix!$F$18,0)+IF(AH78=1,IF(NOT(OR(AND(NOT(AM78),NOT(AN78),NOT(AO78)),AND(NOT(AM78),NOT(AN78),AO78),AND(NOT(AM78),AN78,NOT(AO78)),AND(AM78,NOT(AN78),NOT(AO78))))=TRUE,"Erreur : au moins 2 options non compatibles sélectionnées",IF(AI78=1,Prix!$F$51,0)+IF(AJ78=1,Prix!$F$52,0)+IF(AL78=1,Prix!$F$54,0)+IF(AM78=1,Prix!$F$56,0)+IF(AN78=1,Prix!$F$57,0)+IF(AO78=1,Prix!$F$58,0)+IF(AK78=1,Prix!$F$53,0)+Prix!$F$49),0)+IF(AP78=1,IF(NOT(OR(AND(NOT(AU78),NOT(AV78),NOT(AW78)),AND(NOT(AU78),NOT(AV78),AW78),AND(NOT(AU78),AV78,NOT(AW78)),AND(AU78,NOT(AV78),NOT(AW78))))=TRUE,"Erreur : au moins 2 options non compatibles sélectionnées",IF(AQ78=1,Prix!$F$36,0)+IF(AR78=1,Prix!$F$37,0)+IF(AS78=1,Prix!$F$38,0)+IF(AU78=1,Prix!$F$41,0)+IF(AV78=1,Prix!$F$42,0)+IF(AW78=1,Prix!$F$43,0)+IF(AT78=1,Prix!$F$40,0)+IF(AX78=1,Prix!$F$44,0)+Prix!$F$34),0)),)</f>
        <v>105.11999999999999</v>
      </c>
      <c r="BA78" s="153">
        <f>IFERROR(IF(NOT(OR(AND(J78,NOT(T78),NOT(X78),NOT(AH78),NOT(AP78)),AND(NOT(J78),T78,NOT(X78),NOT(AH78),NOT(AP78)),AND(NOT(J78),NOT(T78),X78,NOT(AH78),NOT(AP78)),AND(NOT(J78),NOT(T78),NOT(X78),AH78,NOT(AP78)),AND(NOT(J78),NOT(T78),NOT(X78),NOT(AH78),AP78),NOT(AND(J78,T78,X78,AH78,AP78))))=TRUE,"Erreur : au moins 2 imprimantes ont été sélectionnées sur la même ligne",IF(J78=1,IF(K78=1,Prix!$G$4,0)+IF(L78=1,Prix!$G$5,0)+IF(M78=1,Prix!$G$6,0)+IF(N78=1,Prix!$G$7,0)+IF(O78=1,Prix!$G$8,0)+IF(P78=1,Prix!$G$10,0)+IF(Q78=1,Prix!$G$11,0)+IF(R78=1,Prix!$G$12,0)+IF(S78=1,Prix!$G$13,0)+Prix!$G$2,0)+IF(T78=1,IF(U78=1,Prix!$G$65,0)+IF(W78=1,Prix!$G$68,0)+IF(V78=1,Prix!$G$66,0)+Prix!$G$63,0)+IF(X78=1,IF(Y78=1,Prix!$G$20,0)+IF(Z78=1,Prix!$G$21,0)+IF(AA78=1,Prix!$G$22,0)+IF(AB78=1,Prix!$G$23,0)+IF(AC78=1,Prix!$G$24,0)+IF(AD78=1,Prix!$G$26,0)+IF(AE78=1,Prix!$G$27,0)+IF(AF78=1,Prix!$G$28,0)+IF(AG78=1,Prix!$G$29,0)+Prix!$G$18,0)+IF(AH78=1,IF(NOT(OR(AND(NOT(AM78),NOT(AN78),NOT(AO78)),AND(NOT(AM78),NOT(AN78),AO78),AND(NOT(AM78),AN78,NOT(AO78)),AND(AM78,NOT(AN78),NOT(AO78))))=TRUE,"Erreur : au moins 2 options non compatibles sélectionnées",IF(AI78=1,Prix!$G$51,0)+IF(AJ78=1,Prix!$G$52,0)+IF(AL78=1,Prix!$G$54,0)+IF(AM78=1,Prix!$G$56,0)+IF(AN78=1,Prix!$G$57,0)+IF(AO78=1,Prix!$G$58,0)+IF(AK78=1,Prix!$G$53,0)+Prix!$G$49),0)+IF(AP78=1,IF(NOT(OR(AND(NOT(AU78),NOT(AV78),NOT(AW78)),AND(NOT(AU78),NOT(AV78),AW78),AND(NOT(AU78),AV78,NOT(AW78)),AND(AU78,NOT(AV78),NOT(AW78))))=TRUE,"Erreur : au moins 2 options non compatibles sélectionnées",IF(AQ78=1,Prix!$G$36,0)+IF(AR78=1,Prix!$G$37,0)+IF(AS78=1,Prix!$G$38,0)+IF(AU78=1,Prix!$G$41,0)+IF(AV78=1,Prix!$G$42,0)+IF(AW78=1,Prix!$G$43,0)+IF(AT78=1,Prix!$G$40,0)+IF(AX78=1,Prix!$G$44,0)+Prix!$G$34),0)),)</f>
        <v>82.27</v>
      </c>
      <c r="BB78" s="153">
        <f>IFERROR(IF(NOT(OR(AND(J78,NOT(T78),NOT(X78),NOT(AH78),NOT(AP78)),AND(NOT(J78),T78,NOT(X78),NOT(AH78),NOT(AP78)),AND(NOT(J78),NOT(T78),X78,NOT(AH78),NOT(AP78)),AND(NOT(J78),NOT(T78),NOT(X78),AH78,NOT(AP78)),AND(NOT(J78),NOT(T78),NOT(X78),NOT(AH78),AP78),NOT(AND(J78,T78,X78,AH78,AP78))))=TRUE,"Erreur : au moins 2 imprimantes ont été sélectionnées sur la même ligne",IF(J78=1,IF(K78=1,Prix!$H$4,0)+IF(L78=1,Prix!$H$5,0)+IF(M78=1,Prix!$H$6,0)+IF(N78=1,Prix!$H$7,0)+IF(O78=1,Prix!$H$8,0)+IF(P78=1,Prix!$H$10,0)+IF(Q78=1,Prix!$H$11,0)+IF(R78=1,Prix!$H$12,0)+IF(S78=1,Prix!$H$13,0)+Prix!$H$2,0)+IF(T78=1,IF(U78=1,Prix!$H$65,0)+IF(W78=1,Prix!$H$68,0)+IF(V78=1,Prix!$H$66,0)+Prix!$H$63,0)+IF(X78=1,IF(Y78=1,Prix!$H$20,0)+IF(Z78=1,Prix!$H$21,0)+IF(AA78=1,Prix!$H$22,0)+IF(AB78=1,Prix!$H$23,0)+IF(AC78=1,Prix!$H$24,0)+IF(AD78=1,Prix!$H$26,0)+IF(AE78=1,Prix!$H$27,0)+IF(AF78=1,Prix!$H$28,0)+IF(AG78=1,Prix!$H$29,0)+Prix!$H$18,0)+IF(AH78=1,IF(NOT(OR(AND(NOT(AM78),NOT(AN78),NOT(AO78)),AND(NOT(AM78),NOT(AN78),AO78),AND(NOT(AM78),AN78,NOT(AO78)),AND(AM78,NOT(AN78),NOT(AO78))))=TRUE,"Erreur : au moins 2 options non compatibles sélectionnées",IF(AI78=1,Prix!$H$51,0)+IF(AJ78=1,Prix!$H$52,0)+IF(AL78=1,Prix!$H$54,0)+IF(AM78=1,Prix!$H$56,0)+IF(AN78=1,Prix!$H$57,0)+IF(AO78=1,Prix!$H$58,0)+IF(AK78=1,Prix!$H$53,0)+Prix!$H$49),0)+IF(AP78=1,IF(NOT(OR(AND(NOT(AU78),NOT(AV78),NOT(AW78)),AND(NOT(AU78),NOT(AV78),AW78),AND(NOT(AU78),AV78,NOT(AW78)),AND(AU78,NOT(AV78),NOT(AW78))))=TRUE,"Erreur : au moins 2 options non compatibles sélectionnées",IF(AQ78=1,Prix!$H$36,0)+IF(AR78=1,Prix!$H$37,0)+IF(AS78=1,Prix!$H$38,0)+IF(AU78=1,Prix!$H$41,0)+IF(AV78=1,Prix!$H$42,0)+IF(AW78=1,Prix!$H$43,0)+IF(AT78=1,Prix!$H$40,0)+IF(AX78=1,Prix!$H$44,0)+Prix!$H$34),0)),)</f>
        <v>81.430000000000007</v>
      </c>
    </row>
    <row r="79" spans="1:72" x14ac:dyDescent="0.3">
      <c r="A79" s="161"/>
      <c r="B79" s="10"/>
      <c r="C79" s="11"/>
      <c r="D79" s="11"/>
      <c r="E79" s="11"/>
      <c r="F79" s="12"/>
      <c r="G79" s="13"/>
      <c r="H79" s="13"/>
      <c r="I79" s="13"/>
      <c r="J79" s="11"/>
      <c r="K79" s="112" t="str">
        <f t="shared" si="42"/>
        <v/>
      </c>
      <c r="L79" s="113" t="str">
        <f t="shared" si="43"/>
        <v/>
      </c>
      <c r="M79" s="113" t="str">
        <f t="shared" si="44"/>
        <v/>
      </c>
      <c r="N79" s="113" t="str">
        <f t="shared" si="45"/>
        <v/>
      </c>
      <c r="O79" s="113" t="str">
        <f t="shared" si="46"/>
        <v/>
      </c>
      <c r="P79" s="11"/>
      <c r="Q79" s="11"/>
      <c r="R79" s="98"/>
      <c r="S79" s="95"/>
      <c r="T79" s="98"/>
      <c r="U79" s="110" t="str">
        <f t="shared" si="59"/>
        <v/>
      </c>
      <c r="V79" s="110" t="str">
        <f t="shared" si="60"/>
        <v/>
      </c>
      <c r="W79" s="126"/>
      <c r="X79" s="11">
        <v>1</v>
      </c>
      <c r="Y79" s="110">
        <f t="shared" si="47"/>
        <v>1</v>
      </c>
      <c r="Z79" s="110">
        <f t="shared" si="48"/>
        <v>1</v>
      </c>
      <c r="AA79" s="110">
        <f t="shared" si="49"/>
        <v>1</v>
      </c>
      <c r="AB79" s="110" t="str">
        <f t="shared" si="50"/>
        <v/>
      </c>
      <c r="AC79" s="110" t="str">
        <f t="shared" si="51"/>
        <v/>
      </c>
      <c r="AD79" s="11">
        <v>1</v>
      </c>
      <c r="AE79" s="11">
        <v>1</v>
      </c>
      <c r="AF79" s="11"/>
      <c r="AG79" s="11">
        <v>1</v>
      </c>
      <c r="AH79" s="11"/>
      <c r="AI79" s="110" t="str">
        <f t="shared" si="52"/>
        <v/>
      </c>
      <c r="AJ79" s="110" t="str">
        <f t="shared" si="53"/>
        <v/>
      </c>
      <c r="AK79" s="110" t="str">
        <f t="shared" si="54"/>
        <v/>
      </c>
      <c r="AL79" s="110" t="str">
        <f t="shared" si="55"/>
        <v/>
      </c>
      <c r="AM79" s="11"/>
      <c r="AN79" s="11"/>
      <c r="AO79" s="11"/>
      <c r="AP79" s="11"/>
      <c r="AQ79" s="108" t="str">
        <f t="shared" si="56"/>
        <v/>
      </c>
      <c r="AR79" s="108" t="str">
        <f t="shared" si="57"/>
        <v/>
      </c>
      <c r="AS79" s="108" t="str">
        <f t="shared" si="58"/>
        <v/>
      </c>
      <c r="AT79" s="10"/>
      <c r="AU79" s="10"/>
      <c r="AV79" s="10"/>
      <c r="AW79" s="10"/>
      <c r="AX79" s="11"/>
      <c r="AY79" s="153">
        <f>IFERROR(IF(NOT(OR(AND(J79,NOT(T79),NOT(X79),NOT(AH79),NOT(AP79)),AND(NOT(J79),T79,NOT(X79),NOT(AH79),NOT(AP79)),AND(NOT(J79),NOT(T79),X79,NOT(AH79),NOT(AP79)),AND(NOT(J79),NOT(T79),NOT(X79),AH79,NOT(AP79)),AND(NOT(J79),NOT(T79),NOT(X79),NOT(AH79),AP79),NOT(AND(J79,T79,X79,AH79,AP79))))=TRUE,"Erreur : au moins 2 imprimantes ont été sélectionnées sur la même ligne",IF(J79=1,IF(K79=1,Prix!$B$4,0)+IF(L79=1,Prix!$B$5,0)+IF(M79=1,Prix!$B$6,0)+IF(N79=1,Prix!$B$7,0)+IF(O79=1,Prix!$B$8,0)+IF(P79=1,Prix!$B$10,0)+IF(Q79=1,Prix!$B$11,0)+IF(R79=1,Prix!$B$12,0)+IF(S79=1,Prix!$B$13,0)+Prix!$B$2,0)+IF(T79=1,IF(U79=1,Prix!$B$65,0)+IF(W79=1,Prix!$B$68,0)+IF(V79=1,Prix!$B$66,0)+Prix!$B$63,0)+IF(X79=1,IF(Y79=1,Prix!$B$20,0)+IF(Z79=1,Prix!$B$21,0)+IF(AA79=1,Prix!$B$22,0)+IF(AB79=1,Prix!$B$23,0)+IF(AC79=1,Prix!$B$24,0)+IF(AD79=1,Prix!$B$26,0)+IF(AE79=1,Prix!$B$27,0)+IF(AF79=1,Prix!$B$28,0)+IF(AG79=1,Prix!$B$29,0)+Prix!$B$18,0)+IF(AH79=1,IF(NOT(OR(AND(NOT(AM79),NOT(AN79),NOT(AO79)),AND(NOT(AM79),NOT(AN79),AO79),AND(NOT(AM79),AN79,NOT(AO79)),AND(AM79,NOT(AN79),NOT(AO79))))=TRUE,"Erreur : au moins 2 options non compatibles sélectionnées",IF(AI79=1,Prix!$B$51,0)+IF(AJ79=1,Prix!$B$52,0)+IF(AL79=1,Prix!$B$54,0)+IF(AM79=1,Prix!$B$56,0)+IF(AN79=1,Prix!$B$57,0)+IF(AO79=1,Prix!$B$58,0)+IF(AK79=1,Prix!$B$53,0)+Prix!$B$49),0)+IF(AP79=1,IF(NOT(OR(AND(NOT(AU79),NOT(AV79),NOT(AW79)),AND(NOT(AU79),NOT(AV79),AW79),AND(NOT(AU79),AV79,NOT(AW79)),AND(AU79,NOT(AV79),NOT(AW79))))=TRUE,"Erreur : au moins 2 options non compatibles sélectionnées",IF(AQ79=1,Prix!$B$36,0)+IF(AR79=1,Prix!$B$37,0)+IF(AS79=1,Prix!$B$38,0)+IF(AU79=1,Prix!$B$41,0)+IF(AV79=1,Prix!$B$42,0)+IF(AW79=1,Prix!$B$43,0)+IF(AT79=1,Prix!$B$40,0)+IF(AX79=1,Prix!$B$44,0)+Prix!$B$34),0)),)</f>
        <v>4075.94</v>
      </c>
      <c r="AZ79" s="153">
        <f>IFERROR(IF(NOT(OR(AND(J79,NOT(T79),NOT(X79),NOT(AH79),NOT(AP79)),AND(NOT(J79),T79,NOT(X79),NOT(AH79),NOT(AP79)),AND(NOT(J79),NOT(T79),X79,NOT(AH79),NOT(AP79)),AND(NOT(J79),NOT(T79),NOT(X79),AH79,NOT(AP79)),AND(NOT(J79),NOT(T79),NOT(X79),NOT(AH79),AP79),NOT(AND(J79,T79,X79,AH79,AP79))))=TRUE,"Erreur : au moins 2 imprimantes ont été sélectionnées sur la même ligne",IF(J79=1,IF(K79=1,Prix!$F$4,0)+IF(L79=1,Prix!$F$5,0)+IF(M79=1,Prix!$F$6,0)+IF(N79=1,Prix!$F$7,0)+IF(O79=1,Prix!$F$8,0)+IF(P79=1,Prix!$F$10,0)+IF(Q79=1,Prix!$F$11,0)+IF(R79=1,Prix!$F$12,0)+IF(S79=1,Prix!$F$13,0)+Prix!$F$2,0)+IF(T79=1,IF(U79=1,Prix!$F$65,0)+IF(W79=1,Prix!$F$68,0)+IF(V79=1,Prix!$F$66,0)+Prix!$F$63,0)+IF(X79=1,IF(Y79=1,Prix!$F$20,0)+IF(Z79=1,Prix!$F$21,0)+IF(AA79=1,Prix!$F$22,0)+IF(AB79=1,Prix!$F$23,0)+IF(AC79=1,Prix!$F$24,0)+IF(AD79=1,Prix!$F$26,0)+IF(AE79=1,Prix!$F$27,0)+IF(AF79=1,Prix!$F$28,0)+IF(AG79=1,Prix!$F$29,0)+Prix!$F$18,0)+IF(AH79=1,IF(NOT(OR(AND(NOT(AM79),NOT(AN79),NOT(AO79)),AND(NOT(AM79),NOT(AN79),AO79),AND(NOT(AM79),AN79,NOT(AO79)),AND(AM79,NOT(AN79),NOT(AO79))))=TRUE,"Erreur : au moins 2 options non compatibles sélectionnées",IF(AI79=1,Prix!$F$51,0)+IF(AJ79=1,Prix!$F$52,0)+IF(AL79=1,Prix!$F$54,0)+IF(AM79=1,Prix!$F$56,0)+IF(AN79=1,Prix!$F$57,0)+IF(AO79=1,Prix!$F$58,0)+IF(AK79=1,Prix!$F$53,0)+Prix!$F$49),0)+IF(AP79=1,IF(NOT(OR(AND(NOT(AU79),NOT(AV79),NOT(AW79)),AND(NOT(AU79),NOT(AV79),AW79),AND(NOT(AU79),AV79,NOT(AW79)),AND(AU79,NOT(AV79),NOT(AW79))))=TRUE,"Erreur : au moins 2 options non compatibles sélectionnées",IF(AQ79=1,Prix!$F$36,0)+IF(AR79=1,Prix!$F$37,0)+IF(AS79=1,Prix!$F$38,0)+IF(AU79=1,Prix!$F$41,0)+IF(AV79=1,Prix!$F$42,0)+IF(AW79=1,Prix!$F$43,0)+IF(AT79=1,Prix!$F$40,0)+IF(AX79=1,Prix!$F$44,0)+Prix!$F$34),0)),)</f>
        <v>105.11999999999999</v>
      </c>
      <c r="BA79" s="153">
        <f>IFERROR(IF(NOT(OR(AND(J79,NOT(T79),NOT(X79),NOT(AH79),NOT(AP79)),AND(NOT(J79),T79,NOT(X79),NOT(AH79),NOT(AP79)),AND(NOT(J79),NOT(T79),X79,NOT(AH79),NOT(AP79)),AND(NOT(J79),NOT(T79),NOT(X79),AH79,NOT(AP79)),AND(NOT(J79),NOT(T79),NOT(X79),NOT(AH79),AP79),NOT(AND(J79,T79,X79,AH79,AP79))))=TRUE,"Erreur : au moins 2 imprimantes ont été sélectionnées sur la même ligne",IF(J79=1,IF(K79=1,Prix!$G$4,0)+IF(L79=1,Prix!$G$5,0)+IF(M79=1,Prix!$G$6,0)+IF(N79=1,Prix!$G$7,0)+IF(O79=1,Prix!$G$8,0)+IF(P79=1,Prix!$G$10,0)+IF(Q79=1,Prix!$G$11,0)+IF(R79=1,Prix!$G$12,0)+IF(S79=1,Prix!$G$13,0)+Prix!$G$2,0)+IF(T79=1,IF(U79=1,Prix!$G$65,0)+IF(W79=1,Prix!$G$68,0)+IF(V79=1,Prix!$G$66,0)+Prix!$G$63,0)+IF(X79=1,IF(Y79=1,Prix!$G$20,0)+IF(Z79=1,Prix!$G$21,0)+IF(AA79=1,Prix!$G$22,0)+IF(AB79=1,Prix!$G$23,0)+IF(AC79=1,Prix!$G$24,0)+IF(AD79=1,Prix!$G$26,0)+IF(AE79=1,Prix!$G$27,0)+IF(AF79=1,Prix!$G$28,0)+IF(AG79=1,Prix!$G$29,0)+Prix!$G$18,0)+IF(AH79=1,IF(NOT(OR(AND(NOT(AM79),NOT(AN79),NOT(AO79)),AND(NOT(AM79),NOT(AN79),AO79),AND(NOT(AM79),AN79,NOT(AO79)),AND(AM79,NOT(AN79),NOT(AO79))))=TRUE,"Erreur : au moins 2 options non compatibles sélectionnées",IF(AI79=1,Prix!$G$51,0)+IF(AJ79=1,Prix!$G$52,0)+IF(AL79=1,Prix!$G$54,0)+IF(AM79=1,Prix!$G$56,0)+IF(AN79=1,Prix!$G$57,0)+IF(AO79=1,Prix!$G$58,0)+IF(AK79=1,Prix!$G$53,0)+Prix!$G$49),0)+IF(AP79=1,IF(NOT(OR(AND(NOT(AU79),NOT(AV79),NOT(AW79)),AND(NOT(AU79),NOT(AV79),AW79),AND(NOT(AU79),AV79,NOT(AW79)),AND(AU79,NOT(AV79),NOT(AW79))))=TRUE,"Erreur : au moins 2 options non compatibles sélectionnées",IF(AQ79=1,Prix!$G$36,0)+IF(AR79=1,Prix!$G$37,0)+IF(AS79=1,Prix!$G$38,0)+IF(AU79=1,Prix!$G$41,0)+IF(AV79=1,Prix!$G$42,0)+IF(AW79=1,Prix!$G$43,0)+IF(AT79=1,Prix!$G$40,0)+IF(AX79=1,Prix!$G$44,0)+Prix!$G$34),0)),)</f>
        <v>82.27</v>
      </c>
      <c r="BB79" s="153">
        <f>IFERROR(IF(NOT(OR(AND(J79,NOT(T79),NOT(X79),NOT(AH79),NOT(AP79)),AND(NOT(J79),T79,NOT(X79),NOT(AH79),NOT(AP79)),AND(NOT(J79),NOT(T79),X79,NOT(AH79),NOT(AP79)),AND(NOT(J79),NOT(T79),NOT(X79),AH79,NOT(AP79)),AND(NOT(J79),NOT(T79),NOT(X79),NOT(AH79),AP79),NOT(AND(J79,T79,X79,AH79,AP79))))=TRUE,"Erreur : au moins 2 imprimantes ont été sélectionnées sur la même ligne",IF(J79=1,IF(K79=1,Prix!$H$4,0)+IF(L79=1,Prix!$H$5,0)+IF(M79=1,Prix!$H$6,0)+IF(N79=1,Prix!$H$7,0)+IF(O79=1,Prix!$H$8,0)+IF(P79=1,Prix!$H$10,0)+IF(Q79=1,Prix!$H$11,0)+IF(R79=1,Prix!$H$12,0)+IF(S79=1,Prix!$H$13,0)+Prix!$H$2,0)+IF(T79=1,IF(U79=1,Prix!$H$65,0)+IF(W79=1,Prix!$H$68,0)+IF(V79=1,Prix!$H$66,0)+Prix!$H$63,0)+IF(X79=1,IF(Y79=1,Prix!$H$20,0)+IF(Z79=1,Prix!$H$21,0)+IF(AA79=1,Prix!$H$22,0)+IF(AB79=1,Prix!$H$23,0)+IF(AC79=1,Prix!$H$24,0)+IF(AD79=1,Prix!$H$26,0)+IF(AE79=1,Prix!$H$27,0)+IF(AF79=1,Prix!$H$28,0)+IF(AG79=1,Prix!$H$29,0)+Prix!$H$18,0)+IF(AH79=1,IF(NOT(OR(AND(NOT(AM79),NOT(AN79),NOT(AO79)),AND(NOT(AM79),NOT(AN79),AO79),AND(NOT(AM79),AN79,NOT(AO79)),AND(AM79,NOT(AN79),NOT(AO79))))=TRUE,"Erreur : au moins 2 options non compatibles sélectionnées",IF(AI79=1,Prix!$H$51,0)+IF(AJ79=1,Prix!$H$52,0)+IF(AL79=1,Prix!$H$54,0)+IF(AM79=1,Prix!$H$56,0)+IF(AN79=1,Prix!$H$57,0)+IF(AO79=1,Prix!$H$58,0)+IF(AK79=1,Prix!$H$53,0)+Prix!$H$49),0)+IF(AP79=1,IF(NOT(OR(AND(NOT(AU79),NOT(AV79),NOT(AW79)),AND(NOT(AU79),NOT(AV79),AW79),AND(NOT(AU79),AV79,NOT(AW79)),AND(AU79,NOT(AV79),NOT(AW79))))=TRUE,"Erreur : au moins 2 options non compatibles sélectionnées",IF(AQ79=1,Prix!$H$36,0)+IF(AR79=1,Prix!$H$37,0)+IF(AS79=1,Prix!$H$38,0)+IF(AU79=1,Prix!$H$41,0)+IF(AV79=1,Prix!$H$42,0)+IF(AW79=1,Prix!$H$43,0)+IF(AT79=1,Prix!$H$40,0)+IF(AX79=1,Prix!$H$44,0)+Prix!$H$34),0)),)</f>
        <v>81.430000000000007</v>
      </c>
    </row>
    <row r="80" spans="1:72" x14ac:dyDescent="0.3">
      <c r="A80" s="161"/>
      <c r="B80" s="10"/>
      <c r="C80" s="11"/>
      <c r="D80" s="11"/>
      <c r="E80" s="11"/>
      <c r="F80" s="12"/>
      <c r="G80" s="13"/>
      <c r="H80" s="13"/>
      <c r="I80" s="13"/>
      <c r="J80" s="11"/>
      <c r="K80" s="112" t="str">
        <f t="shared" si="42"/>
        <v/>
      </c>
      <c r="L80" s="113" t="str">
        <f t="shared" si="43"/>
        <v/>
      </c>
      <c r="M80" s="113" t="str">
        <f t="shared" si="44"/>
        <v/>
      </c>
      <c r="N80" s="113" t="str">
        <f t="shared" si="45"/>
        <v/>
      </c>
      <c r="O80" s="113" t="str">
        <f t="shared" si="46"/>
        <v/>
      </c>
      <c r="P80" s="11"/>
      <c r="Q80" s="11"/>
      <c r="R80" s="98"/>
      <c r="S80" s="95"/>
      <c r="T80" s="98"/>
      <c r="U80" s="110" t="str">
        <f t="shared" si="59"/>
        <v/>
      </c>
      <c r="V80" s="110" t="str">
        <f t="shared" si="60"/>
        <v/>
      </c>
      <c r="W80" s="126"/>
      <c r="X80" s="11"/>
      <c r="Y80" s="110" t="str">
        <f t="shared" si="47"/>
        <v/>
      </c>
      <c r="Z80" s="110" t="str">
        <f t="shared" si="48"/>
        <v/>
      </c>
      <c r="AA80" s="110" t="str">
        <f t="shared" si="49"/>
        <v/>
      </c>
      <c r="AB80" s="110" t="str">
        <f t="shared" si="50"/>
        <v/>
      </c>
      <c r="AC80" s="110" t="str">
        <f t="shared" si="51"/>
        <v/>
      </c>
      <c r="AD80" s="11"/>
      <c r="AE80" s="11"/>
      <c r="AF80" s="11"/>
      <c r="AG80" s="11"/>
      <c r="AH80" s="11"/>
      <c r="AI80" s="110" t="str">
        <f t="shared" si="52"/>
        <v/>
      </c>
      <c r="AJ80" s="110" t="str">
        <f t="shared" si="53"/>
        <v/>
      </c>
      <c r="AK80" s="110" t="str">
        <f t="shared" si="54"/>
        <v/>
      </c>
      <c r="AL80" s="110" t="str">
        <f t="shared" si="55"/>
        <v/>
      </c>
      <c r="AM80" s="11"/>
      <c r="AN80" s="11"/>
      <c r="AO80" s="11"/>
      <c r="AP80" s="11">
        <v>1</v>
      </c>
      <c r="AQ80" s="108">
        <f t="shared" si="56"/>
        <v>1</v>
      </c>
      <c r="AR80" s="108">
        <f t="shared" si="57"/>
        <v>1</v>
      </c>
      <c r="AS80" s="108">
        <f t="shared" si="58"/>
        <v>1</v>
      </c>
      <c r="AT80" s="10"/>
      <c r="AU80" s="10"/>
      <c r="AV80" s="10"/>
      <c r="AW80" s="10"/>
      <c r="AX80" s="11"/>
      <c r="AY80" s="153">
        <f>IFERROR(IF(NOT(OR(AND(J80,NOT(T80),NOT(X80),NOT(AH80),NOT(AP80)),AND(NOT(J80),T80,NOT(X80),NOT(AH80),NOT(AP80)),AND(NOT(J80),NOT(T80),X80,NOT(AH80),NOT(AP80)),AND(NOT(J80),NOT(T80),NOT(X80),AH80,NOT(AP80)),AND(NOT(J80),NOT(T80),NOT(X80),NOT(AH80),AP80),NOT(AND(J80,T80,X80,AH80,AP80))))=TRUE,"Erreur : au moins 2 imprimantes ont été sélectionnées sur la même ligne",IF(J80=1,IF(K80=1,Prix!$B$4,0)+IF(L80=1,Prix!$B$5,0)+IF(M80=1,Prix!$B$6,0)+IF(N80=1,Prix!$B$7,0)+IF(O80=1,Prix!$B$8,0)+IF(P80=1,Prix!$B$10,0)+IF(Q80=1,Prix!$B$11,0)+IF(R80=1,Prix!$B$12,0)+IF(S80=1,Prix!$B$13,0)+Prix!$B$2,0)+IF(T80=1,IF(U80=1,Prix!$B$65,0)+IF(W80=1,Prix!$B$68,0)+IF(V80=1,Prix!$B$66,0)+Prix!$B$63,0)+IF(X80=1,IF(Y80=1,Prix!$B$20,0)+IF(Z80=1,Prix!$B$21,0)+IF(AA80=1,Prix!$B$22,0)+IF(AB80=1,Prix!$B$23,0)+IF(AC80=1,Prix!$B$24,0)+IF(AD80=1,Prix!$B$26,0)+IF(AE80=1,Prix!$B$27,0)+IF(AF80=1,Prix!$B$28,0)+IF(AG80=1,Prix!$B$29,0)+Prix!$B$18,0)+IF(AH80=1,IF(NOT(OR(AND(NOT(AM80),NOT(AN80),NOT(AO80)),AND(NOT(AM80),NOT(AN80),AO80),AND(NOT(AM80),AN80,NOT(AO80)),AND(AM80,NOT(AN80),NOT(AO80))))=TRUE,"Erreur : au moins 2 options non compatibles sélectionnées",IF(AI80=1,Prix!$B$51,0)+IF(AJ80=1,Prix!$B$52,0)+IF(AL80=1,Prix!$B$54,0)+IF(AM80=1,Prix!$B$56,0)+IF(AN80=1,Prix!$B$57,0)+IF(AO80=1,Prix!$B$58,0)+IF(AK80=1,Prix!$B$53,0)+Prix!$B$49),0)+IF(AP80=1,IF(NOT(OR(AND(NOT(AU80),NOT(AV80),NOT(AW80)),AND(NOT(AU80),NOT(AV80),AW80),AND(NOT(AU80),AV80,NOT(AW80)),AND(AU80,NOT(AV80),NOT(AW80))))=TRUE,"Erreur : au moins 2 options non compatibles sélectionnées",IF(AQ80=1,Prix!$B$36,0)+IF(AR80=1,Prix!$B$37,0)+IF(AS80=1,Prix!$B$38,0)+IF(AU80=1,Prix!$B$41,0)+IF(AV80=1,Prix!$B$42,0)+IF(AW80=1,Prix!$B$43,0)+IF(AT80=1,Prix!$B$40,0)+IF(AX80=1,Prix!$B$44,0)+Prix!$B$34),0)),)</f>
        <v>1577.4</v>
      </c>
      <c r="AZ80" s="153">
        <f>IFERROR(IF(NOT(OR(AND(J80,NOT(T80),NOT(X80),NOT(AH80),NOT(AP80)),AND(NOT(J80),T80,NOT(X80),NOT(AH80),NOT(AP80)),AND(NOT(J80),NOT(T80),X80,NOT(AH80),NOT(AP80)),AND(NOT(J80),NOT(T80),NOT(X80),AH80,NOT(AP80)),AND(NOT(J80),NOT(T80),NOT(X80),NOT(AH80),AP80),NOT(AND(J80,T80,X80,AH80,AP80))))=TRUE,"Erreur : au moins 2 imprimantes ont été sélectionnées sur la même ligne",IF(J80=1,IF(K80=1,Prix!$F$4,0)+IF(L80=1,Prix!$F$5,0)+IF(M80=1,Prix!$F$6,0)+IF(N80=1,Prix!$F$7,0)+IF(O80=1,Prix!$F$8,0)+IF(P80=1,Prix!$F$10,0)+IF(Q80=1,Prix!$F$11,0)+IF(R80=1,Prix!$F$12,0)+IF(S80=1,Prix!$F$13,0)+Prix!$F$2,0)+IF(T80=1,IF(U80=1,Prix!$F$65,0)+IF(W80=1,Prix!$F$68,0)+IF(V80=1,Prix!$F$66,0)+Prix!$F$63,0)+IF(X80=1,IF(Y80=1,Prix!$F$20,0)+IF(Z80=1,Prix!$F$21,0)+IF(AA80=1,Prix!$F$22,0)+IF(AB80=1,Prix!$F$23,0)+IF(AC80=1,Prix!$F$24,0)+IF(AD80=1,Prix!$F$26,0)+IF(AE80=1,Prix!$F$27,0)+IF(AF80=1,Prix!$F$28,0)+IF(AG80=1,Prix!$F$29,0)+Prix!$F$18,0)+IF(AH80=1,IF(NOT(OR(AND(NOT(AM80),NOT(AN80),NOT(AO80)),AND(NOT(AM80),NOT(AN80),AO80),AND(NOT(AM80),AN80,NOT(AO80)),AND(AM80,NOT(AN80),NOT(AO80))))=TRUE,"Erreur : au moins 2 options non compatibles sélectionnées",IF(AI80=1,Prix!$F$51,0)+IF(AJ80=1,Prix!$F$52,0)+IF(AL80=1,Prix!$F$54,0)+IF(AM80=1,Prix!$F$56,0)+IF(AN80=1,Prix!$F$57,0)+IF(AO80=1,Prix!$F$58,0)+IF(AK80=1,Prix!$F$53,0)+Prix!$F$49),0)+IF(AP80=1,IF(NOT(OR(AND(NOT(AU80),NOT(AV80),NOT(AW80)),AND(NOT(AU80),NOT(AV80),AW80),AND(NOT(AU80),AV80,NOT(AW80)),AND(AU80,NOT(AV80),NOT(AW80))))=TRUE,"Erreur : au moins 2 options non compatibles sélectionnées",IF(AQ80=1,Prix!$F$36,0)+IF(AR80=1,Prix!$F$37,0)+IF(AS80=1,Prix!$F$38,0)+IF(AU80=1,Prix!$F$41,0)+IF(AV80=1,Prix!$F$42,0)+IF(AW80=1,Prix!$F$43,0)+IF(AT80=1,Prix!$F$40,0)+IF(AX80=1,Prix!$F$44,0)+Prix!$F$34),0)),)</f>
        <v>49.290000000000006</v>
      </c>
      <c r="BA80" s="153">
        <f>IFERROR(IF(NOT(OR(AND(J80,NOT(T80),NOT(X80),NOT(AH80),NOT(AP80)),AND(NOT(J80),T80,NOT(X80),NOT(AH80),NOT(AP80)),AND(NOT(J80),NOT(T80),X80,NOT(AH80),NOT(AP80)),AND(NOT(J80),NOT(T80),NOT(X80),AH80,NOT(AP80)),AND(NOT(J80),NOT(T80),NOT(X80),NOT(AH80),AP80),NOT(AND(J80,T80,X80,AH80,AP80))))=TRUE,"Erreur : au moins 2 imprimantes ont été sélectionnées sur la même ligne",IF(J80=1,IF(K80=1,Prix!$G$4,0)+IF(L80=1,Prix!$G$5,0)+IF(M80=1,Prix!$G$6,0)+IF(N80=1,Prix!$G$7,0)+IF(O80=1,Prix!$G$8,0)+IF(P80=1,Prix!$G$10,0)+IF(Q80=1,Prix!$G$11,0)+IF(R80=1,Prix!$G$12,0)+IF(S80=1,Prix!$G$13,0)+Prix!$G$2,0)+IF(T80=1,IF(U80=1,Prix!$G$65,0)+IF(W80=1,Prix!$G$68,0)+IF(V80=1,Prix!$G$66,0)+Prix!$G$63,0)+IF(X80=1,IF(Y80=1,Prix!$G$20,0)+IF(Z80=1,Prix!$G$21,0)+IF(AA80=1,Prix!$G$22,0)+IF(AB80=1,Prix!$G$23,0)+IF(AC80=1,Prix!$G$24,0)+IF(AD80=1,Prix!$G$26,0)+IF(AE80=1,Prix!$G$27,0)+IF(AF80=1,Prix!$G$28,0)+IF(AG80=1,Prix!$G$29,0)+Prix!$G$18,0)+IF(AH80=1,IF(NOT(OR(AND(NOT(AM80),NOT(AN80),NOT(AO80)),AND(NOT(AM80),NOT(AN80),AO80),AND(NOT(AM80),AN80,NOT(AO80)),AND(AM80,NOT(AN80),NOT(AO80))))=TRUE,"Erreur : au moins 2 options non compatibles sélectionnées",IF(AI80=1,Prix!$G$51,0)+IF(AJ80=1,Prix!$G$52,0)+IF(AL80=1,Prix!$G$54,0)+IF(AM80=1,Prix!$G$56,0)+IF(AN80=1,Prix!$G$57,0)+IF(AO80=1,Prix!$G$58,0)+IF(AK80=1,Prix!$G$53,0)+Prix!$G$49),0)+IF(AP80=1,IF(NOT(OR(AND(NOT(AU80),NOT(AV80),NOT(AW80)),AND(NOT(AU80),NOT(AV80),AW80),AND(NOT(AU80),AV80,NOT(AW80)),AND(AU80,NOT(AV80),NOT(AW80))))=TRUE,"Erreur : au moins 2 options non compatibles sélectionnées",IF(AQ80=1,Prix!$G$36,0)+IF(AR80=1,Prix!$G$37,0)+IF(AS80=1,Prix!$G$38,0)+IF(AU80=1,Prix!$G$41,0)+IF(AV80=1,Prix!$G$42,0)+IF(AW80=1,Prix!$G$43,0)+IF(AT80=1,Prix!$G$40,0)+IF(AX80=1,Prix!$G$44,0)+Prix!$G$34),0)),)</f>
        <v>38.96</v>
      </c>
      <c r="BB80" s="153">
        <f>IFERROR(IF(NOT(OR(AND(J80,NOT(T80),NOT(X80),NOT(AH80),NOT(AP80)),AND(NOT(J80),T80,NOT(X80),NOT(AH80),NOT(AP80)),AND(NOT(J80),NOT(T80),X80,NOT(AH80),NOT(AP80)),AND(NOT(J80),NOT(T80),NOT(X80),AH80,NOT(AP80)),AND(NOT(J80),NOT(T80),NOT(X80),NOT(AH80),AP80),NOT(AND(J80,T80,X80,AH80,AP80))))=TRUE,"Erreur : au moins 2 imprimantes ont été sélectionnées sur la même ligne",IF(J80=1,IF(K80=1,Prix!$H$4,0)+IF(L80=1,Prix!$H$5,0)+IF(M80=1,Prix!$H$6,0)+IF(N80=1,Prix!$H$7,0)+IF(O80=1,Prix!$H$8,0)+IF(P80=1,Prix!$H$10,0)+IF(Q80=1,Prix!$H$11,0)+IF(R80=1,Prix!$H$12,0)+IF(S80=1,Prix!$H$13,0)+Prix!$H$2,0)+IF(T80=1,IF(U80=1,Prix!$H$65,0)+IF(W80=1,Prix!$H$68,0)+IF(V80=1,Prix!$H$66,0)+Prix!$H$63,0)+IF(X80=1,IF(Y80=1,Prix!$H$20,0)+IF(Z80=1,Prix!$H$21,0)+IF(AA80=1,Prix!$H$22,0)+IF(AB80=1,Prix!$H$23,0)+IF(AC80=1,Prix!$H$24,0)+IF(AD80=1,Prix!$H$26,0)+IF(AE80=1,Prix!$H$27,0)+IF(AF80=1,Prix!$H$28,0)+IF(AG80=1,Prix!$H$29,0)+Prix!$H$18,0)+IF(AH80=1,IF(NOT(OR(AND(NOT(AM80),NOT(AN80),NOT(AO80)),AND(NOT(AM80),NOT(AN80),AO80),AND(NOT(AM80),AN80,NOT(AO80)),AND(AM80,NOT(AN80),NOT(AO80))))=TRUE,"Erreur : au moins 2 options non compatibles sélectionnées",IF(AI80=1,Prix!$H$51,0)+IF(AJ80=1,Prix!$H$52,0)+IF(AL80=1,Prix!$H$54,0)+IF(AM80=1,Prix!$H$56,0)+IF(AN80=1,Prix!$H$57,0)+IF(AO80=1,Prix!$H$58,0)+IF(AK80=1,Prix!$H$53,0)+Prix!$H$49),0)+IF(AP80=1,IF(NOT(OR(AND(NOT(AU80),NOT(AV80),NOT(AW80)),AND(NOT(AU80),NOT(AV80),AW80),AND(NOT(AU80),AV80,NOT(AW80)),AND(AU80,NOT(AV80),NOT(AW80))))=TRUE,"Erreur : au moins 2 options non compatibles sélectionnées",IF(AQ80=1,Prix!$H$36,0)+IF(AR80=1,Prix!$H$37,0)+IF(AS80=1,Prix!$H$38,0)+IF(AU80=1,Prix!$H$41,0)+IF(AV80=1,Prix!$H$42,0)+IF(AW80=1,Prix!$H$43,0)+IF(AT80=1,Prix!$H$40,0)+IF(AX80=1,Prix!$H$44,0)+Prix!$H$34),0)),)</f>
        <v>32.5</v>
      </c>
    </row>
    <row r="81" spans="1:54" x14ac:dyDescent="0.3">
      <c r="A81" s="161"/>
      <c r="B81" s="10"/>
      <c r="C81" s="11"/>
      <c r="D81" s="11"/>
      <c r="E81" s="11"/>
      <c r="F81" s="12"/>
      <c r="G81" s="13"/>
      <c r="H81" s="13"/>
      <c r="I81" s="13"/>
      <c r="J81" s="11"/>
      <c r="K81" s="112" t="str">
        <f t="shared" si="42"/>
        <v/>
      </c>
      <c r="L81" s="113" t="str">
        <f t="shared" si="43"/>
        <v/>
      </c>
      <c r="M81" s="113" t="str">
        <f t="shared" si="44"/>
        <v/>
      </c>
      <c r="N81" s="113" t="str">
        <f t="shared" si="45"/>
        <v/>
      </c>
      <c r="O81" s="113" t="str">
        <f t="shared" si="46"/>
        <v/>
      </c>
      <c r="P81" s="11"/>
      <c r="Q81" s="11"/>
      <c r="R81" s="98"/>
      <c r="S81" s="95"/>
      <c r="T81" s="98"/>
      <c r="U81" s="110" t="str">
        <f t="shared" si="59"/>
        <v/>
      </c>
      <c r="V81" s="110" t="str">
        <f t="shared" si="60"/>
        <v/>
      </c>
      <c r="W81" s="126"/>
      <c r="X81" s="11"/>
      <c r="Y81" s="110" t="str">
        <f t="shared" si="47"/>
        <v/>
      </c>
      <c r="Z81" s="110" t="str">
        <f t="shared" si="48"/>
        <v/>
      </c>
      <c r="AA81" s="110" t="str">
        <f t="shared" si="49"/>
        <v/>
      </c>
      <c r="AB81" s="110" t="str">
        <f t="shared" si="50"/>
        <v/>
      </c>
      <c r="AC81" s="110" t="str">
        <f t="shared" si="51"/>
        <v/>
      </c>
      <c r="AD81" s="11"/>
      <c r="AE81" s="11"/>
      <c r="AF81" s="11"/>
      <c r="AG81" s="11"/>
      <c r="AH81" s="11"/>
      <c r="AI81" s="110" t="str">
        <f t="shared" si="52"/>
        <v/>
      </c>
      <c r="AJ81" s="110" t="str">
        <f t="shared" si="53"/>
        <v/>
      </c>
      <c r="AK81" s="110" t="str">
        <f t="shared" si="54"/>
        <v/>
      </c>
      <c r="AL81" s="110" t="str">
        <f t="shared" si="55"/>
        <v/>
      </c>
      <c r="AM81" s="11"/>
      <c r="AN81" s="11"/>
      <c r="AO81" s="11"/>
      <c r="AP81" s="11">
        <v>1</v>
      </c>
      <c r="AQ81" s="108">
        <f t="shared" si="56"/>
        <v>1</v>
      </c>
      <c r="AR81" s="108">
        <f t="shared" si="57"/>
        <v>1</v>
      </c>
      <c r="AS81" s="108">
        <f t="shared" si="58"/>
        <v>1</v>
      </c>
      <c r="AT81" s="10"/>
      <c r="AU81" s="10"/>
      <c r="AV81" s="10"/>
      <c r="AW81" s="10"/>
      <c r="AX81" s="11"/>
      <c r="AY81" s="153">
        <f>IFERROR(IF(NOT(OR(AND(J81,NOT(T81),NOT(X81),NOT(AH81),NOT(AP81)),AND(NOT(J81),T81,NOT(X81),NOT(AH81),NOT(AP81)),AND(NOT(J81),NOT(T81),X81,NOT(AH81),NOT(AP81)),AND(NOT(J81),NOT(T81),NOT(X81),AH81,NOT(AP81)),AND(NOT(J81),NOT(T81),NOT(X81),NOT(AH81),AP81),NOT(AND(J81,T81,X81,AH81,AP81))))=TRUE,"Erreur : au moins 2 imprimantes ont été sélectionnées sur la même ligne",IF(J81=1,IF(K81=1,Prix!$B$4,0)+IF(L81=1,Prix!$B$5,0)+IF(M81=1,Prix!$B$6,0)+IF(N81=1,Prix!$B$7,0)+IF(O81=1,Prix!$B$8,0)+IF(P81=1,Prix!$B$10,0)+IF(Q81=1,Prix!$B$11,0)+IF(R81=1,Prix!$B$12,0)+IF(S81=1,Prix!$B$13,0)+Prix!$B$2,0)+IF(T81=1,IF(U81=1,Prix!$B$65,0)+IF(W81=1,Prix!$B$68,0)+IF(V81=1,Prix!$B$66,0)+Prix!$B$63,0)+IF(X81=1,IF(Y81=1,Prix!$B$20,0)+IF(Z81=1,Prix!$B$21,0)+IF(AA81=1,Prix!$B$22,0)+IF(AB81=1,Prix!$B$23,0)+IF(AC81=1,Prix!$B$24,0)+IF(AD81=1,Prix!$B$26,0)+IF(AE81=1,Prix!$B$27,0)+IF(AF81=1,Prix!$B$28,0)+IF(AG81=1,Prix!$B$29,0)+Prix!$B$18,0)+IF(AH81=1,IF(NOT(OR(AND(NOT(AM81),NOT(AN81),NOT(AO81)),AND(NOT(AM81),NOT(AN81),AO81),AND(NOT(AM81),AN81,NOT(AO81)),AND(AM81,NOT(AN81),NOT(AO81))))=TRUE,"Erreur : au moins 2 options non compatibles sélectionnées",IF(AI81=1,Prix!$B$51,0)+IF(AJ81=1,Prix!$B$52,0)+IF(AL81=1,Prix!$B$54,0)+IF(AM81=1,Prix!$B$56,0)+IF(AN81=1,Prix!$B$57,0)+IF(AO81=1,Prix!$B$58,0)+IF(AK81=1,Prix!$B$53,0)+Prix!$B$49),0)+IF(AP81=1,IF(NOT(OR(AND(NOT(AU81),NOT(AV81),NOT(AW81)),AND(NOT(AU81),NOT(AV81),AW81),AND(NOT(AU81),AV81,NOT(AW81)),AND(AU81,NOT(AV81),NOT(AW81))))=TRUE,"Erreur : au moins 2 options non compatibles sélectionnées",IF(AQ81=1,Prix!$B$36,0)+IF(AR81=1,Prix!$B$37,0)+IF(AS81=1,Prix!$B$38,0)+IF(AU81=1,Prix!$B$41,0)+IF(AV81=1,Prix!$B$42,0)+IF(AW81=1,Prix!$B$43,0)+IF(AT81=1,Prix!$B$40,0)+IF(AX81=1,Prix!$B$44,0)+Prix!$B$34),0)),)</f>
        <v>1577.4</v>
      </c>
      <c r="AZ81" s="153">
        <f>IFERROR(IF(NOT(OR(AND(J81,NOT(T81),NOT(X81),NOT(AH81),NOT(AP81)),AND(NOT(J81),T81,NOT(X81),NOT(AH81),NOT(AP81)),AND(NOT(J81),NOT(T81),X81,NOT(AH81),NOT(AP81)),AND(NOT(J81),NOT(T81),NOT(X81),AH81,NOT(AP81)),AND(NOT(J81),NOT(T81),NOT(X81),NOT(AH81),AP81),NOT(AND(J81,T81,X81,AH81,AP81))))=TRUE,"Erreur : au moins 2 imprimantes ont été sélectionnées sur la même ligne",IF(J81=1,IF(K81=1,Prix!$F$4,0)+IF(L81=1,Prix!$F$5,0)+IF(M81=1,Prix!$F$6,0)+IF(N81=1,Prix!$F$7,0)+IF(O81=1,Prix!$F$8,0)+IF(P81=1,Prix!$F$10,0)+IF(Q81=1,Prix!$F$11,0)+IF(R81=1,Prix!$F$12,0)+IF(S81=1,Prix!$F$13,0)+Prix!$F$2,0)+IF(T81=1,IF(U81=1,Prix!$F$65,0)+IF(W81=1,Prix!$F$68,0)+IF(V81=1,Prix!$F$66,0)+Prix!$F$63,0)+IF(X81=1,IF(Y81=1,Prix!$F$20,0)+IF(Z81=1,Prix!$F$21,0)+IF(AA81=1,Prix!$F$22,0)+IF(AB81=1,Prix!$F$23,0)+IF(AC81=1,Prix!$F$24,0)+IF(AD81=1,Prix!$F$26,0)+IF(AE81=1,Prix!$F$27,0)+IF(AF81=1,Prix!$F$28,0)+IF(AG81=1,Prix!$F$29,0)+Prix!$F$18,0)+IF(AH81=1,IF(NOT(OR(AND(NOT(AM81),NOT(AN81),NOT(AO81)),AND(NOT(AM81),NOT(AN81),AO81),AND(NOT(AM81),AN81,NOT(AO81)),AND(AM81,NOT(AN81),NOT(AO81))))=TRUE,"Erreur : au moins 2 options non compatibles sélectionnées",IF(AI81=1,Prix!$F$51,0)+IF(AJ81=1,Prix!$F$52,0)+IF(AL81=1,Prix!$F$54,0)+IF(AM81=1,Prix!$F$56,0)+IF(AN81=1,Prix!$F$57,0)+IF(AO81=1,Prix!$F$58,0)+IF(AK81=1,Prix!$F$53,0)+Prix!$F$49),0)+IF(AP81=1,IF(NOT(OR(AND(NOT(AU81),NOT(AV81),NOT(AW81)),AND(NOT(AU81),NOT(AV81),AW81),AND(NOT(AU81),AV81,NOT(AW81)),AND(AU81,NOT(AV81),NOT(AW81))))=TRUE,"Erreur : au moins 2 options non compatibles sélectionnées",IF(AQ81=1,Prix!$F$36,0)+IF(AR81=1,Prix!$F$37,0)+IF(AS81=1,Prix!$F$38,0)+IF(AU81=1,Prix!$F$41,0)+IF(AV81=1,Prix!$F$42,0)+IF(AW81=1,Prix!$F$43,0)+IF(AT81=1,Prix!$F$40,0)+IF(AX81=1,Prix!$F$44,0)+Prix!$F$34),0)),)</f>
        <v>49.290000000000006</v>
      </c>
      <c r="BA81" s="153">
        <f>IFERROR(IF(NOT(OR(AND(J81,NOT(T81),NOT(X81),NOT(AH81),NOT(AP81)),AND(NOT(J81),T81,NOT(X81),NOT(AH81),NOT(AP81)),AND(NOT(J81),NOT(T81),X81,NOT(AH81),NOT(AP81)),AND(NOT(J81),NOT(T81),NOT(X81),AH81,NOT(AP81)),AND(NOT(J81),NOT(T81),NOT(X81),NOT(AH81),AP81),NOT(AND(J81,T81,X81,AH81,AP81))))=TRUE,"Erreur : au moins 2 imprimantes ont été sélectionnées sur la même ligne",IF(J81=1,IF(K81=1,Prix!$G$4,0)+IF(L81=1,Prix!$G$5,0)+IF(M81=1,Prix!$G$6,0)+IF(N81=1,Prix!$G$7,0)+IF(O81=1,Prix!$G$8,0)+IF(P81=1,Prix!$G$10,0)+IF(Q81=1,Prix!$G$11,0)+IF(R81=1,Prix!$G$12,0)+IF(S81=1,Prix!$G$13,0)+Prix!$G$2,0)+IF(T81=1,IF(U81=1,Prix!$G$65,0)+IF(W81=1,Prix!$G$68,0)+IF(V81=1,Prix!$G$66,0)+Prix!$G$63,0)+IF(X81=1,IF(Y81=1,Prix!$G$20,0)+IF(Z81=1,Prix!$G$21,0)+IF(AA81=1,Prix!$G$22,0)+IF(AB81=1,Prix!$G$23,0)+IF(AC81=1,Prix!$G$24,0)+IF(AD81=1,Prix!$G$26,0)+IF(AE81=1,Prix!$G$27,0)+IF(AF81=1,Prix!$G$28,0)+IF(AG81=1,Prix!$G$29,0)+Prix!$G$18,0)+IF(AH81=1,IF(NOT(OR(AND(NOT(AM81),NOT(AN81),NOT(AO81)),AND(NOT(AM81),NOT(AN81),AO81),AND(NOT(AM81),AN81,NOT(AO81)),AND(AM81,NOT(AN81),NOT(AO81))))=TRUE,"Erreur : au moins 2 options non compatibles sélectionnées",IF(AI81=1,Prix!$G$51,0)+IF(AJ81=1,Prix!$G$52,0)+IF(AL81=1,Prix!$G$54,0)+IF(AM81=1,Prix!$G$56,0)+IF(AN81=1,Prix!$G$57,0)+IF(AO81=1,Prix!$G$58,0)+IF(AK81=1,Prix!$G$53,0)+Prix!$G$49),0)+IF(AP81=1,IF(NOT(OR(AND(NOT(AU81),NOT(AV81),NOT(AW81)),AND(NOT(AU81),NOT(AV81),AW81),AND(NOT(AU81),AV81,NOT(AW81)),AND(AU81,NOT(AV81),NOT(AW81))))=TRUE,"Erreur : au moins 2 options non compatibles sélectionnées",IF(AQ81=1,Prix!$G$36,0)+IF(AR81=1,Prix!$G$37,0)+IF(AS81=1,Prix!$G$38,0)+IF(AU81=1,Prix!$G$41,0)+IF(AV81=1,Prix!$G$42,0)+IF(AW81=1,Prix!$G$43,0)+IF(AT81=1,Prix!$G$40,0)+IF(AX81=1,Prix!$G$44,0)+Prix!$G$34),0)),)</f>
        <v>38.96</v>
      </c>
      <c r="BB81" s="153">
        <f>IFERROR(IF(NOT(OR(AND(J81,NOT(T81),NOT(X81),NOT(AH81),NOT(AP81)),AND(NOT(J81),T81,NOT(X81),NOT(AH81),NOT(AP81)),AND(NOT(J81),NOT(T81),X81,NOT(AH81),NOT(AP81)),AND(NOT(J81),NOT(T81),NOT(X81),AH81,NOT(AP81)),AND(NOT(J81),NOT(T81),NOT(X81),NOT(AH81),AP81),NOT(AND(J81,T81,X81,AH81,AP81))))=TRUE,"Erreur : au moins 2 imprimantes ont été sélectionnées sur la même ligne",IF(J81=1,IF(K81=1,Prix!$H$4,0)+IF(L81=1,Prix!$H$5,0)+IF(M81=1,Prix!$H$6,0)+IF(N81=1,Prix!$H$7,0)+IF(O81=1,Prix!$H$8,0)+IF(P81=1,Prix!$H$10,0)+IF(Q81=1,Prix!$H$11,0)+IF(R81=1,Prix!$H$12,0)+IF(S81=1,Prix!$H$13,0)+Prix!$H$2,0)+IF(T81=1,IF(U81=1,Prix!$H$65,0)+IF(W81=1,Prix!$H$68,0)+IF(V81=1,Prix!$H$66,0)+Prix!$H$63,0)+IF(X81=1,IF(Y81=1,Prix!$H$20,0)+IF(Z81=1,Prix!$H$21,0)+IF(AA81=1,Prix!$H$22,0)+IF(AB81=1,Prix!$H$23,0)+IF(AC81=1,Prix!$H$24,0)+IF(AD81=1,Prix!$H$26,0)+IF(AE81=1,Prix!$H$27,0)+IF(AF81=1,Prix!$H$28,0)+IF(AG81=1,Prix!$H$29,0)+Prix!$H$18,0)+IF(AH81=1,IF(NOT(OR(AND(NOT(AM81),NOT(AN81),NOT(AO81)),AND(NOT(AM81),NOT(AN81),AO81),AND(NOT(AM81),AN81,NOT(AO81)),AND(AM81,NOT(AN81),NOT(AO81))))=TRUE,"Erreur : au moins 2 options non compatibles sélectionnées",IF(AI81=1,Prix!$H$51,0)+IF(AJ81=1,Prix!$H$52,0)+IF(AL81=1,Prix!$H$54,0)+IF(AM81=1,Prix!$H$56,0)+IF(AN81=1,Prix!$H$57,0)+IF(AO81=1,Prix!$H$58,0)+IF(AK81=1,Prix!$H$53,0)+Prix!$H$49),0)+IF(AP81=1,IF(NOT(OR(AND(NOT(AU81),NOT(AV81),NOT(AW81)),AND(NOT(AU81),NOT(AV81),AW81),AND(NOT(AU81),AV81,NOT(AW81)),AND(AU81,NOT(AV81),NOT(AW81))))=TRUE,"Erreur : au moins 2 options non compatibles sélectionnées",IF(AQ81=1,Prix!$H$36,0)+IF(AR81=1,Prix!$H$37,0)+IF(AS81=1,Prix!$H$38,0)+IF(AU81=1,Prix!$H$41,0)+IF(AV81=1,Prix!$H$42,0)+IF(AW81=1,Prix!$H$43,0)+IF(AT81=1,Prix!$H$40,0)+IF(AX81=1,Prix!$H$44,0)+Prix!$H$34),0)),)</f>
        <v>32.5</v>
      </c>
    </row>
    <row r="82" spans="1:54" x14ac:dyDescent="0.3">
      <c r="A82" s="161"/>
      <c r="B82" s="10"/>
      <c r="C82" s="11"/>
      <c r="D82" s="11"/>
      <c r="E82" s="11"/>
      <c r="F82" s="12"/>
      <c r="G82" s="13"/>
      <c r="H82" s="13"/>
      <c r="I82" s="13"/>
      <c r="J82" s="11">
        <v>1</v>
      </c>
      <c r="K82" s="112">
        <f t="shared" si="42"/>
        <v>1</v>
      </c>
      <c r="L82" s="113">
        <f t="shared" si="43"/>
        <v>1</v>
      </c>
      <c r="M82" s="113">
        <f t="shared" si="44"/>
        <v>1</v>
      </c>
      <c r="N82" s="113" t="str">
        <f t="shared" si="45"/>
        <v/>
      </c>
      <c r="O82" s="113" t="str">
        <f t="shared" si="46"/>
        <v/>
      </c>
      <c r="P82" s="11">
        <v>1</v>
      </c>
      <c r="Q82" s="11">
        <v>1</v>
      </c>
      <c r="R82" s="98"/>
      <c r="S82" s="95">
        <v>1</v>
      </c>
      <c r="T82" s="98"/>
      <c r="U82" s="110" t="str">
        <f t="shared" si="59"/>
        <v/>
      </c>
      <c r="V82" s="110" t="str">
        <f t="shared" si="60"/>
        <v/>
      </c>
      <c r="W82" s="126"/>
      <c r="X82" s="11"/>
      <c r="Y82" s="110" t="str">
        <f t="shared" si="47"/>
        <v/>
      </c>
      <c r="Z82" s="110" t="str">
        <f t="shared" si="48"/>
        <v/>
      </c>
      <c r="AA82" s="110" t="str">
        <f t="shared" si="49"/>
        <v/>
      </c>
      <c r="AB82" s="110" t="str">
        <f t="shared" si="50"/>
        <v/>
      </c>
      <c r="AC82" s="110" t="str">
        <f t="shared" si="51"/>
        <v/>
      </c>
      <c r="AD82" s="11"/>
      <c r="AE82" s="11"/>
      <c r="AF82" s="11"/>
      <c r="AG82" s="11"/>
      <c r="AH82" s="11"/>
      <c r="AI82" s="110" t="str">
        <f t="shared" si="52"/>
        <v/>
      </c>
      <c r="AJ82" s="110" t="str">
        <f t="shared" si="53"/>
        <v/>
      </c>
      <c r="AK82" s="110" t="str">
        <f t="shared" si="54"/>
        <v/>
      </c>
      <c r="AL82" s="110" t="str">
        <f t="shared" si="55"/>
        <v/>
      </c>
      <c r="AM82" s="11"/>
      <c r="AN82" s="11"/>
      <c r="AO82" s="11"/>
      <c r="AP82" s="11"/>
      <c r="AQ82" s="108" t="str">
        <f t="shared" si="56"/>
        <v/>
      </c>
      <c r="AR82" s="108" t="str">
        <f t="shared" si="57"/>
        <v/>
      </c>
      <c r="AS82" s="108" t="str">
        <f t="shared" si="58"/>
        <v/>
      </c>
      <c r="AT82" s="10"/>
      <c r="AU82" s="10"/>
      <c r="AV82" s="10"/>
      <c r="AW82" s="10"/>
      <c r="AX82" s="11"/>
      <c r="AY82" s="153">
        <f>IFERROR(IF(NOT(OR(AND(J82,NOT(T82),NOT(X82),NOT(AH82),NOT(AP82)),AND(NOT(J82),T82,NOT(X82),NOT(AH82),NOT(AP82)),AND(NOT(J82),NOT(T82),X82,NOT(AH82),NOT(AP82)),AND(NOT(J82),NOT(T82),NOT(X82),AH82,NOT(AP82)),AND(NOT(J82),NOT(T82),NOT(X82),NOT(AH82),AP82),NOT(AND(J82,T82,X82,AH82,AP82))))=TRUE,"Erreur : au moins 2 imprimantes ont été sélectionnées sur la même ligne",IF(J82=1,IF(K82=1,Prix!$B$4,0)+IF(L82=1,Prix!$B$5,0)+IF(M82=1,Prix!$B$6,0)+IF(N82=1,Prix!$B$7,0)+IF(O82=1,Prix!$B$8,0)+IF(P82=1,Prix!$B$10,0)+IF(Q82=1,Prix!$B$11,0)+IF(R82=1,Prix!$B$12,0)+IF(S82=1,Prix!$B$13,0)+Prix!$B$2,0)+IF(T82=1,IF(U82=1,Prix!$B$65,0)+IF(W82=1,Prix!$B$68,0)+IF(V82=1,Prix!$B$66,0)+Prix!$B$63,0)+IF(X82=1,IF(Y82=1,Prix!$B$20,0)+IF(Z82=1,Prix!$B$21,0)+IF(AA82=1,Prix!$B$22,0)+IF(AB82=1,Prix!$B$23,0)+IF(AC82=1,Prix!$B$24,0)+IF(AD82=1,Prix!$B$26,0)+IF(AE82=1,Prix!$B$27,0)+IF(AF82=1,Prix!$B$28,0)+IF(AG82=1,Prix!$B$29,0)+Prix!$B$18,0)+IF(AH82=1,IF(NOT(OR(AND(NOT(AM82),NOT(AN82),NOT(AO82)),AND(NOT(AM82),NOT(AN82),AO82),AND(NOT(AM82),AN82,NOT(AO82)),AND(AM82,NOT(AN82),NOT(AO82))))=TRUE,"Erreur : au moins 2 options non compatibles sélectionnées",IF(AI82=1,Prix!$B$51,0)+IF(AJ82=1,Prix!$B$52,0)+IF(AL82=1,Prix!$B$54,0)+IF(AM82=1,Prix!$B$56,0)+IF(AN82=1,Prix!$B$57,0)+IF(AO82=1,Prix!$B$58,0)+IF(AK82=1,Prix!$B$53,0)+Prix!$B$49),0)+IF(AP82=1,IF(NOT(OR(AND(NOT(AU82),NOT(AV82),NOT(AW82)),AND(NOT(AU82),NOT(AV82),AW82),AND(NOT(AU82),AV82,NOT(AW82)),AND(AU82,NOT(AV82),NOT(AW82))))=TRUE,"Erreur : au moins 2 options non compatibles sélectionnées",IF(AQ82=1,Prix!$B$36,0)+IF(AR82=1,Prix!$B$37,0)+IF(AS82=1,Prix!$B$38,0)+IF(AU82=1,Prix!$B$41,0)+IF(AV82=1,Prix!$B$42,0)+IF(AW82=1,Prix!$B$43,0)+IF(AT82=1,Prix!$B$40,0)+IF(AX82=1,Prix!$B$44,0)+Prix!$B$34),0)),)</f>
        <v>3951.56</v>
      </c>
      <c r="AZ82" s="153">
        <f>IFERROR(IF(NOT(OR(AND(J82,NOT(T82),NOT(X82),NOT(AH82),NOT(AP82)),AND(NOT(J82),T82,NOT(X82),NOT(AH82),NOT(AP82)),AND(NOT(J82),NOT(T82),X82,NOT(AH82),NOT(AP82)),AND(NOT(J82),NOT(T82),NOT(X82),AH82,NOT(AP82)),AND(NOT(J82),NOT(T82),NOT(X82),NOT(AH82),AP82),NOT(AND(J82,T82,X82,AH82,AP82))))=TRUE,"Erreur : au moins 2 imprimantes ont été sélectionnées sur la même ligne",IF(J82=1,IF(K82=1,Prix!$F$4,0)+IF(L82=1,Prix!$F$5,0)+IF(M82=1,Prix!$F$6,0)+IF(N82=1,Prix!$F$7,0)+IF(O82=1,Prix!$F$8,0)+IF(P82=1,Prix!$F$10,0)+IF(Q82=1,Prix!$F$11,0)+IF(R82=1,Prix!$F$12,0)+IF(S82=1,Prix!$F$13,0)+Prix!$F$2,0)+IF(T82=1,IF(U82=1,Prix!$F$65,0)+IF(W82=1,Prix!$F$68,0)+IF(V82=1,Prix!$F$66,0)+Prix!$F$63,0)+IF(X82=1,IF(Y82=1,Prix!$F$20,0)+IF(Z82=1,Prix!$F$21,0)+IF(AA82=1,Prix!$F$22,0)+IF(AB82=1,Prix!$F$23,0)+IF(AC82=1,Prix!$F$24,0)+IF(AD82=1,Prix!$F$26,0)+IF(AE82=1,Prix!$F$27,0)+IF(AF82=1,Prix!$F$28,0)+IF(AG82=1,Prix!$F$29,0)+Prix!$F$18,0)+IF(AH82=1,IF(NOT(OR(AND(NOT(AM82),NOT(AN82),NOT(AO82)),AND(NOT(AM82),NOT(AN82),AO82),AND(NOT(AM82),AN82,NOT(AO82)),AND(AM82,NOT(AN82),NOT(AO82))))=TRUE,"Erreur : au moins 2 options non compatibles sélectionnées",IF(AI82=1,Prix!$F$51,0)+IF(AJ82=1,Prix!$F$52,0)+IF(AL82=1,Prix!$F$54,0)+IF(AM82=1,Prix!$F$56,0)+IF(AN82=1,Prix!$F$57,0)+IF(AO82=1,Prix!$F$58,0)+IF(AK82=1,Prix!$F$53,0)+Prix!$F$49),0)+IF(AP82=1,IF(NOT(OR(AND(NOT(AU82),NOT(AV82),NOT(AW82)),AND(NOT(AU82),NOT(AV82),AW82),AND(NOT(AU82),AV82,NOT(AW82)),AND(AU82,NOT(AV82),NOT(AW82))))=TRUE,"Erreur : au moins 2 options non compatibles sélectionnées",IF(AQ82=1,Prix!$F$36,0)+IF(AR82=1,Prix!$F$37,0)+IF(AS82=1,Prix!$F$38,0)+IF(AU82=1,Prix!$F$41,0)+IF(AV82=1,Prix!$F$42,0)+IF(AW82=1,Prix!$F$43,0)+IF(AT82=1,Prix!$F$40,0)+IF(AX82=1,Prix!$F$44,0)+Prix!$F$34),0)),)</f>
        <v>105.11999999999999</v>
      </c>
      <c r="BA82" s="153">
        <f>IFERROR(IF(NOT(OR(AND(J82,NOT(T82),NOT(X82),NOT(AH82),NOT(AP82)),AND(NOT(J82),T82,NOT(X82),NOT(AH82),NOT(AP82)),AND(NOT(J82),NOT(T82),X82,NOT(AH82),NOT(AP82)),AND(NOT(J82),NOT(T82),NOT(X82),AH82,NOT(AP82)),AND(NOT(J82),NOT(T82),NOT(X82),NOT(AH82),AP82),NOT(AND(J82,T82,X82,AH82,AP82))))=TRUE,"Erreur : au moins 2 imprimantes ont été sélectionnées sur la même ligne",IF(J82=1,IF(K82=1,Prix!$G$4,0)+IF(L82=1,Prix!$G$5,0)+IF(M82=1,Prix!$G$6,0)+IF(N82=1,Prix!$G$7,0)+IF(O82=1,Prix!$G$8,0)+IF(P82=1,Prix!$G$10,0)+IF(Q82=1,Prix!$G$11,0)+IF(R82=1,Prix!$G$12,0)+IF(S82=1,Prix!$G$13,0)+Prix!$G$2,0)+IF(T82=1,IF(U82=1,Prix!$G$65,0)+IF(W82=1,Prix!$G$68,0)+IF(V82=1,Prix!$G$66,0)+Prix!$G$63,0)+IF(X82=1,IF(Y82=1,Prix!$G$20,0)+IF(Z82=1,Prix!$G$21,0)+IF(AA82=1,Prix!$G$22,0)+IF(AB82=1,Prix!$G$23,0)+IF(AC82=1,Prix!$G$24,0)+IF(AD82=1,Prix!$G$26,0)+IF(AE82=1,Prix!$G$27,0)+IF(AF82=1,Prix!$G$28,0)+IF(AG82=1,Prix!$G$29,0)+Prix!$G$18,0)+IF(AH82=1,IF(NOT(OR(AND(NOT(AM82),NOT(AN82),NOT(AO82)),AND(NOT(AM82),NOT(AN82),AO82),AND(NOT(AM82),AN82,NOT(AO82)),AND(AM82,NOT(AN82),NOT(AO82))))=TRUE,"Erreur : au moins 2 options non compatibles sélectionnées",IF(AI82=1,Prix!$G$51,0)+IF(AJ82=1,Prix!$G$52,0)+IF(AL82=1,Prix!$G$54,0)+IF(AM82=1,Prix!$G$56,0)+IF(AN82=1,Prix!$G$57,0)+IF(AO82=1,Prix!$G$58,0)+IF(AK82=1,Prix!$G$53,0)+Prix!$G$49),0)+IF(AP82=1,IF(NOT(OR(AND(NOT(AU82),NOT(AV82),NOT(AW82)),AND(NOT(AU82),NOT(AV82),AW82),AND(NOT(AU82),AV82,NOT(AW82)),AND(AU82,NOT(AV82),NOT(AW82))))=TRUE,"Erreur : au moins 2 options non compatibles sélectionnées",IF(AQ82=1,Prix!$G$36,0)+IF(AR82=1,Prix!$G$37,0)+IF(AS82=1,Prix!$G$38,0)+IF(AU82=1,Prix!$G$41,0)+IF(AV82=1,Prix!$G$42,0)+IF(AW82=1,Prix!$G$43,0)+IF(AT82=1,Prix!$G$40,0)+IF(AX82=1,Prix!$G$44,0)+Prix!$G$34),0)),)</f>
        <v>82.27</v>
      </c>
      <c r="BB82" s="153">
        <f>IFERROR(IF(NOT(OR(AND(J82,NOT(T82),NOT(X82),NOT(AH82),NOT(AP82)),AND(NOT(J82),T82,NOT(X82),NOT(AH82),NOT(AP82)),AND(NOT(J82),NOT(T82),X82,NOT(AH82),NOT(AP82)),AND(NOT(J82),NOT(T82),NOT(X82),AH82,NOT(AP82)),AND(NOT(J82),NOT(T82),NOT(X82),NOT(AH82),AP82),NOT(AND(J82,T82,X82,AH82,AP82))))=TRUE,"Erreur : au moins 2 imprimantes ont été sélectionnées sur la même ligne",IF(J82=1,IF(K82=1,Prix!$H$4,0)+IF(L82=1,Prix!$H$5,0)+IF(M82=1,Prix!$H$6,0)+IF(N82=1,Prix!$H$7,0)+IF(O82=1,Prix!$H$8,0)+IF(P82=1,Prix!$H$10,0)+IF(Q82=1,Prix!$H$11,0)+IF(R82=1,Prix!$H$12,0)+IF(S82=1,Prix!$H$13,0)+Prix!$H$2,0)+IF(T82=1,IF(U82=1,Prix!$H$65,0)+IF(W82=1,Prix!$H$68,0)+IF(V82=1,Prix!$H$66,0)+Prix!$H$63,0)+IF(X82=1,IF(Y82=1,Prix!$H$20,0)+IF(Z82=1,Prix!$H$21,0)+IF(AA82=1,Prix!$H$22,0)+IF(AB82=1,Prix!$H$23,0)+IF(AC82=1,Prix!$H$24,0)+IF(AD82=1,Prix!$H$26,0)+IF(AE82=1,Prix!$H$27,0)+IF(AF82=1,Prix!$H$28,0)+IF(AG82=1,Prix!$H$29,0)+Prix!$H$18,0)+IF(AH82=1,IF(NOT(OR(AND(NOT(AM82),NOT(AN82),NOT(AO82)),AND(NOT(AM82),NOT(AN82),AO82),AND(NOT(AM82),AN82,NOT(AO82)),AND(AM82,NOT(AN82),NOT(AO82))))=TRUE,"Erreur : au moins 2 options non compatibles sélectionnées",IF(AI82=1,Prix!$H$51,0)+IF(AJ82=1,Prix!$H$52,0)+IF(AL82=1,Prix!$H$54,0)+IF(AM82=1,Prix!$H$56,0)+IF(AN82=1,Prix!$H$57,0)+IF(AO82=1,Prix!$H$58,0)+IF(AK82=1,Prix!$H$53,0)+Prix!$H$49),0)+IF(AP82=1,IF(NOT(OR(AND(NOT(AU82),NOT(AV82),NOT(AW82)),AND(NOT(AU82),NOT(AV82),AW82),AND(NOT(AU82),AV82,NOT(AW82)),AND(AU82,NOT(AV82),NOT(AW82))))=TRUE,"Erreur : au moins 2 options non compatibles sélectionnées",IF(AQ82=1,Prix!$H$36,0)+IF(AR82=1,Prix!$H$37,0)+IF(AS82=1,Prix!$H$38,0)+IF(AU82=1,Prix!$H$41,0)+IF(AV82=1,Prix!$H$42,0)+IF(AW82=1,Prix!$H$43,0)+IF(AT82=1,Prix!$H$40,0)+IF(AX82=1,Prix!$H$44,0)+Prix!$H$34),0)),)</f>
        <v>81.430000000000007</v>
      </c>
    </row>
    <row r="83" spans="1:54" x14ac:dyDescent="0.3">
      <c r="A83" s="161"/>
      <c r="B83" s="10"/>
      <c r="C83" s="11"/>
      <c r="D83" s="11"/>
      <c r="E83" s="11"/>
      <c r="F83" s="12"/>
      <c r="G83" s="13"/>
      <c r="H83" s="13"/>
      <c r="I83" s="13"/>
      <c r="J83" s="11">
        <v>1</v>
      </c>
      <c r="K83" s="112">
        <f t="shared" si="42"/>
        <v>1</v>
      </c>
      <c r="L83" s="113">
        <f t="shared" si="43"/>
        <v>1</v>
      </c>
      <c r="M83" s="113">
        <f t="shared" si="44"/>
        <v>1</v>
      </c>
      <c r="N83" s="113" t="str">
        <f t="shared" si="45"/>
        <v/>
      </c>
      <c r="O83" s="113" t="str">
        <f t="shared" si="46"/>
        <v/>
      </c>
      <c r="P83" s="11">
        <v>1</v>
      </c>
      <c r="Q83" s="11">
        <v>1</v>
      </c>
      <c r="R83" s="98"/>
      <c r="S83" s="95">
        <v>1</v>
      </c>
      <c r="T83" s="98"/>
      <c r="U83" s="110" t="str">
        <f t="shared" si="59"/>
        <v/>
      </c>
      <c r="V83" s="110" t="str">
        <f t="shared" si="60"/>
        <v/>
      </c>
      <c r="W83" s="126"/>
      <c r="X83" s="11"/>
      <c r="Y83" s="110" t="str">
        <f t="shared" si="47"/>
        <v/>
      </c>
      <c r="Z83" s="110" t="str">
        <f t="shared" si="48"/>
        <v/>
      </c>
      <c r="AA83" s="110" t="str">
        <f t="shared" si="49"/>
        <v/>
      </c>
      <c r="AB83" s="110" t="str">
        <f t="shared" si="50"/>
        <v/>
      </c>
      <c r="AC83" s="110" t="str">
        <f t="shared" si="51"/>
        <v/>
      </c>
      <c r="AD83" s="11"/>
      <c r="AE83" s="11"/>
      <c r="AF83" s="11"/>
      <c r="AG83" s="11"/>
      <c r="AH83" s="11"/>
      <c r="AI83" s="110" t="str">
        <f t="shared" si="52"/>
        <v/>
      </c>
      <c r="AJ83" s="110" t="str">
        <f t="shared" si="53"/>
        <v/>
      </c>
      <c r="AK83" s="110" t="str">
        <f t="shared" si="54"/>
        <v/>
      </c>
      <c r="AL83" s="110" t="str">
        <f t="shared" si="55"/>
        <v/>
      </c>
      <c r="AM83" s="11"/>
      <c r="AN83" s="11"/>
      <c r="AO83" s="11"/>
      <c r="AP83" s="11"/>
      <c r="AQ83" s="108" t="str">
        <f t="shared" si="56"/>
        <v/>
      </c>
      <c r="AR83" s="108" t="str">
        <f t="shared" si="57"/>
        <v/>
      </c>
      <c r="AS83" s="108" t="str">
        <f t="shared" si="58"/>
        <v/>
      </c>
      <c r="AT83" s="10"/>
      <c r="AU83" s="10"/>
      <c r="AV83" s="10"/>
      <c r="AW83" s="10"/>
      <c r="AX83" s="11"/>
      <c r="AY83" s="153">
        <f>IFERROR(IF(NOT(OR(AND(J83,NOT(T83),NOT(X83),NOT(AH83),NOT(AP83)),AND(NOT(J83),T83,NOT(X83),NOT(AH83),NOT(AP83)),AND(NOT(J83),NOT(T83),X83,NOT(AH83),NOT(AP83)),AND(NOT(J83),NOT(T83),NOT(X83),AH83,NOT(AP83)),AND(NOT(J83),NOT(T83),NOT(X83),NOT(AH83),AP83),NOT(AND(J83,T83,X83,AH83,AP83))))=TRUE,"Erreur : au moins 2 imprimantes ont été sélectionnées sur la même ligne",IF(J83=1,IF(K83=1,Prix!$B$4,0)+IF(L83=1,Prix!$B$5,0)+IF(M83=1,Prix!$B$6,0)+IF(N83=1,Prix!$B$7,0)+IF(O83=1,Prix!$B$8,0)+IF(P83=1,Prix!$B$10,0)+IF(Q83=1,Prix!$B$11,0)+IF(R83=1,Prix!$B$12,0)+IF(S83=1,Prix!$B$13,0)+Prix!$B$2,0)+IF(T83=1,IF(U83=1,Prix!$B$65,0)+IF(W83=1,Prix!$B$68,0)+IF(V83=1,Prix!$B$66,0)+Prix!$B$63,0)+IF(X83=1,IF(Y83=1,Prix!$B$20,0)+IF(Z83=1,Prix!$B$21,0)+IF(AA83=1,Prix!$B$22,0)+IF(AB83=1,Prix!$B$23,0)+IF(AC83=1,Prix!$B$24,0)+IF(AD83=1,Prix!$B$26,0)+IF(AE83=1,Prix!$B$27,0)+IF(AF83=1,Prix!$B$28,0)+IF(AG83=1,Prix!$B$29,0)+Prix!$B$18,0)+IF(AH83=1,IF(NOT(OR(AND(NOT(AM83),NOT(AN83),NOT(AO83)),AND(NOT(AM83),NOT(AN83),AO83),AND(NOT(AM83),AN83,NOT(AO83)),AND(AM83,NOT(AN83),NOT(AO83))))=TRUE,"Erreur : au moins 2 options non compatibles sélectionnées",IF(AI83=1,Prix!$B$51,0)+IF(AJ83=1,Prix!$B$52,0)+IF(AL83=1,Prix!$B$54,0)+IF(AM83=1,Prix!$B$56,0)+IF(AN83=1,Prix!$B$57,0)+IF(AO83=1,Prix!$B$58,0)+IF(AK83=1,Prix!$B$53,0)+Prix!$B$49),0)+IF(AP83=1,IF(NOT(OR(AND(NOT(AU83),NOT(AV83),NOT(AW83)),AND(NOT(AU83),NOT(AV83),AW83),AND(NOT(AU83),AV83,NOT(AW83)),AND(AU83,NOT(AV83),NOT(AW83))))=TRUE,"Erreur : au moins 2 options non compatibles sélectionnées",IF(AQ83=1,Prix!$B$36,0)+IF(AR83=1,Prix!$B$37,0)+IF(AS83=1,Prix!$B$38,0)+IF(AU83=1,Prix!$B$41,0)+IF(AV83=1,Prix!$B$42,0)+IF(AW83=1,Prix!$B$43,0)+IF(AT83=1,Prix!$B$40,0)+IF(AX83=1,Prix!$B$44,0)+Prix!$B$34),0)),)</f>
        <v>3951.56</v>
      </c>
      <c r="AZ83" s="153">
        <f>IFERROR(IF(NOT(OR(AND(J83,NOT(T83),NOT(X83),NOT(AH83),NOT(AP83)),AND(NOT(J83),T83,NOT(X83),NOT(AH83),NOT(AP83)),AND(NOT(J83),NOT(T83),X83,NOT(AH83),NOT(AP83)),AND(NOT(J83),NOT(T83),NOT(X83),AH83,NOT(AP83)),AND(NOT(J83),NOT(T83),NOT(X83),NOT(AH83),AP83),NOT(AND(J83,T83,X83,AH83,AP83))))=TRUE,"Erreur : au moins 2 imprimantes ont été sélectionnées sur la même ligne",IF(J83=1,IF(K83=1,Prix!$F$4,0)+IF(L83=1,Prix!$F$5,0)+IF(M83=1,Prix!$F$6,0)+IF(N83=1,Prix!$F$7,0)+IF(O83=1,Prix!$F$8,0)+IF(P83=1,Prix!$F$10,0)+IF(Q83=1,Prix!$F$11,0)+IF(R83=1,Prix!$F$12,0)+IF(S83=1,Prix!$F$13,0)+Prix!$F$2,0)+IF(T83=1,IF(U83=1,Prix!$F$65,0)+IF(W83=1,Prix!$F$68,0)+IF(V83=1,Prix!$F$66,0)+Prix!$F$63,0)+IF(X83=1,IF(Y83=1,Prix!$F$20,0)+IF(Z83=1,Prix!$F$21,0)+IF(AA83=1,Prix!$F$22,0)+IF(AB83=1,Prix!$F$23,0)+IF(AC83=1,Prix!$F$24,0)+IF(AD83=1,Prix!$F$26,0)+IF(AE83=1,Prix!$F$27,0)+IF(AF83=1,Prix!$F$28,0)+IF(AG83=1,Prix!$F$29,0)+Prix!$F$18,0)+IF(AH83=1,IF(NOT(OR(AND(NOT(AM83),NOT(AN83),NOT(AO83)),AND(NOT(AM83),NOT(AN83),AO83),AND(NOT(AM83),AN83,NOT(AO83)),AND(AM83,NOT(AN83),NOT(AO83))))=TRUE,"Erreur : au moins 2 options non compatibles sélectionnées",IF(AI83=1,Prix!$F$51,0)+IF(AJ83=1,Prix!$F$52,0)+IF(AL83=1,Prix!$F$54,0)+IF(AM83=1,Prix!$F$56,0)+IF(AN83=1,Prix!$F$57,0)+IF(AO83=1,Prix!$F$58,0)+IF(AK83=1,Prix!$F$53,0)+Prix!$F$49),0)+IF(AP83=1,IF(NOT(OR(AND(NOT(AU83),NOT(AV83),NOT(AW83)),AND(NOT(AU83),NOT(AV83),AW83),AND(NOT(AU83),AV83,NOT(AW83)),AND(AU83,NOT(AV83),NOT(AW83))))=TRUE,"Erreur : au moins 2 options non compatibles sélectionnées",IF(AQ83=1,Prix!$F$36,0)+IF(AR83=1,Prix!$F$37,0)+IF(AS83=1,Prix!$F$38,0)+IF(AU83=1,Prix!$F$41,0)+IF(AV83=1,Prix!$F$42,0)+IF(AW83=1,Prix!$F$43,0)+IF(AT83=1,Prix!$F$40,0)+IF(AX83=1,Prix!$F$44,0)+Prix!$F$34),0)),)</f>
        <v>105.11999999999999</v>
      </c>
      <c r="BA83" s="153">
        <f>IFERROR(IF(NOT(OR(AND(J83,NOT(T83),NOT(X83),NOT(AH83),NOT(AP83)),AND(NOT(J83),T83,NOT(X83),NOT(AH83),NOT(AP83)),AND(NOT(J83),NOT(T83),X83,NOT(AH83),NOT(AP83)),AND(NOT(J83),NOT(T83),NOT(X83),AH83,NOT(AP83)),AND(NOT(J83),NOT(T83),NOT(X83),NOT(AH83),AP83),NOT(AND(J83,T83,X83,AH83,AP83))))=TRUE,"Erreur : au moins 2 imprimantes ont été sélectionnées sur la même ligne",IF(J83=1,IF(K83=1,Prix!$G$4,0)+IF(L83=1,Prix!$G$5,0)+IF(M83=1,Prix!$G$6,0)+IF(N83=1,Prix!$G$7,0)+IF(O83=1,Prix!$G$8,0)+IF(P83=1,Prix!$G$10,0)+IF(Q83=1,Prix!$G$11,0)+IF(R83=1,Prix!$G$12,0)+IF(S83=1,Prix!$G$13,0)+Prix!$G$2,0)+IF(T83=1,IF(U83=1,Prix!$G$65,0)+IF(W83=1,Prix!$G$68,0)+IF(V83=1,Prix!$G$66,0)+Prix!$G$63,0)+IF(X83=1,IF(Y83=1,Prix!$G$20,0)+IF(Z83=1,Prix!$G$21,0)+IF(AA83=1,Prix!$G$22,0)+IF(AB83=1,Prix!$G$23,0)+IF(AC83=1,Prix!$G$24,0)+IF(AD83=1,Prix!$G$26,0)+IF(AE83=1,Prix!$G$27,0)+IF(AF83=1,Prix!$G$28,0)+IF(AG83=1,Prix!$G$29,0)+Prix!$G$18,0)+IF(AH83=1,IF(NOT(OR(AND(NOT(AM83),NOT(AN83),NOT(AO83)),AND(NOT(AM83),NOT(AN83),AO83),AND(NOT(AM83),AN83,NOT(AO83)),AND(AM83,NOT(AN83),NOT(AO83))))=TRUE,"Erreur : au moins 2 options non compatibles sélectionnées",IF(AI83=1,Prix!$G$51,0)+IF(AJ83=1,Prix!$G$52,0)+IF(AL83=1,Prix!$G$54,0)+IF(AM83=1,Prix!$G$56,0)+IF(AN83=1,Prix!$G$57,0)+IF(AO83=1,Prix!$G$58,0)+IF(AK83=1,Prix!$G$53,0)+Prix!$G$49),0)+IF(AP83=1,IF(NOT(OR(AND(NOT(AU83),NOT(AV83),NOT(AW83)),AND(NOT(AU83),NOT(AV83),AW83),AND(NOT(AU83),AV83,NOT(AW83)),AND(AU83,NOT(AV83),NOT(AW83))))=TRUE,"Erreur : au moins 2 options non compatibles sélectionnées",IF(AQ83=1,Prix!$G$36,0)+IF(AR83=1,Prix!$G$37,0)+IF(AS83=1,Prix!$G$38,0)+IF(AU83=1,Prix!$G$41,0)+IF(AV83=1,Prix!$G$42,0)+IF(AW83=1,Prix!$G$43,0)+IF(AT83=1,Prix!$G$40,0)+IF(AX83=1,Prix!$G$44,0)+Prix!$G$34),0)),)</f>
        <v>82.27</v>
      </c>
      <c r="BB83" s="153">
        <f>IFERROR(IF(NOT(OR(AND(J83,NOT(T83),NOT(X83),NOT(AH83),NOT(AP83)),AND(NOT(J83),T83,NOT(X83),NOT(AH83),NOT(AP83)),AND(NOT(J83),NOT(T83),X83,NOT(AH83),NOT(AP83)),AND(NOT(J83),NOT(T83),NOT(X83),AH83,NOT(AP83)),AND(NOT(J83),NOT(T83),NOT(X83),NOT(AH83),AP83),NOT(AND(J83,T83,X83,AH83,AP83))))=TRUE,"Erreur : au moins 2 imprimantes ont été sélectionnées sur la même ligne",IF(J83=1,IF(K83=1,Prix!$H$4,0)+IF(L83=1,Prix!$H$5,0)+IF(M83=1,Prix!$H$6,0)+IF(N83=1,Prix!$H$7,0)+IF(O83=1,Prix!$H$8,0)+IF(P83=1,Prix!$H$10,0)+IF(Q83=1,Prix!$H$11,0)+IF(R83=1,Prix!$H$12,0)+IF(S83=1,Prix!$H$13,0)+Prix!$H$2,0)+IF(T83=1,IF(U83=1,Prix!$H$65,0)+IF(W83=1,Prix!$H$68,0)+IF(V83=1,Prix!$H$66,0)+Prix!$H$63,0)+IF(X83=1,IF(Y83=1,Prix!$H$20,0)+IF(Z83=1,Prix!$H$21,0)+IF(AA83=1,Prix!$H$22,0)+IF(AB83=1,Prix!$H$23,0)+IF(AC83=1,Prix!$H$24,0)+IF(AD83=1,Prix!$H$26,0)+IF(AE83=1,Prix!$H$27,0)+IF(AF83=1,Prix!$H$28,0)+IF(AG83=1,Prix!$H$29,0)+Prix!$H$18,0)+IF(AH83=1,IF(NOT(OR(AND(NOT(AM83),NOT(AN83),NOT(AO83)),AND(NOT(AM83),NOT(AN83),AO83),AND(NOT(AM83),AN83,NOT(AO83)),AND(AM83,NOT(AN83),NOT(AO83))))=TRUE,"Erreur : au moins 2 options non compatibles sélectionnées",IF(AI83=1,Prix!$H$51,0)+IF(AJ83=1,Prix!$H$52,0)+IF(AL83=1,Prix!$H$54,0)+IF(AM83=1,Prix!$H$56,0)+IF(AN83=1,Prix!$H$57,0)+IF(AO83=1,Prix!$H$58,0)+IF(AK83=1,Prix!$H$53,0)+Prix!$H$49),0)+IF(AP83=1,IF(NOT(OR(AND(NOT(AU83),NOT(AV83),NOT(AW83)),AND(NOT(AU83),NOT(AV83),AW83),AND(NOT(AU83),AV83,NOT(AW83)),AND(AU83,NOT(AV83),NOT(AW83))))=TRUE,"Erreur : au moins 2 options non compatibles sélectionnées",IF(AQ83=1,Prix!$H$36,0)+IF(AR83=1,Prix!$H$37,0)+IF(AS83=1,Prix!$H$38,0)+IF(AU83=1,Prix!$H$41,0)+IF(AV83=1,Prix!$H$42,0)+IF(AW83=1,Prix!$H$43,0)+IF(AT83=1,Prix!$H$40,0)+IF(AX83=1,Prix!$H$44,0)+Prix!$H$34),0)),)</f>
        <v>81.430000000000007</v>
      </c>
    </row>
    <row r="84" spans="1:54" x14ac:dyDescent="0.3">
      <c r="A84" s="161"/>
      <c r="B84" s="10"/>
      <c r="C84" s="11"/>
      <c r="D84" s="11"/>
      <c r="E84" s="11"/>
      <c r="F84" s="12"/>
      <c r="G84" s="13"/>
      <c r="H84" s="13"/>
      <c r="I84" s="13"/>
      <c r="J84" s="11">
        <v>1</v>
      </c>
      <c r="K84" s="112">
        <f t="shared" si="42"/>
        <v>1</v>
      </c>
      <c r="L84" s="113">
        <f t="shared" si="43"/>
        <v>1</v>
      </c>
      <c r="M84" s="113">
        <f t="shared" si="44"/>
        <v>1</v>
      </c>
      <c r="N84" s="113" t="str">
        <f t="shared" si="45"/>
        <v/>
      </c>
      <c r="O84" s="113" t="str">
        <f t="shared" si="46"/>
        <v/>
      </c>
      <c r="P84" s="11">
        <v>1</v>
      </c>
      <c r="Q84" s="11">
        <v>1</v>
      </c>
      <c r="R84" s="98"/>
      <c r="S84" s="95">
        <v>1</v>
      </c>
      <c r="T84" s="98"/>
      <c r="U84" s="110" t="str">
        <f t="shared" si="59"/>
        <v/>
      </c>
      <c r="V84" s="110" t="str">
        <f t="shared" si="60"/>
        <v/>
      </c>
      <c r="W84" s="126"/>
      <c r="X84" s="11"/>
      <c r="Y84" s="110" t="str">
        <f t="shared" si="47"/>
        <v/>
      </c>
      <c r="Z84" s="110" t="str">
        <f t="shared" si="48"/>
        <v/>
      </c>
      <c r="AA84" s="110" t="str">
        <f t="shared" si="49"/>
        <v/>
      </c>
      <c r="AB84" s="110" t="str">
        <f t="shared" si="50"/>
        <v/>
      </c>
      <c r="AC84" s="110" t="str">
        <f t="shared" si="51"/>
        <v/>
      </c>
      <c r="AD84" s="11"/>
      <c r="AE84" s="11"/>
      <c r="AF84" s="11"/>
      <c r="AG84" s="11"/>
      <c r="AH84" s="11"/>
      <c r="AI84" s="110" t="str">
        <f t="shared" si="52"/>
        <v/>
      </c>
      <c r="AJ84" s="110" t="str">
        <f t="shared" si="53"/>
        <v/>
      </c>
      <c r="AK84" s="110" t="str">
        <f t="shared" si="54"/>
        <v/>
      </c>
      <c r="AL84" s="110" t="str">
        <f t="shared" si="55"/>
        <v/>
      </c>
      <c r="AM84" s="11"/>
      <c r="AN84" s="11"/>
      <c r="AO84" s="11"/>
      <c r="AP84" s="11"/>
      <c r="AQ84" s="108" t="str">
        <f t="shared" si="56"/>
        <v/>
      </c>
      <c r="AR84" s="108" t="str">
        <f t="shared" si="57"/>
        <v/>
      </c>
      <c r="AS84" s="108" t="str">
        <f t="shared" si="58"/>
        <v/>
      </c>
      <c r="AT84" s="10"/>
      <c r="AU84" s="10"/>
      <c r="AV84" s="10"/>
      <c r="AW84" s="10"/>
      <c r="AX84" s="11"/>
      <c r="AY84" s="153">
        <f>IFERROR(IF(NOT(OR(AND(J84,NOT(T84),NOT(X84),NOT(AH84),NOT(AP84)),AND(NOT(J84),T84,NOT(X84),NOT(AH84),NOT(AP84)),AND(NOT(J84),NOT(T84),X84,NOT(AH84),NOT(AP84)),AND(NOT(J84),NOT(T84),NOT(X84),AH84,NOT(AP84)),AND(NOT(J84),NOT(T84),NOT(X84),NOT(AH84),AP84),NOT(AND(J84,T84,X84,AH84,AP84))))=TRUE,"Erreur : au moins 2 imprimantes ont été sélectionnées sur la même ligne",IF(J84=1,IF(K84=1,Prix!$B$4,0)+IF(L84=1,Prix!$B$5,0)+IF(M84=1,Prix!$B$6,0)+IF(N84=1,Prix!$B$7,0)+IF(O84=1,Prix!$B$8,0)+IF(P84=1,Prix!$B$10,0)+IF(Q84=1,Prix!$B$11,0)+IF(R84=1,Prix!$B$12,0)+IF(S84=1,Prix!$B$13,0)+Prix!$B$2,0)+IF(T84=1,IF(U84=1,Prix!$B$65,0)+IF(W84=1,Prix!$B$68,0)+IF(V84=1,Prix!$B$66,0)+Prix!$B$63,0)+IF(X84=1,IF(Y84=1,Prix!$B$20,0)+IF(Z84=1,Prix!$B$21,0)+IF(AA84=1,Prix!$B$22,0)+IF(AB84=1,Prix!$B$23,0)+IF(AC84=1,Prix!$B$24,0)+IF(AD84=1,Prix!$B$26,0)+IF(AE84=1,Prix!$B$27,0)+IF(AF84=1,Prix!$B$28,0)+IF(AG84=1,Prix!$B$29,0)+Prix!$B$18,0)+IF(AH84=1,IF(NOT(OR(AND(NOT(AM84),NOT(AN84),NOT(AO84)),AND(NOT(AM84),NOT(AN84),AO84),AND(NOT(AM84),AN84,NOT(AO84)),AND(AM84,NOT(AN84),NOT(AO84))))=TRUE,"Erreur : au moins 2 options non compatibles sélectionnées",IF(AI84=1,Prix!$B$51,0)+IF(AJ84=1,Prix!$B$52,0)+IF(AL84=1,Prix!$B$54,0)+IF(AM84=1,Prix!$B$56,0)+IF(AN84=1,Prix!$B$57,0)+IF(AO84=1,Prix!$B$58,0)+IF(AK84=1,Prix!$B$53,0)+Prix!$B$49),0)+IF(AP84=1,IF(NOT(OR(AND(NOT(AU84),NOT(AV84),NOT(AW84)),AND(NOT(AU84),NOT(AV84),AW84),AND(NOT(AU84),AV84,NOT(AW84)),AND(AU84,NOT(AV84),NOT(AW84))))=TRUE,"Erreur : au moins 2 options non compatibles sélectionnées",IF(AQ84=1,Prix!$B$36,0)+IF(AR84=1,Prix!$B$37,0)+IF(AS84=1,Prix!$B$38,0)+IF(AU84=1,Prix!$B$41,0)+IF(AV84=1,Prix!$B$42,0)+IF(AW84=1,Prix!$B$43,0)+IF(AT84=1,Prix!$B$40,0)+IF(AX84=1,Prix!$B$44,0)+Prix!$B$34),0)),)</f>
        <v>3951.56</v>
      </c>
      <c r="AZ84" s="153">
        <f>IFERROR(IF(NOT(OR(AND(J84,NOT(T84),NOT(X84),NOT(AH84),NOT(AP84)),AND(NOT(J84),T84,NOT(X84),NOT(AH84),NOT(AP84)),AND(NOT(J84),NOT(T84),X84,NOT(AH84),NOT(AP84)),AND(NOT(J84),NOT(T84),NOT(X84),AH84,NOT(AP84)),AND(NOT(J84),NOT(T84),NOT(X84),NOT(AH84),AP84),NOT(AND(J84,T84,X84,AH84,AP84))))=TRUE,"Erreur : au moins 2 imprimantes ont été sélectionnées sur la même ligne",IF(J84=1,IF(K84=1,Prix!$F$4,0)+IF(L84=1,Prix!$F$5,0)+IF(M84=1,Prix!$F$6,0)+IF(N84=1,Prix!$F$7,0)+IF(O84=1,Prix!$F$8,0)+IF(P84=1,Prix!$F$10,0)+IF(Q84=1,Prix!$F$11,0)+IF(R84=1,Prix!$F$12,0)+IF(S84=1,Prix!$F$13,0)+Prix!$F$2,0)+IF(T84=1,IF(U84=1,Prix!$F$65,0)+IF(W84=1,Prix!$F$68,0)+IF(V84=1,Prix!$F$66,0)+Prix!$F$63,0)+IF(X84=1,IF(Y84=1,Prix!$F$20,0)+IF(Z84=1,Prix!$F$21,0)+IF(AA84=1,Prix!$F$22,0)+IF(AB84=1,Prix!$F$23,0)+IF(AC84=1,Prix!$F$24,0)+IF(AD84=1,Prix!$F$26,0)+IF(AE84=1,Prix!$F$27,0)+IF(AF84=1,Prix!$F$28,0)+IF(AG84=1,Prix!$F$29,0)+Prix!$F$18,0)+IF(AH84=1,IF(NOT(OR(AND(NOT(AM84),NOT(AN84),NOT(AO84)),AND(NOT(AM84),NOT(AN84),AO84),AND(NOT(AM84),AN84,NOT(AO84)),AND(AM84,NOT(AN84),NOT(AO84))))=TRUE,"Erreur : au moins 2 options non compatibles sélectionnées",IF(AI84=1,Prix!$F$51,0)+IF(AJ84=1,Prix!$F$52,0)+IF(AL84=1,Prix!$F$54,0)+IF(AM84=1,Prix!$F$56,0)+IF(AN84=1,Prix!$F$57,0)+IF(AO84=1,Prix!$F$58,0)+IF(AK84=1,Prix!$F$53,0)+Prix!$F$49),0)+IF(AP84=1,IF(NOT(OR(AND(NOT(AU84),NOT(AV84),NOT(AW84)),AND(NOT(AU84),NOT(AV84),AW84),AND(NOT(AU84),AV84,NOT(AW84)),AND(AU84,NOT(AV84),NOT(AW84))))=TRUE,"Erreur : au moins 2 options non compatibles sélectionnées",IF(AQ84=1,Prix!$F$36,0)+IF(AR84=1,Prix!$F$37,0)+IF(AS84=1,Prix!$F$38,0)+IF(AU84=1,Prix!$F$41,0)+IF(AV84=1,Prix!$F$42,0)+IF(AW84=1,Prix!$F$43,0)+IF(AT84=1,Prix!$F$40,0)+IF(AX84=1,Prix!$F$44,0)+Prix!$F$34),0)),)</f>
        <v>105.11999999999999</v>
      </c>
      <c r="BA84" s="153">
        <f>IFERROR(IF(NOT(OR(AND(J84,NOT(T84),NOT(X84),NOT(AH84),NOT(AP84)),AND(NOT(J84),T84,NOT(X84),NOT(AH84),NOT(AP84)),AND(NOT(J84),NOT(T84),X84,NOT(AH84),NOT(AP84)),AND(NOT(J84),NOT(T84),NOT(X84),AH84,NOT(AP84)),AND(NOT(J84),NOT(T84),NOT(X84),NOT(AH84),AP84),NOT(AND(J84,T84,X84,AH84,AP84))))=TRUE,"Erreur : au moins 2 imprimantes ont été sélectionnées sur la même ligne",IF(J84=1,IF(K84=1,Prix!$G$4,0)+IF(L84=1,Prix!$G$5,0)+IF(M84=1,Prix!$G$6,0)+IF(N84=1,Prix!$G$7,0)+IF(O84=1,Prix!$G$8,0)+IF(P84=1,Prix!$G$10,0)+IF(Q84=1,Prix!$G$11,0)+IF(R84=1,Prix!$G$12,0)+IF(S84=1,Prix!$G$13,0)+Prix!$G$2,0)+IF(T84=1,IF(U84=1,Prix!$G$65,0)+IF(W84=1,Prix!$G$68,0)+IF(V84=1,Prix!$G$66,0)+Prix!$G$63,0)+IF(X84=1,IF(Y84=1,Prix!$G$20,0)+IF(Z84=1,Prix!$G$21,0)+IF(AA84=1,Prix!$G$22,0)+IF(AB84=1,Prix!$G$23,0)+IF(AC84=1,Prix!$G$24,0)+IF(AD84=1,Prix!$G$26,0)+IF(AE84=1,Prix!$G$27,0)+IF(AF84=1,Prix!$G$28,0)+IF(AG84=1,Prix!$G$29,0)+Prix!$G$18,0)+IF(AH84=1,IF(NOT(OR(AND(NOT(AM84),NOT(AN84),NOT(AO84)),AND(NOT(AM84),NOT(AN84),AO84),AND(NOT(AM84),AN84,NOT(AO84)),AND(AM84,NOT(AN84),NOT(AO84))))=TRUE,"Erreur : au moins 2 options non compatibles sélectionnées",IF(AI84=1,Prix!$G$51,0)+IF(AJ84=1,Prix!$G$52,0)+IF(AL84=1,Prix!$G$54,0)+IF(AM84=1,Prix!$G$56,0)+IF(AN84=1,Prix!$G$57,0)+IF(AO84=1,Prix!$G$58,0)+IF(AK84=1,Prix!$G$53,0)+Prix!$G$49),0)+IF(AP84=1,IF(NOT(OR(AND(NOT(AU84),NOT(AV84),NOT(AW84)),AND(NOT(AU84),NOT(AV84),AW84),AND(NOT(AU84),AV84,NOT(AW84)),AND(AU84,NOT(AV84),NOT(AW84))))=TRUE,"Erreur : au moins 2 options non compatibles sélectionnées",IF(AQ84=1,Prix!$G$36,0)+IF(AR84=1,Prix!$G$37,0)+IF(AS84=1,Prix!$G$38,0)+IF(AU84=1,Prix!$G$41,0)+IF(AV84=1,Prix!$G$42,0)+IF(AW84=1,Prix!$G$43,0)+IF(AT84=1,Prix!$G$40,0)+IF(AX84=1,Prix!$G$44,0)+Prix!$G$34),0)),)</f>
        <v>82.27</v>
      </c>
      <c r="BB84" s="153">
        <f>IFERROR(IF(NOT(OR(AND(J84,NOT(T84),NOT(X84),NOT(AH84),NOT(AP84)),AND(NOT(J84),T84,NOT(X84),NOT(AH84),NOT(AP84)),AND(NOT(J84),NOT(T84),X84,NOT(AH84),NOT(AP84)),AND(NOT(J84),NOT(T84),NOT(X84),AH84,NOT(AP84)),AND(NOT(J84),NOT(T84),NOT(X84),NOT(AH84),AP84),NOT(AND(J84,T84,X84,AH84,AP84))))=TRUE,"Erreur : au moins 2 imprimantes ont été sélectionnées sur la même ligne",IF(J84=1,IF(K84=1,Prix!$H$4,0)+IF(L84=1,Prix!$H$5,0)+IF(M84=1,Prix!$H$6,0)+IF(N84=1,Prix!$H$7,0)+IF(O84=1,Prix!$H$8,0)+IF(P84=1,Prix!$H$10,0)+IF(Q84=1,Prix!$H$11,0)+IF(R84=1,Prix!$H$12,0)+IF(S84=1,Prix!$H$13,0)+Prix!$H$2,0)+IF(T84=1,IF(U84=1,Prix!$H$65,0)+IF(W84=1,Prix!$H$68,0)+IF(V84=1,Prix!$H$66,0)+Prix!$H$63,0)+IF(X84=1,IF(Y84=1,Prix!$H$20,0)+IF(Z84=1,Prix!$H$21,0)+IF(AA84=1,Prix!$H$22,0)+IF(AB84=1,Prix!$H$23,0)+IF(AC84=1,Prix!$H$24,0)+IF(AD84=1,Prix!$H$26,0)+IF(AE84=1,Prix!$H$27,0)+IF(AF84=1,Prix!$H$28,0)+IF(AG84=1,Prix!$H$29,0)+Prix!$H$18,0)+IF(AH84=1,IF(NOT(OR(AND(NOT(AM84),NOT(AN84),NOT(AO84)),AND(NOT(AM84),NOT(AN84),AO84),AND(NOT(AM84),AN84,NOT(AO84)),AND(AM84,NOT(AN84),NOT(AO84))))=TRUE,"Erreur : au moins 2 options non compatibles sélectionnées",IF(AI84=1,Prix!$H$51,0)+IF(AJ84=1,Prix!$H$52,0)+IF(AL84=1,Prix!$H$54,0)+IF(AM84=1,Prix!$H$56,0)+IF(AN84=1,Prix!$H$57,0)+IF(AO84=1,Prix!$H$58,0)+IF(AK84=1,Prix!$H$53,0)+Prix!$H$49),0)+IF(AP84=1,IF(NOT(OR(AND(NOT(AU84),NOT(AV84),NOT(AW84)),AND(NOT(AU84),NOT(AV84),AW84),AND(NOT(AU84),AV84,NOT(AW84)),AND(AU84,NOT(AV84),NOT(AW84))))=TRUE,"Erreur : au moins 2 options non compatibles sélectionnées",IF(AQ84=1,Prix!$H$36,0)+IF(AR84=1,Prix!$H$37,0)+IF(AS84=1,Prix!$H$38,0)+IF(AU84=1,Prix!$H$41,0)+IF(AV84=1,Prix!$H$42,0)+IF(AW84=1,Prix!$H$43,0)+IF(AT84=1,Prix!$H$40,0)+IF(AX84=1,Prix!$H$44,0)+Prix!$H$34),0)),)</f>
        <v>81.430000000000007</v>
      </c>
    </row>
    <row r="85" spans="1:54" x14ac:dyDescent="0.3">
      <c r="A85" s="161"/>
      <c r="B85" s="10"/>
      <c r="C85" s="11"/>
      <c r="D85" s="11"/>
      <c r="E85" s="11"/>
      <c r="F85" s="12"/>
      <c r="G85" s="13"/>
      <c r="H85" s="13"/>
      <c r="I85" s="13"/>
      <c r="J85" s="11">
        <v>1</v>
      </c>
      <c r="K85" s="112">
        <f t="shared" si="42"/>
        <v>1</v>
      </c>
      <c r="L85" s="113">
        <f t="shared" si="43"/>
        <v>1</v>
      </c>
      <c r="M85" s="113">
        <f t="shared" si="44"/>
        <v>1</v>
      </c>
      <c r="N85" s="113" t="str">
        <f t="shared" si="45"/>
        <v/>
      </c>
      <c r="O85" s="113" t="str">
        <f t="shared" si="46"/>
        <v/>
      </c>
      <c r="P85" s="11">
        <v>1</v>
      </c>
      <c r="Q85" s="11">
        <v>1</v>
      </c>
      <c r="R85" s="98"/>
      <c r="S85" s="95">
        <v>1</v>
      </c>
      <c r="T85" s="98"/>
      <c r="U85" s="110" t="str">
        <f t="shared" si="59"/>
        <v/>
      </c>
      <c r="V85" s="110" t="str">
        <f t="shared" si="60"/>
        <v/>
      </c>
      <c r="W85" s="126"/>
      <c r="X85" s="11"/>
      <c r="Y85" s="110" t="str">
        <f t="shared" si="47"/>
        <v/>
      </c>
      <c r="Z85" s="110" t="str">
        <f t="shared" si="48"/>
        <v/>
      </c>
      <c r="AA85" s="110" t="str">
        <f t="shared" si="49"/>
        <v/>
      </c>
      <c r="AB85" s="110" t="str">
        <f t="shared" si="50"/>
        <v/>
      </c>
      <c r="AC85" s="110" t="str">
        <f t="shared" si="51"/>
        <v/>
      </c>
      <c r="AD85" s="11"/>
      <c r="AE85" s="11"/>
      <c r="AF85" s="11"/>
      <c r="AG85" s="11"/>
      <c r="AH85" s="11"/>
      <c r="AI85" s="110" t="str">
        <f t="shared" si="52"/>
        <v/>
      </c>
      <c r="AJ85" s="110" t="str">
        <f t="shared" si="53"/>
        <v/>
      </c>
      <c r="AK85" s="110" t="str">
        <f t="shared" si="54"/>
        <v/>
      </c>
      <c r="AL85" s="110" t="str">
        <f t="shared" si="55"/>
        <v/>
      </c>
      <c r="AM85" s="11"/>
      <c r="AN85" s="11"/>
      <c r="AO85" s="11"/>
      <c r="AP85" s="11"/>
      <c r="AQ85" s="108" t="str">
        <f t="shared" si="56"/>
        <v/>
      </c>
      <c r="AR85" s="108" t="str">
        <f t="shared" si="57"/>
        <v/>
      </c>
      <c r="AS85" s="108" t="str">
        <f t="shared" si="58"/>
        <v/>
      </c>
      <c r="AT85" s="10"/>
      <c r="AU85" s="10"/>
      <c r="AV85" s="10"/>
      <c r="AW85" s="10"/>
      <c r="AX85" s="11"/>
      <c r="AY85" s="153">
        <f>IFERROR(IF(NOT(OR(AND(J85,NOT(T85),NOT(X85),NOT(AH85),NOT(AP85)),AND(NOT(J85),T85,NOT(X85),NOT(AH85),NOT(AP85)),AND(NOT(J85),NOT(T85),X85,NOT(AH85),NOT(AP85)),AND(NOT(J85),NOT(T85),NOT(X85),AH85,NOT(AP85)),AND(NOT(J85),NOT(T85),NOT(X85),NOT(AH85),AP85),NOT(AND(J85,T85,X85,AH85,AP85))))=TRUE,"Erreur : au moins 2 imprimantes ont été sélectionnées sur la même ligne",IF(J85=1,IF(K85=1,Prix!$B$4,0)+IF(L85=1,Prix!$B$5,0)+IF(M85=1,Prix!$B$6,0)+IF(N85=1,Prix!$B$7,0)+IF(O85=1,Prix!$B$8,0)+IF(P85=1,Prix!$B$10,0)+IF(Q85=1,Prix!$B$11,0)+IF(R85=1,Prix!$B$12,0)+IF(S85=1,Prix!$B$13,0)+Prix!$B$2,0)+IF(T85=1,IF(U85=1,Prix!$B$65,0)+IF(W85=1,Prix!$B$68,0)+IF(V85=1,Prix!$B$66,0)+Prix!$B$63,0)+IF(X85=1,IF(Y85=1,Prix!$B$20,0)+IF(Z85=1,Prix!$B$21,0)+IF(AA85=1,Prix!$B$22,0)+IF(AB85=1,Prix!$B$23,0)+IF(AC85=1,Prix!$B$24,0)+IF(AD85=1,Prix!$B$26,0)+IF(AE85=1,Prix!$B$27,0)+IF(AF85=1,Prix!$B$28,0)+IF(AG85=1,Prix!$B$29,0)+Prix!$B$18,0)+IF(AH85=1,IF(NOT(OR(AND(NOT(AM85),NOT(AN85),NOT(AO85)),AND(NOT(AM85),NOT(AN85),AO85),AND(NOT(AM85),AN85,NOT(AO85)),AND(AM85,NOT(AN85),NOT(AO85))))=TRUE,"Erreur : au moins 2 options non compatibles sélectionnées",IF(AI85=1,Prix!$B$51,0)+IF(AJ85=1,Prix!$B$52,0)+IF(AL85=1,Prix!$B$54,0)+IF(AM85=1,Prix!$B$56,0)+IF(AN85=1,Prix!$B$57,0)+IF(AO85=1,Prix!$B$58,0)+IF(AK85=1,Prix!$B$53,0)+Prix!$B$49),0)+IF(AP85=1,IF(NOT(OR(AND(NOT(AU85),NOT(AV85),NOT(AW85)),AND(NOT(AU85),NOT(AV85),AW85),AND(NOT(AU85),AV85,NOT(AW85)),AND(AU85,NOT(AV85),NOT(AW85))))=TRUE,"Erreur : au moins 2 options non compatibles sélectionnées",IF(AQ85=1,Prix!$B$36,0)+IF(AR85=1,Prix!$B$37,0)+IF(AS85=1,Prix!$B$38,0)+IF(AU85=1,Prix!$B$41,0)+IF(AV85=1,Prix!$B$42,0)+IF(AW85=1,Prix!$B$43,0)+IF(AT85=1,Prix!$B$40,0)+IF(AX85=1,Prix!$B$44,0)+Prix!$B$34),0)),)</f>
        <v>3951.56</v>
      </c>
      <c r="AZ85" s="153">
        <f>IFERROR(IF(NOT(OR(AND(J85,NOT(T85),NOT(X85),NOT(AH85),NOT(AP85)),AND(NOT(J85),T85,NOT(X85),NOT(AH85),NOT(AP85)),AND(NOT(J85),NOT(T85),X85,NOT(AH85),NOT(AP85)),AND(NOT(J85),NOT(T85),NOT(X85),AH85,NOT(AP85)),AND(NOT(J85),NOT(T85),NOT(X85),NOT(AH85),AP85),NOT(AND(J85,T85,X85,AH85,AP85))))=TRUE,"Erreur : au moins 2 imprimantes ont été sélectionnées sur la même ligne",IF(J85=1,IF(K85=1,Prix!$F$4,0)+IF(L85=1,Prix!$F$5,0)+IF(M85=1,Prix!$F$6,0)+IF(N85=1,Prix!$F$7,0)+IF(O85=1,Prix!$F$8,0)+IF(P85=1,Prix!$F$10,0)+IF(Q85=1,Prix!$F$11,0)+IF(R85=1,Prix!$F$12,0)+IF(S85=1,Prix!$F$13,0)+Prix!$F$2,0)+IF(T85=1,IF(U85=1,Prix!$F$65,0)+IF(W85=1,Prix!$F$68,0)+IF(V85=1,Prix!$F$66,0)+Prix!$F$63,0)+IF(X85=1,IF(Y85=1,Prix!$F$20,0)+IF(Z85=1,Prix!$F$21,0)+IF(AA85=1,Prix!$F$22,0)+IF(AB85=1,Prix!$F$23,0)+IF(AC85=1,Prix!$F$24,0)+IF(AD85=1,Prix!$F$26,0)+IF(AE85=1,Prix!$F$27,0)+IF(AF85=1,Prix!$F$28,0)+IF(AG85=1,Prix!$F$29,0)+Prix!$F$18,0)+IF(AH85=1,IF(NOT(OR(AND(NOT(AM85),NOT(AN85),NOT(AO85)),AND(NOT(AM85),NOT(AN85),AO85),AND(NOT(AM85),AN85,NOT(AO85)),AND(AM85,NOT(AN85),NOT(AO85))))=TRUE,"Erreur : au moins 2 options non compatibles sélectionnées",IF(AI85=1,Prix!$F$51,0)+IF(AJ85=1,Prix!$F$52,0)+IF(AL85=1,Prix!$F$54,0)+IF(AM85=1,Prix!$F$56,0)+IF(AN85=1,Prix!$F$57,0)+IF(AO85=1,Prix!$F$58,0)+IF(AK85=1,Prix!$F$53,0)+Prix!$F$49),0)+IF(AP85=1,IF(NOT(OR(AND(NOT(AU85),NOT(AV85),NOT(AW85)),AND(NOT(AU85),NOT(AV85),AW85),AND(NOT(AU85),AV85,NOT(AW85)),AND(AU85,NOT(AV85),NOT(AW85))))=TRUE,"Erreur : au moins 2 options non compatibles sélectionnées",IF(AQ85=1,Prix!$F$36,0)+IF(AR85=1,Prix!$F$37,0)+IF(AS85=1,Prix!$F$38,0)+IF(AU85=1,Prix!$F$41,0)+IF(AV85=1,Prix!$F$42,0)+IF(AW85=1,Prix!$F$43,0)+IF(AT85=1,Prix!$F$40,0)+IF(AX85=1,Prix!$F$44,0)+Prix!$F$34),0)),)</f>
        <v>105.11999999999999</v>
      </c>
      <c r="BA85" s="153">
        <f>IFERROR(IF(NOT(OR(AND(J85,NOT(T85),NOT(X85),NOT(AH85),NOT(AP85)),AND(NOT(J85),T85,NOT(X85),NOT(AH85),NOT(AP85)),AND(NOT(J85),NOT(T85),X85,NOT(AH85),NOT(AP85)),AND(NOT(J85),NOT(T85),NOT(X85),AH85,NOT(AP85)),AND(NOT(J85),NOT(T85),NOT(X85),NOT(AH85),AP85),NOT(AND(J85,T85,X85,AH85,AP85))))=TRUE,"Erreur : au moins 2 imprimantes ont été sélectionnées sur la même ligne",IF(J85=1,IF(K85=1,Prix!$G$4,0)+IF(L85=1,Prix!$G$5,0)+IF(M85=1,Prix!$G$6,0)+IF(N85=1,Prix!$G$7,0)+IF(O85=1,Prix!$G$8,0)+IF(P85=1,Prix!$G$10,0)+IF(Q85=1,Prix!$G$11,0)+IF(R85=1,Prix!$G$12,0)+IF(S85=1,Prix!$G$13,0)+Prix!$G$2,0)+IF(T85=1,IF(U85=1,Prix!$G$65,0)+IF(W85=1,Prix!$G$68,0)+IF(V85=1,Prix!$G$66,0)+Prix!$G$63,0)+IF(X85=1,IF(Y85=1,Prix!$G$20,0)+IF(Z85=1,Prix!$G$21,0)+IF(AA85=1,Prix!$G$22,0)+IF(AB85=1,Prix!$G$23,0)+IF(AC85=1,Prix!$G$24,0)+IF(AD85=1,Prix!$G$26,0)+IF(AE85=1,Prix!$G$27,0)+IF(AF85=1,Prix!$G$28,0)+IF(AG85=1,Prix!$G$29,0)+Prix!$G$18,0)+IF(AH85=1,IF(NOT(OR(AND(NOT(AM85),NOT(AN85),NOT(AO85)),AND(NOT(AM85),NOT(AN85),AO85),AND(NOT(AM85),AN85,NOT(AO85)),AND(AM85,NOT(AN85),NOT(AO85))))=TRUE,"Erreur : au moins 2 options non compatibles sélectionnées",IF(AI85=1,Prix!$G$51,0)+IF(AJ85=1,Prix!$G$52,0)+IF(AL85=1,Prix!$G$54,0)+IF(AM85=1,Prix!$G$56,0)+IF(AN85=1,Prix!$G$57,0)+IF(AO85=1,Prix!$G$58,0)+IF(AK85=1,Prix!$G$53,0)+Prix!$G$49),0)+IF(AP85=1,IF(NOT(OR(AND(NOT(AU85),NOT(AV85),NOT(AW85)),AND(NOT(AU85),NOT(AV85),AW85),AND(NOT(AU85),AV85,NOT(AW85)),AND(AU85,NOT(AV85),NOT(AW85))))=TRUE,"Erreur : au moins 2 options non compatibles sélectionnées",IF(AQ85=1,Prix!$G$36,0)+IF(AR85=1,Prix!$G$37,0)+IF(AS85=1,Prix!$G$38,0)+IF(AU85=1,Prix!$G$41,0)+IF(AV85=1,Prix!$G$42,0)+IF(AW85=1,Prix!$G$43,0)+IF(AT85=1,Prix!$G$40,0)+IF(AX85=1,Prix!$G$44,0)+Prix!$G$34),0)),)</f>
        <v>82.27</v>
      </c>
      <c r="BB85" s="153">
        <f>IFERROR(IF(NOT(OR(AND(J85,NOT(T85),NOT(X85),NOT(AH85),NOT(AP85)),AND(NOT(J85),T85,NOT(X85),NOT(AH85),NOT(AP85)),AND(NOT(J85),NOT(T85),X85,NOT(AH85),NOT(AP85)),AND(NOT(J85),NOT(T85),NOT(X85),AH85,NOT(AP85)),AND(NOT(J85),NOT(T85),NOT(X85),NOT(AH85),AP85),NOT(AND(J85,T85,X85,AH85,AP85))))=TRUE,"Erreur : au moins 2 imprimantes ont été sélectionnées sur la même ligne",IF(J85=1,IF(K85=1,Prix!$H$4,0)+IF(L85=1,Prix!$H$5,0)+IF(M85=1,Prix!$H$6,0)+IF(N85=1,Prix!$H$7,0)+IF(O85=1,Prix!$H$8,0)+IF(P85=1,Prix!$H$10,0)+IF(Q85=1,Prix!$H$11,0)+IF(R85=1,Prix!$H$12,0)+IF(S85=1,Prix!$H$13,0)+Prix!$H$2,0)+IF(T85=1,IF(U85=1,Prix!$H$65,0)+IF(W85=1,Prix!$H$68,0)+IF(V85=1,Prix!$H$66,0)+Prix!$H$63,0)+IF(X85=1,IF(Y85=1,Prix!$H$20,0)+IF(Z85=1,Prix!$H$21,0)+IF(AA85=1,Prix!$H$22,0)+IF(AB85=1,Prix!$H$23,0)+IF(AC85=1,Prix!$H$24,0)+IF(AD85=1,Prix!$H$26,0)+IF(AE85=1,Prix!$H$27,0)+IF(AF85=1,Prix!$H$28,0)+IF(AG85=1,Prix!$H$29,0)+Prix!$H$18,0)+IF(AH85=1,IF(NOT(OR(AND(NOT(AM85),NOT(AN85),NOT(AO85)),AND(NOT(AM85),NOT(AN85),AO85),AND(NOT(AM85),AN85,NOT(AO85)),AND(AM85,NOT(AN85),NOT(AO85))))=TRUE,"Erreur : au moins 2 options non compatibles sélectionnées",IF(AI85=1,Prix!$H$51,0)+IF(AJ85=1,Prix!$H$52,0)+IF(AL85=1,Prix!$H$54,0)+IF(AM85=1,Prix!$H$56,0)+IF(AN85=1,Prix!$H$57,0)+IF(AO85=1,Prix!$H$58,0)+IF(AK85=1,Prix!$H$53,0)+Prix!$H$49),0)+IF(AP85=1,IF(NOT(OR(AND(NOT(AU85),NOT(AV85),NOT(AW85)),AND(NOT(AU85),NOT(AV85),AW85),AND(NOT(AU85),AV85,NOT(AW85)),AND(AU85,NOT(AV85),NOT(AW85))))=TRUE,"Erreur : au moins 2 options non compatibles sélectionnées",IF(AQ85=1,Prix!$H$36,0)+IF(AR85=1,Prix!$H$37,0)+IF(AS85=1,Prix!$H$38,0)+IF(AU85=1,Prix!$H$41,0)+IF(AV85=1,Prix!$H$42,0)+IF(AW85=1,Prix!$H$43,0)+IF(AT85=1,Prix!$H$40,0)+IF(AX85=1,Prix!$H$44,0)+Prix!$H$34),0)),)</f>
        <v>81.430000000000007</v>
      </c>
    </row>
    <row r="86" spans="1:54" x14ac:dyDescent="0.3">
      <c r="A86" s="161"/>
      <c r="B86" s="10"/>
      <c r="C86" s="11"/>
      <c r="D86" s="11"/>
      <c r="E86" s="11"/>
      <c r="F86" s="12"/>
      <c r="G86" s="13"/>
      <c r="H86" s="13"/>
      <c r="I86" s="13"/>
      <c r="J86" s="11">
        <v>1</v>
      </c>
      <c r="K86" s="112">
        <f t="shared" si="42"/>
        <v>1</v>
      </c>
      <c r="L86" s="113">
        <f t="shared" si="43"/>
        <v>1</v>
      </c>
      <c r="M86" s="113">
        <f t="shared" si="44"/>
        <v>1</v>
      </c>
      <c r="N86" s="113" t="str">
        <f t="shared" si="45"/>
        <v/>
      </c>
      <c r="O86" s="113" t="str">
        <f t="shared" si="46"/>
        <v/>
      </c>
      <c r="P86" s="11">
        <v>1</v>
      </c>
      <c r="Q86" s="11">
        <v>1</v>
      </c>
      <c r="R86" s="98"/>
      <c r="S86" s="95">
        <v>1</v>
      </c>
      <c r="T86" s="98"/>
      <c r="U86" s="110" t="str">
        <f t="shared" si="59"/>
        <v/>
      </c>
      <c r="V86" s="110" t="str">
        <f t="shared" si="60"/>
        <v/>
      </c>
      <c r="W86" s="126"/>
      <c r="X86" s="11"/>
      <c r="Y86" s="110" t="str">
        <f t="shared" si="47"/>
        <v/>
      </c>
      <c r="Z86" s="110" t="str">
        <f t="shared" si="48"/>
        <v/>
      </c>
      <c r="AA86" s="110" t="str">
        <f t="shared" si="49"/>
        <v/>
      </c>
      <c r="AB86" s="110" t="str">
        <f t="shared" si="50"/>
        <v/>
      </c>
      <c r="AC86" s="110" t="str">
        <f t="shared" si="51"/>
        <v/>
      </c>
      <c r="AD86" s="11"/>
      <c r="AE86" s="11"/>
      <c r="AF86" s="11"/>
      <c r="AG86" s="11"/>
      <c r="AH86" s="11"/>
      <c r="AI86" s="110" t="str">
        <f t="shared" si="52"/>
        <v/>
      </c>
      <c r="AJ86" s="110" t="str">
        <f t="shared" si="53"/>
        <v/>
      </c>
      <c r="AK86" s="110" t="str">
        <f t="shared" si="54"/>
        <v/>
      </c>
      <c r="AL86" s="110" t="str">
        <f t="shared" si="55"/>
        <v/>
      </c>
      <c r="AM86" s="11"/>
      <c r="AN86" s="11"/>
      <c r="AO86" s="11"/>
      <c r="AP86" s="11"/>
      <c r="AQ86" s="108" t="str">
        <f t="shared" si="56"/>
        <v/>
      </c>
      <c r="AR86" s="108" t="str">
        <f t="shared" si="57"/>
        <v/>
      </c>
      <c r="AS86" s="108" t="str">
        <f t="shared" si="58"/>
        <v/>
      </c>
      <c r="AT86" s="10"/>
      <c r="AU86" s="10"/>
      <c r="AV86" s="10"/>
      <c r="AW86" s="10"/>
      <c r="AX86" s="11"/>
      <c r="AY86" s="153">
        <f>IFERROR(IF(NOT(OR(AND(J86,NOT(T86),NOT(X86),NOT(AH86),NOT(AP86)),AND(NOT(J86),T86,NOT(X86),NOT(AH86),NOT(AP86)),AND(NOT(J86),NOT(T86),X86,NOT(AH86),NOT(AP86)),AND(NOT(J86),NOT(T86),NOT(X86),AH86,NOT(AP86)),AND(NOT(J86),NOT(T86),NOT(X86),NOT(AH86),AP86),NOT(AND(J86,T86,X86,AH86,AP86))))=TRUE,"Erreur : au moins 2 imprimantes ont été sélectionnées sur la même ligne",IF(J86=1,IF(K86=1,Prix!$B$4,0)+IF(L86=1,Prix!$B$5,0)+IF(M86=1,Prix!$B$6,0)+IF(N86=1,Prix!$B$7,0)+IF(O86=1,Prix!$B$8,0)+IF(P86=1,Prix!$B$10,0)+IF(Q86=1,Prix!$B$11,0)+IF(R86=1,Prix!$B$12,0)+IF(S86=1,Prix!$B$13,0)+Prix!$B$2,0)+IF(T86=1,IF(U86=1,Prix!$B$65,0)+IF(W86=1,Prix!$B$68,0)+IF(V86=1,Prix!$B$66,0)+Prix!$B$63,0)+IF(X86=1,IF(Y86=1,Prix!$B$20,0)+IF(Z86=1,Prix!$B$21,0)+IF(AA86=1,Prix!$B$22,0)+IF(AB86=1,Prix!$B$23,0)+IF(AC86=1,Prix!$B$24,0)+IF(AD86=1,Prix!$B$26,0)+IF(AE86=1,Prix!$B$27,0)+IF(AF86=1,Prix!$B$28,0)+IF(AG86=1,Prix!$B$29,0)+Prix!$B$18,0)+IF(AH86=1,IF(NOT(OR(AND(NOT(AM86),NOT(AN86),NOT(AO86)),AND(NOT(AM86),NOT(AN86),AO86),AND(NOT(AM86),AN86,NOT(AO86)),AND(AM86,NOT(AN86),NOT(AO86))))=TRUE,"Erreur : au moins 2 options non compatibles sélectionnées",IF(AI86=1,Prix!$B$51,0)+IF(AJ86=1,Prix!$B$52,0)+IF(AL86=1,Prix!$B$54,0)+IF(AM86=1,Prix!$B$56,0)+IF(AN86=1,Prix!$B$57,0)+IF(AO86=1,Prix!$B$58,0)+IF(AK86=1,Prix!$B$53,0)+Prix!$B$49),0)+IF(AP86=1,IF(NOT(OR(AND(NOT(AU86),NOT(AV86),NOT(AW86)),AND(NOT(AU86),NOT(AV86),AW86),AND(NOT(AU86),AV86,NOT(AW86)),AND(AU86,NOT(AV86),NOT(AW86))))=TRUE,"Erreur : au moins 2 options non compatibles sélectionnées",IF(AQ86=1,Prix!$B$36,0)+IF(AR86=1,Prix!$B$37,0)+IF(AS86=1,Prix!$B$38,0)+IF(AU86=1,Prix!$B$41,0)+IF(AV86=1,Prix!$B$42,0)+IF(AW86=1,Prix!$B$43,0)+IF(AT86=1,Prix!$B$40,0)+IF(AX86=1,Prix!$B$44,0)+Prix!$B$34),0)),)</f>
        <v>3951.56</v>
      </c>
      <c r="AZ86" s="153">
        <f>IFERROR(IF(NOT(OR(AND(J86,NOT(T86),NOT(X86),NOT(AH86),NOT(AP86)),AND(NOT(J86),T86,NOT(X86),NOT(AH86),NOT(AP86)),AND(NOT(J86),NOT(T86),X86,NOT(AH86),NOT(AP86)),AND(NOT(J86),NOT(T86),NOT(X86),AH86,NOT(AP86)),AND(NOT(J86),NOT(T86),NOT(X86),NOT(AH86),AP86),NOT(AND(J86,T86,X86,AH86,AP86))))=TRUE,"Erreur : au moins 2 imprimantes ont été sélectionnées sur la même ligne",IF(J86=1,IF(K86=1,Prix!$F$4,0)+IF(L86=1,Prix!$F$5,0)+IF(M86=1,Prix!$F$6,0)+IF(N86=1,Prix!$F$7,0)+IF(O86=1,Prix!$F$8,0)+IF(P86=1,Prix!$F$10,0)+IF(Q86=1,Prix!$F$11,0)+IF(R86=1,Prix!$F$12,0)+IF(S86=1,Prix!$F$13,0)+Prix!$F$2,0)+IF(T86=1,IF(U86=1,Prix!$F$65,0)+IF(W86=1,Prix!$F$68,0)+IF(V86=1,Prix!$F$66,0)+Prix!$F$63,0)+IF(X86=1,IF(Y86=1,Prix!$F$20,0)+IF(Z86=1,Prix!$F$21,0)+IF(AA86=1,Prix!$F$22,0)+IF(AB86=1,Prix!$F$23,0)+IF(AC86=1,Prix!$F$24,0)+IF(AD86=1,Prix!$F$26,0)+IF(AE86=1,Prix!$F$27,0)+IF(AF86=1,Prix!$F$28,0)+IF(AG86=1,Prix!$F$29,0)+Prix!$F$18,0)+IF(AH86=1,IF(NOT(OR(AND(NOT(AM86),NOT(AN86),NOT(AO86)),AND(NOT(AM86),NOT(AN86),AO86),AND(NOT(AM86),AN86,NOT(AO86)),AND(AM86,NOT(AN86),NOT(AO86))))=TRUE,"Erreur : au moins 2 options non compatibles sélectionnées",IF(AI86=1,Prix!$F$51,0)+IF(AJ86=1,Prix!$F$52,0)+IF(AL86=1,Prix!$F$54,0)+IF(AM86=1,Prix!$F$56,0)+IF(AN86=1,Prix!$F$57,0)+IF(AO86=1,Prix!$F$58,0)+IF(AK86=1,Prix!$F$53,0)+Prix!$F$49),0)+IF(AP86=1,IF(NOT(OR(AND(NOT(AU86),NOT(AV86),NOT(AW86)),AND(NOT(AU86),NOT(AV86),AW86),AND(NOT(AU86),AV86,NOT(AW86)),AND(AU86,NOT(AV86),NOT(AW86))))=TRUE,"Erreur : au moins 2 options non compatibles sélectionnées",IF(AQ86=1,Prix!$F$36,0)+IF(AR86=1,Prix!$F$37,0)+IF(AS86=1,Prix!$F$38,0)+IF(AU86=1,Prix!$F$41,0)+IF(AV86=1,Prix!$F$42,0)+IF(AW86=1,Prix!$F$43,0)+IF(AT86=1,Prix!$F$40,0)+IF(AX86=1,Prix!$F$44,0)+Prix!$F$34),0)),)</f>
        <v>105.11999999999999</v>
      </c>
      <c r="BA86" s="153">
        <f>IFERROR(IF(NOT(OR(AND(J86,NOT(T86),NOT(X86),NOT(AH86),NOT(AP86)),AND(NOT(J86),T86,NOT(X86),NOT(AH86),NOT(AP86)),AND(NOT(J86),NOT(T86),X86,NOT(AH86),NOT(AP86)),AND(NOT(J86),NOT(T86),NOT(X86),AH86,NOT(AP86)),AND(NOT(J86),NOT(T86),NOT(X86),NOT(AH86),AP86),NOT(AND(J86,T86,X86,AH86,AP86))))=TRUE,"Erreur : au moins 2 imprimantes ont été sélectionnées sur la même ligne",IF(J86=1,IF(K86=1,Prix!$G$4,0)+IF(L86=1,Prix!$G$5,0)+IF(M86=1,Prix!$G$6,0)+IF(N86=1,Prix!$G$7,0)+IF(O86=1,Prix!$G$8,0)+IF(P86=1,Prix!$G$10,0)+IF(Q86=1,Prix!$G$11,0)+IF(R86=1,Prix!$G$12,0)+IF(S86=1,Prix!$G$13,0)+Prix!$G$2,0)+IF(T86=1,IF(U86=1,Prix!$G$65,0)+IF(W86=1,Prix!$G$68,0)+IF(V86=1,Prix!$G$66,0)+Prix!$G$63,0)+IF(X86=1,IF(Y86=1,Prix!$G$20,0)+IF(Z86=1,Prix!$G$21,0)+IF(AA86=1,Prix!$G$22,0)+IF(AB86=1,Prix!$G$23,0)+IF(AC86=1,Prix!$G$24,0)+IF(AD86=1,Prix!$G$26,0)+IF(AE86=1,Prix!$G$27,0)+IF(AF86=1,Prix!$G$28,0)+IF(AG86=1,Prix!$G$29,0)+Prix!$G$18,0)+IF(AH86=1,IF(NOT(OR(AND(NOT(AM86),NOT(AN86),NOT(AO86)),AND(NOT(AM86),NOT(AN86),AO86),AND(NOT(AM86),AN86,NOT(AO86)),AND(AM86,NOT(AN86),NOT(AO86))))=TRUE,"Erreur : au moins 2 options non compatibles sélectionnées",IF(AI86=1,Prix!$G$51,0)+IF(AJ86=1,Prix!$G$52,0)+IF(AL86=1,Prix!$G$54,0)+IF(AM86=1,Prix!$G$56,0)+IF(AN86=1,Prix!$G$57,0)+IF(AO86=1,Prix!$G$58,0)+IF(AK86=1,Prix!$G$53,0)+Prix!$G$49),0)+IF(AP86=1,IF(NOT(OR(AND(NOT(AU86),NOT(AV86),NOT(AW86)),AND(NOT(AU86),NOT(AV86),AW86),AND(NOT(AU86),AV86,NOT(AW86)),AND(AU86,NOT(AV86),NOT(AW86))))=TRUE,"Erreur : au moins 2 options non compatibles sélectionnées",IF(AQ86=1,Prix!$G$36,0)+IF(AR86=1,Prix!$G$37,0)+IF(AS86=1,Prix!$G$38,0)+IF(AU86=1,Prix!$G$41,0)+IF(AV86=1,Prix!$G$42,0)+IF(AW86=1,Prix!$G$43,0)+IF(AT86=1,Prix!$G$40,0)+IF(AX86=1,Prix!$G$44,0)+Prix!$G$34),0)),)</f>
        <v>82.27</v>
      </c>
      <c r="BB86" s="153">
        <f>IFERROR(IF(NOT(OR(AND(J86,NOT(T86),NOT(X86),NOT(AH86),NOT(AP86)),AND(NOT(J86),T86,NOT(X86),NOT(AH86),NOT(AP86)),AND(NOT(J86),NOT(T86),X86,NOT(AH86),NOT(AP86)),AND(NOT(J86),NOT(T86),NOT(X86),AH86,NOT(AP86)),AND(NOT(J86),NOT(T86),NOT(X86),NOT(AH86),AP86),NOT(AND(J86,T86,X86,AH86,AP86))))=TRUE,"Erreur : au moins 2 imprimantes ont été sélectionnées sur la même ligne",IF(J86=1,IF(K86=1,Prix!$H$4,0)+IF(L86=1,Prix!$H$5,0)+IF(M86=1,Prix!$H$6,0)+IF(N86=1,Prix!$H$7,0)+IF(O86=1,Prix!$H$8,0)+IF(P86=1,Prix!$H$10,0)+IF(Q86=1,Prix!$H$11,0)+IF(R86=1,Prix!$H$12,0)+IF(S86=1,Prix!$H$13,0)+Prix!$H$2,0)+IF(T86=1,IF(U86=1,Prix!$H$65,0)+IF(W86=1,Prix!$H$68,0)+IF(V86=1,Prix!$H$66,0)+Prix!$H$63,0)+IF(X86=1,IF(Y86=1,Prix!$H$20,0)+IF(Z86=1,Prix!$H$21,0)+IF(AA86=1,Prix!$H$22,0)+IF(AB86=1,Prix!$H$23,0)+IF(AC86=1,Prix!$H$24,0)+IF(AD86=1,Prix!$H$26,0)+IF(AE86=1,Prix!$H$27,0)+IF(AF86=1,Prix!$H$28,0)+IF(AG86=1,Prix!$H$29,0)+Prix!$H$18,0)+IF(AH86=1,IF(NOT(OR(AND(NOT(AM86),NOT(AN86),NOT(AO86)),AND(NOT(AM86),NOT(AN86),AO86),AND(NOT(AM86),AN86,NOT(AO86)),AND(AM86,NOT(AN86),NOT(AO86))))=TRUE,"Erreur : au moins 2 options non compatibles sélectionnées",IF(AI86=1,Prix!$H$51,0)+IF(AJ86=1,Prix!$H$52,0)+IF(AL86=1,Prix!$H$54,0)+IF(AM86=1,Prix!$H$56,0)+IF(AN86=1,Prix!$H$57,0)+IF(AO86=1,Prix!$H$58,0)+IF(AK86=1,Prix!$H$53,0)+Prix!$H$49),0)+IF(AP86=1,IF(NOT(OR(AND(NOT(AU86),NOT(AV86),NOT(AW86)),AND(NOT(AU86),NOT(AV86),AW86),AND(NOT(AU86),AV86,NOT(AW86)),AND(AU86,NOT(AV86),NOT(AW86))))=TRUE,"Erreur : au moins 2 options non compatibles sélectionnées",IF(AQ86=1,Prix!$H$36,0)+IF(AR86=1,Prix!$H$37,0)+IF(AS86=1,Prix!$H$38,0)+IF(AU86=1,Prix!$H$41,0)+IF(AV86=1,Prix!$H$42,0)+IF(AW86=1,Prix!$H$43,0)+IF(AT86=1,Prix!$H$40,0)+IF(AX86=1,Prix!$H$44,0)+Prix!$H$34),0)),)</f>
        <v>81.430000000000007</v>
      </c>
    </row>
    <row r="87" spans="1:54" x14ac:dyDescent="0.3">
      <c r="A87" s="161"/>
      <c r="B87" s="10"/>
      <c r="C87" s="11"/>
      <c r="D87" s="11"/>
      <c r="E87" s="11"/>
      <c r="F87" s="12"/>
      <c r="G87" s="13"/>
      <c r="H87" s="13"/>
      <c r="I87" s="13"/>
      <c r="J87" s="11">
        <v>1</v>
      </c>
      <c r="K87" s="112">
        <f t="shared" si="42"/>
        <v>1</v>
      </c>
      <c r="L87" s="113">
        <f t="shared" si="43"/>
        <v>1</v>
      </c>
      <c r="M87" s="113">
        <f t="shared" si="44"/>
        <v>1</v>
      </c>
      <c r="N87" s="113" t="str">
        <f t="shared" si="45"/>
        <v/>
      </c>
      <c r="O87" s="113" t="str">
        <f t="shared" si="46"/>
        <v/>
      </c>
      <c r="P87" s="11">
        <v>1</v>
      </c>
      <c r="Q87" s="11">
        <v>1</v>
      </c>
      <c r="R87" s="98"/>
      <c r="S87" s="95">
        <v>1</v>
      </c>
      <c r="T87" s="98"/>
      <c r="U87" s="110" t="str">
        <f t="shared" si="59"/>
        <v/>
      </c>
      <c r="V87" s="110" t="str">
        <f t="shared" si="60"/>
        <v/>
      </c>
      <c r="W87" s="126"/>
      <c r="X87" s="11"/>
      <c r="Y87" s="110" t="str">
        <f t="shared" si="47"/>
        <v/>
      </c>
      <c r="Z87" s="110" t="str">
        <f t="shared" si="48"/>
        <v/>
      </c>
      <c r="AA87" s="110" t="str">
        <f t="shared" si="49"/>
        <v/>
      </c>
      <c r="AB87" s="110" t="str">
        <f t="shared" si="50"/>
        <v/>
      </c>
      <c r="AC87" s="110" t="str">
        <f t="shared" si="51"/>
        <v/>
      </c>
      <c r="AD87" s="11"/>
      <c r="AE87" s="11"/>
      <c r="AF87" s="11"/>
      <c r="AG87" s="11"/>
      <c r="AH87" s="11"/>
      <c r="AI87" s="110" t="str">
        <f t="shared" si="52"/>
        <v/>
      </c>
      <c r="AJ87" s="110" t="str">
        <f t="shared" si="53"/>
        <v/>
      </c>
      <c r="AK87" s="110" t="str">
        <f t="shared" si="54"/>
        <v/>
      </c>
      <c r="AL87" s="110" t="str">
        <f t="shared" si="55"/>
        <v/>
      </c>
      <c r="AM87" s="11"/>
      <c r="AN87" s="11"/>
      <c r="AO87" s="11"/>
      <c r="AP87" s="11"/>
      <c r="AQ87" s="108" t="str">
        <f t="shared" si="56"/>
        <v/>
      </c>
      <c r="AR87" s="108" t="str">
        <f t="shared" si="57"/>
        <v/>
      </c>
      <c r="AS87" s="108" t="str">
        <f t="shared" si="58"/>
        <v/>
      </c>
      <c r="AT87" s="10"/>
      <c r="AU87" s="10"/>
      <c r="AV87" s="10"/>
      <c r="AW87" s="10"/>
      <c r="AX87" s="11"/>
      <c r="AY87" s="153">
        <f>IFERROR(IF(NOT(OR(AND(J87,NOT(T87),NOT(X87),NOT(AH87),NOT(AP87)),AND(NOT(J87),T87,NOT(X87),NOT(AH87),NOT(AP87)),AND(NOT(J87),NOT(T87),X87,NOT(AH87),NOT(AP87)),AND(NOT(J87),NOT(T87),NOT(X87),AH87,NOT(AP87)),AND(NOT(J87),NOT(T87),NOT(X87),NOT(AH87),AP87),NOT(AND(J87,T87,X87,AH87,AP87))))=TRUE,"Erreur : au moins 2 imprimantes ont été sélectionnées sur la même ligne",IF(J87=1,IF(K87=1,Prix!$B$4,0)+IF(L87=1,Prix!$B$5,0)+IF(M87=1,Prix!$B$6,0)+IF(N87=1,Prix!$B$7,0)+IF(O87=1,Prix!$B$8,0)+IF(P87=1,Prix!$B$10,0)+IF(Q87=1,Prix!$B$11,0)+IF(R87=1,Prix!$B$12,0)+IF(S87=1,Prix!$B$13,0)+Prix!$B$2,0)+IF(T87=1,IF(U87=1,Prix!$B$65,0)+IF(W87=1,Prix!$B$68,0)+IF(V87=1,Prix!$B$66,0)+Prix!$B$63,0)+IF(X87=1,IF(Y87=1,Prix!$B$20,0)+IF(Z87=1,Prix!$B$21,0)+IF(AA87=1,Prix!$B$22,0)+IF(AB87=1,Prix!$B$23,0)+IF(AC87=1,Prix!$B$24,0)+IF(AD87=1,Prix!$B$26,0)+IF(AE87=1,Prix!$B$27,0)+IF(AF87=1,Prix!$B$28,0)+IF(AG87=1,Prix!$B$29,0)+Prix!$B$18,0)+IF(AH87=1,IF(NOT(OR(AND(NOT(AM87),NOT(AN87),NOT(AO87)),AND(NOT(AM87),NOT(AN87),AO87),AND(NOT(AM87),AN87,NOT(AO87)),AND(AM87,NOT(AN87),NOT(AO87))))=TRUE,"Erreur : au moins 2 options non compatibles sélectionnées",IF(AI87=1,Prix!$B$51,0)+IF(AJ87=1,Prix!$B$52,0)+IF(AL87=1,Prix!$B$54,0)+IF(AM87=1,Prix!$B$56,0)+IF(AN87=1,Prix!$B$57,0)+IF(AO87=1,Prix!$B$58,0)+IF(AK87=1,Prix!$B$53,0)+Prix!$B$49),0)+IF(AP87=1,IF(NOT(OR(AND(NOT(AU87),NOT(AV87),NOT(AW87)),AND(NOT(AU87),NOT(AV87),AW87),AND(NOT(AU87),AV87,NOT(AW87)),AND(AU87,NOT(AV87),NOT(AW87))))=TRUE,"Erreur : au moins 2 options non compatibles sélectionnées",IF(AQ87=1,Prix!$B$36,0)+IF(AR87=1,Prix!$B$37,0)+IF(AS87=1,Prix!$B$38,0)+IF(AU87=1,Prix!$B$41,0)+IF(AV87=1,Prix!$B$42,0)+IF(AW87=1,Prix!$B$43,0)+IF(AT87=1,Prix!$B$40,0)+IF(AX87=1,Prix!$B$44,0)+Prix!$B$34),0)),)</f>
        <v>3951.56</v>
      </c>
      <c r="AZ87" s="153">
        <f>IFERROR(IF(NOT(OR(AND(J87,NOT(T87),NOT(X87),NOT(AH87),NOT(AP87)),AND(NOT(J87),T87,NOT(X87),NOT(AH87),NOT(AP87)),AND(NOT(J87),NOT(T87),X87,NOT(AH87),NOT(AP87)),AND(NOT(J87),NOT(T87),NOT(X87),AH87,NOT(AP87)),AND(NOT(J87),NOT(T87),NOT(X87),NOT(AH87),AP87),NOT(AND(J87,T87,X87,AH87,AP87))))=TRUE,"Erreur : au moins 2 imprimantes ont été sélectionnées sur la même ligne",IF(J87=1,IF(K87=1,Prix!$F$4,0)+IF(L87=1,Prix!$F$5,0)+IF(M87=1,Prix!$F$6,0)+IF(N87=1,Prix!$F$7,0)+IF(O87=1,Prix!$F$8,0)+IF(P87=1,Prix!$F$10,0)+IF(Q87=1,Prix!$F$11,0)+IF(R87=1,Prix!$F$12,0)+IF(S87=1,Prix!$F$13,0)+Prix!$F$2,0)+IF(T87=1,IF(U87=1,Prix!$F$65,0)+IF(W87=1,Prix!$F$68,0)+IF(V87=1,Prix!$F$66,0)+Prix!$F$63,0)+IF(X87=1,IF(Y87=1,Prix!$F$20,0)+IF(Z87=1,Prix!$F$21,0)+IF(AA87=1,Prix!$F$22,0)+IF(AB87=1,Prix!$F$23,0)+IF(AC87=1,Prix!$F$24,0)+IF(AD87=1,Prix!$F$26,0)+IF(AE87=1,Prix!$F$27,0)+IF(AF87=1,Prix!$F$28,0)+IF(AG87=1,Prix!$F$29,0)+Prix!$F$18,0)+IF(AH87=1,IF(NOT(OR(AND(NOT(AM87),NOT(AN87),NOT(AO87)),AND(NOT(AM87),NOT(AN87),AO87),AND(NOT(AM87),AN87,NOT(AO87)),AND(AM87,NOT(AN87),NOT(AO87))))=TRUE,"Erreur : au moins 2 options non compatibles sélectionnées",IF(AI87=1,Prix!$F$51,0)+IF(AJ87=1,Prix!$F$52,0)+IF(AL87=1,Prix!$F$54,0)+IF(AM87=1,Prix!$F$56,0)+IF(AN87=1,Prix!$F$57,0)+IF(AO87=1,Prix!$F$58,0)+IF(AK87=1,Prix!$F$53,0)+Prix!$F$49),0)+IF(AP87=1,IF(NOT(OR(AND(NOT(AU87),NOT(AV87),NOT(AW87)),AND(NOT(AU87),NOT(AV87),AW87),AND(NOT(AU87),AV87,NOT(AW87)),AND(AU87,NOT(AV87),NOT(AW87))))=TRUE,"Erreur : au moins 2 options non compatibles sélectionnées",IF(AQ87=1,Prix!$F$36,0)+IF(AR87=1,Prix!$F$37,0)+IF(AS87=1,Prix!$F$38,0)+IF(AU87=1,Prix!$F$41,0)+IF(AV87=1,Prix!$F$42,0)+IF(AW87=1,Prix!$F$43,0)+IF(AT87=1,Prix!$F$40,0)+IF(AX87=1,Prix!$F$44,0)+Prix!$F$34),0)),)</f>
        <v>105.11999999999999</v>
      </c>
      <c r="BA87" s="153">
        <f>IFERROR(IF(NOT(OR(AND(J87,NOT(T87),NOT(X87),NOT(AH87),NOT(AP87)),AND(NOT(J87),T87,NOT(X87),NOT(AH87),NOT(AP87)),AND(NOT(J87),NOT(T87),X87,NOT(AH87),NOT(AP87)),AND(NOT(J87),NOT(T87),NOT(X87),AH87,NOT(AP87)),AND(NOT(J87),NOT(T87),NOT(X87),NOT(AH87),AP87),NOT(AND(J87,T87,X87,AH87,AP87))))=TRUE,"Erreur : au moins 2 imprimantes ont été sélectionnées sur la même ligne",IF(J87=1,IF(K87=1,Prix!$G$4,0)+IF(L87=1,Prix!$G$5,0)+IF(M87=1,Prix!$G$6,0)+IF(N87=1,Prix!$G$7,0)+IF(O87=1,Prix!$G$8,0)+IF(P87=1,Prix!$G$10,0)+IF(Q87=1,Prix!$G$11,0)+IF(R87=1,Prix!$G$12,0)+IF(S87=1,Prix!$G$13,0)+Prix!$G$2,0)+IF(T87=1,IF(U87=1,Prix!$G$65,0)+IF(W87=1,Prix!$G$68,0)+IF(V87=1,Prix!$G$66,0)+Prix!$G$63,0)+IF(X87=1,IF(Y87=1,Prix!$G$20,0)+IF(Z87=1,Prix!$G$21,0)+IF(AA87=1,Prix!$G$22,0)+IF(AB87=1,Prix!$G$23,0)+IF(AC87=1,Prix!$G$24,0)+IF(AD87=1,Prix!$G$26,0)+IF(AE87=1,Prix!$G$27,0)+IF(AF87=1,Prix!$G$28,0)+IF(AG87=1,Prix!$G$29,0)+Prix!$G$18,0)+IF(AH87=1,IF(NOT(OR(AND(NOT(AM87),NOT(AN87),NOT(AO87)),AND(NOT(AM87),NOT(AN87),AO87),AND(NOT(AM87),AN87,NOT(AO87)),AND(AM87,NOT(AN87),NOT(AO87))))=TRUE,"Erreur : au moins 2 options non compatibles sélectionnées",IF(AI87=1,Prix!$G$51,0)+IF(AJ87=1,Prix!$G$52,0)+IF(AL87=1,Prix!$G$54,0)+IF(AM87=1,Prix!$G$56,0)+IF(AN87=1,Prix!$G$57,0)+IF(AO87=1,Prix!$G$58,0)+IF(AK87=1,Prix!$G$53,0)+Prix!$G$49),0)+IF(AP87=1,IF(NOT(OR(AND(NOT(AU87),NOT(AV87),NOT(AW87)),AND(NOT(AU87),NOT(AV87),AW87),AND(NOT(AU87),AV87,NOT(AW87)),AND(AU87,NOT(AV87),NOT(AW87))))=TRUE,"Erreur : au moins 2 options non compatibles sélectionnées",IF(AQ87=1,Prix!$G$36,0)+IF(AR87=1,Prix!$G$37,0)+IF(AS87=1,Prix!$G$38,0)+IF(AU87=1,Prix!$G$41,0)+IF(AV87=1,Prix!$G$42,0)+IF(AW87=1,Prix!$G$43,0)+IF(AT87=1,Prix!$G$40,0)+IF(AX87=1,Prix!$G$44,0)+Prix!$G$34),0)),)</f>
        <v>82.27</v>
      </c>
      <c r="BB87" s="153">
        <f>IFERROR(IF(NOT(OR(AND(J87,NOT(T87),NOT(X87),NOT(AH87),NOT(AP87)),AND(NOT(J87),T87,NOT(X87),NOT(AH87),NOT(AP87)),AND(NOT(J87),NOT(T87),X87,NOT(AH87),NOT(AP87)),AND(NOT(J87),NOT(T87),NOT(X87),AH87,NOT(AP87)),AND(NOT(J87),NOT(T87),NOT(X87),NOT(AH87),AP87),NOT(AND(J87,T87,X87,AH87,AP87))))=TRUE,"Erreur : au moins 2 imprimantes ont été sélectionnées sur la même ligne",IF(J87=1,IF(K87=1,Prix!$H$4,0)+IF(L87=1,Prix!$H$5,0)+IF(M87=1,Prix!$H$6,0)+IF(N87=1,Prix!$H$7,0)+IF(O87=1,Prix!$H$8,0)+IF(P87=1,Prix!$H$10,0)+IF(Q87=1,Prix!$H$11,0)+IF(R87=1,Prix!$H$12,0)+IF(S87=1,Prix!$H$13,0)+Prix!$H$2,0)+IF(T87=1,IF(U87=1,Prix!$H$65,0)+IF(W87=1,Prix!$H$68,0)+IF(V87=1,Prix!$H$66,0)+Prix!$H$63,0)+IF(X87=1,IF(Y87=1,Prix!$H$20,0)+IF(Z87=1,Prix!$H$21,0)+IF(AA87=1,Prix!$H$22,0)+IF(AB87=1,Prix!$H$23,0)+IF(AC87=1,Prix!$H$24,0)+IF(AD87=1,Prix!$H$26,0)+IF(AE87=1,Prix!$H$27,0)+IF(AF87=1,Prix!$H$28,0)+IF(AG87=1,Prix!$H$29,0)+Prix!$H$18,0)+IF(AH87=1,IF(NOT(OR(AND(NOT(AM87),NOT(AN87),NOT(AO87)),AND(NOT(AM87),NOT(AN87),AO87),AND(NOT(AM87),AN87,NOT(AO87)),AND(AM87,NOT(AN87),NOT(AO87))))=TRUE,"Erreur : au moins 2 options non compatibles sélectionnées",IF(AI87=1,Prix!$H$51,0)+IF(AJ87=1,Prix!$H$52,0)+IF(AL87=1,Prix!$H$54,0)+IF(AM87=1,Prix!$H$56,0)+IF(AN87=1,Prix!$H$57,0)+IF(AO87=1,Prix!$H$58,0)+IF(AK87=1,Prix!$H$53,0)+Prix!$H$49),0)+IF(AP87=1,IF(NOT(OR(AND(NOT(AU87),NOT(AV87),NOT(AW87)),AND(NOT(AU87),NOT(AV87),AW87),AND(NOT(AU87),AV87,NOT(AW87)),AND(AU87,NOT(AV87),NOT(AW87))))=TRUE,"Erreur : au moins 2 options non compatibles sélectionnées",IF(AQ87=1,Prix!$H$36,0)+IF(AR87=1,Prix!$H$37,0)+IF(AS87=1,Prix!$H$38,0)+IF(AU87=1,Prix!$H$41,0)+IF(AV87=1,Prix!$H$42,0)+IF(AW87=1,Prix!$H$43,0)+IF(AT87=1,Prix!$H$40,0)+IF(AX87=1,Prix!$H$44,0)+Prix!$H$34),0)),)</f>
        <v>81.430000000000007</v>
      </c>
    </row>
    <row r="88" spans="1:54" x14ac:dyDescent="0.3">
      <c r="A88" s="161"/>
      <c r="B88" s="10"/>
      <c r="C88" s="11"/>
      <c r="D88" s="11"/>
      <c r="E88" s="11"/>
      <c r="F88" s="12"/>
      <c r="G88" s="13"/>
      <c r="H88" s="13"/>
      <c r="I88" s="13"/>
      <c r="J88" s="11">
        <v>1</v>
      </c>
      <c r="K88" s="112">
        <f t="shared" si="42"/>
        <v>1</v>
      </c>
      <c r="L88" s="113">
        <f t="shared" si="43"/>
        <v>1</v>
      </c>
      <c r="M88" s="113">
        <f t="shared" si="44"/>
        <v>1</v>
      </c>
      <c r="N88" s="113" t="str">
        <f t="shared" si="45"/>
        <v/>
      </c>
      <c r="O88" s="113" t="str">
        <f t="shared" si="46"/>
        <v/>
      </c>
      <c r="P88" s="11">
        <v>1</v>
      </c>
      <c r="Q88" s="11">
        <v>1</v>
      </c>
      <c r="R88" s="98"/>
      <c r="S88" s="95">
        <v>1</v>
      </c>
      <c r="T88" s="98"/>
      <c r="U88" s="110" t="str">
        <f t="shared" si="59"/>
        <v/>
      </c>
      <c r="V88" s="110" t="str">
        <f t="shared" si="60"/>
        <v/>
      </c>
      <c r="W88" s="126"/>
      <c r="X88" s="11"/>
      <c r="Y88" s="110" t="str">
        <f t="shared" si="47"/>
        <v/>
      </c>
      <c r="Z88" s="110" t="str">
        <f t="shared" si="48"/>
        <v/>
      </c>
      <c r="AA88" s="110" t="str">
        <f t="shared" si="49"/>
        <v/>
      </c>
      <c r="AB88" s="110" t="str">
        <f t="shared" si="50"/>
        <v/>
      </c>
      <c r="AC88" s="110" t="str">
        <f t="shared" si="51"/>
        <v/>
      </c>
      <c r="AD88" s="11"/>
      <c r="AE88" s="11"/>
      <c r="AF88" s="11"/>
      <c r="AG88" s="11"/>
      <c r="AH88" s="11"/>
      <c r="AI88" s="110" t="str">
        <f t="shared" si="52"/>
        <v/>
      </c>
      <c r="AJ88" s="110" t="str">
        <f t="shared" si="53"/>
        <v/>
      </c>
      <c r="AK88" s="110" t="str">
        <f t="shared" si="54"/>
        <v/>
      </c>
      <c r="AL88" s="110" t="str">
        <f t="shared" si="55"/>
        <v/>
      </c>
      <c r="AM88" s="11"/>
      <c r="AN88" s="11"/>
      <c r="AO88" s="11"/>
      <c r="AP88" s="11"/>
      <c r="AQ88" s="108" t="str">
        <f t="shared" si="56"/>
        <v/>
      </c>
      <c r="AR88" s="108" t="str">
        <f t="shared" si="57"/>
        <v/>
      </c>
      <c r="AS88" s="108" t="str">
        <f t="shared" si="58"/>
        <v/>
      </c>
      <c r="AT88" s="10"/>
      <c r="AU88" s="10"/>
      <c r="AV88" s="10"/>
      <c r="AW88" s="10"/>
      <c r="AX88" s="11"/>
      <c r="AY88" s="153">
        <f>IFERROR(IF(NOT(OR(AND(J88,NOT(T88),NOT(X88),NOT(AH88),NOT(AP88)),AND(NOT(J88),T88,NOT(X88),NOT(AH88),NOT(AP88)),AND(NOT(J88),NOT(T88),X88,NOT(AH88),NOT(AP88)),AND(NOT(J88),NOT(T88),NOT(X88),AH88,NOT(AP88)),AND(NOT(J88),NOT(T88),NOT(X88),NOT(AH88),AP88),NOT(AND(J88,T88,X88,AH88,AP88))))=TRUE,"Erreur : au moins 2 imprimantes ont été sélectionnées sur la même ligne",IF(J88=1,IF(K88=1,Prix!$B$4,0)+IF(L88=1,Prix!$B$5,0)+IF(M88=1,Prix!$B$6,0)+IF(N88=1,Prix!$B$7,0)+IF(O88=1,Prix!$B$8,0)+IF(P88=1,Prix!$B$10,0)+IF(Q88=1,Prix!$B$11,0)+IF(R88=1,Prix!$B$12,0)+IF(S88=1,Prix!$B$13,0)+Prix!$B$2,0)+IF(T88=1,IF(U88=1,Prix!$B$65,0)+IF(W88=1,Prix!$B$68,0)+IF(V88=1,Prix!$B$66,0)+Prix!$B$63,0)+IF(X88=1,IF(Y88=1,Prix!$B$20,0)+IF(Z88=1,Prix!$B$21,0)+IF(AA88=1,Prix!$B$22,0)+IF(AB88=1,Prix!$B$23,0)+IF(AC88=1,Prix!$B$24,0)+IF(AD88=1,Prix!$B$26,0)+IF(AE88=1,Prix!$B$27,0)+IF(AF88=1,Prix!$B$28,0)+IF(AG88=1,Prix!$B$29,0)+Prix!$B$18,0)+IF(AH88=1,IF(NOT(OR(AND(NOT(AM88),NOT(AN88),NOT(AO88)),AND(NOT(AM88),NOT(AN88),AO88),AND(NOT(AM88),AN88,NOT(AO88)),AND(AM88,NOT(AN88),NOT(AO88))))=TRUE,"Erreur : au moins 2 options non compatibles sélectionnées",IF(AI88=1,Prix!$B$51,0)+IF(AJ88=1,Prix!$B$52,0)+IF(AL88=1,Prix!$B$54,0)+IF(AM88=1,Prix!$B$56,0)+IF(AN88=1,Prix!$B$57,0)+IF(AO88=1,Prix!$B$58,0)+IF(AK88=1,Prix!$B$53,0)+Prix!$B$49),0)+IF(AP88=1,IF(NOT(OR(AND(NOT(AU88),NOT(AV88),NOT(AW88)),AND(NOT(AU88),NOT(AV88),AW88),AND(NOT(AU88),AV88,NOT(AW88)),AND(AU88,NOT(AV88),NOT(AW88))))=TRUE,"Erreur : au moins 2 options non compatibles sélectionnées",IF(AQ88=1,Prix!$B$36,0)+IF(AR88=1,Prix!$B$37,0)+IF(AS88=1,Prix!$B$38,0)+IF(AU88=1,Prix!$B$41,0)+IF(AV88=1,Prix!$B$42,0)+IF(AW88=1,Prix!$B$43,0)+IF(AT88=1,Prix!$B$40,0)+IF(AX88=1,Prix!$B$44,0)+Prix!$B$34),0)),)</f>
        <v>3951.56</v>
      </c>
      <c r="AZ88" s="153">
        <f>IFERROR(IF(NOT(OR(AND(J88,NOT(T88),NOT(X88),NOT(AH88),NOT(AP88)),AND(NOT(J88),T88,NOT(X88),NOT(AH88),NOT(AP88)),AND(NOT(J88),NOT(T88),X88,NOT(AH88),NOT(AP88)),AND(NOT(J88),NOT(T88),NOT(X88),AH88,NOT(AP88)),AND(NOT(J88),NOT(T88),NOT(X88),NOT(AH88),AP88),NOT(AND(J88,T88,X88,AH88,AP88))))=TRUE,"Erreur : au moins 2 imprimantes ont été sélectionnées sur la même ligne",IF(J88=1,IF(K88=1,Prix!$F$4,0)+IF(L88=1,Prix!$F$5,0)+IF(M88=1,Prix!$F$6,0)+IF(N88=1,Prix!$F$7,0)+IF(O88=1,Prix!$F$8,0)+IF(P88=1,Prix!$F$10,0)+IF(Q88=1,Prix!$F$11,0)+IF(R88=1,Prix!$F$12,0)+IF(S88=1,Prix!$F$13,0)+Prix!$F$2,0)+IF(T88=1,IF(U88=1,Prix!$F$65,0)+IF(W88=1,Prix!$F$68,0)+IF(V88=1,Prix!$F$66,0)+Prix!$F$63,0)+IF(X88=1,IF(Y88=1,Prix!$F$20,0)+IF(Z88=1,Prix!$F$21,0)+IF(AA88=1,Prix!$F$22,0)+IF(AB88=1,Prix!$F$23,0)+IF(AC88=1,Prix!$F$24,0)+IF(AD88=1,Prix!$F$26,0)+IF(AE88=1,Prix!$F$27,0)+IF(AF88=1,Prix!$F$28,0)+IF(AG88=1,Prix!$F$29,0)+Prix!$F$18,0)+IF(AH88=1,IF(NOT(OR(AND(NOT(AM88),NOT(AN88),NOT(AO88)),AND(NOT(AM88),NOT(AN88),AO88),AND(NOT(AM88),AN88,NOT(AO88)),AND(AM88,NOT(AN88),NOT(AO88))))=TRUE,"Erreur : au moins 2 options non compatibles sélectionnées",IF(AI88=1,Prix!$F$51,0)+IF(AJ88=1,Prix!$F$52,0)+IF(AL88=1,Prix!$F$54,0)+IF(AM88=1,Prix!$F$56,0)+IF(AN88=1,Prix!$F$57,0)+IF(AO88=1,Prix!$F$58,0)+IF(AK88=1,Prix!$F$53,0)+Prix!$F$49),0)+IF(AP88=1,IF(NOT(OR(AND(NOT(AU88),NOT(AV88),NOT(AW88)),AND(NOT(AU88),NOT(AV88),AW88),AND(NOT(AU88),AV88,NOT(AW88)),AND(AU88,NOT(AV88),NOT(AW88))))=TRUE,"Erreur : au moins 2 options non compatibles sélectionnées",IF(AQ88=1,Prix!$F$36,0)+IF(AR88=1,Prix!$F$37,0)+IF(AS88=1,Prix!$F$38,0)+IF(AU88=1,Prix!$F$41,0)+IF(AV88=1,Prix!$F$42,0)+IF(AW88=1,Prix!$F$43,0)+IF(AT88=1,Prix!$F$40,0)+IF(AX88=1,Prix!$F$44,0)+Prix!$F$34),0)),)</f>
        <v>105.11999999999999</v>
      </c>
      <c r="BA88" s="153">
        <f>IFERROR(IF(NOT(OR(AND(J88,NOT(T88),NOT(X88),NOT(AH88),NOT(AP88)),AND(NOT(J88),T88,NOT(X88),NOT(AH88),NOT(AP88)),AND(NOT(J88),NOT(T88),X88,NOT(AH88),NOT(AP88)),AND(NOT(J88),NOT(T88),NOT(X88),AH88,NOT(AP88)),AND(NOT(J88),NOT(T88),NOT(X88),NOT(AH88),AP88),NOT(AND(J88,T88,X88,AH88,AP88))))=TRUE,"Erreur : au moins 2 imprimantes ont été sélectionnées sur la même ligne",IF(J88=1,IF(K88=1,Prix!$G$4,0)+IF(L88=1,Prix!$G$5,0)+IF(M88=1,Prix!$G$6,0)+IF(N88=1,Prix!$G$7,0)+IF(O88=1,Prix!$G$8,0)+IF(P88=1,Prix!$G$10,0)+IF(Q88=1,Prix!$G$11,0)+IF(R88=1,Prix!$G$12,0)+IF(S88=1,Prix!$G$13,0)+Prix!$G$2,0)+IF(T88=1,IF(U88=1,Prix!$G$65,0)+IF(W88=1,Prix!$G$68,0)+IF(V88=1,Prix!$G$66,0)+Prix!$G$63,0)+IF(X88=1,IF(Y88=1,Prix!$G$20,0)+IF(Z88=1,Prix!$G$21,0)+IF(AA88=1,Prix!$G$22,0)+IF(AB88=1,Prix!$G$23,0)+IF(AC88=1,Prix!$G$24,0)+IF(AD88=1,Prix!$G$26,0)+IF(AE88=1,Prix!$G$27,0)+IF(AF88=1,Prix!$G$28,0)+IF(AG88=1,Prix!$G$29,0)+Prix!$G$18,0)+IF(AH88=1,IF(NOT(OR(AND(NOT(AM88),NOT(AN88),NOT(AO88)),AND(NOT(AM88),NOT(AN88),AO88),AND(NOT(AM88),AN88,NOT(AO88)),AND(AM88,NOT(AN88),NOT(AO88))))=TRUE,"Erreur : au moins 2 options non compatibles sélectionnées",IF(AI88=1,Prix!$G$51,0)+IF(AJ88=1,Prix!$G$52,0)+IF(AL88=1,Prix!$G$54,0)+IF(AM88=1,Prix!$G$56,0)+IF(AN88=1,Prix!$G$57,0)+IF(AO88=1,Prix!$G$58,0)+IF(AK88=1,Prix!$G$53,0)+Prix!$G$49),0)+IF(AP88=1,IF(NOT(OR(AND(NOT(AU88),NOT(AV88),NOT(AW88)),AND(NOT(AU88),NOT(AV88),AW88),AND(NOT(AU88),AV88,NOT(AW88)),AND(AU88,NOT(AV88),NOT(AW88))))=TRUE,"Erreur : au moins 2 options non compatibles sélectionnées",IF(AQ88=1,Prix!$G$36,0)+IF(AR88=1,Prix!$G$37,0)+IF(AS88=1,Prix!$G$38,0)+IF(AU88=1,Prix!$G$41,0)+IF(AV88=1,Prix!$G$42,0)+IF(AW88=1,Prix!$G$43,0)+IF(AT88=1,Prix!$G$40,0)+IF(AX88=1,Prix!$G$44,0)+Prix!$G$34),0)),)</f>
        <v>82.27</v>
      </c>
      <c r="BB88" s="153">
        <f>IFERROR(IF(NOT(OR(AND(J88,NOT(T88),NOT(X88),NOT(AH88),NOT(AP88)),AND(NOT(J88),T88,NOT(X88),NOT(AH88),NOT(AP88)),AND(NOT(J88),NOT(T88),X88,NOT(AH88),NOT(AP88)),AND(NOT(J88),NOT(T88),NOT(X88),AH88,NOT(AP88)),AND(NOT(J88),NOT(T88),NOT(X88),NOT(AH88),AP88),NOT(AND(J88,T88,X88,AH88,AP88))))=TRUE,"Erreur : au moins 2 imprimantes ont été sélectionnées sur la même ligne",IF(J88=1,IF(K88=1,Prix!$H$4,0)+IF(L88=1,Prix!$H$5,0)+IF(M88=1,Prix!$H$6,0)+IF(N88=1,Prix!$H$7,0)+IF(O88=1,Prix!$H$8,0)+IF(P88=1,Prix!$H$10,0)+IF(Q88=1,Prix!$H$11,0)+IF(R88=1,Prix!$H$12,0)+IF(S88=1,Prix!$H$13,0)+Prix!$H$2,0)+IF(T88=1,IF(U88=1,Prix!$H$65,0)+IF(W88=1,Prix!$H$68,0)+IF(V88=1,Prix!$H$66,0)+Prix!$H$63,0)+IF(X88=1,IF(Y88=1,Prix!$H$20,0)+IF(Z88=1,Prix!$H$21,0)+IF(AA88=1,Prix!$H$22,0)+IF(AB88=1,Prix!$H$23,0)+IF(AC88=1,Prix!$H$24,0)+IF(AD88=1,Prix!$H$26,0)+IF(AE88=1,Prix!$H$27,0)+IF(AF88=1,Prix!$H$28,0)+IF(AG88=1,Prix!$H$29,0)+Prix!$H$18,0)+IF(AH88=1,IF(NOT(OR(AND(NOT(AM88),NOT(AN88),NOT(AO88)),AND(NOT(AM88),NOT(AN88),AO88),AND(NOT(AM88),AN88,NOT(AO88)),AND(AM88,NOT(AN88),NOT(AO88))))=TRUE,"Erreur : au moins 2 options non compatibles sélectionnées",IF(AI88=1,Prix!$H$51,0)+IF(AJ88=1,Prix!$H$52,0)+IF(AL88=1,Prix!$H$54,0)+IF(AM88=1,Prix!$H$56,0)+IF(AN88=1,Prix!$H$57,0)+IF(AO88=1,Prix!$H$58,0)+IF(AK88=1,Prix!$H$53,0)+Prix!$H$49),0)+IF(AP88=1,IF(NOT(OR(AND(NOT(AU88),NOT(AV88),NOT(AW88)),AND(NOT(AU88),NOT(AV88),AW88),AND(NOT(AU88),AV88,NOT(AW88)),AND(AU88,NOT(AV88),NOT(AW88))))=TRUE,"Erreur : au moins 2 options non compatibles sélectionnées",IF(AQ88=1,Prix!$H$36,0)+IF(AR88=1,Prix!$H$37,0)+IF(AS88=1,Prix!$H$38,0)+IF(AU88=1,Prix!$H$41,0)+IF(AV88=1,Prix!$H$42,0)+IF(AW88=1,Prix!$H$43,0)+IF(AT88=1,Prix!$H$40,0)+IF(AX88=1,Prix!$H$44,0)+Prix!$H$34),0)),)</f>
        <v>81.430000000000007</v>
      </c>
    </row>
    <row r="89" spans="1:54" x14ac:dyDescent="0.3">
      <c r="A89" s="161"/>
      <c r="B89" s="10"/>
      <c r="C89" s="11"/>
      <c r="D89" s="11"/>
      <c r="E89" s="11"/>
      <c r="F89" s="12"/>
      <c r="G89" s="13"/>
      <c r="H89" s="13"/>
      <c r="I89" s="13"/>
      <c r="J89" s="11">
        <v>1</v>
      </c>
      <c r="K89" s="112">
        <f t="shared" si="42"/>
        <v>1</v>
      </c>
      <c r="L89" s="113">
        <f t="shared" si="43"/>
        <v>1</v>
      </c>
      <c r="M89" s="113">
        <f t="shared" si="44"/>
        <v>1</v>
      </c>
      <c r="N89" s="113" t="str">
        <f t="shared" si="45"/>
        <v/>
      </c>
      <c r="O89" s="113" t="str">
        <f t="shared" si="46"/>
        <v/>
      </c>
      <c r="P89" s="11">
        <v>1</v>
      </c>
      <c r="Q89" s="11">
        <v>1</v>
      </c>
      <c r="R89" s="98"/>
      <c r="S89" s="95">
        <v>1</v>
      </c>
      <c r="T89" s="98"/>
      <c r="U89" s="110" t="str">
        <f t="shared" si="59"/>
        <v/>
      </c>
      <c r="V89" s="110" t="str">
        <f t="shared" si="60"/>
        <v/>
      </c>
      <c r="W89" s="126"/>
      <c r="X89" s="11"/>
      <c r="Y89" s="110" t="str">
        <f t="shared" si="47"/>
        <v/>
      </c>
      <c r="Z89" s="110" t="str">
        <f t="shared" si="48"/>
        <v/>
      </c>
      <c r="AA89" s="110" t="str">
        <f t="shared" si="49"/>
        <v/>
      </c>
      <c r="AB89" s="110" t="str">
        <f t="shared" si="50"/>
        <v/>
      </c>
      <c r="AC89" s="110" t="str">
        <f t="shared" si="51"/>
        <v/>
      </c>
      <c r="AD89" s="11"/>
      <c r="AE89" s="11"/>
      <c r="AF89" s="11"/>
      <c r="AG89" s="11"/>
      <c r="AH89" s="11"/>
      <c r="AI89" s="110" t="str">
        <f t="shared" si="52"/>
        <v/>
      </c>
      <c r="AJ89" s="110" t="str">
        <f t="shared" si="53"/>
        <v/>
      </c>
      <c r="AK89" s="110" t="str">
        <f t="shared" si="54"/>
        <v/>
      </c>
      <c r="AL89" s="110" t="str">
        <f t="shared" si="55"/>
        <v/>
      </c>
      <c r="AM89" s="11"/>
      <c r="AN89" s="11"/>
      <c r="AO89" s="11"/>
      <c r="AP89" s="11"/>
      <c r="AQ89" s="108" t="str">
        <f t="shared" si="56"/>
        <v/>
      </c>
      <c r="AR89" s="108" t="str">
        <f t="shared" si="57"/>
        <v/>
      </c>
      <c r="AS89" s="108" t="str">
        <f t="shared" si="58"/>
        <v/>
      </c>
      <c r="AT89" s="10"/>
      <c r="AU89" s="10"/>
      <c r="AV89" s="10"/>
      <c r="AW89" s="10"/>
      <c r="AX89" s="11"/>
      <c r="AY89" s="153">
        <f>IFERROR(IF(NOT(OR(AND(J89,NOT(T89),NOT(X89),NOT(AH89),NOT(AP89)),AND(NOT(J89),T89,NOT(X89),NOT(AH89),NOT(AP89)),AND(NOT(J89),NOT(T89),X89,NOT(AH89),NOT(AP89)),AND(NOT(J89),NOT(T89),NOT(X89),AH89,NOT(AP89)),AND(NOT(J89),NOT(T89),NOT(X89),NOT(AH89),AP89),NOT(AND(J89,T89,X89,AH89,AP89))))=TRUE,"Erreur : au moins 2 imprimantes ont été sélectionnées sur la même ligne",IF(J89=1,IF(K89=1,Prix!$B$4,0)+IF(L89=1,Prix!$B$5,0)+IF(M89=1,Prix!$B$6,0)+IF(N89=1,Prix!$B$7,0)+IF(O89=1,Prix!$B$8,0)+IF(P89=1,Prix!$B$10,0)+IF(Q89=1,Prix!$B$11,0)+IF(R89=1,Prix!$B$12,0)+IF(S89=1,Prix!$B$13,0)+Prix!$B$2,0)+IF(T89=1,IF(U89=1,Prix!$B$65,0)+IF(W89=1,Prix!$B$68,0)+IF(V89=1,Prix!$B$66,0)+Prix!$B$63,0)+IF(X89=1,IF(Y89=1,Prix!$B$20,0)+IF(Z89=1,Prix!$B$21,0)+IF(AA89=1,Prix!$B$22,0)+IF(AB89=1,Prix!$B$23,0)+IF(AC89=1,Prix!$B$24,0)+IF(AD89=1,Prix!$B$26,0)+IF(AE89=1,Prix!$B$27,0)+IF(AF89=1,Prix!$B$28,0)+IF(AG89=1,Prix!$B$29,0)+Prix!$B$18,0)+IF(AH89=1,IF(NOT(OR(AND(NOT(AM89),NOT(AN89),NOT(AO89)),AND(NOT(AM89),NOT(AN89),AO89),AND(NOT(AM89),AN89,NOT(AO89)),AND(AM89,NOT(AN89),NOT(AO89))))=TRUE,"Erreur : au moins 2 options non compatibles sélectionnées",IF(AI89=1,Prix!$B$51,0)+IF(AJ89=1,Prix!$B$52,0)+IF(AL89=1,Prix!$B$54,0)+IF(AM89=1,Prix!$B$56,0)+IF(AN89=1,Prix!$B$57,0)+IF(AO89=1,Prix!$B$58,0)+IF(AK89=1,Prix!$B$53,0)+Prix!$B$49),0)+IF(AP89=1,IF(NOT(OR(AND(NOT(AU89),NOT(AV89),NOT(AW89)),AND(NOT(AU89),NOT(AV89),AW89),AND(NOT(AU89),AV89,NOT(AW89)),AND(AU89,NOT(AV89),NOT(AW89))))=TRUE,"Erreur : au moins 2 options non compatibles sélectionnées",IF(AQ89=1,Prix!$B$36,0)+IF(AR89=1,Prix!$B$37,0)+IF(AS89=1,Prix!$B$38,0)+IF(AU89=1,Prix!$B$41,0)+IF(AV89=1,Prix!$B$42,0)+IF(AW89=1,Prix!$B$43,0)+IF(AT89=1,Prix!$B$40,0)+IF(AX89=1,Prix!$B$44,0)+Prix!$B$34),0)),)</f>
        <v>3951.56</v>
      </c>
      <c r="AZ89" s="153">
        <f>IFERROR(IF(NOT(OR(AND(J89,NOT(T89),NOT(X89),NOT(AH89),NOT(AP89)),AND(NOT(J89),T89,NOT(X89),NOT(AH89),NOT(AP89)),AND(NOT(J89),NOT(T89),X89,NOT(AH89),NOT(AP89)),AND(NOT(J89),NOT(T89),NOT(X89),AH89,NOT(AP89)),AND(NOT(J89),NOT(T89),NOT(X89),NOT(AH89),AP89),NOT(AND(J89,T89,X89,AH89,AP89))))=TRUE,"Erreur : au moins 2 imprimantes ont été sélectionnées sur la même ligne",IF(J89=1,IF(K89=1,Prix!$F$4,0)+IF(L89=1,Prix!$F$5,0)+IF(M89=1,Prix!$F$6,0)+IF(N89=1,Prix!$F$7,0)+IF(O89=1,Prix!$F$8,0)+IF(P89=1,Prix!$F$10,0)+IF(Q89=1,Prix!$F$11,0)+IF(R89=1,Prix!$F$12,0)+IF(S89=1,Prix!$F$13,0)+Prix!$F$2,0)+IF(T89=1,IF(U89=1,Prix!$F$65,0)+IF(W89=1,Prix!$F$68,0)+IF(V89=1,Prix!$F$66,0)+Prix!$F$63,0)+IF(X89=1,IF(Y89=1,Prix!$F$20,0)+IF(Z89=1,Prix!$F$21,0)+IF(AA89=1,Prix!$F$22,0)+IF(AB89=1,Prix!$F$23,0)+IF(AC89=1,Prix!$F$24,0)+IF(AD89=1,Prix!$F$26,0)+IF(AE89=1,Prix!$F$27,0)+IF(AF89=1,Prix!$F$28,0)+IF(AG89=1,Prix!$F$29,0)+Prix!$F$18,0)+IF(AH89=1,IF(NOT(OR(AND(NOT(AM89),NOT(AN89),NOT(AO89)),AND(NOT(AM89),NOT(AN89),AO89),AND(NOT(AM89),AN89,NOT(AO89)),AND(AM89,NOT(AN89),NOT(AO89))))=TRUE,"Erreur : au moins 2 options non compatibles sélectionnées",IF(AI89=1,Prix!$F$51,0)+IF(AJ89=1,Prix!$F$52,0)+IF(AL89=1,Prix!$F$54,0)+IF(AM89=1,Prix!$F$56,0)+IF(AN89=1,Prix!$F$57,0)+IF(AO89=1,Prix!$F$58,0)+IF(AK89=1,Prix!$F$53,0)+Prix!$F$49),0)+IF(AP89=1,IF(NOT(OR(AND(NOT(AU89),NOT(AV89),NOT(AW89)),AND(NOT(AU89),NOT(AV89),AW89),AND(NOT(AU89),AV89,NOT(AW89)),AND(AU89,NOT(AV89),NOT(AW89))))=TRUE,"Erreur : au moins 2 options non compatibles sélectionnées",IF(AQ89=1,Prix!$F$36,0)+IF(AR89=1,Prix!$F$37,0)+IF(AS89=1,Prix!$F$38,0)+IF(AU89=1,Prix!$F$41,0)+IF(AV89=1,Prix!$F$42,0)+IF(AW89=1,Prix!$F$43,0)+IF(AT89=1,Prix!$F$40,0)+IF(AX89=1,Prix!$F$44,0)+Prix!$F$34),0)),)</f>
        <v>105.11999999999999</v>
      </c>
      <c r="BA89" s="153">
        <f>IFERROR(IF(NOT(OR(AND(J89,NOT(T89),NOT(X89),NOT(AH89),NOT(AP89)),AND(NOT(J89),T89,NOT(X89),NOT(AH89),NOT(AP89)),AND(NOT(J89),NOT(T89),X89,NOT(AH89),NOT(AP89)),AND(NOT(J89),NOT(T89),NOT(X89),AH89,NOT(AP89)),AND(NOT(J89),NOT(T89),NOT(X89),NOT(AH89),AP89),NOT(AND(J89,T89,X89,AH89,AP89))))=TRUE,"Erreur : au moins 2 imprimantes ont été sélectionnées sur la même ligne",IF(J89=1,IF(K89=1,Prix!$G$4,0)+IF(L89=1,Prix!$G$5,0)+IF(M89=1,Prix!$G$6,0)+IF(N89=1,Prix!$G$7,0)+IF(O89=1,Prix!$G$8,0)+IF(P89=1,Prix!$G$10,0)+IF(Q89=1,Prix!$G$11,0)+IF(R89=1,Prix!$G$12,0)+IF(S89=1,Prix!$G$13,0)+Prix!$G$2,0)+IF(T89=1,IF(U89=1,Prix!$G$65,0)+IF(W89=1,Prix!$G$68,0)+IF(V89=1,Prix!$G$66,0)+Prix!$G$63,0)+IF(X89=1,IF(Y89=1,Prix!$G$20,0)+IF(Z89=1,Prix!$G$21,0)+IF(AA89=1,Prix!$G$22,0)+IF(AB89=1,Prix!$G$23,0)+IF(AC89=1,Prix!$G$24,0)+IF(AD89=1,Prix!$G$26,0)+IF(AE89=1,Prix!$G$27,0)+IF(AF89=1,Prix!$G$28,0)+IF(AG89=1,Prix!$G$29,0)+Prix!$G$18,0)+IF(AH89=1,IF(NOT(OR(AND(NOT(AM89),NOT(AN89),NOT(AO89)),AND(NOT(AM89),NOT(AN89),AO89),AND(NOT(AM89),AN89,NOT(AO89)),AND(AM89,NOT(AN89),NOT(AO89))))=TRUE,"Erreur : au moins 2 options non compatibles sélectionnées",IF(AI89=1,Prix!$G$51,0)+IF(AJ89=1,Prix!$G$52,0)+IF(AL89=1,Prix!$G$54,0)+IF(AM89=1,Prix!$G$56,0)+IF(AN89=1,Prix!$G$57,0)+IF(AO89=1,Prix!$G$58,0)+IF(AK89=1,Prix!$G$53,0)+Prix!$G$49),0)+IF(AP89=1,IF(NOT(OR(AND(NOT(AU89),NOT(AV89),NOT(AW89)),AND(NOT(AU89),NOT(AV89),AW89),AND(NOT(AU89),AV89,NOT(AW89)),AND(AU89,NOT(AV89),NOT(AW89))))=TRUE,"Erreur : au moins 2 options non compatibles sélectionnées",IF(AQ89=1,Prix!$G$36,0)+IF(AR89=1,Prix!$G$37,0)+IF(AS89=1,Prix!$G$38,0)+IF(AU89=1,Prix!$G$41,0)+IF(AV89=1,Prix!$G$42,0)+IF(AW89=1,Prix!$G$43,0)+IF(AT89=1,Prix!$G$40,0)+IF(AX89=1,Prix!$G$44,0)+Prix!$G$34),0)),)</f>
        <v>82.27</v>
      </c>
      <c r="BB89" s="153">
        <f>IFERROR(IF(NOT(OR(AND(J89,NOT(T89),NOT(X89),NOT(AH89),NOT(AP89)),AND(NOT(J89),T89,NOT(X89),NOT(AH89),NOT(AP89)),AND(NOT(J89),NOT(T89),X89,NOT(AH89),NOT(AP89)),AND(NOT(J89),NOT(T89),NOT(X89),AH89,NOT(AP89)),AND(NOT(J89),NOT(T89),NOT(X89),NOT(AH89),AP89),NOT(AND(J89,T89,X89,AH89,AP89))))=TRUE,"Erreur : au moins 2 imprimantes ont été sélectionnées sur la même ligne",IF(J89=1,IF(K89=1,Prix!$H$4,0)+IF(L89=1,Prix!$H$5,0)+IF(M89=1,Prix!$H$6,0)+IF(N89=1,Prix!$H$7,0)+IF(O89=1,Prix!$H$8,0)+IF(P89=1,Prix!$H$10,0)+IF(Q89=1,Prix!$H$11,0)+IF(R89=1,Prix!$H$12,0)+IF(S89=1,Prix!$H$13,0)+Prix!$H$2,0)+IF(T89=1,IF(U89=1,Prix!$H$65,0)+IF(W89=1,Prix!$H$68,0)+IF(V89=1,Prix!$H$66,0)+Prix!$H$63,0)+IF(X89=1,IF(Y89=1,Prix!$H$20,0)+IF(Z89=1,Prix!$H$21,0)+IF(AA89=1,Prix!$H$22,0)+IF(AB89=1,Prix!$H$23,0)+IF(AC89=1,Prix!$H$24,0)+IF(AD89=1,Prix!$H$26,0)+IF(AE89=1,Prix!$H$27,0)+IF(AF89=1,Prix!$H$28,0)+IF(AG89=1,Prix!$H$29,0)+Prix!$H$18,0)+IF(AH89=1,IF(NOT(OR(AND(NOT(AM89),NOT(AN89),NOT(AO89)),AND(NOT(AM89),NOT(AN89),AO89),AND(NOT(AM89),AN89,NOT(AO89)),AND(AM89,NOT(AN89),NOT(AO89))))=TRUE,"Erreur : au moins 2 options non compatibles sélectionnées",IF(AI89=1,Prix!$H$51,0)+IF(AJ89=1,Prix!$H$52,0)+IF(AL89=1,Prix!$H$54,0)+IF(AM89=1,Prix!$H$56,0)+IF(AN89=1,Prix!$H$57,0)+IF(AO89=1,Prix!$H$58,0)+IF(AK89=1,Prix!$H$53,0)+Prix!$H$49),0)+IF(AP89=1,IF(NOT(OR(AND(NOT(AU89),NOT(AV89),NOT(AW89)),AND(NOT(AU89),NOT(AV89),AW89),AND(NOT(AU89),AV89,NOT(AW89)),AND(AU89,NOT(AV89),NOT(AW89))))=TRUE,"Erreur : au moins 2 options non compatibles sélectionnées",IF(AQ89=1,Prix!$H$36,0)+IF(AR89=1,Prix!$H$37,0)+IF(AS89=1,Prix!$H$38,0)+IF(AU89=1,Prix!$H$41,0)+IF(AV89=1,Prix!$H$42,0)+IF(AW89=1,Prix!$H$43,0)+IF(AT89=1,Prix!$H$40,0)+IF(AX89=1,Prix!$H$44,0)+Prix!$H$34),0)),)</f>
        <v>81.430000000000007</v>
      </c>
    </row>
    <row r="90" spans="1:54" x14ac:dyDescent="0.3">
      <c r="A90" s="161"/>
      <c r="B90" s="10"/>
      <c r="C90" s="11"/>
      <c r="D90" s="11"/>
      <c r="E90" s="11"/>
      <c r="F90" s="12"/>
      <c r="G90" s="13"/>
      <c r="H90" s="13"/>
      <c r="I90" s="13"/>
      <c r="J90" s="11"/>
      <c r="K90" s="112" t="str">
        <f t="shared" si="42"/>
        <v/>
      </c>
      <c r="L90" s="113" t="str">
        <f t="shared" si="43"/>
        <v/>
      </c>
      <c r="M90" s="113" t="str">
        <f t="shared" si="44"/>
        <v/>
      </c>
      <c r="N90" s="113" t="str">
        <f t="shared" si="45"/>
        <v/>
      </c>
      <c r="O90" s="113" t="str">
        <f t="shared" si="46"/>
        <v/>
      </c>
      <c r="P90" s="11"/>
      <c r="Q90" s="11"/>
      <c r="R90" s="98"/>
      <c r="S90" s="95"/>
      <c r="T90" s="98"/>
      <c r="U90" s="110" t="str">
        <f t="shared" si="59"/>
        <v/>
      </c>
      <c r="V90" s="110" t="str">
        <f t="shared" si="60"/>
        <v/>
      </c>
      <c r="W90" s="126"/>
      <c r="X90" s="11">
        <v>1</v>
      </c>
      <c r="Y90" s="110">
        <f t="shared" si="47"/>
        <v>1</v>
      </c>
      <c r="Z90" s="110">
        <f t="shared" si="48"/>
        <v>1</v>
      </c>
      <c r="AA90" s="110">
        <f t="shared" si="49"/>
        <v>1</v>
      </c>
      <c r="AB90" s="110">
        <f t="shared" si="50"/>
        <v>1</v>
      </c>
      <c r="AC90" s="110">
        <f t="shared" si="51"/>
        <v>1</v>
      </c>
      <c r="AD90" s="11"/>
      <c r="AE90" s="11"/>
      <c r="AF90" s="11"/>
      <c r="AG90" s="11"/>
      <c r="AH90" s="11"/>
      <c r="AI90" s="110" t="str">
        <f t="shared" si="52"/>
        <v/>
      </c>
      <c r="AJ90" s="110" t="str">
        <f t="shared" si="53"/>
        <v/>
      </c>
      <c r="AK90" s="110" t="str">
        <f t="shared" si="54"/>
        <v/>
      </c>
      <c r="AL90" s="110" t="str">
        <f t="shared" si="55"/>
        <v/>
      </c>
      <c r="AM90" s="11"/>
      <c r="AN90" s="11"/>
      <c r="AO90" s="11"/>
      <c r="AP90" s="11"/>
      <c r="AQ90" s="108" t="str">
        <f t="shared" si="56"/>
        <v/>
      </c>
      <c r="AR90" s="108" t="str">
        <f t="shared" si="57"/>
        <v/>
      </c>
      <c r="AS90" s="108" t="str">
        <f t="shared" si="58"/>
        <v/>
      </c>
      <c r="AT90" s="10"/>
      <c r="AU90" s="10"/>
      <c r="AV90" s="10"/>
      <c r="AW90" s="10"/>
      <c r="AX90" s="11"/>
      <c r="AY90" s="153">
        <f>IFERROR(IF(NOT(OR(AND(J90,NOT(T90),NOT(X90),NOT(AH90),NOT(AP90)),AND(NOT(J90),T90,NOT(X90),NOT(AH90),NOT(AP90)),AND(NOT(J90),NOT(T90),X90,NOT(AH90),NOT(AP90)),AND(NOT(J90),NOT(T90),NOT(X90),AH90,NOT(AP90)),AND(NOT(J90),NOT(T90),NOT(X90),NOT(AH90),AP90),NOT(AND(J90,T90,X90,AH90,AP90))))=TRUE,"Erreur : au moins 2 imprimantes ont été sélectionnées sur la même ligne",IF(J90=1,IF(K90=1,Prix!$B$4,0)+IF(L90=1,Prix!$B$5,0)+IF(M90=1,Prix!$B$6,0)+IF(N90=1,Prix!$B$7,0)+IF(O90=1,Prix!$B$8,0)+IF(P90=1,Prix!$B$10,0)+IF(Q90=1,Prix!$B$11,0)+IF(R90=1,Prix!$B$12,0)+IF(S90=1,Prix!$B$13,0)+Prix!$B$2,0)+IF(T90=1,IF(U90=1,Prix!$B$65,0)+IF(W90=1,Prix!$B$68,0)+IF(V90=1,Prix!$B$66,0)+Prix!$B$63,0)+IF(X90=1,IF(Y90=1,Prix!$B$20,0)+IF(Z90=1,Prix!$B$21,0)+IF(AA90=1,Prix!$B$22,0)+IF(AB90=1,Prix!$B$23,0)+IF(AC90=1,Prix!$B$24,0)+IF(AD90=1,Prix!$B$26,0)+IF(AE90=1,Prix!$B$27,0)+IF(AF90=1,Prix!$B$28,0)+IF(AG90=1,Prix!$B$29,0)+Prix!$B$18,0)+IF(AH90=1,IF(NOT(OR(AND(NOT(AM90),NOT(AN90),NOT(AO90)),AND(NOT(AM90),NOT(AN90),AO90),AND(NOT(AM90),AN90,NOT(AO90)),AND(AM90,NOT(AN90),NOT(AO90))))=TRUE,"Erreur : au moins 2 options non compatibles sélectionnées",IF(AI90=1,Prix!$B$51,0)+IF(AJ90=1,Prix!$B$52,0)+IF(AL90=1,Prix!$B$54,0)+IF(AM90=1,Prix!$B$56,0)+IF(AN90=1,Prix!$B$57,0)+IF(AO90=1,Prix!$B$58,0)+IF(AK90=1,Prix!$B$53,0)+Prix!$B$49),0)+IF(AP90=1,IF(NOT(OR(AND(NOT(AU90),NOT(AV90),NOT(AW90)),AND(NOT(AU90),NOT(AV90),AW90),AND(NOT(AU90),AV90,NOT(AW90)),AND(AU90,NOT(AV90),NOT(AW90))))=TRUE,"Erreur : au moins 2 options non compatibles sélectionnées",IF(AQ90=1,Prix!$B$36,0)+IF(AR90=1,Prix!$B$37,0)+IF(AS90=1,Prix!$B$38,0)+IF(AU90=1,Prix!$B$41,0)+IF(AV90=1,Prix!$B$42,0)+IF(AW90=1,Prix!$B$43,0)+IF(AT90=1,Prix!$B$40,0)+IF(AX90=1,Prix!$B$44,0)+Prix!$B$34),0)),)</f>
        <v>2797.1800000000003</v>
      </c>
      <c r="AZ90" s="153">
        <f>IFERROR(IF(NOT(OR(AND(J90,NOT(T90),NOT(X90),NOT(AH90),NOT(AP90)),AND(NOT(J90),T90,NOT(X90),NOT(AH90),NOT(AP90)),AND(NOT(J90),NOT(T90),X90,NOT(AH90),NOT(AP90)),AND(NOT(J90),NOT(T90),NOT(X90),AH90,NOT(AP90)),AND(NOT(J90),NOT(T90),NOT(X90),NOT(AH90),AP90),NOT(AND(J90,T90,X90,AH90,AP90))))=TRUE,"Erreur : au moins 2 imprimantes ont été sélectionnées sur la même ligne",IF(J90=1,IF(K90=1,Prix!$F$4,0)+IF(L90=1,Prix!$F$5,0)+IF(M90=1,Prix!$F$6,0)+IF(N90=1,Prix!$F$7,0)+IF(O90=1,Prix!$F$8,0)+IF(P90=1,Prix!$F$10,0)+IF(Q90=1,Prix!$F$11,0)+IF(R90=1,Prix!$F$12,0)+IF(S90=1,Prix!$F$13,0)+Prix!$F$2,0)+IF(T90=1,IF(U90=1,Prix!$F$65,0)+IF(W90=1,Prix!$F$68,0)+IF(V90=1,Prix!$F$66,0)+Prix!$F$63,0)+IF(X90=1,IF(Y90=1,Prix!$F$20,0)+IF(Z90=1,Prix!$F$21,0)+IF(AA90=1,Prix!$F$22,0)+IF(AB90=1,Prix!$F$23,0)+IF(AC90=1,Prix!$F$24,0)+IF(AD90=1,Prix!$F$26,0)+IF(AE90=1,Prix!$F$27,0)+IF(AF90=1,Prix!$F$28,0)+IF(AG90=1,Prix!$F$29,0)+Prix!$F$18,0)+IF(AH90=1,IF(NOT(OR(AND(NOT(AM90),NOT(AN90),NOT(AO90)),AND(NOT(AM90),NOT(AN90),AO90),AND(NOT(AM90),AN90,NOT(AO90)),AND(AM90,NOT(AN90),NOT(AO90))))=TRUE,"Erreur : au moins 2 options non compatibles sélectionnées",IF(AI90=1,Prix!$F$51,0)+IF(AJ90=1,Prix!$F$52,0)+IF(AL90=1,Prix!$F$54,0)+IF(AM90=1,Prix!$F$56,0)+IF(AN90=1,Prix!$F$57,0)+IF(AO90=1,Prix!$F$58,0)+IF(AK90=1,Prix!$F$53,0)+Prix!$F$49),0)+IF(AP90=1,IF(NOT(OR(AND(NOT(AU90),NOT(AV90),NOT(AW90)),AND(NOT(AU90),NOT(AV90),AW90),AND(NOT(AU90),AV90,NOT(AW90)),AND(AU90,NOT(AV90),NOT(AW90))))=TRUE,"Erreur : au moins 2 options non compatibles sélectionnées",IF(AQ90=1,Prix!$F$36,0)+IF(AR90=1,Prix!$F$37,0)+IF(AS90=1,Prix!$F$38,0)+IF(AU90=1,Prix!$F$41,0)+IF(AV90=1,Prix!$F$42,0)+IF(AW90=1,Prix!$F$43,0)+IF(AT90=1,Prix!$F$40,0)+IF(AX90=1,Prix!$F$44,0)+Prix!$F$34),0)),)</f>
        <v>84.359999999999985</v>
      </c>
      <c r="BA90" s="153">
        <f>IFERROR(IF(NOT(OR(AND(J90,NOT(T90),NOT(X90),NOT(AH90),NOT(AP90)),AND(NOT(J90),T90,NOT(X90),NOT(AH90),NOT(AP90)),AND(NOT(J90),NOT(T90),X90,NOT(AH90),NOT(AP90)),AND(NOT(J90),NOT(T90),NOT(X90),AH90,NOT(AP90)),AND(NOT(J90),NOT(T90),NOT(X90),NOT(AH90),AP90),NOT(AND(J90,T90,X90,AH90,AP90))))=TRUE,"Erreur : au moins 2 imprimantes ont été sélectionnées sur la même ligne",IF(J90=1,IF(K90=1,Prix!$G$4,0)+IF(L90=1,Prix!$G$5,0)+IF(M90=1,Prix!$G$6,0)+IF(N90=1,Prix!$G$7,0)+IF(O90=1,Prix!$G$8,0)+IF(P90=1,Prix!$G$10,0)+IF(Q90=1,Prix!$G$11,0)+IF(R90=1,Prix!$G$12,0)+IF(S90=1,Prix!$G$13,0)+Prix!$G$2,0)+IF(T90=1,IF(U90=1,Prix!$G$65,0)+IF(W90=1,Prix!$G$68,0)+IF(V90=1,Prix!$G$66,0)+Prix!$G$63,0)+IF(X90=1,IF(Y90=1,Prix!$G$20,0)+IF(Z90=1,Prix!$G$21,0)+IF(AA90=1,Prix!$G$22,0)+IF(AB90=1,Prix!$G$23,0)+IF(AC90=1,Prix!$G$24,0)+IF(AD90=1,Prix!$G$26,0)+IF(AE90=1,Prix!$G$27,0)+IF(AF90=1,Prix!$G$28,0)+IF(AG90=1,Prix!$G$29,0)+Prix!$G$18,0)+IF(AH90=1,IF(NOT(OR(AND(NOT(AM90),NOT(AN90),NOT(AO90)),AND(NOT(AM90),NOT(AN90),AO90),AND(NOT(AM90),AN90,NOT(AO90)),AND(AM90,NOT(AN90),NOT(AO90))))=TRUE,"Erreur : au moins 2 options non compatibles sélectionnées",IF(AI90=1,Prix!$G$51,0)+IF(AJ90=1,Prix!$G$52,0)+IF(AL90=1,Prix!$G$54,0)+IF(AM90=1,Prix!$G$56,0)+IF(AN90=1,Prix!$G$57,0)+IF(AO90=1,Prix!$G$58,0)+IF(AK90=1,Prix!$G$53,0)+Prix!$G$49),0)+IF(AP90=1,IF(NOT(OR(AND(NOT(AU90),NOT(AV90),NOT(AW90)),AND(NOT(AU90),NOT(AV90),AW90),AND(NOT(AU90),AV90,NOT(AW90)),AND(AU90,NOT(AV90),NOT(AW90))))=TRUE,"Erreur : au moins 2 options non compatibles sélectionnées",IF(AQ90=1,Prix!$G$36,0)+IF(AR90=1,Prix!$G$37,0)+IF(AS90=1,Prix!$G$38,0)+IF(AU90=1,Prix!$G$41,0)+IF(AV90=1,Prix!$G$42,0)+IF(AW90=1,Prix!$G$43,0)+IF(AT90=1,Prix!$G$40,0)+IF(AX90=1,Prix!$G$44,0)+Prix!$G$34),0)),)</f>
        <v>66.02</v>
      </c>
      <c r="BB90" s="153">
        <f>IFERROR(IF(NOT(OR(AND(J90,NOT(T90),NOT(X90),NOT(AH90),NOT(AP90)),AND(NOT(J90),T90,NOT(X90),NOT(AH90),NOT(AP90)),AND(NOT(J90),NOT(T90),X90,NOT(AH90),NOT(AP90)),AND(NOT(J90),NOT(T90),NOT(X90),AH90,NOT(AP90)),AND(NOT(J90),NOT(T90),NOT(X90),NOT(AH90),AP90),NOT(AND(J90,T90,X90,AH90,AP90))))=TRUE,"Erreur : au moins 2 imprimantes ont été sélectionnées sur la même ligne",IF(J90=1,IF(K90=1,Prix!$H$4,0)+IF(L90=1,Prix!$H$5,0)+IF(M90=1,Prix!$H$6,0)+IF(N90=1,Prix!$H$7,0)+IF(O90=1,Prix!$H$8,0)+IF(P90=1,Prix!$H$10,0)+IF(Q90=1,Prix!$H$11,0)+IF(R90=1,Prix!$H$12,0)+IF(S90=1,Prix!$H$13,0)+Prix!$H$2,0)+IF(T90=1,IF(U90=1,Prix!$H$65,0)+IF(W90=1,Prix!$H$68,0)+IF(V90=1,Prix!$H$66,0)+Prix!$H$63,0)+IF(X90=1,IF(Y90=1,Prix!$H$20,0)+IF(Z90=1,Prix!$H$21,0)+IF(AA90=1,Prix!$H$22,0)+IF(AB90=1,Prix!$H$23,0)+IF(AC90=1,Prix!$H$24,0)+IF(AD90=1,Prix!$H$26,0)+IF(AE90=1,Prix!$H$27,0)+IF(AF90=1,Prix!$H$28,0)+IF(AG90=1,Prix!$H$29,0)+Prix!$H$18,0)+IF(AH90=1,IF(NOT(OR(AND(NOT(AM90),NOT(AN90),NOT(AO90)),AND(NOT(AM90),NOT(AN90),AO90),AND(NOT(AM90),AN90,NOT(AO90)),AND(AM90,NOT(AN90),NOT(AO90))))=TRUE,"Erreur : au moins 2 options non compatibles sélectionnées",IF(AI90=1,Prix!$H$51,0)+IF(AJ90=1,Prix!$H$52,0)+IF(AL90=1,Prix!$H$54,0)+IF(AM90=1,Prix!$H$56,0)+IF(AN90=1,Prix!$H$57,0)+IF(AO90=1,Prix!$H$58,0)+IF(AK90=1,Prix!$H$53,0)+Prix!$H$49),0)+IF(AP90=1,IF(NOT(OR(AND(NOT(AU90),NOT(AV90),NOT(AW90)),AND(NOT(AU90),NOT(AV90),AW90),AND(NOT(AU90),AV90,NOT(AW90)),AND(AU90,NOT(AV90),NOT(AW90))))=TRUE,"Erreur : au moins 2 options non compatibles sélectionnées",IF(AQ90=1,Prix!$H$36,0)+IF(AR90=1,Prix!$H$37,0)+IF(AS90=1,Prix!$H$38,0)+IF(AU90=1,Prix!$H$41,0)+IF(AV90=1,Prix!$H$42,0)+IF(AW90=1,Prix!$H$43,0)+IF(AT90=1,Prix!$H$40,0)+IF(AX90=1,Prix!$H$44,0)+Prix!$H$34),0)),)</f>
        <v>55.07</v>
      </c>
    </row>
    <row r="91" spans="1:54" x14ac:dyDescent="0.3">
      <c r="A91" s="161"/>
      <c r="B91" s="10"/>
      <c r="C91" s="11"/>
      <c r="D91" s="11"/>
      <c r="E91" s="11"/>
      <c r="F91" s="12"/>
      <c r="G91" s="13"/>
      <c r="H91" s="13"/>
      <c r="I91" s="13"/>
      <c r="J91" s="11">
        <v>1</v>
      </c>
      <c r="K91" s="112">
        <f t="shared" si="42"/>
        <v>1</v>
      </c>
      <c r="L91" s="113">
        <f t="shared" si="43"/>
        <v>1</v>
      </c>
      <c r="M91" s="113">
        <f t="shared" si="44"/>
        <v>1</v>
      </c>
      <c r="N91" s="113" t="str">
        <f t="shared" si="45"/>
        <v/>
      </c>
      <c r="O91" s="113" t="str">
        <f t="shared" si="46"/>
        <v/>
      </c>
      <c r="P91" s="11">
        <v>1</v>
      </c>
      <c r="Q91" s="11">
        <v>1</v>
      </c>
      <c r="R91" s="98"/>
      <c r="S91" s="95">
        <v>1</v>
      </c>
      <c r="T91" s="98"/>
      <c r="U91" s="110" t="str">
        <f t="shared" si="59"/>
        <v/>
      </c>
      <c r="V91" s="110" t="str">
        <f t="shared" si="60"/>
        <v/>
      </c>
      <c r="W91" s="126"/>
      <c r="X91" s="11"/>
      <c r="Y91" s="110" t="str">
        <f t="shared" si="47"/>
        <v/>
      </c>
      <c r="Z91" s="110" t="str">
        <f t="shared" si="48"/>
        <v/>
      </c>
      <c r="AA91" s="110" t="str">
        <f t="shared" si="49"/>
        <v/>
      </c>
      <c r="AB91" s="110" t="str">
        <f t="shared" si="50"/>
        <v/>
      </c>
      <c r="AC91" s="110" t="str">
        <f t="shared" si="51"/>
        <v/>
      </c>
      <c r="AD91" s="11"/>
      <c r="AE91" s="11"/>
      <c r="AF91" s="11"/>
      <c r="AG91" s="11"/>
      <c r="AH91" s="11"/>
      <c r="AI91" s="110" t="str">
        <f t="shared" si="52"/>
        <v/>
      </c>
      <c r="AJ91" s="110" t="str">
        <f t="shared" si="53"/>
        <v/>
      </c>
      <c r="AK91" s="110" t="str">
        <f t="shared" si="54"/>
        <v/>
      </c>
      <c r="AL91" s="110" t="str">
        <f t="shared" si="55"/>
        <v/>
      </c>
      <c r="AM91" s="11"/>
      <c r="AN91" s="11"/>
      <c r="AO91" s="11"/>
      <c r="AP91" s="11"/>
      <c r="AQ91" s="108" t="str">
        <f t="shared" si="56"/>
        <v/>
      </c>
      <c r="AR91" s="108" t="str">
        <f t="shared" si="57"/>
        <v/>
      </c>
      <c r="AS91" s="108" t="str">
        <f t="shared" si="58"/>
        <v/>
      </c>
      <c r="AT91" s="10"/>
      <c r="AU91" s="10"/>
      <c r="AV91" s="10"/>
      <c r="AW91" s="10"/>
      <c r="AX91" s="11"/>
      <c r="AY91" s="153">
        <f>IFERROR(IF(NOT(OR(AND(J91,NOT(T91),NOT(X91),NOT(AH91),NOT(AP91)),AND(NOT(J91),T91,NOT(X91),NOT(AH91),NOT(AP91)),AND(NOT(J91),NOT(T91),X91,NOT(AH91),NOT(AP91)),AND(NOT(J91),NOT(T91),NOT(X91),AH91,NOT(AP91)),AND(NOT(J91),NOT(T91),NOT(X91),NOT(AH91),AP91),NOT(AND(J91,T91,X91,AH91,AP91))))=TRUE,"Erreur : au moins 2 imprimantes ont été sélectionnées sur la même ligne",IF(J91=1,IF(K91=1,Prix!$B$4,0)+IF(L91=1,Prix!$B$5,0)+IF(M91=1,Prix!$B$6,0)+IF(N91=1,Prix!$B$7,0)+IF(O91=1,Prix!$B$8,0)+IF(P91=1,Prix!$B$10,0)+IF(Q91=1,Prix!$B$11,0)+IF(R91=1,Prix!$B$12,0)+IF(S91=1,Prix!$B$13,0)+Prix!$B$2,0)+IF(T91=1,IF(U91=1,Prix!$B$65,0)+IF(W91=1,Prix!$B$68,0)+IF(V91=1,Prix!$B$66,0)+Prix!$B$63,0)+IF(X91=1,IF(Y91=1,Prix!$B$20,0)+IF(Z91=1,Prix!$B$21,0)+IF(AA91=1,Prix!$B$22,0)+IF(AB91=1,Prix!$B$23,0)+IF(AC91=1,Prix!$B$24,0)+IF(AD91=1,Prix!$B$26,0)+IF(AE91=1,Prix!$B$27,0)+IF(AF91=1,Prix!$B$28,0)+IF(AG91=1,Prix!$B$29,0)+Prix!$B$18,0)+IF(AH91=1,IF(NOT(OR(AND(NOT(AM91),NOT(AN91),NOT(AO91)),AND(NOT(AM91),NOT(AN91),AO91),AND(NOT(AM91),AN91,NOT(AO91)),AND(AM91,NOT(AN91),NOT(AO91))))=TRUE,"Erreur : au moins 2 options non compatibles sélectionnées",IF(AI91=1,Prix!$B$51,0)+IF(AJ91=1,Prix!$B$52,0)+IF(AL91=1,Prix!$B$54,0)+IF(AM91=1,Prix!$B$56,0)+IF(AN91=1,Prix!$B$57,0)+IF(AO91=1,Prix!$B$58,0)+IF(AK91=1,Prix!$B$53,0)+Prix!$B$49),0)+IF(AP91=1,IF(NOT(OR(AND(NOT(AU91),NOT(AV91),NOT(AW91)),AND(NOT(AU91),NOT(AV91),AW91),AND(NOT(AU91),AV91,NOT(AW91)),AND(AU91,NOT(AV91),NOT(AW91))))=TRUE,"Erreur : au moins 2 options non compatibles sélectionnées",IF(AQ91=1,Prix!$B$36,0)+IF(AR91=1,Prix!$B$37,0)+IF(AS91=1,Prix!$B$38,0)+IF(AU91=1,Prix!$B$41,0)+IF(AV91=1,Prix!$B$42,0)+IF(AW91=1,Prix!$B$43,0)+IF(AT91=1,Prix!$B$40,0)+IF(AX91=1,Prix!$B$44,0)+Prix!$B$34),0)),)</f>
        <v>3951.56</v>
      </c>
      <c r="AZ91" s="153">
        <f>IFERROR(IF(NOT(OR(AND(J91,NOT(T91),NOT(X91),NOT(AH91),NOT(AP91)),AND(NOT(J91),T91,NOT(X91),NOT(AH91),NOT(AP91)),AND(NOT(J91),NOT(T91),X91,NOT(AH91),NOT(AP91)),AND(NOT(J91),NOT(T91),NOT(X91),AH91,NOT(AP91)),AND(NOT(J91),NOT(T91),NOT(X91),NOT(AH91),AP91),NOT(AND(J91,T91,X91,AH91,AP91))))=TRUE,"Erreur : au moins 2 imprimantes ont été sélectionnées sur la même ligne",IF(J91=1,IF(K91=1,Prix!$F$4,0)+IF(L91=1,Prix!$F$5,0)+IF(M91=1,Prix!$F$6,0)+IF(N91=1,Prix!$F$7,0)+IF(O91=1,Prix!$F$8,0)+IF(P91=1,Prix!$F$10,0)+IF(Q91=1,Prix!$F$11,0)+IF(R91=1,Prix!$F$12,0)+IF(S91=1,Prix!$F$13,0)+Prix!$F$2,0)+IF(T91=1,IF(U91=1,Prix!$F$65,0)+IF(W91=1,Prix!$F$68,0)+IF(V91=1,Prix!$F$66,0)+Prix!$F$63,0)+IF(X91=1,IF(Y91=1,Prix!$F$20,0)+IF(Z91=1,Prix!$F$21,0)+IF(AA91=1,Prix!$F$22,0)+IF(AB91=1,Prix!$F$23,0)+IF(AC91=1,Prix!$F$24,0)+IF(AD91=1,Prix!$F$26,0)+IF(AE91=1,Prix!$F$27,0)+IF(AF91=1,Prix!$F$28,0)+IF(AG91=1,Prix!$F$29,0)+Prix!$F$18,0)+IF(AH91=1,IF(NOT(OR(AND(NOT(AM91),NOT(AN91),NOT(AO91)),AND(NOT(AM91),NOT(AN91),AO91),AND(NOT(AM91),AN91,NOT(AO91)),AND(AM91,NOT(AN91),NOT(AO91))))=TRUE,"Erreur : au moins 2 options non compatibles sélectionnées",IF(AI91=1,Prix!$F$51,0)+IF(AJ91=1,Prix!$F$52,0)+IF(AL91=1,Prix!$F$54,0)+IF(AM91=1,Prix!$F$56,0)+IF(AN91=1,Prix!$F$57,0)+IF(AO91=1,Prix!$F$58,0)+IF(AK91=1,Prix!$F$53,0)+Prix!$F$49),0)+IF(AP91=1,IF(NOT(OR(AND(NOT(AU91),NOT(AV91),NOT(AW91)),AND(NOT(AU91),NOT(AV91),AW91),AND(NOT(AU91),AV91,NOT(AW91)),AND(AU91,NOT(AV91),NOT(AW91))))=TRUE,"Erreur : au moins 2 options non compatibles sélectionnées",IF(AQ91=1,Prix!$F$36,0)+IF(AR91=1,Prix!$F$37,0)+IF(AS91=1,Prix!$F$38,0)+IF(AU91=1,Prix!$F$41,0)+IF(AV91=1,Prix!$F$42,0)+IF(AW91=1,Prix!$F$43,0)+IF(AT91=1,Prix!$F$40,0)+IF(AX91=1,Prix!$F$44,0)+Prix!$F$34),0)),)</f>
        <v>105.11999999999999</v>
      </c>
      <c r="BA91" s="153">
        <f>IFERROR(IF(NOT(OR(AND(J91,NOT(T91),NOT(X91),NOT(AH91),NOT(AP91)),AND(NOT(J91),T91,NOT(X91),NOT(AH91),NOT(AP91)),AND(NOT(J91),NOT(T91),X91,NOT(AH91),NOT(AP91)),AND(NOT(J91),NOT(T91),NOT(X91),AH91,NOT(AP91)),AND(NOT(J91),NOT(T91),NOT(X91),NOT(AH91),AP91),NOT(AND(J91,T91,X91,AH91,AP91))))=TRUE,"Erreur : au moins 2 imprimantes ont été sélectionnées sur la même ligne",IF(J91=1,IF(K91=1,Prix!$G$4,0)+IF(L91=1,Prix!$G$5,0)+IF(M91=1,Prix!$G$6,0)+IF(N91=1,Prix!$G$7,0)+IF(O91=1,Prix!$G$8,0)+IF(P91=1,Prix!$G$10,0)+IF(Q91=1,Prix!$G$11,0)+IF(R91=1,Prix!$G$12,0)+IF(S91=1,Prix!$G$13,0)+Prix!$G$2,0)+IF(T91=1,IF(U91=1,Prix!$G$65,0)+IF(W91=1,Prix!$G$68,0)+IF(V91=1,Prix!$G$66,0)+Prix!$G$63,0)+IF(X91=1,IF(Y91=1,Prix!$G$20,0)+IF(Z91=1,Prix!$G$21,0)+IF(AA91=1,Prix!$G$22,0)+IF(AB91=1,Prix!$G$23,0)+IF(AC91=1,Prix!$G$24,0)+IF(AD91=1,Prix!$G$26,0)+IF(AE91=1,Prix!$G$27,0)+IF(AF91=1,Prix!$G$28,0)+IF(AG91=1,Prix!$G$29,0)+Prix!$G$18,0)+IF(AH91=1,IF(NOT(OR(AND(NOT(AM91),NOT(AN91),NOT(AO91)),AND(NOT(AM91),NOT(AN91),AO91),AND(NOT(AM91),AN91,NOT(AO91)),AND(AM91,NOT(AN91),NOT(AO91))))=TRUE,"Erreur : au moins 2 options non compatibles sélectionnées",IF(AI91=1,Prix!$G$51,0)+IF(AJ91=1,Prix!$G$52,0)+IF(AL91=1,Prix!$G$54,0)+IF(AM91=1,Prix!$G$56,0)+IF(AN91=1,Prix!$G$57,0)+IF(AO91=1,Prix!$G$58,0)+IF(AK91=1,Prix!$G$53,0)+Prix!$G$49),0)+IF(AP91=1,IF(NOT(OR(AND(NOT(AU91),NOT(AV91),NOT(AW91)),AND(NOT(AU91),NOT(AV91),AW91),AND(NOT(AU91),AV91,NOT(AW91)),AND(AU91,NOT(AV91),NOT(AW91))))=TRUE,"Erreur : au moins 2 options non compatibles sélectionnées",IF(AQ91=1,Prix!$G$36,0)+IF(AR91=1,Prix!$G$37,0)+IF(AS91=1,Prix!$G$38,0)+IF(AU91=1,Prix!$G$41,0)+IF(AV91=1,Prix!$G$42,0)+IF(AW91=1,Prix!$G$43,0)+IF(AT91=1,Prix!$G$40,0)+IF(AX91=1,Prix!$G$44,0)+Prix!$G$34),0)),)</f>
        <v>82.27</v>
      </c>
      <c r="BB91" s="153">
        <f>IFERROR(IF(NOT(OR(AND(J91,NOT(T91),NOT(X91),NOT(AH91),NOT(AP91)),AND(NOT(J91),T91,NOT(X91),NOT(AH91),NOT(AP91)),AND(NOT(J91),NOT(T91),X91,NOT(AH91),NOT(AP91)),AND(NOT(J91),NOT(T91),NOT(X91),AH91,NOT(AP91)),AND(NOT(J91),NOT(T91),NOT(X91),NOT(AH91),AP91),NOT(AND(J91,T91,X91,AH91,AP91))))=TRUE,"Erreur : au moins 2 imprimantes ont été sélectionnées sur la même ligne",IF(J91=1,IF(K91=1,Prix!$H$4,0)+IF(L91=1,Prix!$H$5,0)+IF(M91=1,Prix!$H$6,0)+IF(N91=1,Prix!$H$7,0)+IF(O91=1,Prix!$H$8,0)+IF(P91=1,Prix!$H$10,0)+IF(Q91=1,Prix!$H$11,0)+IF(R91=1,Prix!$H$12,0)+IF(S91=1,Prix!$H$13,0)+Prix!$H$2,0)+IF(T91=1,IF(U91=1,Prix!$H$65,0)+IF(W91=1,Prix!$H$68,0)+IF(V91=1,Prix!$H$66,0)+Prix!$H$63,0)+IF(X91=1,IF(Y91=1,Prix!$H$20,0)+IF(Z91=1,Prix!$H$21,0)+IF(AA91=1,Prix!$H$22,0)+IF(AB91=1,Prix!$H$23,0)+IF(AC91=1,Prix!$H$24,0)+IF(AD91=1,Prix!$H$26,0)+IF(AE91=1,Prix!$H$27,0)+IF(AF91=1,Prix!$H$28,0)+IF(AG91=1,Prix!$H$29,0)+Prix!$H$18,0)+IF(AH91=1,IF(NOT(OR(AND(NOT(AM91),NOT(AN91),NOT(AO91)),AND(NOT(AM91),NOT(AN91),AO91),AND(NOT(AM91),AN91,NOT(AO91)),AND(AM91,NOT(AN91),NOT(AO91))))=TRUE,"Erreur : au moins 2 options non compatibles sélectionnées",IF(AI91=1,Prix!$H$51,0)+IF(AJ91=1,Prix!$H$52,0)+IF(AL91=1,Prix!$H$54,0)+IF(AM91=1,Prix!$H$56,0)+IF(AN91=1,Prix!$H$57,0)+IF(AO91=1,Prix!$H$58,0)+IF(AK91=1,Prix!$H$53,0)+Prix!$H$49),0)+IF(AP91=1,IF(NOT(OR(AND(NOT(AU91),NOT(AV91),NOT(AW91)),AND(NOT(AU91),NOT(AV91),AW91),AND(NOT(AU91),AV91,NOT(AW91)),AND(AU91,NOT(AV91),NOT(AW91))))=TRUE,"Erreur : au moins 2 options non compatibles sélectionnées",IF(AQ91=1,Prix!$H$36,0)+IF(AR91=1,Prix!$H$37,0)+IF(AS91=1,Prix!$H$38,0)+IF(AU91=1,Prix!$H$41,0)+IF(AV91=1,Prix!$H$42,0)+IF(AW91=1,Prix!$H$43,0)+IF(AT91=1,Prix!$H$40,0)+IF(AX91=1,Prix!$H$44,0)+Prix!$H$34),0)),)</f>
        <v>81.430000000000007</v>
      </c>
    </row>
    <row r="92" spans="1:54" x14ac:dyDescent="0.3">
      <c r="A92" s="161"/>
      <c r="B92" s="10"/>
      <c r="C92" s="11"/>
      <c r="D92" s="11"/>
      <c r="E92" s="11"/>
      <c r="F92" s="12"/>
      <c r="G92" s="13"/>
      <c r="H92" s="13"/>
      <c r="I92" s="13"/>
      <c r="J92" s="11">
        <v>1</v>
      </c>
      <c r="K92" s="112">
        <f t="shared" si="42"/>
        <v>1</v>
      </c>
      <c r="L92" s="113">
        <f t="shared" si="43"/>
        <v>1</v>
      </c>
      <c r="M92" s="113">
        <f t="shared" si="44"/>
        <v>1</v>
      </c>
      <c r="N92" s="113" t="str">
        <f t="shared" si="45"/>
        <v/>
      </c>
      <c r="O92" s="113" t="str">
        <f t="shared" si="46"/>
        <v/>
      </c>
      <c r="P92" s="11">
        <v>1</v>
      </c>
      <c r="Q92" s="11">
        <v>1</v>
      </c>
      <c r="R92" s="98"/>
      <c r="S92" s="95">
        <v>1</v>
      </c>
      <c r="T92" s="98"/>
      <c r="U92" s="110" t="str">
        <f t="shared" si="59"/>
        <v/>
      </c>
      <c r="V92" s="110" t="str">
        <f t="shared" si="60"/>
        <v/>
      </c>
      <c r="W92" s="126"/>
      <c r="X92" s="11"/>
      <c r="Y92" s="110" t="str">
        <f t="shared" si="47"/>
        <v/>
      </c>
      <c r="Z92" s="110" t="str">
        <f t="shared" si="48"/>
        <v/>
      </c>
      <c r="AA92" s="110" t="str">
        <f t="shared" si="49"/>
        <v/>
      </c>
      <c r="AB92" s="110" t="str">
        <f t="shared" si="50"/>
        <v/>
      </c>
      <c r="AC92" s="110" t="str">
        <f t="shared" si="51"/>
        <v/>
      </c>
      <c r="AD92" s="11"/>
      <c r="AE92" s="11"/>
      <c r="AF92" s="11"/>
      <c r="AG92" s="11"/>
      <c r="AH92" s="11"/>
      <c r="AI92" s="110" t="str">
        <f t="shared" si="52"/>
        <v/>
      </c>
      <c r="AJ92" s="110" t="str">
        <f t="shared" si="53"/>
        <v/>
      </c>
      <c r="AK92" s="110" t="str">
        <f t="shared" si="54"/>
        <v/>
      </c>
      <c r="AL92" s="110" t="str">
        <f t="shared" si="55"/>
        <v/>
      </c>
      <c r="AM92" s="11"/>
      <c r="AN92" s="11"/>
      <c r="AO92" s="11"/>
      <c r="AP92" s="11"/>
      <c r="AQ92" s="108" t="str">
        <f t="shared" si="56"/>
        <v/>
      </c>
      <c r="AR92" s="108" t="str">
        <f t="shared" si="57"/>
        <v/>
      </c>
      <c r="AS92" s="108" t="str">
        <f t="shared" si="58"/>
        <v/>
      </c>
      <c r="AT92" s="10"/>
      <c r="AU92" s="10"/>
      <c r="AV92" s="10"/>
      <c r="AW92" s="10"/>
      <c r="AX92" s="11"/>
      <c r="AY92" s="153">
        <f>IFERROR(IF(NOT(OR(AND(J92,NOT(T92),NOT(X92),NOT(AH92),NOT(AP92)),AND(NOT(J92),T92,NOT(X92),NOT(AH92),NOT(AP92)),AND(NOT(J92),NOT(T92),X92,NOT(AH92),NOT(AP92)),AND(NOT(J92),NOT(T92),NOT(X92),AH92,NOT(AP92)),AND(NOT(J92),NOT(T92),NOT(X92),NOT(AH92),AP92),NOT(AND(J92,T92,X92,AH92,AP92))))=TRUE,"Erreur : au moins 2 imprimantes ont été sélectionnées sur la même ligne",IF(J92=1,IF(K92=1,Prix!$B$4,0)+IF(L92=1,Prix!$B$5,0)+IF(M92=1,Prix!$B$6,0)+IF(N92=1,Prix!$B$7,0)+IF(O92=1,Prix!$B$8,0)+IF(P92=1,Prix!$B$10,0)+IF(Q92=1,Prix!$B$11,0)+IF(R92=1,Prix!$B$12,0)+IF(S92=1,Prix!$B$13,0)+Prix!$B$2,0)+IF(T92=1,IF(U92=1,Prix!$B$65,0)+IF(W92=1,Prix!$B$68,0)+IF(V92=1,Prix!$B$66,0)+Prix!$B$63,0)+IF(X92=1,IF(Y92=1,Prix!$B$20,0)+IF(Z92=1,Prix!$B$21,0)+IF(AA92=1,Prix!$B$22,0)+IF(AB92=1,Prix!$B$23,0)+IF(AC92=1,Prix!$B$24,0)+IF(AD92=1,Prix!$B$26,0)+IF(AE92=1,Prix!$B$27,0)+IF(AF92=1,Prix!$B$28,0)+IF(AG92=1,Prix!$B$29,0)+Prix!$B$18,0)+IF(AH92=1,IF(NOT(OR(AND(NOT(AM92),NOT(AN92),NOT(AO92)),AND(NOT(AM92),NOT(AN92),AO92),AND(NOT(AM92),AN92,NOT(AO92)),AND(AM92,NOT(AN92),NOT(AO92))))=TRUE,"Erreur : au moins 2 options non compatibles sélectionnées",IF(AI92=1,Prix!$B$51,0)+IF(AJ92=1,Prix!$B$52,0)+IF(AL92=1,Prix!$B$54,0)+IF(AM92=1,Prix!$B$56,0)+IF(AN92=1,Prix!$B$57,0)+IF(AO92=1,Prix!$B$58,0)+IF(AK92=1,Prix!$B$53,0)+Prix!$B$49),0)+IF(AP92=1,IF(NOT(OR(AND(NOT(AU92),NOT(AV92),NOT(AW92)),AND(NOT(AU92),NOT(AV92),AW92),AND(NOT(AU92),AV92,NOT(AW92)),AND(AU92,NOT(AV92),NOT(AW92))))=TRUE,"Erreur : au moins 2 options non compatibles sélectionnées",IF(AQ92=1,Prix!$B$36,0)+IF(AR92=1,Prix!$B$37,0)+IF(AS92=1,Prix!$B$38,0)+IF(AU92=1,Prix!$B$41,0)+IF(AV92=1,Prix!$B$42,0)+IF(AW92=1,Prix!$B$43,0)+IF(AT92=1,Prix!$B$40,0)+IF(AX92=1,Prix!$B$44,0)+Prix!$B$34),0)),)</f>
        <v>3951.56</v>
      </c>
      <c r="AZ92" s="153">
        <f>IFERROR(IF(NOT(OR(AND(J92,NOT(T92),NOT(X92),NOT(AH92),NOT(AP92)),AND(NOT(J92),T92,NOT(X92),NOT(AH92),NOT(AP92)),AND(NOT(J92),NOT(T92),X92,NOT(AH92),NOT(AP92)),AND(NOT(J92),NOT(T92),NOT(X92),AH92,NOT(AP92)),AND(NOT(J92),NOT(T92),NOT(X92),NOT(AH92),AP92),NOT(AND(J92,T92,X92,AH92,AP92))))=TRUE,"Erreur : au moins 2 imprimantes ont été sélectionnées sur la même ligne",IF(J92=1,IF(K92=1,Prix!$F$4,0)+IF(L92=1,Prix!$F$5,0)+IF(M92=1,Prix!$F$6,0)+IF(N92=1,Prix!$F$7,0)+IF(O92=1,Prix!$F$8,0)+IF(P92=1,Prix!$F$10,0)+IF(Q92=1,Prix!$F$11,0)+IF(R92=1,Prix!$F$12,0)+IF(S92=1,Prix!$F$13,0)+Prix!$F$2,0)+IF(T92=1,IF(U92=1,Prix!$F$65,0)+IF(W92=1,Prix!$F$68,0)+IF(V92=1,Prix!$F$66,0)+Prix!$F$63,0)+IF(X92=1,IF(Y92=1,Prix!$F$20,0)+IF(Z92=1,Prix!$F$21,0)+IF(AA92=1,Prix!$F$22,0)+IF(AB92=1,Prix!$F$23,0)+IF(AC92=1,Prix!$F$24,0)+IF(AD92=1,Prix!$F$26,0)+IF(AE92=1,Prix!$F$27,0)+IF(AF92=1,Prix!$F$28,0)+IF(AG92=1,Prix!$F$29,0)+Prix!$F$18,0)+IF(AH92=1,IF(NOT(OR(AND(NOT(AM92),NOT(AN92),NOT(AO92)),AND(NOT(AM92),NOT(AN92),AO92),AND(NOT(AM92),AN92,NOT(AO92)),AND(AM92,NOT(AN92),NOT(AO92))))=TRUE,"Erreur : au moins 2 options non compatibles sélectionnées",IF(AI92=1,Prix!$F$51,0)+IF(AJ92=1,Prix!$F$52,0)+IF(AL92=1,Prix!$F$54,0)+IF(AM92=1,Prix!$F$56,0)+IF(AN92=1,Prix!$F$57,0)+IF(AO92=1,Prix!$F$58,0)+IF(AK92=1,Prix!$F$53,0)+Prix!$F$49),0)+IF(AP92=1,IF(NOT(OR(AND(NOT(AU92),NOT(AV92),NOT(AW92)),AND(NOT(AU92),NOT(AV92),AW92),AND(NOT(AU92),AV92,NOT(AW92)),AND(AU92,NOT(AV92),NOT(AW92))))=TRUE,"Erreur : au moins 2 options non compatibles sélectionnées",IF(AQ92=1,Prix!$F$36,0)+IF(AR92=1,Prix!$F$37,0)+IF(AS92=1,Prix!$F$38,0)+IF(AU92=1,Prix!$F$41,0)+IF(AV92=1,Prix!$F$42,0)+IF(AW92=1,Prix!$F$43,0)+IF(AT92=1,Prix!$F$40,0)+IF(AX92=1,Prix!$F$44,0)+Prix!$F$34),0)),)</f>
        <v>105.11999999999999</v>
      </c>
      <c r="BA92" s="153">
        <f>IFERROR(IF(NOT(OR(AND(J92,NOT(T92),NOT(X92),NOT(AH92),NOT(AP92)),AND(NOT(J92),T92,NOT(X92),NOT(AH92),NOT(AP92)),AND(NOT(J92),NOT(T92),X92,NOT(AH92),NOT(AP92)),AND(NOT(J92),NOT(T92),NOT(X92),AH92,NOT(AP92)),AND(NOT(J92),NOT(T92),NOT(X92),NOT(AH92),AP92),NOT(AND(J92,T92,X92,AH92,AP92))))=TRUE,"Erreur : au moins 2 imprimantes ont été sélectionnées sur la même ligne",IF(J92=1,IF(K92=1,Prix!$G$4,0)+IF(L92=1,Prix!$G$5,0)+IF(M92=1,Prix!$G$6,0)+IF(N92=1,Prix!$G$7,0)+IF(O92=1,Prix!$G$8,0)+IF(P92=1,Prix!$G$10,0)+IF(Q92=1,Prix!$G$11,0)+IF(R92=1,Prix!$G$12,0)+IF(S92=1,Prix!$G$13,0)+Prix!$G$2,0)+IF(T92=1,IF(U92=1,Prix!$G$65,0)+IF(W92=1,Prix!$G$68,0)+IF(V92=1,Prix!$G$66,0)+Prix!$G$63,0)+IF(X92=1,IF(Y92=1,Prix!$G$20,0)+IF(Z92=1,Prix!$G$21,0)+IF(AA92=1,Prix!$G$22,0)+IF(AB92=1,Prix!$G$23,0)+IF(AC92=1,Prix!$G$24,0)+IF(AD92=1,Prix!$G$26,0)+IF(AE92=1,Prix!$G$27,0)+IF(AF92=1,Prix!$G$28,0)+IF(AG92=1,Prix!$G$29,0)+Prix!$G$18,0)+IF(AH92=1,IF(NOT(OR(AND(NOT(AM92),NOT(AN92),NOT(AO92)),AND(NOT(AM92),NOT(AN92),AO92),AND(NOT(AM92),AN92,NOT(AO92)),AND(AM92,NOT(AN92),NOT(AO92))))=TRUE,"Erreur : au moins 2 options non compatibles sélectionnées",IF(AI92=1,Prix!$G$51,0)+IF(AJ92=1,Prix!$G$52,0)+IF(AL92=1,Prix!$G$54,0)+IF(AM92=1,Prix!$G$56,0)+IF(AN92=1,Prix!$G$57,0)+IF(AO92=1,Prix!$G$58,0)+IF(AK92=1,Prix!$G$53,0)+Prix!$G$49),0)+IF(AP92=1,IF(NOT(OR(AND(NOT(AU92),NOT(AV92),NOT(AW92)),AND(NOT(AU92),NOT(AV92),AW92),AND(NOT(AU92),AV92,NOT(AW92)),AND(AU92,NOT(AV92),NOT(AW92))))=TRUE,"Erreur : au moins 2 options non compatibles sélectionnées",IF(AQ92=1,Prix!$G$36,0)+IF(AR92=1,Prix!$G$37,0)+IF(AS92=1,Prix!$G$38,0)+IF(AU92=1,Prix!$G$41,0)+IF(AV92=1,Prix!$G$42,0)+IF(AW92=1,Prix!$G$43,0)+IF(AT92=1,Prix!$G$40,0)+IF(AX92=1,Prix!$G$44,0)+Prix!$G$34),0)),)</f>
        <v>82.27</v>
      </c>
      <c r="BB92" s="153">
        <f>IFERROR(IF(NOT(OR(AND(J92,NOT(T92),NOT(X92),NOT(AH92),NOT(AP92)),AND(NOT(J92),T92,NOT(X92),NOT(AH92),NOT(AP92)),AND(NOT(J92),NOT(T92),X92,NOT(AH92),NOT(AP92)),AND(NOT(J92),NOT(T92),NOT(X92),AH92,NOT(AP92)),AND(NOT(J92),NOT(T92),NOT(X92),NOT(AH92),AP92),NOT(AND(J92,T92,X92,AH92,AP92))))=TRUE,"Erreur : au moins 2 imprimantes ont été sélectionnées sur la même ligne",IF(J92=1,IF(K92=1,Prix!$H$4,0)+IF(L92=1,Prix!$H$5,0)+IF(M92=1,Prix!$H$6,0)+IF(N92=1,Prix!$H$7,0)+IF(O92=1,Prix!$H$8,0)+IF(P92=1,Prix!$H$10,0)+IF(Q92=1,Prix!$H$11,0)+IF(R92=1,Prix!$H$12,0)+IF(S92=1,Prix!$H$13,0)+Prix!$H$2,0)+IF(T92=1,IF(U92=1,Prix!$H$65,0)+IF(W92=1,Prix!$H$68,0)+IF(V92=1,Prix!$H$66,0)+Prix!$H$63,0)+IF(X92=1,IF(Y92=1,Prix!$H$20,0)+IF(Z92=1,Prix!$H$21,0)+IF(AA92=1,Prix!$H$22,0)+IF(AB92=1,Prix!$H$23,0)+IF(AC92=1,Prix!$H$24,0)+IF(AD92=1,Prix!$H$26,0)+IF(AE92=1,Prix!$H$27,0)+IF(AF92=1,Prix!$H$28,0)+IF(AG92=1,Prix!$H$29,0)+Prix!$H$18,0)+IF(AH92=1,IF(NOT(OR(AND(NOT(AM92),NOT(AN92),NOT(AO92)),AND(NOT(AM92),NOT(AN92),AO92),AND(NOT(AM92),AN92,NOT(AO92)),AND(AM92,NOT(AN92),NOT(AO92))))=TRUE,"Erreur : au moins 2 options non compatibles sélectionnées",IF(AI92=1,Prix!$H$51,0)+IF(AJ92=1,Prix!$H$52,0)+IF(AL92=1,Prix!$H$54,0)+IF(AM92=1,Prix!$H$56,0)+IF(AN92=1,Prix!$H$57,0)+IF(AO92=1,Prix!$H$58,0)+IF(AK92=1,Prix!$H$53,0)+Prix!$H$49),0)+IF(AP92=1,IF(NOT(OR(AND(NOT(AU92),NOT(AV92),NOT(AW92)),AND(NOT(AU92),NOT(AV92),AW92),AND(NOT(AU92),AV92,NOT(AW92)),AND(AU92,NOT(AV92),NOT(AW92))))=TRUE,"Erreur : au moins 2 options non compatibles sélectionnées",IF(AQ92=1,Prix!$H$36,0)+IF(AR92=1,Prix!$H$37,0)+IF(AS92=1,Prix!$H$38,0)+IF(AU92=1,Prix!$H$41,0)+IF(AV92=1,Prix!$H$42,0)+IF(AW92=1,Prix!$H$43,0)+IF(AT92=1,Prix!$H$40,0)+IF(AX92=1,Prix!$H$44,0)+Prix!$H$34),0)),)</f>
        <v>81.430000000000007</v>
      </c>
    </row>
    <row r="93" spans="1:54" x14ac:dyDescent="0.3">
      <c r="A93" s="162"/>
      <c r="B93" s="18"/>
      <c r="C93" s="19"/>
      <c r="D93" s="19"/>
      <c r="E93" s="19"/>
      <c r="F93" s="20"/>
      <c r="G93" s="21"/>
      <c r="H93" s="21"/>
      <c r="I93" s="21"/>
      <c r="J93" s="19"/>
      <c r="K93" s="112" t="str">
        <f t="shared" si="42"/>
        <v/>
      </c>
      <c r="L93" s="113" t="str">
        <f t="shared" si="43"/>
        <v/>
      </c>
      <c r="M93" s="113" t="str">
        <f t="shared" si="44"/>
        <v/>
      </c>
      <c r="N93" s="113" t="str">
        <f t="shared" si="45"/>
        <v/>
      </c>
      <c r="O93" s="113" t="str">
        <f t="shared" si="46"/>
        <v/>
      </c>
      <c r="P93" s="19"/>
      <c r="Q93" s="19"/>
      <c r="R93" s="101"/>
      <c r="S93" s="96"/>
      <c r="T93" s="101"/>
      <c r="U93" s="110" t="str">
        <f t="shared" si="59"/>
        <v/>
      </c>
      <c r="V93" s="110" t="str">
        <f t="shared" si="60"/>
        <v/>
      </c>
      <c r="W93" s="147"/>
      <c r="X93" s="19"/>
      <c r="Y93" s="110" t="str">
        <f t="shared" si="47"/>
        <v/>
      </c>
      <c r="Z93" s="110" t="str">
        <f t="shared" si="48"/>
        <v/>
      </c>
      <c r="AA93" s="110" t="str">
        <f t="shared" si="49"/>
        <v/>
      </c>
      <c r="AB93" s="110" t="str">
        <f t="shared" si="50"/>
        <v/>
      </c>
      <c r="AC93" s="110" t="str">
        <f t="shared" si="51"/>
        <v/>
      </c>
      <c r="AD93" s="19"/>
      <c r="AE93" s="19"/>
      <c r="AF93" s="19"/>
      <c r="AG93" s="19"/>
      <c r="AH93" s="19"/>
      <c r="AI93" s="110" t="str">
        <f t="shared" si="52"/>
        <v/>
      </c>
      <c r="AJ93" s="110" t="str">
        <f t="shared" si="53"/>
        <v/>
      </c>
      <c r="AK93" s="110" t="str">
        <f t="shared" si="54"/>
        <v/>
      </c>
      <c r="AL93" s="110" t="str">
        <f t="shared" si="55"/>
        <v/>
      </c>
      <c r="AM93" s="19"/>
      <c r="AN93" s="19"/>
      <c r="AO93" s="19"/>
      <c r="AP93" s="19"/>
      <c r="AQ93" s="108" t="str">
        <f t="shared" si="56"/>
        <v/>
      </c>
      <c r="AR93" s="108" t="str">
        <f t="shared" si="57"/>
        <v/>
      </c>
      <c r="AS93" s="108" t="str">
        <f t="shared" si="58"/>
        <v/>
      </c>
      <c r="AT93" s="18"/>
      <c r="AU93" s="18"/>
      <c r="AV93" s="18"/>
      <c r="AW93" s="18"/>
      <c r="AX93" s="19"/>
      <c r="AY93" s="153">
        <f>IFERROR(IF(NOT(OR(AND(J93,NOT(T93),NOT(X93),NOT(AH93),NOT(AP93)),AND(NOT(J93),T93,NOT(X93),NOT(AH93),NOT(AP93)),AND(NOT(J93),NOT(T93),X93,NOT(AH93),NOT(AP93)),AND(NOT(J93),NOT(T93),NOT(X93),AH93,NOT(AP93)),AND(NOT(J93),NOT(T93),NOT(X93),NOT(AH93),AP93),NOT(AND(J93,T93,X93,AH93,AP93))))=TRUE,"Erreur : au moins 2 imprimantes ont été sélectionnées sur la même ligne",IF(J93=1,IF(K93=1,Prix!$B$4,0)+IF(L93=1,Prix!$B$5,0)+IF(M93=1,Prix!$B$6,0)+IF(N93=1,Prix!$B$7,0)+IF(O93=1,Prix!$B$8,0)+IF(P93=1,Prix!$B$10,0)+IF(Q93=1,Prix!$B$11,0)+IF(R93=1,Prix!$B$12,0)+IF(S93=1,Prix!$B$13,0)+Prix!$B$2,0)+IF(T93=1,IF(U93=1,Prix!$B$65,0)+IF(W93=1,Prix!$B$68,0)+IF(V93=1,Prix!$B$66,0)+Prix!$B$63,0)+IF(X93=1,IF(Y93=1,Prix!$B$20,0)+IF(Z93=1,Prix!$B$21,0)+IF(AA93=1,Prix!$B$22,0)+IF(AB93=1,Prix!$B$23,0)+IF(AC93=1,Prix!$B$24,0)+IF(AD93=1,Prix!$B$26,0)+IF(AE93=1,Prix!$B$27,0)+IF(AF93=1,Prix!$B$28,0)+IF(AG93=1,Prix!$B$29,0)+Prix!$B$18,0)+IF(AH93=1,IF(NOT(OR(AND(NOT(AM93),NOT(AN93),NOT(AO93)),AND(NOT(AM93),NOT(AN93),AO93),AND(NOT(AM93),AN93,NOT(AO93)),AND(AM93,NOT(AN93),NOT(AO93))))=TRUE,"Erreur : au moins 2 options non compatibles sélectionnées",IF(AI93=1,Prix!$B$51,0)+IF(AJ93=1,Prix!$B$52,0)+IF(AL93=1,Prix!$B$54,0)+IF(AM93=1,Prix!$B$56,0)+IF(AN93=1,Prix!$B$57,0)+IF(AO93=1,Prix!$B$58,0)+IF(AK93=1,Prix!$B$53,0)+Prix!$B$49),0)+IF(AP93=1,IF(NOT(OR(AND(NOT(AU93),NOT(AV93),NOT(AW93)),AND(NOT(AU93),NOT(AV93),AW93),AND(NOT(AU93),AV93,NOT(AW93)),AND(AU93,NOT(AV93),NOT(AW93))))=TRUE,"Erreur : au moins 2 options non compatibles sélectionnées",IF(AQ93=1,Prix!$B$36,0)+IF(AR93=1,Prix!$B$37,0)+IF(AS93=1,Prix!$B$38,0)+IF(AU93=1,Prix!$B$41,0)+IF(AV93=1,Prix!$B$42,0)+IF(AW93=1,Prix!$B$43,0)+IF(AT93=1,Prix!$B$40,0)+IF(AX93=1,Prix!$B$44,0)+Prix!$B$34),0)),)</f>
        <v>0</v>
      </c>
      <c r="AZ93" s="153">
        <f>IFERROR(IF(NOT(OR(AND(J93,NOT(T93),NOT(X93),NOT(AH93),NOT(AP93)),AND(NOT(J93),T93,NOT(X93),NOT(AH93),NOT(AP93)),AND(NOT(J93),NOT(T93),X93,NOT(AH93),NOT(AP93)),AND(NOT(J93),NOT(T93),NOT(X93),AH93,NOT(AP93)),AND(NOT(J93),NOT(T93),NOT(X93),NOT(AH93),AP93),NOT(AND(J93,T93,X93,AH93,AP93))))=TRUE,"Erreur : au moins 2 imprimantes ont été sélectionnées sur la même ligne",IF(J93=1,IF(K93=1,Prix!$F$4,0)+IF(L93=1,Prix!$F$5,0)+IF(M93=1,Prix!$F$6,0)+IF(N93=1,Prix!$F$7,0)+IF(O93=1,Prix!$F$8,0)+IF(P93=1,Prix!$F$10,0)+IF(Q93=1,Prix!$F$11,0)+IF(R93=1,Prix!$F$12,0)+IF(S93=1,Prix!$F$13,0)+Prix!$F$2,0)+IF(T93=1,IF(U93=1,Prix!$F$65,0)+IF(W93=1,Prix!$F$68,0)+IF(V93=1,Prix!$F$66,0)+Prix!$F$63,0)+IF(X93=1,IF(Y93=1,Prix!$F$20,0)+IF(Z93=1,Prix!$F$21,0)+IF(AA93=1,Prix!$F$22,0)+IF(AB93=1,Prix!$F$23,0)+IF(AC93=1,Prix!$F$24,0)+IF(AD93=1,Prix!$F$26,0)+IF(AE93=1,Prix!$F$27,0)+IF(AF93=1,Prix!$F$28,0)+IF(AG93=1,Prix!$F$29,0)+Prix!$F$18,0)+IF(AH93=1,IF(NOT(OR(AND(NOT(AM93),NOT(AN93),NOT(AO93)),AND(NOT(AM93),NOT(AN93),AO93),AND(NOT(AM93),AN93,NOT(AO93)),AND(AM93,NOT(AN93),NOT(AO93))))=TRUE,"Erreur : au moins 2 options non compatibles sélectionnées",IF(AI93=1,Prix!$F$51,0)+IF(AJ93=1,Prix!$F$52,0)+IF(AL93=1,Prix!$F$54,0)+IF(AM93=1,Prix!$F$56,0)+IF(AN93=1,Prix!$F$57,0)+IF(AO93=1,Prix!$F$58,0)+IF(AK93=1,Prix!$F$53,0)+Prix!$F$49),0)+IF(AP93=1,IF(NOT(OR(AND(NOT(AU93),NOT(AV93),NOT(AW93)),AND(NOT(AU93),NOT(AV93),AW93),AND(NOT(AU93),AV93,NOT(AW93)),AND(AU93,NOT(AV93),NOT(AW93))))=TRUE,"Erreur : au moins 2 options non compatibles sélectionnées",IF(AQ93=1,Prix!$F$36,0)+IF(AR93=1,Prix!$F$37,0)+IF(AS93=1,Prix!$F$38,0)+IF(AU93=1,Prix!$F$41,0)+IF(AV93=1,Prix!$F$42,0)+IF(AW93=1,Prix!$F$43,0)+IF(AT93=1,Prix!$F$40,0)+IF(AX93=1,Prix!$F$44,0)+Prix!$F$34),0)),)</f>
        <v>0</v>
      </c>
      <c r="BA93" s="153">
        <f>IFERROR(IF(NOT(OR(AND(J93,NOT(T93),NOT(X93),NOT(AH93),NOT(AP93)),AND(NOT(J93),T93,NOT(X93),NOT(AH93),NOT(AP93)),AND(NOT(J93),NOT(T93),X93,NOT(AH93),NOT(AP93)),AND(NOT(J93),NOT(T93),NOT(X93),AH93,NOT(AP93)),AND(NOT(J93),NOT(T93),NOT(X93),NOT(AH93),AP93),NOT(AND(J93,T93,X93,AH93,AP93))))=TRUE,"Erreur : au moins 2 imprimantes ont été sélectionnées sur la même ligne",IF(J93=1,IF(K93=1,Prix!$G$4,0)+IF(L93=1,Prix!$G$5,0)+IF(M93=1,Prix!$G$6,0)+IF(N93=1,Prix!$G$7,0)+IF(O93=1,Prix!$G$8,0)+IF(P93=1,Prix!$G$10,0)+IF(Q93=1,Prix!$G$11,0)+IF(R93=1,Prix!$G$12,0)+IF(S93=1,Prix!$G$13,0)+Prix!$G$2,0)+IF(T93=1,IF(U93=1,Prix!$G$65,0)+IF(W93=1,Prix!$G$68,0)+IF(V93=1,Prix!$G$66,0)+Prix!$G$63,0)+IF(X93=1,IF(Y93=1,Prix!$G$20,0)+IF(Z93=1,Prix!$G$21,0)+IF(AA93=1,Prix!$G$22,0)+IF(AB93=1,Prix!$G$23,0)+IF(AC93=1,Prix!$G$24,0)+IF(AD93=1,Prix!$G$26,0)+IF(AE93=1,Prix!$G$27,0)+IF(AF93=1,Prix!$G$28,0)+IF(AG93=1,Prix!$G$29,0)+Prix!$G$18,0)+IF(AH93=1,IF(NOT(OR(AND(NOT(AM93),NOT(AN93),NOT(AO93)),AND(NOT(AM93),NOT(AN93),AO93),AND(NOT(AM93),AN93,NOT(AO93)),AND(AM93,NOT(AN93),NOT(AO93))))=TRUE,"Erreur : au moins 2 options non compatibles sélectionnées",IF(AI93=1,Prix!$G$51,0)+IF(AJ93=1,Prix!$G$52,0)+IF(AL93=1,Prix!$G$54,0)+IF(AM93=1,Prix!$G$56,0)+IF(AN93=1,Prix!$G$57,0)+IF(AO93=1,Prix!$G$58,0)+IF(AK93=1,Prix!$G$53,0)+Prix!$G$49),0)+IF(AP93=1,IF(NOT(OR(AND(NOT(AU93),NOT(AV93),NOT(AW93)),AND(NOT(AU93),NOT(AV93),AW93),AND(NOT(AU93),AV93,NOT(AW93)),AND(AU93,NOT(AV93),NOT(AW93))))=TRUE,"Erreur : au moins 2 options non compatibles sélectionnées",IF(AQ93=1,Prix!$G$36,0)+IF(AR93=1,Prix!$G$37,0)+IF(AS93=1,Prix!$G$38,0)+IF(AU93=1,Prix!$G$41,0)+IF(AV93=1,Prix!$G$42,0)+IF(AW93=1,Prix!$G$43,0)+IF(AT93=1,Prix!$G$40,0)+IF(AX93=1,Prix!$G$44,0)+Prix!$G$34),0)),)</f>
        <v>0</v>
      </c>
      <c r="BB93" s="153">
        <f>IFERROR(IF(NOT(OR(AND(J93,NOT(T93),NOT(X93),NOT(AH93),NOT(AP93)),AND(NOT(J93),T93,NOT(X93),NOT(AH93),NOT(AP93)),AND(NOT(J93),NOT(T93),X93,NOT(AH93),NOT(AP93)),AND(NOT(J93),NOT(T93),NOT(X93),AH93,NOT(AP93)),AND(NOT(J93),NOT(T93),NOT(X93),NOT(AH93),AP93),NOT(AND(J93,T93,X93,AH93,AP93))))=TRUE,"Erreur : au moins 2 imprimantes ont été sélectionnées sur la même ligne",IF(J93=1,IF(K93=1,Prix!$H$4,0)+IF(L93=1,Prix!$H$5,0)+IF(M93=1,Prix!$H$6,0)+IF(N93=1,Prix!$H$7,0)+IF(O93=1,Prix!$H$8,0)+IF(P93=1,Prix!$H$10,0)+IF(Q93=1,Prix!$H$11,0)+IF(R93=1,Prix!$H$12,0)+IF(S93=1,Prix!$H$13,0)+Prix!$H$2,0)+IF(T93=1,IF(U93=1,Prix!$H$65,0)+IF(W93=1,Prix!$H$68,0)+IF(V93=1,Prix!$H$66,0)+Prix!$H$63,0)+IF(X93=1,IF(Y93=1,Prix!$H$20,0)+IF(Z93=1,Prix!$H$21,0)+IF(AA93=1,Prix!$H$22,0)+IF(AB93=1,Prix!$H$23,0)+IF(AC93=1,Prix!$H$24,0)+IF(AD93=1,Prix!$H$26,0)+IF(AE93=1,Prix!$H$27,0)+IF(AF93=1,Prix!$H$28,0)+IF(AG93=1,Prix!$H$29,0)+Prix!$H$18,0)+IF(AH93=1,IF(NOT(OR(AND(NOT(AM93),NOT(AN93),NOT(AO93)),AND(NOT(AM93),NOT(AN93),AO93),AND(NOT(AM93),AN93,NOT(AO93)),AND(AM93,NOT(AN93),NOT(AO93))))=TRUE,"Erreur : au moins 2 options non compatibles sélectionnées",IF(AI93=1,Prix!$H$51,0)+IF(AJ93=1,Prix!$H$52,0)+IF(AL93=1,Prix!$H$54,0)+IF(AM93=1,Prix!$H$56,0)+IF(AN93=1,Prix!$H$57,0)+IF(AO93=1,Prix!$H$58,0)+IF(AK93=1,Prix!$H$53,0)+Prix!$H$49),0)+IF(AP93=1,IF(NOT(OR(AND(NOT(AU93),NOT(AV93),NOT(AW93)),AND(NOT(AU93),NOT(AV93),AW93),AND(NOT(AU93),AV93,NOT(AW93)),AND(AU93,NOT(AV93),NOT(AW93))))=TRUE,"Erreur : au moins 2 options non compatibles sélectionnées",IF(AQ93=1,Prix!$H$36,0)+IF(AR93=1,Prix!$H$37,0)+IF(AS93=1,Prix!$H$38,0)+IF(AU93=1,Prix!$H$41,0)+IF(AV93=1,Prix!$H$42,0)+IF(AW93=1,Prix!$H$43,0)+IF(AT93=1,Prix!$H$40,0)+IF(AX93=1,Prix!$H$44,0)+Prix!$H$34),0)),)</f>
        <v>0</v>
      </c>
    </row>
    <row r="94" spans="1:54" x14ac:dyDescent="0.3">
      <c r="J94">
        <f>SUM(J10:J93)</f>
        <v>39</v>
      </c>
      <c r="K94">
        <f t="shared" ref="K94:BB94" si="61">SUM(K10:K93)</f>
        <v>39</v>
      </c>
      <c r="L94">
        <f t="shared" si="61"/>
        <v>39</v>
      </c>
      <c r="M94">
        <f t="shared" si="61"/>
        <v>39</v>
      </c>
      <c r="N94">
        <f t="shared" si="61"/>
        <v>0</v>
      </c>
      <c r="O94">
        <f t="shared" si="61"/>
        <v>0</v>
      </c>
      <c r="P94">
        <f t="shared" si="61"/>
        <v>39</v>
      </c>
      <c r="Q94">
        <f t="shared" si="61"/>
        <v>39</v>
      </c>
      <c r="R94">
        <f t="shared" si="61"/>
        <v>0</v>
      </c>
      <c r="S94">
        <f t="shared" si="61"/>
        <v>39</v>
      </c>
      <c r="T94">
        <f t="shared" si="61"/>
        <v>0</v>
      </c>
      <c r="U94" s="116">
        <f t="shared" si="61"/>
        <v>0</v>
      </c>
      <c r="V94" s="116">
        <f t="shared" si="61"/>
        <v>0</v>
      </c>
      <c r="W94">
        <f t="shared" si="61"/>
        <v>0</v>
      </c>
      <c r="X94">
        <f t="shared" si="61"/>
        <v>12</v>
      </c>
      <c r="Y94">
        <f t="shared" si="61"/>
        <v>12</v>
      </c>
      <c r="Z94">
        <f t="shared" si="61"/>
        <v>12</v>
      </c>
      <c r="AA94">
        <f t="shared" si="61"/>
        <v>12</v>
      </c>
      <c r="AB94">
        <f t="shared" si="61"/>
        <v>1</v>
      </c>
      <c r="AC94">
        <f t="shared" si="61"/>
        <v>1</v>
      </c>
      <c r="AD94">
        <f t="shared" si="61"/>
        <v>11</v>
      </c>
      <c r="AE94">
        <f t="shared" si="61"/>
        <v>11</v>
      </c>
      <c r="AF94">
        <f t="shared" si="61"/>
        <v>0</v>
      </c>
      <c r="AG94">
        <f t="shared" si="61"/>
        <v>11</v>
      </c>
      <c r="AH94">
        <f t="shared" si="61"/>
        <v>8</v>
      </c>
      <c r="AI94">
        <f t="shared" si="61"/>
        <v>8</v>
      </c>
      <c r="AJ94">
        <f t="shared" si="61"/>
        <v>8</v>
      </c>
      <c r="AK94">
        <f t="shared" si="61"/>
        <v>8</v>
      </c>
      <c r="AL94">
        <f t="shared" si="61"/>
        <v>8</v>
      </c>
      <c r="AM94">
        <f t="shared" si="61"/>
        <v>0</v>
      </c>
      <c r="AN94">
        <f t="shared" si="61"/>
        <v>8</v>
      </c>
      <c r="AO94">
        <f t="shared" si="61"/>
        <v>0</v>
      </c>
      <c r="AP94">
        <f t="shared" si="61"/>
        <v>12</v>
      </c>
      <c r="AQ94">
        <f t="shared" si="61"/>
        <v>12</v>
      </c>
      <c r="AR94">
        <f t="shared" si="61"/>
        <v>12</v>
      </c>
      <c r="AS94">
        <f t="shared" si="61"/>
        <v>12</v>
      </c>
      <c r="AT94">
        <f t="shared" si="61"/>
        <v>0</v>
      </c>
      <c r="AU94">
        <f t="shared" si="61"/>
        <v>6</v>
      </c>
      <c r="AV94">
        <f t="shared" si="61"/>
        <v>1</v>
      </c>
      <c r="AW94">
        <f t="shared" si="61"/>
        <v>0</v>
      </c>
      <c r="AX94">
        <f t="shared" si="61"/>
        <v>0</v>
      </c>
      <c r="AY94" s="153">
        <f>SUM(AY10:AY93)</f>
        <v>233634.58</v>
      </c>
      <c r="AZ94" s="153">
        <f t="shared" si="61"/>
        <v>6341.0699999999961</v>
      </c>
      <c r="BA94" s="153">
        <f t="shared" si="61"/>
        <v>4967.2400000000034</v>
      </c>
      <c r="BB94" s="153">
        <f t="shared" si="61"/>
        <v>4784.49</v>
      </c>
    </row>
    <row r="95" spans="1:54" x14ac:dyDescent="0.3">
      <c r="U95"/>
      <c r="V95"/>
    </row>
    <row r="96" spans="1:54" x14ac:dyDescent="0.3">
      <c r="U96"/>
      <c r="V96"/>
    </row>
    <row r="97" spans="21:22" x14ac:dyDescent="0.3">
      <c r="U97"/>
      <c r="V97"/>
    </row>
    <row r="98" spans="21:22" x14ac:dyDescent="0.3">
      <c r="U98"/>
      <c r="V98"/>
    </row>
    <row r="99" spans="21:22" x14ac:dyDescent="0.3">
      <c r="U99"/>
      <c r="V99"/>
    </row>
    <row r="100" spans="21:22" x14ac:dyDescent="0.3">
      <c r="U100"/>
      <c r="V100"/>
    </row>
    <row r="101" spans="21:22" x14ac:dyDescent="0.3">
      <c r="U101"/>
      <c r="V101"/>
    </row>
    <row r="102" spans="21:22" x14ac:dyDescent="0.3">
      <c r="U102"/>
      <c r="V102"/>
    </row>
    <row r="103" spans="21:22" x14ac:dyDescent="0.3">
      <c r="U103"/>
      <c r="V103"/>
    </row>
    <row r="104" spans="21:22" x14ac:dyDescent="0.3">
      <c r="U104"/>
      <c r="V104"/>
    </row>
    <row r="105" spans="21:22" x14ac:dyDescent="0.3">
      <c r="U105"/>
      <c r="V105"/>
    </row>
    <row r="106" spans="21:22" x14ac:dyDescent="0.3">
      <c r="U106"/>
      <c r="V106"/>
    </row>
    <row r="107" spans="21:22" x14ac:dyDescent="0.3">
      <c r="U107"/>
      <c r="V107"/>
    </row>
    <row r="108" spans="21:22" x14ac:dyDescent="0.3">
      <c r="U108"/>
      <c r="V108"/>
    </row>
    <row r="109" spans="21:22" x14ac:dyDescent="0.3">
      <c r="U109"/>
      <c r="V109"/>
    </row>
    <row r="110" spans="21:22" x14ac:dyDescent="0.3">
      <c r="U110"/>
      <c r="V110"/>
    </row>
    <row r="111" spans="21:22" x14ac:dyDescent="0.3">
      <c r="U111"/>
      <c r="V111"/>
    </row>
    <row r="112" spans="21:22" x14ac:dyDescent="0.3">
      <c r="U112"/>
      <c r="V112"/>
    </row>
    <row r="113" spans="21:22" x14ac:dyDescent="0.3">
      <c r="U113"/>
      <c r="V113"/>
    </row>
    <row r="114" spans="21:22" x14ac:dyDescent="0.3">
      <c r="U114"/>
      <c r="V114"/>
    </row>
    <row r="115" spans="21:22" x14ac:dyDescent="0.3">
      <c r="U115"/>
      <c r="V115"/>
    </row>
    <row r="116" spans="21:22" x14ac:dyDescent="0.3">
      <c r="U116"/>
      <c r="V116"/>
    </row>
    <row r="117" spans="21:22" x14ac:dyDescent="0.3">
      <c r="U117"/>
      <c r="V117"/>
    </row>
    <row r="118" spans="21:22" x14ac:dyDescent="0.3">
      <c r="U118"/>
      <c r="V118"/>
    </row>
    <row r="119" spans="21:22" x14ac:dyDescent="0.3">
      <c r="U119"/>
      <c r="V119"/>
    </row>
    <row r="120" spans="21:22" x14ac:dyDescent="0.3">
      <c r="U120"/>
      <c r="V120"/>
    </row>
    <row r="121" spans="21:22" x14ac:dyDescent="0.3">
      <c r="U121"/>
      <c r="V121"/>
    </row>
    <row r="122" spans="21:22" x14ac:dyDescent="0.3">
      <c r="U122"/>
      <c r="V122"/>
    </row>
    <row r="123" spans="21:22" x14ac:dyDescent="0.3">
      <c r="U123"/>
      <c r="V123"/>
    </row>
    <row r="124" spans="21:22" x14ac:dyDescent="0.3">
      <c r="U124"/>
      <c r="V124"/>
    </row>
    <row r="125" spans="21:22" x14ac:dyDescent="0.3">
      <c r="U125"/>
      <c r="V125"/>
    </row>
    <row r="126" spans="21:22" x14ac:dyDescent="0.3">
      <c r="U126"/>
      <c r="V126"/>
    </row>
    <row r="127" spans="21:22" x14ac:dyDescent="0.3">
      <c r="U127"/>
      <c r="V127"/>
    </row>
    <row r="128" spans="21:22" x14ac:dyDescent="0.3">
      <c r="U128"/>
      <c r="V128"/>
    </row>
    <row r="129" spans="21:22" x14ac:dyDescent="0.3">
      <c r="U129"/>
      <c r="V129"/>
    </row>
    <row r="130" spans="21:22" x14ac:dyDescent="0.3">
      <c r="U130"/>
      <c r="V130"/>
    </row>
    <row r="131" spans="21:22" x14ac:dyDescent="0.3">
      <c r="U131"/>
      <c r="V131"/>
    </row>
    <row r="132" spans="21:22" x14ac:dyDescent="0.3">
      <c r="U132"/>
      <c r="V132"/>
    </row>
    <row r="133" spans="21:22" x14ac:dyDescent="0.3">
      <c r="U133"/>
      <c r="V133"/>
    </row>
    <row r="134" spans="21:22" x14ac:dyDescent="0.3">
      <c r="U134"/>
      <c r="V134"/>
    </row>
    <row r="135" spans="21:22" x14ac:dyDescent="0.3">
      <c r="U135"/>
      <c r="V135"/>
    </row>
    <row r="136" spans="21:22" x14ac:dyDescent="0.3">
      <c r="U136"/>
      <c r="V136"/>
    </row>
  </sheetData>
  <mergeCells count="12">
    <mergeCell ref="F1:BE6"/>
    <mergeCell ref="A18:A19"/>
    <mergeCell ref="A10:A17"/>
    <mergeCell ref="A74:A93"/>
    <mergeCell ref="A68:A70"/>
    <mergeCell ref="A71:A73"/>
    <mergeCell ref="A66:A67"/>
    <mergeCell ref="A32:A65"/>
    <mergeCell ref="A30:A31"/>
    <mergeCell ref="A27:A29"/>
    <mergeCell ref="A25:A26"/>
    <mergeCell ref="A20:A24"/>
  </mergeCells>
  <pageMargins left="0.7" right="0.7" top="0.75" bottom="0.75" header="0.3" footer="0.3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F179-CB3F-44D2-8116-42ED6774BB94}">
  <dimension ref="A1:BM69"/>
  <sheetViews>
    <sheetView workbookViewId="0">
      <selection activeCell="H11" sqref="H11"/>
    </sheetView>
  </sheetViews>
  <sheetFormatPr baseColWidth="10" defaultColWidth="11.44140625" defaultRowHeight="14.4" x14ac:dyDescent="0.3"/>
  <cols>
    <col min="1" max="1" width="32.44140625" customWidth="1"/>
    <col min="2" max="3" width="9.109375"/>
    <col min="4" max="4" width="16.109375" customWidth="1"/>
    <col min="5" max="5" width="16.88671875" customWidth="1"/>
    <col min="6" max="6" width="15.5546875" customWidth="1"/>
    <col min="7" max="7" width="15.44140625" customWidth="1"/>
    <col min="8" max="8" width="15" customWidth="1"/>
    <col min="65" max="65" width="36.5546875" bestFit="1" customWidth="1"/>
  </cols>
  <sheetData>
    <row r="1" spans="1:65" x14ac:dyDescent="0.3">
      <c r="A1" s="68" t="s">
        <v>55</v>
      </c>
      <c r="B1" s="68" t="s">
        <v>51</v>
      </c>
      <c r="C1" s="68" t="s">
        <v>56</v>
      </c>
      <c r="D1" s="68" t="s">
        <v>57</v>
      </c>
      <c r="E1" s="68" t="s">
        <v>58</v>
      </c>
      <c r="F1" s="68" t="s">
        <v>59</v>
      </c>
      <c r="G1" s="68" t="s">
        <v>60</v>
      </c>
      <c r="H1" s="68" t="s">
        <v>61</v>
      </c>
    </row>
    <row r="2" spans="1:65" x14ac:dyDescent="0.3">
      <c r="A2" t="s">
        <v>62</v>
      </c>
      <c r="B2">
        <v>2069.63</v>
      </c>
      <c r="D2">
        <v>6.7999999999999996E-3</v>
      </c>
      <c r="E2">
        <v>2.9600000000000001E-2</v>
      </c>
      <c r="F2">
        <v>65.319999999999993</v>
      </c>
      <c r="G2">
        <v>51.12</v>
      </c>
      <c r="H2">
        <v>42.64</v>
      </c>
    </row>
    <row r="3" spans="1:65" x14ac:dyDescent="0.3">
      <c r="A3" s="68" t="s">
        <v>63</v>
      </c>
      <c r="B3" s="68"/>
      <c r="C3" s="68"/>
      <c r="D3" s="68"/>
      <c r="E3" s="68"/>
      <c r="F3" s="68"/>
      <c r="G3" s="68"/>
      <c r="H3" s="68"/>
    </row>
    <row r="4" spans="1:65" x14ac:dyDescent="0.3">
      <c r="A4" t="s">
        <v>28</v>
      </c>
      <c r="C4">
        <v>1</v>
      </c>
      <c r="D4" s="69"/>
      <c r="E4" s="69"/>
    </row>
    <row r="5" spans="1:65" x14ac:dyDescent="0.3">
      <c r="A5" t="s">
        <v>29</v>
      </c>
      <c r="C5">
        <v>1</v>
      </c>
      <c r="D5" s="69"/>
      <c r="E5" s="69"/>
    </row>
    <row r="6" spans="1:65" x14ac:dyDescent="0.3">
      <c r="A6" t="s">
        <v>30</v>
      </c>
      <c r="B6">
        <v>159</v>
      </c>
      <c r="C6">
        <v>1</v>
      </c>
      <c r="D6" s="69"/>
      <c r="E6" s="69"/>
      <c r="F6">
        <v>5.0199999999999996</v>
      </c>
      <c r="G6">
        <v>3.93</v>
      </c>
      <c r="H6">
        <v>3.28</v>
      </c>
    </row>
    <row r="7" spans="1:65" x14ac:dyDescent="0.3">
      <c r="A7" t="s">
        <v>31</v>
      </c>
      <c r="B7">
        <v>275.27</v>
      </c>
      <c r="C7">
        <f>IF(C13=1,0,1)</f>
        <v>1</v>
      </c>
      <c r="D7" s="69"/>
      <c r="E7" s="69"/>
      <c r="F7">
        <v>8.69</v>
      </c>
      <c r="G7">
        <v>6.8</v>
      </c>
      <c r="H7">
        <v>5.67</v>
      </c>
    </row>
    <row r="8" spans="1:65" x14ac:dyDescent="0.3">
      <c r="A8" t="s">
        <v>32</v>
      </c>
      <c r="B8">
        <v>168.9</v>
      </c>
      <c r="C8">
        <f>IF(C10=1,0,1)</f>
        <v>1</v>
      </c>
      <c r="D8" s="69"/>
      <c r="E8" s="69"/>
      <c r="F8">
        <v>5.33</v>
      </c>
      <c r="G8">
        <v>4.17</v>
      </c>
      <c r="H8">
        <v>3.48</v>
      </c>
    </row>
    <row r="9" spans="1:65" x14ac:dyDescent="0.3">
      <c r="A9" s="68" t="s">
        <v>64</v>
      </c>
      <c r="B9" s="68"/>
      <c r="C9" s="68"/>
      <c r="D9" s="68"/>
      <c r="E9" s="68"/>
      <c r="F9" s="68"/>
      <c r="G9" s="68"/>
      <c r="H9" s="68"/>
    </row>
    <row r="10" spans="1:65" x14ac:dyDescent="0.3">
      <c r="A10" t="s">
        <v>33</v>
      </c>
      <c r="B10">
        <v>415.83</v>
      </c>
      <c r="C10">
        <v>0</v>
      </c>
      <c r="D10" s="69"/>
      <c r="E10" s="69"/>
      <c r="F10">
        <v>13.12</v>
      </c>
      <c r="G10">
        <v>10.27</v>
      </c>
      <c r="H10">
        <v>8.57</v>
      </c>
    </row>
    <row r="11" spans="1:65" ht="86.4" x14ac:dyDescent="0.3">
      <c r="A11" t="s">
        <v>65</v>
      </c>
      <c r="B11">
        <v>527.1</v>
      </c>
      <c r="C11">
        <v>0</v>
      </c>
      <c r="D11" s="69"/>
      <c r="E11" s="69"/>
      <c r="F11">
        <v>16.64</v>
      </c>
      <c r="G11">
        <v>13.02</v>
      </c>
      <c r="H11">
        <v>10.86</v>
      </c>
      <c r="BM11" s="104" t="s">
        <v>66</v>
      </c>
    </row>
    <row r="12" spans="1:65" x14ac:dyDescent="0.3">
      <c r="A12" t="s">
        <v>35</v>
      </c>
      <c r="B12">
        <v>70</v>
      </c>
      <c r="C12">
        <v>0</v>
      </c>
      <c r="D12" s="69"/>
      <c r="E12" s="69"/>
      <c r="F12">
        <v>24.62</v>
      </c>
      <c r="G12">
        <v>19.27</v>
      </c>
      <c r="H12">
        <v>1.43</v>
      </c>
    </row>
    <row r="13" spans="1:65" x14ac:dyDescent="0.3">
      <c r="A13" t="s">
        <v>36</v>
      </c>
      <c r="B13">
        <v>780</v>
      </c>
      <c r="C13">
        <v>0</v>
      </c>
      <c r="D13" s="69"/>
      <c r="E13" s="69"/>
      <c r="F13">
        <v>5.0199999999999996</v>
      </c>
      <c r="G13">
        <v>3.93</v>
      </c>
      <c r="H13">
        <v>16.079999999999998</v>
      </c>
    </row>
    <row r="14" spans="1:65" x14ac:dyDescent="0.3">
      <c r="A14" s="70" t="s">
        <v>67</v>
      </c>
      <c r="B14" s="70">
        <f>IF(C4=1,B4,0)+IF(C5=1,B5,0)+IF(C6=1,B6,0)+IF(C7=1,B7,0)+IF(C8=1,B8,0)+IF(C10=1,B10,0)+IF(C11=1,B11,0)+IF(C12=1,B12,0)+IF(C13=1,B13,0)+B2</f>
        <v>2672.8</v>
      </c>
      <c r="C14" s="70"/>
      <c r="D14" s="70">
        <f>D2</f>
        <v>6.7999999999999996E-3</v>
      </c>
      <c r="E14" s="70">
        <f>E2</f>
        <v>2.9600000000000001E-2</v>
      </c>
      <c r="F14" s="70">
        <f>IF(C4=1,F4,0)+IF(C5=1,F5,0)+IF(C6=1,F6,0)+IF(C7=1,F7,0)+IF(C8=1,F8,0)+IF(C10=1,F10,0)+IF(C11=1,F11,0)+IF(C12=1,F12,0)+IF(C13=1,F13,0)+F2</f>
        <v>84.359999999999985</v>
      </c>
      <c r="G14" s="70">
        <f>IF(C4=1,G4,0)+IF(C5=1,G5,0)+IF(C6=1,G6,0)+IF(C7=1,G7,0)+IF(C8=1,G8,0)+IF(C10=1,G10,0)+IF(C11=1,G11,0)+IF(C12=1,G12,0)+IF(C13=1,G13,0)+G2</f>
        <v>66.02</v>
      </c>
      <c r="H14" s="70">
        <f>IF(C4=1,H4,0)+IF(C5=1,H5,0)+IF(C6=1,H6,0)+IF(C7=1,H7,0)+IF(C8=1,H8,0)+IF(C10=1,H10,0)+IF(C11=1,H11,0)+IF(C12=1,H12,0)+IF(C13=1,H13,0)+H2</f>
        <v>55.07</v>
      </c>
    </row>
    <row r="17" spans="1:8" x14ac:dyDescent="0.3">
      <c r="A17" s="68" t="s">
        <v>55</v>
      </c>
      <c r="B17" s="68" t="s">
        <v>51</v>
      </c>
      <c r="C17" s="68" t="s">
        <v>56</v>
      </c>
      <c r="D17" s="68" t="s">
        <v>57</v>
      </c>
      <c r="E17" s="68" t="s">
        <v>58</v>
      </c>
      <c r="F17" s="68" t="s">
        <v>59</v>
      </c>
      <c r="G17" s="68" t="s">
        <v>60</v>
      </c>
      <c r="H17" s="68" t="s">
        <v>61</v>
      </c>
    </row>
    <row r="18" spans="1:8" x14ac:dyDescent="0.3">
      <c r="A18" t="s">
        <v>68</v>
      </c>
      <c r="B18">
        <v>2194.0100000000002</v>
      </c>
      <c r="D18">
        <v>4.0000000000000001E-3</v>
      </c>
      <c r="E18">
        <v>1.9699999999999999E-2</v>
      </c>
      <c r="F18">
        <v>65.319999999999993</v>
      </c>
      <c r="G18">
        <v>51.12</v>
      </c>
      <c r="H18">
        <v>42.64</v>
      </c>
    </row>
    <row r="19" spans="1:8" x14ac:dyDescent="0.3">
      <c r="A19" s="68" t="s">
        <v>63</v>
      </c>
      <c r="B19" s="68"/>
      <c r="C19" s="68"/>
      <c r="D19" s="68"/>
      <c r="E19" s="68"/>
      <c r="F19" s="68"/>
      <c r="G19" s="68"/>
      <c r="H19" s="68"/>
    </row>
    <row r="20" spans="1:8" x14ac:dyDescent="0.3">
      <c r="A20" t="s">
        <v>28</v>
      </c>
      <c r="C20">
        <v>1</v>
      </c>
      <c r="D20" s="69"/>
      <c r="E20" s="69"/>
    </row>
    <row r="21" spans="1:8" x14ac:dyDescent="0.3">
      <c r="A21" t="s">
        <v>29</v>
      </c>
      <c r="C21">
        <v>1</v>
      </c>
      <c r="D21" s="69"/>
      <c r="E21" s="69"/>
    </row>
    <row r="22" spans="1:8" x14ac:dyDescent="0.3">
      <c r="A22" t="s">
        <v>30</v>
      </c>
      <c r="B22">
        <v>159</v>
      </c>
      <c r="C22">
        <v>1</v>
      </c>
      <c r="D22" s="69"/>
      <c r="E22" s="69"/>
      <c r="F22">
        <v>5.0199999999999996</v>
      </c>
      <c r="G22">
        <v>3.93</v>
      </c>
      <c r="H22">
        <v>3.28</v>
      </c>
    </row>
    <row r="23" spans="1:8" x14ac:dyDescent="0.3">
      <c r="A23" t="s">
        <v>31</v>
      </c>
      <c r="B23">
        <v>275.27</v>
      </c>
      <c r="C23">
        <f>IF(C29=1,0,1)</f>
        <v>0</v>
      </c>
      <c r="D23" s="69"/>
      <c r="E23" s="69"/>
      <c r="F23">
        <v>8.69</v>
      </c>
      <c r="G23">
        <v>6.8</v>
      </c>
      <c r="H23">
        <v>5.67</v>
      </c>
    </row>
    <row r="24" spans="1:8" x14ac:dyDescent="0.3">
      <c r="A24" t="s">
        <v>32</v>
      </c>
      <c r="B24">
        <v>168.9</v>
      </c>
      <c r="C24">
        <f>IF(C26=1,0,1)</f>
        <v>1</v>
      </c>
      <c r="D24" s="69"/>
      <c r="E24" s="69"/>
      <c r="F24">
        <v>5.33</v>
      </c>
      <c r="G24">
        <v>4.17</v>
      </c>
      <c r="H24">
        <v>3.48</v>
      </c>
    </row>
    <row r="25" spans="1:8" x14ac:dyDescent="0.3">
      <c r="A25" s="68" t="s">
        <v>64</v>
      </c>
      <c r="B25" s="68"/>
      <c r="C25" s="68"/>
      <c r="D25" s="68"/>
      <c r="E25" s="68"/>
      <c r="F25" s="68"/>
      <c r="G25" s="68"/>
      <c r="H25" s="68"/>
    </row>
    <row r="26" spans="1:8" x14ac:dyDescent="0.3">
      <c r="A26" t="s">
        <v>33</v>
      </c>
      <c r="B26">
        <v>415.83</v>
      </c>
      <c r="C26">
        <v>0</v>
      </c>
      <c r="D26" s="69"/>
      <c r="E26" s="69"/>
      <c r="F26">
        <v>13.12</v>
      </c>
      <c r="G26">
        <v>10.27</v>
      </c>
      <c r="H26">
        <v>8.57</v>
      </c>
    </row>
    <row r="27" spans="1:8" x14ac:dyDescent="0.3">
      <c r="A27" t="s">
        <v>65</v>
      </c>
      <c r="B27">
        <v>527.1</v>
      </c>
      <c r="C27">
        <v>0</v>
      </c>
      <c r="D27" s="69"/>
      <c r="E27" s="69"/>
      <c r="F27">
        <v>16.64</v>
      </c>
      <c r="G27">
        <v>13.02</v>
      </c>
      <c r="H27">
        <v>10.86</v>
      </c>
    </row>
    <row r="28" spans="1:8" x14ac:dyDescent="0.3">
      <c r="A28" t="s">
        <v>35</v>
      </c>
      <c r="B28">
        <v>70</v>
      </c>
      <c r="C28">
        <v>0</v>
      </c>
      <c r="D28" s="69"/>
      <c r="E28" s="69"/>
      <c r="F28">
        <v>24.62</v>
      </c>
      <c r="G28">
        <v>19.27</v>
      </c>
      <c r="H28">
        <v>1.43</v>
      </c>
    </row>
    <row r="29" spans="1:8" x14ac:dyDescent="0.3">
      <c r="A29" t="s">
        <v>36</v>
      </c>
      <c r="B29">
        <v>780</v>
      </c>
      <c r="C29">
        <v>1</v>
      </c>
      <c r="D29" s="69"/>
      <c r="E29" s="69"/>
      <c r="F29">
        <v>5.0199999999999996</v>
      </c>
      <c r="G29">
        <v>3.93</v>
      </c>
      <c r="H29">
        <v>16.079999999999998</v>
      </c>
    </row>
    <row r="30" spans="1:8" x14ac:dyDescent="0.3">
      <c r="A30" s="70" t="s">
        <v>67</v>
      </c>
      <c r="B30" s="70">
        <f>IF(C20=1,B20,0)+IF(C21=1,B21,0)+IF(C22=1,B22,0)+IF(C23=1,B23,0)+IF(C24=1,B24,0)+IF(C26=1,B26,0)+IF(C27=1,B27,0)+IF(C28=1,B28,0)+IF(C29=1,B29,0)+B18</f>
        <v>3301.9100000000003</v>
      </c>
      <c r="C30" s="70"/>
      <c r="D30" s="70">
        <f>D18</f>
        <v>4.0000000000000001E-3</v>
      </c>
      <c r="E30" s="70">
        <f>E18</f>
        <v>1.9699999999999999E-2</v>
      </c>
      <c r="F30" s="70">
        <f>IF(C20=1,F20,0)+IF(C21=1,F21,0)+IF(C22=1,F22,0)+IF(C23=1,F23,0)+IF(C24=1,F24,0)+IF(C26=1,F26,0)+IF(C27=1,F27,0)+IF(C28=1,F28,0)+IF(C29=1,F29,0)+F18</f>
        <v>80.69</v>
      </c>
      <c r="G30" s="70">
        <f>IF(C20=1,G20,0)+IF(C21=1,G21,0)+IF(C22=1,G22,0)+IF(C23=1,G23,0)+IF(C24=1,G24,0)+IF(C26=1,G26,0)+IF(C27=1,G27,0)+IF(C28=1,G28,0)+IF(C29=1,G29,0)+G18</f>
        <v>63.15</v>
      </c>
      <c r="H30" s="70">
        <f>IF(C20=1,H20,0)+IF(C21=1,H21,0)+IF(C22=1,H22,0)+IF(C23=1,H23,0)+IF(C24=1,H24,0)+IF(C26=1,H26,0)+IF(C27=1,H27,0)+IF(C28=1,H28,0)+IF(C29=1,H29,0)+H18</f>
        <v>65.47999999999999</v>
      </c>
    </row>
    <row r="33" spans="1:8" x14ac:dyDescent="0.3">
      <c r="A33" s="68" t="s">
        <v>55</v>
      </c>
      <c r="B33" s="68" t="s">
        <v>51</v>
      </c>
      <c r="C33" s="68" t="s">
        <v>56</v>
      </c>
      <c r="D33" s="68" t="s">
        <v>57</v>
      </c>
      <c r="E33" s="68" t="s">
        <v>58</v>
      </c>
      <c r="F33" s="68" t="s">
        <v>59</v>
      </c>
      <c r="G33" s="68" t="s">
        <v>60</v>
      </c>
      <c r="H33" s="68" t="s">
        <v>61</v>
      </c>
    </row>
    <row r="34" spans="1:8" x14ac:dyDescent="0.3">
      <c r="A34" t="s">
        <v>69</v>
      </c>
      <c r="B34">
        <v>1418.4</v>
      </c>
      <c r="D34">
        <v>6.7000000000000002E-3</v>
      </c>
      <c r="E34">
        <v>3.0800000000000001E-2</v>
      </c>
      <c r="F34">
        <v>44.27</v>
      </c>
      <c r="G34">
        <v>35.03</v>
      </c>
      <c r="H34">
        <v>29.22</v>
      </c>
    </row>
    <row r="35" spans="1:8" x14ac:dyDescent="0.3">
      <c r="A35" s="68" t="s">
        <v>63</v>
      </c>
      <c r="B35" s="68"/>
      <c r="C35" s="68"/>
      <c r="D35" s="68"/>
      <c r="E35" s="68"/>
      <c r="F35" s="68"/>
      <c r="G35" s="68"/>
      <c r="H35" s="68"/>
    </row>
    <row r="36" spans="1:8" x14ac:dyDescent="0.3">
      <c r="A36" t="s">
        <v>40</v>
      </c>
      <c r="C36">
        <v>1</v>
      </c>
      <c r="D36" s="69"/>
      <c r="E36" s="69"/>
    </row>
    <row r="37" spans="1:8" x14ac:dyDescent="0.3">
      <c r="A37" t="s">
        <v>41</v>
      </c>
      <c r="C37">
        <v>1</v>
      </c>
      <c r="D37" s="69"/>
      <c r="E37" s="69"/>
    </row>
    <row r="38" spans="1:8" x14ac:dyDescent="0.3">
      <c r="A38" t="s">
        <v>30</v>
      </c>
      <c r="B38">
        <v>159</v>
      </c>
      <c r="C38">
        <v>1</v>
      </c>
      <c r="D38" s="69"/>
      <c r="E38" s="69"/>
      <c r="F38">
        <v>5.0199999999999996</v>
      </c>
      <c r="G38">
        <v>3.93</v>
      </c>
      <c r="H38">
        <v>3.28</v>
      </c>
    </row>
    <row r="39" spans="1:8" x14ac:dyDescent="0.3">
      <c r="A39" s="68" t="s">
        <v>64</v>
      </c>
      <c r="B39" s="68"/>
      <c r="C39" s="68"/>
      <c r="D39" s="68"/>
      <c r="E39" s="68"/>
      <c r="F39" s="68"/>
      <c r="G39" s="68"/>
      <c r="H39" s="68"/>
    </row>
    <row r="40" spans="1:8" x14ac:dyDescent="0.3">
      <c r="A40" t="s">
        <v>70</v>
      </c>
      <c r="B40">
        <v>40.99</v>
      </c>
      <c r="C40">
        <v>0</v>
      </c>
      <c r="D40" s="69"/>
      <c r="E40" s="69"/>
      <c r="F40">
        <v>1.29</v>
      </c>
      <c r="G40">
        <v>1.01</v>
      </c>
      <c r="H40">
        <v>0.84</v>
      </c>
    </row>
    <row r="41" spans="1:8" x14ac:dyDescent="0.3">
      <c r="A41" t="s">
        <v>47</v>
      </c>
      <c r="B41">
        <v>187.42</v>
      </c>
      <c r="C41">
        <v>0</v>
      </c>
      <c r="D41" s="69"/>
      <c r="E41" s="69"/>
      <c r="F41">
        <v>5.92</v>
      </c>
      <c r="G41">
        <v>4.63</v>
      </c>
      <c r="H41">
        <v>3.86</v>
      </c>
    </row>
    <row r="42" spans="1:8" x14ac:dyDescent="0.3">
      <c r="A42" t="s">
        <v>48</v>
      </c>
      <c r="B42">
        <v>327.98</v>
      </c>
      <c r="C42">
        <v>0</v>
      </c>
      <c r="D42" s="69"/>
      <c r="E42" s="69"/>
      <c r="F42">
        <v>10.35</v>
      </c>
      <c r="G42">
        <v>8.1</v>
      </c>
      <c r="H42">
        <v>6.76</v>
      </c>
    </row>
    <row r="43" spans="1:8" x14ac:dyDescent="0.3">
      <c r="A43" t="s">
        <v>49</v>
      </c>
      <c r="B43">
        <v>120.65</v>
      </c>
      <c r="C43">
        <v>0</v>
      </c>
      <c r="D43" s="69"/>
      <c r="E43" s="69"/>
      <c r="F43">
        <v>3.81</v>
      </c>
      <c r="G43">
        <v>2.98</v>
      </c>
      <c r="H43">
        <v>2.4900000000000002</v>
      </c>
    </row>
    <row r="44" spans="1:8" x14ac:dyDescent="0.3">
      <c r="A44" t="s">
        <v>50</v>
      </c>
      <c r="B44">
        <v>70</v>
      </c>
      <c r="C44">
        <v>0</v>
      </c>
      <c r="D44" s="69"/>
      <c r="E44" s="69"/>
      <c r="F44">
        <v>2.2000000000000002</v>
      </c>
      <c r="G44">
        <v>1.72</v>
      </c>
      <c r="H44">
        <v>1.43</v>
      </c>
    </row>
    <row r="45" spans="1:8" x14ac:dyDescent="0.3">
      <c r="A45" s="70" t="s">
        <v>67</v>
      </c>
      <c r="B45" s="70">
        <f>IF(OR(OR(OR(AND(C41,C42),AND(C41,C43),AND(C42,C43),AND(AND(C41,C42),C43)))),"Erreur",IF(C36=1,B36,0)+IF(C37=1,B37,0)+IF(C38=1,B38,0)+IF(C40=1,B40,0)+IF(C41=1,B41,0)+IF(C42=1,B42,0)+IF(C43=1,B43,0)+B34)</f>
        <v>1577.4</v>
      </c>
      <c r="C45" s="70"/>
      <c r="D45" s="70">
        <f>D34</f>
        <v>6.7000000000000002E-3</v>
      </c>
      <c r="E45" s="70">
        <f>E34</f>
        <v>3.0800000000000001E-2</v>
      </c>
      <c r="F45" s="70">
        <f>IF(OR(OR(OR(AND(C41,C42),AND(C41,C43),AND(C42,C43),AND(AND(C41,C42),C43)))),"Erreur",IF(C36=1,F36,0)+IF(C37=1,F37,0)+IF(C38=1,F38,0)+IF(C40=1,F40,0)+IF(C41=1,F41,0)+IF(C42=1,F42,0)+IF(C43=1,F43,0)+IF(C44=1,F44,0)+F34)</f>
        <v>49.290000000000006</v>
      </c>
      <c r="G45" s="70">
        <f>IF(OR(OR(OR(AND(C41,C42),AND(C41,C43),AND(C42,C43),AND(AND(C41,C42),C43)))),"Erreur",IF(C36=1,G36,0)+IF(C37=1,G37,0)+IF(C38=1,G38,0)+IF(C40=1,G40,0)+IF(C41=1,G41,0)+IF(C42=1,G42,0)+IF(C43=1,G43,0)+IF(C44=1,G44,0)+G34)</f>
        <v>38.96</v>
      </c>
      <c r="H45" s="70">
        <f>IF(OR(OR(OR(AND(C41,C42),AND(C41,C43),AND(C42,C43),AND(AND(C41,C42),C43)))),"Erreur",IF(C36=1,H36,0)+IF(C37=1,H37,0)+IF(C38=1,H38,0)+IF(C40=1,H40,0)+IF(C41=1,H41,0)+IF(C42=1,H42,0)+IF(C43=1,H43,0)+IF(C44=1,H44,0)+H34)</f>
        <v>32.5</v>
      </c>
    </row>
    <row r="48" spans="1:8" x14ac:dyDescent="0.3">
      <c r="A48" s="68" t="s">
        <v>55</v>
      </c>
      <c r="B48" s="68" t="s">
        <v>51</v>
      </c>
      <c r="C48" s="68" t="s">
        <v>56</v>
      </c>
      <c r="D48" s="68" t="s">
        <v>57</v>
      </c>
      <c r="E48" s="68" t="s">
        <v>58</v>
      </c>
      <c r="F48" s="68" t="s">
        <v>59</v>
      </c>
      <c r="G48" s="68" t="s">
        <v>60</v>
      </c>
      <c r="H48" s="68" t="s">
        <v>61</v>
      </c>
    </row>
    <row r="49" spans="1:8" x14ac:dyDescent="0.3">
      <c r="A49" t="s">
        <v>71</v>
      </c>
      <c r="B49">
        <v>1064.72</v>
      </c>
      <c r="D49">
        <v>9.1000000000000004E-3</v>
      </c>
      <c r="E49">
        <v>4.6699999999999998E-2</v>
      </c>
      <c r="F49">
        <v>33.61</v>
      </c>
      <c r="G49">
        <v>26.3</v>
      </c>
      <c r="H49">
        <v>21.94</v>
      </c>
    </row>
    <row r="50" spans="1:8" x14ac:dyDescent="0.3">
      <c r="A50" s="68" t="s">
        <v>63</v>
      </c>
      <c r="B50" s="68"/>
      <c r="C50" s="68"/>
      <c r="D50" s="68"/>
      <c r="E50" s="68"/>
      <c r="F50" s="68"/>
      <c r="G50" s="68"/>
      <c r="H50" s="68"/>
    </row>
    <row r="51" spans="1:8" x14ac:dyDescent="0.3">
      <c r="A51" t="s">
        <v>40</v>
      </c>
      <c r="C51">
        <v>1</v>
      </c>
      <c r="D51" s="69"/>
      <c r="E51" s="69"/>
    </row>
    <row r="52" spans="1:8" x14ac:dyDescent="0.3">
      <c r="A52" t="s">
        <v>41</v>
      </c>
      <c r="C52">
        <v>1</v>
      </c>
      <c r="D52" s="69"/>
      <c r="E52" s="69"/>
    </row>
    <row r="53" spans="1:8" x14ac:dyDescent="0.3">
      <c r="A53" t="s">
        <v>42</v>
      </c>
      <c r="B53">
        <v>27.6</v>
      </c>
      <c r="C53">
        <v>1</v>
      </c>
      <c r="D53" s="69"/>
      <c r="E53" s="69"/>
      <c r="F53">
        <v>0.87</v>
      </c>
      <c r="G53">
        <v>0.68</v>
      </c>
      <c r="H53">
        <v>0.56999999999999995</v>
      </c>
    </row>
    <row r="54" spans="1:8" x14ac:dyDescent="0.3">
      <c r="A54" t="s">
        <v>30</v>
      </c>
      <c r="B54">
        <v>159</v>
      </c>
      <c r="C54">
        <v>1</v>
      </c>
      <c r="D54" s="69"/>
      <c r="E54" s="69"/>
      <c r="F54">
        <v>5.0199999999999996</v>
      </c>
      <c r="G54">
        <v>3.93</v>
      </c>
      <c r="H54">
        <v>3.28</v>
      </c>
    </row>
    <row r="55" spans="1:8" x14ac:dyDescent="0.3">
      <c r="A55" s="68" t="s">
        <v>64</v>
      </c>
      <c r="B55" s="68"/>
      <c r="C55" s="68"/>
      <c r="D55" s="68"/>
      <c r="E55" s="68"/>
      <c r="F55" s="68"/>
      <c r="G55" s="68"/>
      <c r="H55" s="68"/>
    </row>
    <row r="56" spans="1:8" x14ac:dyDescent="0.3">
      <c r="A56" t="s">
        <v>43</v>
      </c>
      <c r="B56">
        <v>150.81</v>
      </c>
      <c r="C56">
        <v>0</v>
      </c>
      <c r="D56" s="69"/>
      <c r="E56" s="69"/>
      <c r="F56">
        <v>4.76</v>
      </c>
      <c r="G56">
        <v>3.72</v>
      </c>
      <c r="H56">
        <v>3.11</v>
      </c>
    </row>
    <row r="57" spans="1:8" x14ac:dyDescent="0.3">
      <c r="A57" t="s">
        <v>44</v>
      </c>
      <c r="B57">
        <v>187.42</v>
      </c>
      <c r="C57">
        <v>0</v>
      </c>
      <c r="D57" s="69"/>
      <c r="E57" s="69"/>
      <c r="F57">
        <v>5.92</v>
      </c>
      <c r="G57">
        <v>4.63</v>
      </c>
      <c r="H57">
        <v>3.96</v>
      </c>
    </row>
    <row r="58" spans="1:8" x14ac:dyDescent="0.3">
      <c r="A58" t="s">
        <v>72</v>
      </c>
      <c r="B58">
        <v>72.39</v>
      </c>
      <c r="C58">
        <v>0</v>
      </c>
      <c r="D58" s="69"/>
      <c r="E58" s="69"/>
      <c r="F58">
        <v>2.2799999999999998</v>
      </c>
      <c r="G58">
        <v>1.79</v>
      </c>
      <c r="H58">
        <v>1.49</v>
      </c>
    </row>
    <row r="59" spans="1:8" x14ac:dyDescent="0.3">
      <c r="A59" s="70" t="s">
        <v>67</v>
      </c>
      <c r="B59" s="70">
        <f>IF(OR(OR(OR(AND(C56,C57),AND(C56,C58),AND(C57,C58),AND(AND(C56,C57),C58))))=TRUE,"Erreur",IF(C51=1,B51,0)+IF(C52=1,B52,0)+IF(C54=1,B54,0)+IF(C56=1,B56,0)+IF(C57=1,B57,0)+IF(C58=1,B58,0)+IF(C53=1,B53,0)+B49)</f>
        <v>1251.32</v>
      </c>
      <c r="C59" s="70"/>
      <c r="D59" s="70">
        <f>D49</f>
        <v>9.1000000000000004E-3</v>
      </c>
      <c r="E59" s="70">
        <f>E49</f>
        <v>4.6699999999999998E-2</v>
      </c>
      <c r="F59" s="70">
        <f>IF(OR(OR(OR(AND(C56,C57),AND(C56,C58),AND(C57,C58),AND(AND(C56,C57),C58))))=TRUE,"Erreur",IF(C51=1,F51,0)+IF(C52=1,F52,0)+IF(C54=1,F54,0)+IF(C56=1,F56,0)+IF(C57=1,F57,0)+IF(C58=1,F58,0)+IF(C53=1,F53,0)+F49)</f>
        <v>39.5</v>
      </c>
      <c r="G59" s="70">
        <f>IF(OR(OR(OR(AND(C56,C57),AND(C56,C58),AND(C57,C58),AND(AND(C56,C57),C58))))=TRUE,"Erreur",IF(C51=1,G51,0)+IF(C52=1,G52,0)+IF(C54=1,G54,0)+IF(C56=1,G56,0)+IF(C57=1,G57,0)+IF(C58=1,G58,0)+IF(C53=1,G53,0)+G49)</f>
        <v>30.91</v>
      </c>
      <c r="H59" s="70">
        <f>IF(OR(OR(OR(AND(C56,C57),AND(C56,C58),AND(C57,C58),AND(AND(C56,C57),C58))))=TRUE,"Erreur",IF(C51=1,H51,0)+IF(C52=1,H52,0)+IF(C54=1,H54,0)+IF(C56=1,H56,0)+IF(C57=1,H57,0)+IF(C58=1,H58,0)+IF(C53=1,H53,0)+H49)</f>
        <v>25.79</v>
      </c>
    </row>
    <row r="62" spans="1:8" x14ac:dyDescent="0.3">
      <c r="A62" s="68" t="s">
        <v>55</v>
      </c>
      <c r="B62" s="68" t="s">
        <v>51</v>
      </c>
      <c r="C62" s="68" t="s">
        <v>56</v>
      </c>
      <c r="D62" s="68" t="s">
        <v>57</v>
      </c>
      <c r="E62" s="68" t="s">
        <v>58</v>
      </c>
      <c r="F62" s="68" t="s">
        <v>59</v>
      </c>
      <c r="G62" s="68" t="s">
        <v>60</v>
      </c>
      <c r="H62" s="68" t="s">
        <v>61</v>
      </c>
    </row>
    <row r="63" spans="1:8" x14ac:dyDescent="0.3">
      <c r="A63" t="s">
        <v>73</v>
      </c>
      <c r="B63">
        <v>358.64</v>
      </c>
      <c r="D63">
        <v>8.3999999999999995E-3</v>
      </c>
      <c r="E63">
        <v>4.6699999999999998E-2</v>
      </c>
      <c r="F63">
        <v>11.32</v>
      </c>
      <c r="G63">
        <v>8.86</v>
      </c>
      <c r="H63">
        <v>7.39</v>
      </c>
    </row>
    <row r="64" spans="1:8" x14ac:dyDescent="0.3">
      <c r="A64" s="68" t="s">
        <v>63</v>
      </c>
      <c r="B64" s="68"/>
      <c r="C64" s="68"/>
      <c r="D64" s="68"/>
      <c r="E64" s="68"/>
      <c r="F64" s="68"/>
      <c r="G64" s="68"/>
      <c r="H64" s="68"/>
    </row>
    <row r="65" spans="1:8" x14ac:dyDescent="0.3">
      <c r="A65" t="s">
        <v>30</v>
      </c>
      <c r="B65">
        <v>159</v>
      </c>
      <c r="C65">
        <v>1</v>
      </c>
      <c r="D65" s="69"/>
      <c r="E65" s="69"/>
      <c r="F65">
        <v>5.0199999999999996</v>
      </c>
      <c r="G65">
        <v>3.93</v>
      </c>
      <c r="H65">
        <v>3.28</v>
      </c>
    </row>
    <row r="66" spans="1:8" x14ac:dyDescent="0.3">
      <c r="A66" t="s">
        <v>37</v>
      </c>
      <c r="B66">
        <v>27.6</v>
      </c>
      <c r="C66">
        <v>1</v>
      </c>
      <c r="D66" s="69"/>
      <c r="E66" s="69"/>
      <c r="F66">
        <v>0.87</v>
      </c>
      <c r="G66">
        <v>0.68</v>
      </c>
      <c r="H66">
        <v>0.56999999999999995</v>
      </c>
    </row>
    <row r="67" spans="1:8" x14ac:dyDescent="0.3">
      <c r="A67" s="68" t="s">
        <v>64</v>
      </c>
      <c r="B67" s="68"/>
      <c r="C67" s="68"/>
      <c r="D67" s="68"/>
      <c r="E67" s="68"/>
      <c r="F67" s="68"/>
      <c r="G67" s="68"/>
      <c r="H67" s="68"/>
    </row>
    <row r="68" spans="1:8" x14ac:dyDescent="0.3">
      <c r="A68" t="s">
        <v>74</v>
      </c>
      <c r="B68">
        <v>93.7</v>
      </c>
      <c r="C68">
        <v>0</v>
      </c>
      <c r="D68" s="69"/>
      <c r="E68" s="69"/>
      <c r="F68">
        <v>2.96</v>
      </c>
      <c r="G68">
        <v>2.31</v>
      </c>
      <c r="H68">
        <v>1.93</v>
      </c>
    </row>
    <row r="69" spans="1:8" x14ac:dyDescent="0.3">
      <c r="A69" s="70" t="s">
        <v>67</v>
      </c>
      <c r="B69" s="70">
        <f>IF(C65=1,B65,0)+IF(C68=1,B68,0)+IF(C66=1,B66,0)+B63</f>
        <v>545.24</v>
      </c>
      <c r="C69" s="70"/>
      <c r="D69" s="70">
        <f>D63</f>
        <v>8.3999999999999995E-3</v>
      </c>
      <c r="E69" s="70">
        <f>E63</f>
        <v>4.6699999999999998E-2</v>
      </c>
      <c r="F69" s="70">
        <f>IF(C65=1,F65,0)+IF(C68=1,F68,0)+IF(C66=1,F66,0)+F63</f>
        <v>17.21</v>
      </c>
      <c r="G69" s="70">
        <f>IF(C65=1,G65,0)+IF(C68=1,G68,0)+IF(C66=1,G66,0)+G63</f>
        <v>13.469999999999999</v>
      </c>
      <c r="H69" s="70">
        <f>IF(C65=1,H65,0)+IF(C68=1,H68,0)+IF(C66=1,H66,0)+H63</f>
        <v>11.239999999999998</v>
      </c>
    </row>
  </sheetData>
  <conditionalFormatting sqref="C41">
    <cfRule type="expression" dxfId="5" priority="3">
      <formula>AND(OR(OR(OR(AND(C41,C42),AND(C41,C43),AND(C42,C43),AND(AND(C41,C42),C43)))),C41)</formula>
    </cfRule>
  </conditionalFormatting>
  <conditionalFormatting sqref="C42">
    <cfRule type="expression" dxfId="4" priority="2">
      <formula>AND(OR(OR(OR(AND(C41,C42),AND(C41,C43),AND(C42,C43),AND(AND(C41,C42),C43)))),C42)</formula>
    </cfRule>
  </conditionalFormatting>
  <conditionalFormatting sqref="C43">
    <cfRule type="expression" dxfId="3" priority="1">
      <formula>AND(OR(OR(OR(AND(C41,C42),AND(C41,C43),AND(C42,C43),AND(AND(C41,C42),C43)))),C43)</formula>
    </cfRule>
  </conditionalFormatting>
  <conditionalFormatting sqref="C56">
    <cfRule type="expression" dxfId="2" priority="6">
      <formula>AND(OR(OR(OR(AND(C56,C57),AND(C56,C58),AND(C57,C58),AND(AND(C56,C57),C58)))),$C$56)</formula>
    </cfRule>
  </conditionalFormatting>
  <conditionalFormatting sqref="C57">
    <cfRule type="expression" dxfId="1" priority="5">
      <formula>AND(OR(OR(OR(AND(C56,C57),AND(C56,C58),AND(C57,C58),AND(AND(C56,C57),C58)))),$C$57)</formula>
    </cfRule>
  </conditionalFormatting>
  <conditionalFormatting sqref="C58">
    <cfRule type="expression" dxfId="0" priority="4">
      <formula>AND(OR(OR(OR(AND(C56,C57),AND(C56,C58),AND(C57,C58),AND(AND(C56,C57),C58)))),$C$58)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DABA847C970543AE4C977313A372A4" ma:contentTypeVersion="20" ma:contentTypeDescription="Crée un document." ma:contentTypeScope="" ma:versionID="214d4a6d935f8373d93916607c707d69">
  <xsd:schema xmlns:xsd="http://www.w3.org/2001/XMLSchema" xmlns:xs="http://www.w3.org/2001/XMLSchema" xmlns:p="http://schemas.microsoft.com/office/2006/metadata/properties" xmlns:ns2="1448c324-4362-425e-a2e9-1fbfc7bf8ac1" xmlns:ns3="fda25856-f5ae-4f33-a1bb-9903586755f2" targetNamespace="http://schemas.microsoft.com/office/2006/metadata/properties" ma:root="true" ma:fieldsID="2cdde9a7f7a3cd19eefb3c8fb06b81fa" ns2:_="" ns3:_="">
    <xsd:import namespace="1448c324-4362-425e-a2e9-1fbfc7bf8ac1"/>
    <xsd:import namespace="fda25856-f5ae-4f33-a1bb-9903586755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  <xsd:element ref="ns2:MediaServiceLocation" minOccurs="0"/>
                <xsd:element ref="ns2:apercu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48c324-4362-425e-a2e9-1fbfc7bf8a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979381ec-ee8b-4a21-8c53-b800cfaa77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État de validation" ma:internalName="_x00c9_tat_x0020_de_x0020_validation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apercu" ma:index="26" nillable="true" ma:displayName="apercu" ma:format="Thumbnail" ma:internalName="apercu">
      <xsd:simpleType>
        <xsd:restriction base="dms:Unknown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25856-f5ae-4f33-a1bb-9903586755f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0b6d619-02dc-408a-9e12-5ceb020deeb8}" ma:internalName="TaxCatchAll" ma:showField="CatchAllData" ma:web="fda25856-f5ae-4f33-a1bb-9903586755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448c324-4362-425e-a2e9-1fbfc7bf8ac1">
      <Terms xmlns="http://schemas.microsoft.com/office/infopath/2007/PartnerControls"/>
    </lcf76f155ced4ddcb4097134ff3c332f>
    <TaxCatchAll xmlns="fda25856-f5ae-4f33-a1bb-9903586755f2" xsi:nil="true"/>
    <_Flow_SignoffStatus xmlns="1448c324-4362-425e-a2e9-1fbfc7bf8ac1" xsi:nil="true"/>
    <apercu xmlns="1448c324-4362-425e-a2e9-1fbfc7bf8ac1" xsi:nil="true"/>
  </documentManagement>
</p:properties>
</file>

<file path=customXml/itemProps1.xml><?xml version="1.0" encoding="utf-8"?>
<ds:datastoreItem xmlns:ds="http://schemas.openxmlformats.org/officeDocument/2006/customXml" ds:itemID="{D261A061-8581-4648-A623-6F476FCCDC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48c324-4362-425e-a2e9-1fbfc7bf8ac1"/>
    <ds:schemaRef ds:uri="fda25856-f5ae-4f33-a1bb-9903586755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BFE274-FDE5-434F-AB77-0F6C18DB7C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5583C9-D5BB-40DA-9B3F-2301D8A174EA}">
  <ds:schemaRefs>
    <ds:schemaRef ds:uri="http://schemas.microsoft.com/office/2006/metadata/properties"/>
    <ds:schemaRef ds:uri="http://schemas.microsoft.com/office/infopath/2007/PartnerControls"/>
    <ds:schemaRef ds:uri="1448c324-4362-425e-a2e9-1fbfc7bf8ac1"/>
    <ds:schemaRef ds:uri="fda25856-f5ae-4f33-a1bb-9903586755f2"/>
  </ds:schemaRefs>
</ds:datastoreItem>
</file>

<file path=docMetadata/LabelInfo.xml><?xml version="1.0" encoding="utf-8"?>
<clbl:labelList xmlns:clbl="http://schemas.microsoft.com/office/2020/mipLabelMetadata">
  <clbl:label id="{0a217bfd-7fc6-4e23-babe-07368f99370d}" enabled="1" method="Standard" siteId="{fda9decf-e892-43ac-9d9f-1a493f9f98d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Fichier France</vt:lpstr>
      <vt:lpstr>Prix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BLAIN, OLIVIER</dc:creator>
  <cp:keywords/>
  <dc:description/>
  <cp:lastModifiedBy>VERDON, Axel</cp:lastModifiedBy>
  <cp:revision/>
  <dcterms:created xsi:type="dcterms:W3CDTF">2023-06-02T12:21:49Z</dcterms:created>
  <dcterms:modified xsi:type="dcterms:W3CDTF">2025-04-07T15:12:07Z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0x01010041DABA847C970543AE4C977313A372A4</vt:lpwstr>
  </property>
  <property fmtid="{D5CDD505-2E9C-101B-9397-08002B2CF9AE}" pid="3" name="MSIP_Label_f5dc6714-9f23-4030-b547-8c94b19e0b7a_Enabled">
    <vt:lpwstr>true</vt:lpwstr>
  </property>
  <property fmtid="{D5CDD505-2E9C-101B-9397-08002B2CF9AE}" pid="4" name="MSIP_Label_f5dc6714-9f23-4030-b547-8c94b19e0b7a_SetDate">
    <vt:lpwstr>2023-07-12T14:16:41Z</vt:lpwstr>
  </property>
  <property fmtid="{D5CDD505-2E9C-101B-9397-08002B2CF9AE}" pid="5" name="MSIP_Label_f5dc6714-9f23-4030-b547-8c94b19e0b7a_Method">
    <vt:lpwstr>Standard</vt:lpwstr>
  </property>
  <property fmtid="{D5CDD505-2E9C-101B-9397-08002B2CF9AE}" pid="6" name="MSIP_Label_f5dc6714-9f23-4030-b547-8c94b19e0b7a_Name">
    <vt:lpwstr>Internal Information (R3)</vt:lpwstr>
  </property>
  <property fmtid="{D5CDD505-2E9C-101B-9397-08002B2CF9AE}" pid="7" name="MSIP_Label_f5dc6714-9f23-4030-b547-8c94b19e0b7a_SiteId">
    <vt:lpwstr>acbd4e6b-e845-4677-853c-a8d24faf3655</vt:lpwstr>
  </property>
  <property fmtid="{D5CDD505-2E9C-101B-9397-08002B2CF9AE}" pid="8" name="MSIP_Label_f5dc6714-9f23-4030-b547-8c94b19e0b7a_ActionId">
    <vt:lpwstr>8f98669c-617f-44b2-8eff-364330df6396</vt:lpwstr>
  </property>
  <property fmtid="{D5CDD505-2E9C-101B-9397-08002B2CF9AE}" pid="9" name="MSIP_Label_f5dc6714-9f23-4030-b547-8c94b19e0b7a_ContentBits">
    <vt:lpwstr>0</vt:lpwstr>
  </property>
  <property fmtid="{D5CDD505-2E9C-101B-9397-08002B2CF9AE}" pid="10" name="MediaServiceImageTags">
    <vt:lpwstr/>
  </property>
</Properties>
</file>