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HP" sheetId="1" state="visible" r:id="rId2"/>
    <sheet name="Keterang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<sst xmlns="http://schemas.openxmlformats.org/spreadsheetml/2006/main" count="214" uniqueCount="76">
  <si>
    <t xml:space="preserve">Value</t>
  </si>
  <si>
    <t xml:space="preserve">Cost</t>
  </si>
  <si>
    <t xml:space="preserve">Weight</t>
  </si>
  <si>
    <t xml:space="preserve">Kode Kebutuhan</t>
  </si>
  <si>
    <t xml:space="preserve">SR</t>
  </si>
  <si>
    <t xml:space="preserve">R</t>
  </si>
  <si>
    <t xml:space="preserve">N</t>
  </si>
  <si>
    <t xml:space="preserve">T</t>
  </si>
  <si>
    <t xml:space="preserve">ST</t>
  </si>
  <si>
    <t xml:space="preserve">Total</t>
  </si>
  <si>
    <t xml:space="preserve">Req. 1</t>
  </si>
  <si>
    <t xml:space="preserve">Req. 2</t>
  </si>
  <si>
    <t xml:space="preserve">Req. 3</t>
  </si>
  <si>
    <t xml:space="preserve">Req. 4</t>
  </si>
  <si>
    <t xml:space="preserve">LOWEST</t>
  </si>
  <si>
    <t xml:space="preserve">Req. 5</t>
  </si>
  <si>
    <t xml:space="preserve">HIGHEST</t>
  </si>
  <si>
    <t xml:space="preserve">Req. 6</t>
  </si>
  <si>
    <t xml:space="preserve">Req. 7</t>
  </si>
  <si>
    <t xml:space="preserve">Req. 8</t>
  </si>
  <si>
    <t xml:space="preserve">Req. 9</t>
  </si>
  <si>
    <t xml:space="preserve">Req. 10</t>
  </si>
  <si>
    <t xml:space="preserve">Perhitungan pada tabel ini didasari oleh total beban pada tabel sebelumnya, dengan pembagian seperti berikut:</t>
  </si>
  <si>
    <t xml:space="preserve">Selisih Bobot</t>
  </si>
  <si>
    <t xml:space="preserve">Nilai</t>
  </si>
  <si>
    <t xml:space="preserve">1 dan 2</t>
  </si>
  <si>
    <t xml:space="preserve">3 dan 4</t>
  </si>
  <si>
    <t xml:space="preserve">5 dan 6</t>
  </si>
  <si>
    <t xml:space="preserve">7, 8, dan lebih</t>
  </si>
  <si>
    <t xml:space="preserve">Normalisasi Kolom</t>
  </si>
  <si>
    <t xml:space="preserve">Sum Row</t>
  </si>
  <si>
    <t xml:space="preserve">Sum Row / 5</t>
  </si>
  <si>
    <t xml:space="preserve">Kebutuhan</t>
  </si>
  <si>
    <t xml:space="preserve">High Margin</t>
  </si>
  <si>
    <t xml:space="preserve">Low Margin</t>
  </si>
  <si>
    <t xml:space="preserve">Priority</t>
  </si>
  <si>
    <t xml:space="preserve">if value / cost</t>
  </si>
  <si>
    <t xml:space="preserve">High</t>
  </si>
  <si>
    <t xml:space="preserve">&gt; 2</t>
  </si>
  <si>
    <t xml:space="preserve">Medium</t>
  </si>
  <si>
    <t xml:space="preserve">1/2 &gt; v &gt; 2</t>
  </si>
  <si>
    <t xml:space="preserve">Low</t>
  </si>
  <si>
    <t xml:space="preserve">&lt; 1/2</t>
  </si>
  <si>
    <t xml:space="preserve">Kode kebutuhan</t>
  </si>
  <si>
    <t xml:space="preserve">Sistem memungkinkan penguna mendaftarkan akun baru dengan memasukkan beberapa data pengguna.</t>
  </si>
  <si>
    <t xml:space="preserve">=&gt;</t>
  </si>
  <si>
    <t xml:space="preserve">SKPL-F02</t>
  </si>
  <si>
    <t xml:space="preserve">Sistem memungkinkan pengguna yang telah mempunyai akun dapat mengedit data dan menghapus akunnya</t>
  </si>
  <si>
    <t xml:space="preserve">SKPL-F01</t>
  </si>
  <si>
    <t xml:space="preserve">Tabel singkatan dari tabel AHP</t>
  </si>
  <si>
    <t xml:space="preserve">Sistem memungkinkan pengguna untuk membuat laporan dengan data yang diberikan pengguna</t>
  </si>
  <si>
    <t xml:space="preserve">SKPL-F10</t>
  </si>
  <si>
    <t xml:space="preserve">Sistem dapat menampilkan laporan - laporan yang ada pada sistem</t>
  </si>
  <si>
    <t xml:space="preserve">SKPL-F05</t>
  </si>
  <si>
    <t xml:space="preserve">Sangat Rendah</t>
  </si>
  <si>
    <t xml:space="preserve">Sangat Tidak Penting</t>
  </si>
  <si>
    <t xml:space="preserve">Sistem dapat mencari laporan - laporan berdasarkan nama dokumen</t>
  </si>
  <si>
    <t xml:space="preserve">SKPL-F07</t>
  </si>
  <si>
    <t xml:space="preserve">Rendah</t>
  </si>
  <si>
    <t xml:space="preserve">Tidak Penting</t>
  </si>
  <si>
    <t xml:space="preserve">Sistem memungkinkan pengguna untuk mengakses absensi sesuai jadwal mengajar</t>
  </si>
  <si>
    <t xml:space="preserve">SKPL-F04</t>
  </si>
  <si>
    <t xml:space="preserve">Netral</t>
  </si>
  <si>
    <t xml:space="preserve">Sedang</t>
  </si>
  <si>
    <t xml:space="preserve">Sistem memungkinkan pengguna untuk melihat jadwal mengajar</t>
  </si>
  <si>
    <t xml:space="preserve">SKPL-F03</t>
  </si>
  <si>
    <t xml:space="preserve">Tinggi</t>
  </si>
  <si>
    <t xml:space="preserve">Penting</t>
  </si>
  <si>
    <t xml:space="preserve">Sistem memungkinkan pengguna untuk meletakkan dokumen yang dibutuhkan untuk KBM</t>
  </si>
  <si>
    <t xml:space="preserve">SKPL-F08</t>
  </si>
  <si>
    <t xml:space="preserve">Sangat Tinggi</t>
  </si>
  <si>
    <t xml:space="preserve">Sangat Penting</t>
  </si>
  <si>
    <t xml:space="preserve">Sistem memungkinkan pengguna untuk melakukan absensi pada waktu itu</t>
  </si>
  <si>
    <t xml:space="preserve">SKPL-F06</t>
  </si>
  <si>
    <t xml:space="preserve">Sistem memungkinkan pengguna untuk submit tugas</t>
  </si>
  <si>
    <t xml:space="preserve">SKPL-F09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</si>
</sst>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D\-MMM"/>
    <numFmt numFmtId="168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404040"/>
      <name val="Calibri"/>
      <family val="2"/>
    </font>
    <font>
      <sz val="10"/>
      <color rgb="FF000000"/>
      <name val="Calibri"/>
      <family val="2"/>
    </font>
    <font>
      <sz val="9"/>
      <color rgb="FF595959"/>
      <name val="Calibri"/>
      <family val="2"/>
    </font>
    <font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FAADC"/>
        <bgColor rgb="FFA5A5A5"/>
      </patternFill>
    </fill>
    <fill>
      <patternFill patternType="solid">
        <fgColor rgb="FFF4B183"/>
        <bgColor rgb="FFFF9797"/>
      </patternFill>
    </fill>
    <fill>
      <patternFill patternType="solid">
        <fgColor rgb="FF88E29B"/>
        <bgColor rgb="FFB4C7E7"/>
      </patternFill>
    </fill>
    <fill>
      <patternFill patternType="solid">
        <fgColor rgb="FFFF9797"/>
        <bgColor rgb="FFFF8080"/>
      </patternFill>
    </fill>
    <fill>
      <patternFill patternType="solid">
        <fgColor rgb="FFFFE699"/>
        <bgColor rgb="FFFFFFCC"/>
      </patternFill>
    </fill>
    <fill>
      <patternFill patternType="solid">
        <fgColor rgb="FFB4C7E7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E699"/>
      <rgbColor rgb="FF88E29B"/>
      <rgbColor rgb="FFFF9797"/>
      <rgbColor rgb="FFCC99FF"/>
      <rgbColor rgb="FFF4B183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"Requirement"</c:f>
              <c:strCache>
                <c:ptCount val="1"/>
                <c:pt idx="0">
                  <c:v>Requirement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Pt>
            <c:idx val="0"/>
            <c:spPr>
              <a:solidFill>
                <a:srgbClr val="4472c4"/>
              </a:solidFill>
              <a:ln w="25560">
                <a:noFill/>
              </a:ln>
            </c:spPr>
          </c:dPt>
          <c:dPt>
            <c:idx val="1"/>
            <c:spPr>
              <a:solidFill>
                <a:srgbClr val="4472c4"/>
              </a:solidFill>
              <a:ln w="25560">
                <a:noFill/>
              </a:ln>
            </c:spPr>
          </c:dPt>
          <c:dPt>
            <c:idx val="2"/>
            <c:spPr>
              <a:solidFill>
                <a:srgbClr val="4472c4"/>
              </a:solidFill>
              <a:ln w="25560">
                <a:noFill/>
              </a:ln>
            </c:spPr>
          </c:dPt>
          <c:dPt>
            <c:idx val="3"/>
            <c:spPr>
              <a:solidFill>
                <a:srgbClr val="4472c4"/>
              </a:solidFill>
              <a:ln w="25560">
                <a:noFill/>
              </a:ln>
            </c:spPr>
          </c:dPt>
          <c:dPt>
            <c:idx val="4"/>
            <c:spPr>
              <a:solidFill>
                <a:srgbClr val="4472c4"/>
              </a:solidFill>
              <a:ln w="25560">
                <a:noFill/>
              </a:ln>
            </c:spPr>
          </c:dPt>
          <c:dPt>
            <c:idx val="5"/>
            <c:spPr>
              <a:solidFill>
                <a:srgbClr val="4472c4"/>
              </a:solidFill>
              <a:ln w="25560">
                <a:noFill/>
              </a:ln>
            </c:spPr>
          </c:dPt>
          <c:dPt>
            <c:idx val="6"/>
            <c:spPr>
              <a:solidFill>
                <a:srgbClr val="4472c4"/>
              </a:solidFill>
              <a:ln w="25560">
                <a:noFill/>
              </a:ln>
            </c:spPr>
          </c:dPt>
          <c:dPt>
            <c:idx val="7"/>
            <c:spPr>
              <a:solidFill>
                <a:srgbClr val="4472c4"/>
              </a:solidFill>
              <a:ln w="25560">
                <a:noFill/>
              </a:ln>
            </c:spPr>
          </c:dPt>
          <c:dPt>
            <c:idx val="8"/>
            <c:spPr>
              <a:solidFill>
                <a:srgbClr val="4472c4"/>
              </a:solidFill>
              <a:ln w="25560">
                <a:noFill/>
              </a:ln>
            </c:spPr>
          </c:dPt>
          <c:dPt>
            <c:idx val="9"/>
            <c:spPr>
              <a:solidFill>
                <a:srgbClr val="4472c4"/>
              </a:solidFill>
              <a:ln w="25560">
                <a:noFill/>
              </a:ln>
            </c:spPr>
          </c:dPt>
          <c:dLbls>
            <c:numFmt formatCode="0.00%" sourceLinked="1"/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6"/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7"/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9"/>
              <c:dLblPos val="t"/>
              <c:showLegendKey val="0"/>
              <c:showVal val="1"/>
              <c:showCatName val="0"/>
              <c:showSerName val="0"/>
              <c:showPercent val="0"/>
            </c:dLbl>
            <c:dLblPos val="t"/>
            <c:showLegendKey val="0"/>
            <c:showVal val="1"/>
            <c:showCatName val="0"/>
            <c:showSerName val="0"/>
            <c:showPercent val="0"/>
            <c:showLeaderLines val="0"/>
          </c:dLbls>
          <c:xVal>
            <c:numRef>
              <c:f>AHP!$B$45:$B$54</c:f>
              <c:numCache>
                <c:formatCode>General</c:formatCode>
                <c:ptCount val="10"/>
                <c:pt idx="0">
                  <c:v>0.0738745097658278</c:v>
                </c:pt>
                <c:pt idx="1">
                  <c:v>0.0417188378499706</c:v>
                </c:pt>
                <c:pt idx="2">
                  <c:v>0.196604632033251</c:v>
                </c:pt>
                <c:pt idx="3">
                  <c:v>0.0738745097658278</c:v>
                </c:pt>
                <c:pt idx="4">
                  <c:v>0.196604632033251</c:v>
                </c:pt>
                <c:pt idx="5">
                  <c:v>0.113458727658297</c:v>
                </c:pt>
                <c:pt idx="6">
                  <c:v>0.196604632033251</c:v>
                </c:pt>
                <c:pt idx="7">
                  <c:v>0.520648223509069</c:v>
                </c:pt>
                <c:pt idx="8">
                  <c:v>0.390006663318002</c:v>
                </c:pt>
                <c:pt idx="9">
                  <c:v>0.196604632033251</c:v>
                </c:pt>
              </c:numCache>
            </c:numRef>
          </c:xVal>
          <c:yVal>
            <c:numRef>
              <c:f>AHP!$C$45:$C$54</c:f>
              <c:numCache>
                <c:formatCode>General</c:formatCode>
                <c:ptCount val="10"/>
                <c:pt idx="0">
                  <c:v>0.295439411275631</c:v>
                </c:pt>
                <c:pt idx="1">
                  <c:v>0.295439411275631</c:v>
                </c:pt>
                <c:pt idx="2">
                  <c:v>0.0326221590766583</c:v>
                </c:pt>
                <c:pt idx="3">
                  <c:v>0.0909296721132346</c:v>
                </c:pt>
                <c:pt idx="4">
                  <c:v>0.0665281807474575</c:v>
                </c:pt>
                <c:pt idx="5">
                  <c:v>0.295439411275631</c:v>
                </c:pt>
                <c:pt idx="6">
                  <c:v>0.593159141912772</c:v>
                </c:pt>
                <c:pt idx="7">
                  <c:v>0.143209193501355</c:v>
                </c:pt>
                <c:pt idx="8">
                  <c:v>0.143209193501355</c:v>
                </c:pt>
                <c:pt idx="9">
                  <c:v>0.0440242253202739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"High Margin"</c:f>
              <c:strCache>
                <c:ptCount val="1"/>
                <c:pt idx="0">
                  <c:v>High Margin</c:v>
                </c:pt>
              </c:strCache>
            </c:strRef>
          </c:tx>
          <c:spPr>
            <a:solidFill>
              <a:srgbClr val="ed7d31"/>
            </a:solidFill>
            <a:ln w="2556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0.00%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AHP!$B$44:$B$54</c:f>
              <c:numCache>
                <c:formatCode>General</c:formatCode>
                <c:ptCount val="11"/>
                <c:pt idx="0">
                  <c:v>0</c:v>
                </c:pt>
                <c:pt idx="1">
                  <c:v>0.0738745097658278</c:v>
                </c:pt>
                <c:pt idx="2">
                  <c:v>0.0417188378499706</c:v>
                </c:pt>
                <c:pt idx="3">
                  <c:v>0.196604632033251</c:v>
                </c:pt>
                <c:pt idx="4">
                  <c:v>0.0738745097658278</c:v>
                </c:pt>
                <c:pt idx="5">
                  <c:v>0.196604632033251</c:v>
                </c:pt>
                <c:pt idx="6">
                  <c:v>0.113458727658297</c:v>
                </c:pt>
                <c:pt idx="7">
                  <c:v>0.196604632033251</c:v>
                </c:pt>
                <c:pt idx="8">
                  <c:v>0.520648223509069</c:v>
                </c:pt>
                <c:pt idx="9">
                  <c:v>0.390006663318002</c:v>
                </c:pt>
                <c:pt idx="10">
                  <c:v>0.196604632033251</c:v>
                </c:pt>
              </c:numCache>
            </c:numRef>
          </c:xVal>
          <c:yVal>
            <c:numRef>
              <c:f>AHP!$D$44:$D$54</c:f>
              <c:numCache>
                <c:formatCode>General</c:formatCode>
                <c:ptCount val="11"/>
                <c:pt idx="0">
                  <c:v>0</c:v>
                </c:pt>
                <c:pt idx="1">
                  <c:v>0.147749019531656</c:v>
                </c:pt>
                <c:pt idx="2">
                  <c:v>0.0834376756999411</c:v>
                </c:pt>
                <c:pt idx="3">
                  <c:v>0.393209264066503</c:v>
                </c:pt>
                <c:pt idx="4">
                  <c:v>0.147749019531656</c:v>
                </c:pt>
                <c:pt idx="5">
                  <c:v>0.393209264066503</c:v>
                </c:pt>
                <c:pt idx="6">
                  <c:v>0.226917455316594</c:v>
                </c:pt>
                <c:pt idx="7">
                  <c:v>0.393209264066503</c:v>
                </c:pt>
                <c:pt idx="8">
                  <c:v>1.04129644701814</c:v>
                </c:pt>
                <c:pt idx="9">
                  <c:v>0.780013326636004</c:v>
                </c:pt>
                <c:pt idx="10">
                  <c:v>0.393209264066503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"Low Margin"</c:f>
              <c:strCache>
                <c:ptCount val="1"/>
                <c:pt idx="0">
                  <c:v>Low Margin</c:v>
                </c:pt>
              </c:strCache>
            </c:strRef>
          </c:tx>
          <c:spPr>
            <a:solidFill>
              <a:srgbClr val="a5a5a5"/>
            </a:solidFill>
            <a:ln w="2556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0.00%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AHP!$B$44:$B$54</c:f>
              <c:numCache>
                <c:formatCode>General</c:formatCode>
                <c:ptCount val="11"/>
                <c:pt idx="0">
                  <c:v>0</c:v>
                </c:pt>
                <c:pt idx="1">
                  <c:v>0.0738745097658278</c:v>
                </c:pt>
                <c:pt idx="2">
                  <c:v>0.0417188378499706</c:v>
                </c:pt>
                <c:pt idx="3">
                  <c:v>0.196604632033251</c:v>
                </c:pt>
                <c:pt idx="4">
                  <c:v>0.0738745097658278</c:v>
                </c:pt>
                <c:pt idx="5">
                  <c:v>0.196604632033251</c:v>
                </c:pt>
                <c:pt idx="6">
                  <c:v>0.113458727658297</c:v>
                </c:pt>
                <c:pt idx="7">
                  <c:v>0.196604632033251</c:v>
                </c:pt>
                <c:pt idx="8">
                  <c:v>0.520648223509069</c:v>
                </c:pt>
                <c:pt idx="9">
                  <c:v>0.390006663318002</c:v>
                </c:pt>
                <c:pt idx="10">
                  <c:v>0.196604632033251</c:v>
                </c:pt>
              </c:numCache>
            </c:numRef>
          </c:xVal>
          <c:yVal>
            <c:numRef>
              <c:f>AHP!$E$44:$E$54</c:f>
              <c:numCache>
                <c:formatCode>General</c:formatCode>
                <c:ptCount val="11"/>
                <c:pt idx="0">
                  <c:v>0</c:v>
                </c:pt>
                <c:pt idx="1">
                  <c:v>0.0369372548829139</c:v>
                </c:pt>
                <c:pt idx="2">
                  <c:v>0.0208594189249853</c:v>
                </c:pt>
                <c:pt idx="3">
                  <c:v>0.0983023160166257</c:v>
                </c:pt>
                <c:pt idx="4">
                  <c:v>0.0369372548829139</c:v>
                </c:pt>
                <c:pt idx="5">
                  <c:v>0.0983023160166257</c:v>
                </c:pt>
                <c:pt idx="6">
                  <c:v>0.0567293638291484</c:v>
                </c:pt>
                <c:pt idx="7">
                  <c:v>0.0983023160166257</c:v>
                </c:pt>
                <c:pt idx="8">
                  <c:v>0.260324111754534</c:v>
                </c:pt>
                <c:pt idx="9">
                  <c:v>0.195003331659001</c:v>
                </c:pt>
                <c:pt idx="10">
                  <c:v>0.0983023160166257</c:v>
                </c:pt>
              </c:numCache>
            </c:numRef>
          </c:yVal>
          <c:smooth val="0"/>
        </c:ser>
        <c:axId val="34179103"/>
        <c:axId val="90214721"/>
      </c:scatterChart>
      <c:valAx>
        <c:axId val="3417910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214721"/>
        <c:crosses val="autoZero"/>
        <c:crossBetween val="midCat"/>
      </c:valAx>
      <c:valAx>
        <c:axId val="902147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1791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200520</xdr:colOff>
      <xdr:row>41</xdr:row>
      <xdr:rowOff>73440</xdr:rowOff>
    </xdr:from>
    <xdr:to>
      <xdr:col>29</xdr:col>
      <xdr:colOff>448560</xdr:colOff>
      <xdr:row>78</xdr:row>
      <xdr:rowOff>102960</xdr:rowOff>
    </xdr:to>
    <xdr:graphicFrame>
      <xdr:nvGraphicFramePr>
        <xdr:cNvPr id="0" name="Chart 1"/>
        <xdr:cNvGraphicFramePr/>
      </xdr:nvGraphicFramePr>
      <xdr:xfrm>
        <a:off x="10179360" y="7876080"/>
        <a:ext cx="14776920" cy="697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4"/>
  <sheetViews>
    <sheetView showFormulas="false" showGridLines="true" showRowColHeaders="true" showZeros="true" rightToLeft="false" tabSelected="false" showOutlineSymbols="true" defaultGridColor="true" view="normal" topLeftCell="A38" colorId="64" zoomScale="70" zoomScaleNormal="70" zoomScalePageLayoutView="100" workbookViewId="0">
      <selection pane="topLeft" activeCell="F43" activeCellId="0" sqref="F43"/>
    </sheetView>
  </sheetViews>
  <sheetFormatPr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10" min="2" style="0" width="8.53"/>
    <col collapsed="false" customWidth="true" hidden="false" outlineLevel="0" max="11" min="11" style="0" width="8.88"/>
    <col collapsed="false" customWidth="true" hidden="false" outlineLevel="0" max="12" min="12" style="0" width="8.53"/>
    <col collapsed="false" customWidth="true" hidden="false" outlineLevel="0" max="13" min="13" style="0" width="13.55"/>
    <col collapsed="false" customWidth="true" hidden="false" outlineLevel="0" max="14" min="14" style="0" width="8.88"/>
    <col collapsed="false" customWidth="true" hidden="false" outlineLevel="0" max="15" min="15" style="0" width="8.53"/>
    <col collapsed="false" customWidth="true" hidden="false" outlineLevel="0" max="16" min="16" style="0" width="18"/>
    <col collapsed="false" customWidth="true" hidden="false" outlineLevel="0" max="27" min="17" style="0" width="8.53"/>
    <col collapsed="false" customWidth="true" hidden="false" outlineLevel="0" max="28" min="28" style="0" width="11.66"/>
    <col collapsed="false" customWidth="true" hidden="false" outlineLevel="0" max="29" min="29" style="0" width="8.88"/>
    <col collapsed="false" customWidth="true" hidden="false" outlineLevel="0" max="1025" min="30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P1" s="1" t="s">
        <v>1</v>
      </c>
    </row>
    <row r="2" customFormat="false" ht="14.4" hidden="false" customHeight="false" outlineLevel="0" collapsed="false">
      <c r="A2" s="0" t="s">
        <v>2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P2" s="0" t="s">
        <v>2</v>
      </c>
      <c r="Q2" s="2" t="n">
        <v>1</v>
      </c>
      <c r="R2" s="2" t="n">
        <v>2</v>
      </c>
      <c r="S2" s="2" t="n">
        <v>3</v>
      </c>
      <c r="T2" s="2" t="n">
        <v>4</v>
      </c>
      <c r="U2" s="2" t="n">
        <v>5</v>
      </c>
    </row>
    <row r="3" customFormat="false" ht="14.4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P3" s="4" t="s">
        <v>3</v>
      </c>
      <c r="Q3" s="4" t="s">
        <v>4</v>
      </c>
      <c r="R3" s="4" t="s">
        <v>5</v>
      </c>
      <c r="S3" s="4" t="s">
        <v>6</v>
      </c>
      <c r="T3" s="4" t="s">
        <v>7</v>
      </c>
      <c r="U3" s="4" t="s">
        <v>8</v>
      </c>
      <c r="V3" s="4" t="s">
        <v>9</v>
      </c>
    </row>
    <row r="4" customFormat="false" ht="16.8" hidden="false" customHeight="true" outlineLevel="0" collapsed="false">
      <c r="A4" s="3" t="s">
        <v>10</v>
      </c>
      <c r="B4" s="5" t="n">
        <v>0</v>
      </c>
      <c r="C4" s="5" t="n">
        <v>0</v>
      </c>
      <c r="D4" s="5" t="n">
        <v>0</v>
      </c>
      <c r="E4" s="5" t="n">
        <v>2</v>
      </c>
      <c r="F4" s="5" t="n">
        <v>6</v>
      </c>
      <c r="G4" s="6" t="n">
        <f aca="false">(B4*B$2)+(C4*C$2)+(D4*D$2)+(E4*E$2)+(F4*F$2)</f>
        <v>38</v>
      </c>
      <c r="P4" s="4" t="s">
        <v>10</v>
      </c>
      <c r="Q4" s="5" t="n">
        <v>1</v>
      </c>
      <c r="R4" s="5" t="n">
        <v>1</v>
      </c>
      <c r="S4" s="5" t="n">
        <v>0</v>
      </c>
      <c r="T4" s="5" t="n">
        <v>0</v>
      </c>
      <c r="U4" s="5" t="n">
        <v>0</v>
      </c>
      <c r="V4" s="6" t="n">
        <f aca="false">(Q4*Q$2)+(R4*R$2)+(S4*S$2)+(T4*T$2)+(U4*U$2)</f>
        <v>3</v>
      </c>
    </row>
    <row r="5" customFormat="false" ht="16.8" hidden="false" customHeight="true" outlineLevel="0" collapsed="false">
      <c r="A5" s="3" t="s">
        <v>11</v>
      </c>
      <c r="B5" s="5" t="n">
        <v>0</v>
      </c>
      <c r="C5" s="5" t="n">
        <v>0</v>
      </c>
      <c r="D5" s="5" t="n">
        <v>0</v>
      </c>
      <c r="E5" s="5" t="n">
        <v>2</v>
      </c>
      <c r="F5" s="5" t="n">
        <v>6</v>
      </c>
      <c r="G5" s="6" t="n">
        <f aca="false">(B5*B$2)+(C5*C$2)+(D5*D$2)+(E5*E$2)+(F5*F$2)</f>
        <v>38</v>
      </c>
      <c r="P5" s="4" t="s">
        <v>11</v>
      </c>
      <c r="Q5" s="5" t="n">
        <v>2</v>
      </c>
      <c r="R5" s="5" t="n">
        <v>0</v>
      </c>
      <c r="S5" s="5" t="n">
        <v>0</v>
      </c>
      <c r="T5" s="5" t="n">
        <v>0</v>
      </c>
      <c r="U5" s="5" t="n">
        <v>0</v>
      </c>
      <c r="V5" s="6" t="n">
        <f aca="false">(Q5*Q$2)+(R5*R$2)+(S5*S$2)+(T5*T$2)+(U5*U$2)</f>
        <v>2</v>
      </c>
    </row>
    <row r="6" customFormat="false" ht="16.8" hidden="false" customHeight="true" outlineLevel="0" collapsed="false">
      <c r="A6" s="3" t="s">
        <v>12</v>
      </c>
      <c r="B6" s="5" t="n">
        <v>0</v>
      </c>
      <c r="C6" s="5" t="n">
        <v>1</v>
      </c>
      <c r="D6" s="5" t="n">
        <v>1</v>
      </c>
      <c r="E6" s="5" t="n">
        <v>3</v>
      </c>
      <c r="F6" s="5" t="n">
        <v>3</v>
      </c>
      <c r="G6" s="6" t="n">
        <f aca="false">(B6*B$2)+(C6*C$2)+(D6*D$2)+(E6*E$2)+(F6*F$2)</f>
        <v>32</v>
      </c>
      <c r="P6" s="4" t="s">
        <v>12</v>
      </c>
      <c r="Q6" s="5" t="n">
        <v>0</v>
      </c>
      <c r="R6" s="5" t="n">
        <v>1</v>
      </c>
      <c r="S6" s="5" t="n">
        <v>1</v>
      </c>
      <c r="T6" s="5" t="n">
        <v>0</v>
      </c>
      <c r="U6" s="5" t="n">
        <v>0</v>
      </c>
      <c r="V6" s="6" t="n">
        <f aca="false">(Q6*Q$2)+(R6*R$2)+(S6*S$2)+(T6*T$2)+(U6*U$2)</f>
        <v>5</v>
      </c>
    </row>
    <row r="7" customFormat="false" ht="16.8" hidden="false" customHeight="true" outlineLevel="0" collapsed="false">
      <c r="A7" s="3" t="s">
        <v>13</v>
      </c>
      <c r="B7" s="5" t="n">
        <v>0</v>
      </c>
      <c r="C7" s="5" t="n">
        <v>0</v>
      </c>
      <c r="D7" s="5" t="n">
        <v>1</v>
      </c>
      <c r="E7" s="5" t="n">
        <v>3</v>
      </c>
      <c r="F7" s="5" t="n">
        <v>4</v>
      </c>
      <c r="G7" s="6" t="n">
        <f aca="false">(B7*B$2)+(C7*C$2)+(D7*D$2)+(E7*E$2)+(F7*F$2)</f>
        <v>35</v>
      </c>
      <c r="I7" s="0" t="s">
        <v>14</v>
      </c>
      <c r="J7" s="0" t="n">
        <f aca="false">MIN(G4:G13)</f>
        <v>32</v>
      </c>
      <c r="P7" s="4" t="s">
        <v>13</v>
      </c>
      <c r="Q7" s="5" t="n">
        <v>1</v>
      </c>
      <c r="R7" s="5" t="n">
        <v>1</v>
      </c>
      <c r="S7" s="5" t="n">
        <v>0</v>
      </c>
      <c r="T7" s="5" t="n">
        <v>0</v>
      </c>
      <c r="U7" s="5" t="n">
        <v>0</v>
      </c>
      <c r="V7" s="6" t="n">
        <f aca="false">(Q7*Q$2)+(R7*R$2)+(S7*S$2)+(T7*T$2)+(U7*U$2)</f>
        <v>3</v>
      </c>
      <c r="X7" s="0" t="s">
        <v>14</v>
      </c>
      <c r="Y7" s="0" t="n">
        <f aca="false">MIN(V4:V13)</f>
        <v>2</v>
      </c>
    </row>
    <row r="8" customFormat="false" ht="16.8" hidden="false" customHeight="true" outlineLevel="0" collapsed="false">
      <c r="A8" s="3" t="s">
        <v>15</v>
      </c>
      <c r="B8" s="5" t="n">
        <v>0</v>
      </c>
      <c r="C8" s="5" t="n">
        <v>0</v>
      </c>
      <c r="D8" s="5" t="n">
        <v>2</v>
      </c>
      <c r="E8" s="5" t="n">
        <v>2</v>
      </c>
      <c r="F8" s="5" t="n">
        <v>4</v>
      </c>
      <c r="G8" s="6" t="n">
        <f aca="false">(B8*B$2)+(C8*C$2)+(D8*D$2)+(E8*E$2)+(F8*F$2)</f>
        <v>34</v>
      </c>
      <c r="I8" s="0" t="s">
        <v>16</v>
      </c>
      <c r="J8" s="0" t="n">
        <f aca="false">MAX(G4:G13)</f>
        <v>40</v>
      </c>
      <c r="P8" s="4" t="s">
        <v>15</v>
      </c>
      <c r="Q8" s="5" t="n">
        <v>0</v>
      </c>
      <c r="R8" s="5" t="n">
        <v>1</v>
      </c>
      <c r="S8" s="5" t="n">
        <v>1</v>
      </c>
      <c r="T8" s="5" t="n">
        <v>0</v>
      </c>
      <c r="U8" s="5" t="n">
        <v>0</v>
      </c>
      <c r="V8" s="6" t="n">
        <f aca="false">(Q8*Q$2)+(R8*R$2)+(S8*S$2)+(T8*T$2)+(U8*U$2)</f>
        <v>5</v>
      </c>
      <c r="X8" s="0" t="s">
        <v>16</v>
      </c>
      <c r="Y8" s="0" t="n">
        <f aca="false">MAX(V4:V13)</f>
        <v>7</v>
      </c>
    </row>
    <row r="9" customFormat="false" ht="16.8" hidden="false" customHeight="true" outlineLevel="0" collapsed="false">
      <c r="A9" s="3" t="s">
        <v>17</v>
      </c>
      <c r="B9" s="5" t="n">
        <v>0</v>
      </c>
      <c r="C9" s="5" t="n">
        <v>0</v>
      </c>
      <c r="D9" s="5" t="n">
        <v>0</v>
      </c>
      <c r="E9" s="5" t="n">
        <v>2</v>
      </c>
      <c r="F9" s="5" t="n">
        <v>6</v>
      </c>
      <c r="G9" s="6" t="n">
        <f aca="false">(B9*B$2)+(C9*C$2)+(D9*D$2)+(E9*E$2)+(F9*F$2)</f>
        <v>38</v>
      </c>
      <c r="P9" s="4" t="s">
        <v>17</v>
      </c>
      <c r="Q9" s="5" t="n">
        <v>0</v>
      </c>
      <c r="R9" s="5" t="n">
        <v>2</v>
      </c>
      <c r="S9" s="5" t="n">
        <v>0</v>
      </c>
      <c r="T9" s="5" t="n">
        <v>0</v>
      </c>
      <c r="U9" s="5" t="n">
        <v>0</v>
      </c>
      <c r="V9" s="6" t="n">
        <f aca="false">(Q9*Q$2)+(R9*R$2)+(S9*S$2)+(T9*T$2)+(U9*U$2)</f>
        <v>4</v>
      </c>
    </row>
    <row r="10" customFormat="false" ht="16.8" hidden="false" customHeight="true" outlineLevel="0" collapsed="false">
      <c r="A10" s="3" t="s">
        <v>18</v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8</v>
      </c>
      <c r="G10" s="6" t="n">
        <f aca="false">(B10*B$2)+(C10*C$2)+(D10*D$2)+(E10*E$2)+(F10*F$2)</f>
        <v>40</v>
      </c>
      <c r="P10" s="4" t="s">
        <v>18</v>
      </c>
      <c r="Q10" s="5" t="n">
        <v>0</v>
      </c>
      <c r="R10" s="5" t="n">
        <v>1</v>
      </c>
      <c r="S10" s="5" t="n">
        <v>1</v>
      </c>
      <c r="T10" s="5" t="n">
        <v>0</v>
      </c>
      <c r="U10" s="5" t="n">
        <v>0</v>
      </c>
      <c r="V10" s="6" t="n">
        <f aca="false">(Q10*Q$2)+(R10*R$2)+(S10*S$2)+(T10*T$2)+(U10*U$2)</f>
        <v>5</v>
      </c>
    </row>
    <row r="11" customFormat="false" ht="16.8" hidden="false" customHeight="true" outlineLevel="0" collapsed="false">
      <c r="A11" s="3" t="s">
        <v>19</v>
      </c>
      <c r="B11" s="5" t="n">
        <v>0</v>
      </c>
      <c r="C11" s="5" t="n">
        <v>0</v>
      </c>
      <c r="D11" s="5" t="n">
        <v>1</v>
      </c>
      <c r="E11" s="5" t="n">
        <v>2</v>
      </c>
      <c r="F11" s="5" t="n">
        <v>5</v>
      </c>
      <c r="G11" s="6" t="n">
        <f aca="false">(B11*B$2)+(C11*C$2)+(D11*D$2)+(E11*E$2)+(F11*F$2)</f>
        <v>36</v>
      </c>
      <c r="P11" s="4" t="s">
        <v>19</v>
      </c>
      <c r="Q11" s="5" t="n">
        <v>0</v>
      </c>
      <c r="R11" s="5" t="n">
        <v>0</v>
      </c>
      <c r="S11" s="5" t="n">
        <v>1</v>
      </c>
      <c r="T11" s="5" t="n">
        <v>1</v>
      </c>
      <c r="U11" s="5" t="n">
        <v>0</v>
      </c>
      <c r="V11" s="6" t="n">
        <f aca="false">(Q11*Q$2)+(R11*R$2)+(S11*S$2)+(T11*T$2)+(U11*U$2)</f>
        <v>7</v>
      </c>
    </row>
    <row r="12" customFormat="false" ht="16.8" hidden="false" customHeight="true" outlineLevel="0" collapsed="false">
      <c r="A12" s="3" t="s">
        <v>20</v>
      </c>
      <c r="B12" s="5" t="n">
        <v>0</v>
      </c>
      <c r="C12" s="5" t="n">
        <v>0</v>
      </c>
      <c r="D12" s="5" t="n">
        <v>1</v>
      </c>
      <c r="E12" s="5" t="n">
        <v>2</v>
      </c>
      <c r="F12" s="5" t="n">
        <v>5</v>
      </c>
      <c r="G12" s="6" t="n">
        <f aca="false">(B12*B$2)+(C12*C$2)+(D12*D$2)+(E12*E$2)+(F12*F$2)</f>
        <v>36</v>
      </c>
      <c r="P12" s="4" t="s">
        <v>20</v>
      </c>
      <c r="Q12" s="5" t="n">
        <v>0</v>
      </c>
      <c r="R12" s="5" t="n">
        <v>0</v>
      </c>
      <c r="S12" s="5" t="n">
        <v>2</v>
      </c>
      <c r="T12" s="5" t="n">
        <v>0</v>
      </c>
      <c r="U12" s="5" t="n">
        <v>0</v>
      </c>
      <c r="V12" s="6" t="n">
        <f aca="false">(Q12*Q$2)+(R12*R$2)+(S12*S$2)+(T12*T$2)+(U12*U$2)</f>
        <v>6</v>
      </c>
    </row>
    <row r="13" customFormat="false" ht="16.8" hidden="false" customHeight="true" outlineLevel="0" collapsed="false">
      <c r="A13" s="3" t="s">
        <v>21</v>
      </c>
      <c r="B13" s="5" t="n">
        <v>0</v>
      </c>
      <c r="C13" s="5" t="n">
        <v>0</v>
      </c>
      <c r="D13" s="5" t="n">
        <v>1</v>
      </c>
      <c r="E13" s="5" t="n">
        <v>5</v>
      </c>
      <c r="F13" s="5" t="n">
        <v>2</v>
      </c>
      <c r="G13" s="6" t="n">
        <f aca="false">(B13*B$2)+(C13*C$2)+(D13*D$2)+(E13*E$2)+(F13*F$2)</f>
        <v>33</v>
      </c>
      <c r="P13" s="4" t="s">
        <v>21</v>
      </c>
      <c r="Q13" s="5" t="n">
        <v>0</v>
      </c>
      <c r="R13" s="5" t="n">
        <v>1</v>
      </c>
      <c r="S13" s="5" t="n">
        <v>1</v>
      </c>
      <c r="T13" s="5" t="n">
        <v>0</v>
      </c>
      <c r="U13" s="5" t="n">
        <v>0</v>
      </c>
      <c r="V13" s="6" t="n">
        <f aca="false">(Q13*Q$2)+(R13*R$2)+(S13*S$2)+(T13*T$2)+(U13*U$2)</f>
        <v>5</v>
      </c>
    </row>
    <row r="15" customFormat="false" ht="14.4" hidden="false" customHeight="false" outlineLevel="0" collapsed="false">
      <c r="M15" s="0" t="s">
        <v>22</v>
      </c>
    </row>
    <row r="16" customFormat="false" ht="14.4" hidden="false" customHeight="false" outlineLevel="0" collapsed="false">
      <c r="A16" s="3" t="s">
        <v>3</v>
      </c>
      <c r="B16" s="7" t="s">
        <v>10</v>
      </c>
      <c r="C16" s="7" t="s">
        <v>11</v>
      </c>
      <c r="D16" s="7" t="s">
        <v>12</v>
      </c>
      <c r="E16" s="7" t="s">
        <v>13</v>
      </c>
      <c r="F16" s="7" t="s">
        <v>15</v>
      </c>
      <c r="G16" s="7" t="s">
        <v>17</v>
      </c>
      <c r="H16" s="7" t="s">
        <v>18</v>
      </c>
      <c r="I16" s="7" t="s">
        <v>19</v>
      </c>
      <c r="J16" s="7" t="s">
        <v>20</v>
      </c>
      <c r="K16" s="7" t="s">
        <v>21</v>
      </c>
      <c r="P16" s="8" t="s">
        <v>3</v>
      </c>
      <c r="Q16" s="4" t="s">
        <v>10</v>
      </c>
      <c r="R16" s="4" t="s">
        <v>11</v>
      </c>
      <c r="S16" s="4" t="s">
        <v>12</v>
      </c>
      <c r="T16" s="4" t="s">
        <v>13</v>
      </c>
      <c r="U16" s="4" t="s">
        <v>15</v>
      </c>
      <c r="V16" s="4" t="s">
        <v>17</v>
      </c>
      <c r="W16" s="4" t="s">
        <v>18</v>
      </c>
      <c r="X16" s="4" t="s">
        <v>19</v>
      </c>
      <c r="Y16" s="4" t="s">
        <v>20</v>
      </c>
      <c r="Z16" s="4" t="s">
        <v>21</v>
      </c>
    </row>
    <row r="17" customFormat="false" ht="14.4" hidden="false" customHeight="false" outlineLevel="0" collapsed="false">
      <c r="A17" s="3" t="s">
        <v>10</v>
      </c>
      <c r="B17" s="9" t="n">
        <v>1</v>
      </c>
      <c r="C17" s="9" t="n">
        <v>1</v>
      </c>
      <c r="D17" s="9" t="n">
        <v>7</v>
      </c>
      <c r="E17" s="9" t="n">
        <v>5</v>
      </c>
      <c r="F17" s="9" t="n">
        <v>5</v>
      </c>
      <c r="G17" s="9" t="n">
        <v>1</v>
      </c>
      <c r="H17" s="9" t="n">
        <f aca="false">1/3</f>
        <v>0.333333333333333</v>
      </c>
      <c r="I17" s="9" t="n">
        <v>3</v>
      </c>
      <c r="J17" s="9" t="n">
        <v>3</v>
      </c>
      <c r="K17" s="9" t="n">
        <v>7</v>
      </c>
      <c r="M17" s="10" t="s">
        <v>23</v>
      </c>
      <c r="N17" s="10" t="s">
        <v>24</v>
      </c>
      <c r="P17" s="8" t="s">
        <v>10</v>
      </c>
      <c r="Q17" s="9" t="n">
        <v>1</v>
      </c>
      <c r="R17" s="9" t="n">
        <v>3</v>
      </c>
      <c r="S17" s="9" t="n">
        <f aca="false">1/3</f>
        <v>0.333333333333333</v>
      </c>
      <c r="T17" s="9" t="n">
        <v>1</v>
      </c>
      <c r="U17" s="9" t="n">
        <f aca="false">1/3</f>
        <v>0.333333333333333</v>
      </c>
      <c r="V17" s="9" t="n">
        <f aca="false">1/3</f>
        <v>0.333333333333333</v>
      </c>
      <c r="W17" s="9" t="n">
        <f aca="false">1/3</f>
        <v>0.333333333333333</v>
      </c>
      <c r="X17" s="9" t="n">
        <f aca="false">1/5</f>
        <v>0.2</v>
      </c>
      <c r="Y17" s="9" t="n">
        <f aca="false">1/5</f>
        <v>0.2</v>
      </c>
      <c r="Z17" s="9" t="n">
        <f aca="false">1/3</f>
        <v>0.333333333333333</v>
      </c>
    </row>
    <row r="18" customFormat="false" ht="14.4" hidden="false" customHeight="false" outlineLevel="0" collapsed="false">
      <c r="A18" s="3" t="s">
        <v>11</v>
      </c>
      <c r="B18" s="9" t="n">
        <v>1</v>
      </c>
      <c r="C18" s="9" t="n">
        <v>1</v>
      </c>
      <c r="D18" s="9" t="n">
        <v>7</v>
      </c>
      <c r="E18" s="9" t="n">
        <v>5</v>
      </c>
      <c r="F18" s="9" t="n">
        <v>5</v>
      </c>
      <c r="G18" s="9" t="n">
        <v>1</v>
      </c>
      <c r="H18" s="9" t="n">
        <f aca="false">1/3</f>
        <v>0.333333333333333</v>
      </c>
      <c r="I18" s="9" t="n">
        <v>3</v>
      </c>
      <c r="J18" s="9" t="n">
        <v>3</v>
      </c>
      <c r="K18" s="9" t="n">
        <v>7</v>
      </c>
      <c r="M18" s="11" t="n">
        <v>0</v>
      </c>
      <c r="N18" s="6" t="n">
        <v>1</v>
      </c>
      <c r="P18" s="8" t="s">
        <v>11</v>
      </c>
      <c r="Q18" s="9" t="n">
        <f aca="false">1/3</f>
        <v>0.333333333333333</v>
      </c>
      <c r="R18" s="9" t="n">
        <v>1</v>
      </c>
      <c r="S18" s="9" t="n">
        <f aca="false">1/5</f>
        <v>0.2</v>
      </c>
      <c r="T18" s="9" t="n">
        <f aca="false">1/3</f>
        <v>0.333333333333333</v>
      </c>
      <c r="U18" s="9" t="n">
        <f aca="false">1/5</f>
        <v>0.2</v>
      </c>
      <c r="V18" s="9" t="n">
        <f aca="false">1/3</f>
        <v>0.333333333333333</v>
      </c>
      <c r="W18" s="9" t="n">
        <f aca="false">1/5</f>
        <v>0.2</v>
      </c>
      <c r="X18" s="9" t="n">
        <f aca="false">1/7</f>
        <v>0.142857142857143</v>
      </c>
      <c r="Y18" s="9" t="n">
        <f aca="false">1/5</f>
        <v>0.2</v>
      </c>
      <c r="Z18" s="9" t="n">
        <f aca="false">1/5</f>
        <v>0.2</v>
      </c>
    </row>
    <row r="19" customFormat="false" ht="14.4" hidden="false" customHeight="false" outlineLevel="0" collapsed="false">
      <c r="A19" s="3" t="s">
        <v>12</v>
      </c>
      <c r="B19" s="9" t="n">
        <f aca="false">1/7</f>
        <v>0.142857142857143</v>
      </c>
      <c r="C19" s="9" t="n">
        <f aca="false">1/7</f>
        <v>0.142857142857143</v>
      </c>
      <c r="D19" s="9" t="n">
        <v>1</v>
      </c>
      <c r="E19" s="9" t="n">
        <f aca="false">1/5</f>
        <v>0.2</v>
      </c>
      <c r="F19" s="9" t="n">
        <f aca="false">1/3</f>
        <v>0.333333333333333</v>
      </c>
      <c r="G19" s="9" t="n">
        <f aca="false">1/7</f>
        <v>0.142857142857143</v>
      </c>
      <c r="H19" s="9" t="n">
        <f aca="false">1/9</f>
        <v>0.111111111111111</v>
      </c>
      <c r="I19" s="9" t="n">
        <f aca="false">1/5</f>
        <v>0.2</v>
      </c>
      <c r="J19" s="9" t="n">
        <f aca="false">1/5</f>
        <v>0.2</v>
      </c>
      <c r="K19" s="9" t="n">
        <f aca="false">1/3</f>
        <v>0.333333333333333</v>
      </c>
      <c r="M19" s="12" t="s">
        <v>25</v>
      </c>
      <c r="N19" s="6" t="n">
        <v>3</v>
      </c>
      <c r="P19" s="8" t="s">
        <v>12</v>
      </c>
      <c r="Q19" s="9" t="n">
        <v>3</v>
      </c>
      <c r="R19" s="9" t="n">
        <v>5</v>
      </c>
      <c r="S19" s="9" t="n">
        <v>1</v>
      </c>
      <c r="T19" s="9" t="n">
        <v>3</v>
      </c>
      <c r="U19" s="9" t="n">
        <v>1</v>
      </c>
      <c r="V19" s="9" t="n">
        <v>3</v>
      </c>
      <c r="W19" s="9" t="n">
        <v>1</v>
      </c>
      <c r="X19" s="9" t="n">
        <f aca="false">1/3</f>
        <v>0.333333333333333</v>
      </c>
      <c r="Y19" s="9" t="n">
        <f aca="false">1/3</f>
        <v>0.333333333333333</v>
      </c>
      <c r="Z19" s="9" t="n">
        <v>1</v>
      </c>
    </row>
    <row r="20" customFormat="false" ht="14.4" hidden="false" customHeight="false" outlineLevel="0" collapsed="false">
      <c r="A20" s="3" t="s">
        <v>13</v>
      </c>
      <c r="B20" s="9" t="n">
        <f aca="false">1/5</f>
        <v>0.2</v>
      </c>
      <c r="C20" s="9" t="n">
        <f aca="false">1/5</f>
        <v>0.2</v>
      </c>
      <c r="D20" s="9" t="n">
        <v>5</v>
      </c>
      <c r="E20" s="9" t="n">
        <v>1</v>
      </c>
      <c r="F20" s="9" t="n">
        <v>3</v>
      </c>
      <c r="G20" s="9" t="n">
        <f aca="false">1/5</f>
        <v>0.2</v>
      </c>
      <c r="H20" s="9" t="n">
        <f aca="false">1/7</f>
        <v>0.142857142857143</v>
      </c>
      <c r="I20" s="9" t="n">
        <f aca="false">1/3</f>
        <v>0.333333333333333</v>
      </c>
      <c r="J20" s="9" t="n">
        <f aca="false">1/3</f>
        <v>0.333333333333333</v>
      </c>
      <c r="K20" s="9" t="n">
        <v>3</v>
      </c>
      <c r="M20" s="6" t="s">
        <v>26</v>
      </c>
      <c r="N20" s="6" t="n">
        <v>5</v>
      </c>
      <c r="P20" s="8" t="s">
        <v>13</v>
      </c>
      <c r="Q20" s="9" t="n">
        <v>1</v>
      </c>
      <c r="R20" s="9" t="n">
        <v>3</v>
      </c>
      <c r="S20" s="9" t="n">
        <f aca="false">1/3</f>
        <v>0.333333333333333</v>
      </c>
      <c r="T20" s="9" t="n">
        <v>1</v>
      </c>
      <c r="U20" s="9" t="n">
        <f aca="false">1/3</f>
        <v>0.333333333333333</v>
      </c>
      <c r="V20" s="9" t="n">
        <f aca="false">1/3</f>
        <v>0.333333333333333</v>
      </c>
      <c r="W20" s="9" t="n">
        <f aca="false">1/3</f>
        <v>0.333333333333333</v>
      </c>
      <c r="X20" s="9" t="n">
        <f aca="false">1/5</f>
        <v>0.2</v>
      </c>
      <c r="Y20" s="9" t="n">
        <f aca="false">1/5</f>
        <v>0.2</v>
      </c>
      <c r="Z20" s="9" t="n">
        <f aca="false">1/3</f>
        <v>0.333333333333333</v>
      </c>
    </row>
    <row r="21" customFormat="false" ht="14.4" hidden="false" customHeight="false" outlineLevel="0" collapsed="false">
      <c r="A21" s="3" t="s">
        <v>15</v>
      </c>
      <c r="B21" s="9" t="n">
        <f aca="false">1/5</f>
        <v>0.2</v>
      </c>
      <c r="C21" s="9" t="n">
        <f aca="false">1/5</f>
        <v>0.2</v>
      </c>
      <c r="D21" s="9" t="n">
        <v>3</v>
      </c>
      <c r="E21" s="9" t="n">
        <f aca="false">1/3</f>
        <v>0.333333333333333</v>
      </c>
      <c r="F21" s="9" t="n">
        <v>1</v>
      </c>
      <c r="G21" s="9" t="n">
        <f aca="false">1/5</f>
        <v>0.2</v>
      </c>
      <c r="H21" s="9" t="n">
        <f aca="false">1/7</f>
        <v>0.142857142857143</v>
      </c>
      <c r="I21" s="9" t="n">
        <f aca="false">1/3</f>
        <v>0.333333333333333</v>
      </c>
      <c r="J21" s="9" t="n">
        <f aca="false">1/3</f>
        <v>0.333333333333333</v>
      </c>
      <c r="K21" s="9" t="n">
        <v>3</v>
      </c>
      <c r="M21" s="6" t="s">
        <v>27</v>
      </c>
      <c r="N21" s="6" t="n">
        <v>7</v>
      </c>
      <c r="P21" s="8" t="s">
        <v>15</v>
      </c>
      <c r="Q21" s="9" t="n">
        <v>3</v>
      </c>
      <c r="R21" s="9" t="n">
        <v>5</v>
      </c>
      <c r="S21" s="9" t="n">
        <v>1</v>
      </c>
      <c r="T21" s="9" t="n">
        <v>3</v>
      </c>
      <c r="U21" s="9" t="n">
        <v>1</v>
      </c>
      <c r="V21" s="9" t="n">
        <v>3</v>
      </c>
      <c r="W21" s="9" t="n">
        <v>1</v>
      </c>
      <c r="X21" s="9" t="n">
        <f aca="false">1/3</f>
        <v>0.333333333333333</v>
      </c>
      <c r="Y21" s="9" t="n">
        <f aca="false">1/3</f>
        <v>0.333333333333333</v>
      </c>
      <c r="Z21" s="9" t="n">
        <v>1</v>
      </c>
    </row>
    <row r="22" customFormat="false" ht="14.4" hidden="false" customHeight="false" outlineLevel="0" collapsed="false">
      <c r="A22" s="3" t="s">
        <v>17</v>
      </c>
      <c r="B22" s="9" t="n">
        <v>1</v>
      </c>
      <c r="C22" s="9" t="n">
        <v>1</v>
      </c>
      <c r="D22" s="9" t="n">
        <v>7</v>
      </c>
      <c r="E22" s="9" t="n">
        <v>5</v>
      </c>
      <c r="F22" s="9" t="n">
        <v>5</v>
      </c>
      <c r="G22" s="9" t="n">
        <v>1</v>
      </c>
      <c r="H22" s="9" t="n">
        <f aca="false">1/3</f>
        <v>0.333333333333333</v>
      </c>
      <c r="I22" s="9" t="n">
        <v>3</v>
      </c>
      <c r="J22" s="9" t="n">
        <v>3</v>
      </c>
      <c r="K22" s="9" t="n">
        <v>7</v>
      </c>
      <c r="M22" s="6" t="s">
        <v>28</v>
      </c>
      <c r="N22" s="6" t="n">
        <v>9</v>
      </c>
      <c r="P22" s="8" t="s">
        <v>17</v>
      </c>
      <c r="Q22" s="9" t="n">
        <v>3</v>
      </c>
      <c r="R22" s="9" t="n">
        <v>3</v>
      </c>
      <c r="S22" s="9" t="n">
        <f aca="false">1/3</f>
        <v>0.333333333333333</v>
      </c>
      <c r="T22" s="9" t="n">
        <v>3</v>
      </c>
      <c r="U22" s="9" t="n">
        <f aca="false">1/3</f>
        <v>0.333333333333333</v>
      </c>
      <c r="V22" s="9" t="n">
        <v>1</v>
      </c>
      <c r="W22" s="9" t="n">
        <f aca="false">1/3</f>
        <v>0.333333333333333</v>
      </c>
      <c r="X22" s="9" t="n">
        <f aca="false">1/5</f>
        <v>0.2</v>
      </c>
      <c r="Y22" s="9" t="n">
        <f aca="false">1/3</f>
        <v>0.333333333333333</v>
      </c>
      <c r="Z22" s="9" t="n">
        <f aca="false">1/3</f>
        <v>0.333333333333333</v>
      </c>
    </row>
    <row r="23" customFormat="false" ht="14.4" hidden="false" customHeight="false" outlineLevel="0" collapsed="false">
      <c r="A23" s="3" t="s">
        <v>18</v>
      </c>
      <c r="B23" s="9" t="n">
        <v>3</v>
      </c>
      <c r="C23" s="9" t="n">
        <v>3</v>
      </c>
      <c r="D23" s="9" t="n">
        <v>9</v>
      </c>
      <c r="E23" s="9" t="n">
        <v>7</v>
      </c>
      <c r="F23" s="9" t="n">
        <v>7</v>
      </c>
      <c r="G23" s="9" t="n">
        <v>3</v>
      </c>
      <c r="H23" s="9" t="n">
        <v>1</v>
      </c>
      <c r="I23" s="9" t="n">
        <v>5</v>
      </c>
      <c r="J23" s="9" t="n">
        <v>5</v>
      </c>
      <c r="K23" s="9" t="n">
        <v>9</v>
      </c>
      <c r="P23" s="8" t="s">
        <v>18</v>
      </c>
      <c r="Q23" s="9" t="n">
        <v>3</v>
      </c>
      <c r="R23" s="9" t="n">
        <v>5</v>
      </c>
      <c r="S23" s="9" t="n">
        <v>1</v>
      </c>
      <c r="T23" s="9" t="n">
        <v>3</v>
      </c>
      <c r="U23" s="9" t="n">
        <v>1</v>
      </c>
      <c r="V23" s="9" t="n">
        <v>3</v>
      </c>
      <c r="W23" s="9" t="n">
        <v>1</v>
      </c>
      <c r="X23" s="9" t="n">
        <f aca="false">1/3</f>
        <v>0.333333333333333</v>
      </c>
      <c r="Y23" s="9" t="n">
        <f aca="false">1/3</f>
        <v>0.333333333333333</v>
      </c>
      <c r="Z23" s="9" t="n">
        <v>1</v>
      </c>
    </row>
    <row r="24" customFormat="false" ht="14.4" hidden="false" customHeight="false" outlineLevel="0" collapsed="false">
      <c r="A24" s="3" t="s">
        <v>19</v>
      </c>
      <c r="B24" s="9" t="n">
        <f aca="false">1/3</f>
        <v>0.333333333333333</v>
      </c>
      <c r="C24" s="9" t="n">
        <f aca="false">1/3</f>
        <v>0.333333333333333</v>
      </c>
      <c r="D24" s="9" t="n">
        <v>5</v>
      </c>
      <c r="E24" s="9" t="n">
        <v>3</v>
      </c>
      <c r="F24" s="9" t="n">
        <v>3</v>
      </c>
      <c r="G24" s="9" t="n">
        <f aca="false">1/3</f>
        <v>0.333333333333333</v>
      </c>
      <c r="H24" s="9" t="n">
        <f aca="false">1/5</f>
        <v>0.2</v>
      </c>
      <c r="I24" s="9" t="n">
        <v>1</v>
      </c>
      <c r="J24" s="9" t="n">
        <v>1</v>
      </c>
      <c r="K24" s="9" t="n">
        <v>5</v>
      </c>
      <c r="P24" s="8" t="s">
        <v>19</v>
      </c>
      <c r="Q24" s="9" t="n">
        <v>5</v>
      </c>
      <c r="R24" s="9" t="n">
        <v>7</v>
      </c>
      <c r="S24" s="9" t="n">
        <v>3</v>
      </c>
      <c r="T24" s="9" t="n">
        <v>5</v>
      </c>
      <c r="U24" s="9" t="n">
        <v>3</v>
      </c>
      <c r="V24" s="9" t="n">
        <v>5</v>
      </c>
      <c r="W24" s="9" t="n">
        <v>3</v>
      </c>
      <c r="X24" s="9" t="n">
        <v>1</v>
      </c>
      <c r="Y24" s="9" t="n">
        <v>3</v>
      </c>
      <c r="Z24" s="9" t="n">
        <v>3</v>
      </c>
    </row>
    <row r="25" customFormat="false" ht="14.4" hidden="false" customHeight="false" outlineLevel="0" collapsed="false">
      <c r="A25" s="3" t="s">
        <v>20</v>
      </c>
      <c r="B25" s="9" t="n">
        <f aca="false">1/3</f>
        <v>0.333333333333333</v>
      </c>
      <c r="C25" s="9" t="n">
        <f aca="false">1/3</f>
        <v>0.333333333333333</v>
      </c>
      <c r="D25" s="9" t="n">
        <v>5</v>
      </c>
      <c r="E25" s="9" t="n">
        <v>3</v>
      </c>
      <c r="F25" s="9" t="n">
        <v>3</v>
      </c>
      <c r="G25" s="9" t="n">
        <f aca="false">1/3</f>
        <v>0.333333333333333</v>
      </c>
      <c r="H25" s="9" t="n">
        <f aca="false">1/5</f>
        <v>0.2</v>
      </c>
      <c r="I25" s="9" t="n">
        <v>1</v>
      </c>
      <c r="J25" s="9" t="n">
        <v>1</v>
      </c>
      <c r="K25" s="9" t="n">
        <v>5</v>
      </c>
      <c r="P25" s="8" t="s">
        <v>20</v>
      </c>
      <c r="Q25" s="9" t="n">
        <v>5</v>
      </c>
      <c r="R25" s="9" t="n">
        <v>5</v>
      </c>
      <c r="S25" s="9" t="n">
        <v>3</v>
      </c>
      <c r="T25" s="9" t="n">
        <v>5</v>
      </c>
      <c r="U25" s="9" t="n">
        <v>3</v>
      </c>
      <c r="V25" s="9" t="n">
        <v>3</v>
      </c>
      <c r="W25" s="9" t="n">
        <v>3</v>
      </c>
      <c r="X25" s="9" t="n">
        <f aca="false">1/3</f>
        <v>0.333333333333333</v>
      </c>
      <c r="Y25" s="9" t="n">
        <v>1</v>
      </c>
      <c r="Z25" s="9" t="n">
        <v>3</v>
      </c>
    </row>
    <row r="26" customFormat="false" ht="14.4" hidden="false" customHeight="false" outlineLevel="0" collapsed="false">
      <c r="A26" s="3" t="s">
        <v>21</v>
      </c>
      <c r="B26" s="9" t="n">
        <f aca="false">1/7</f>
        <v>0.142857142857143</v>
      </c>
      <c r="C26" s="9" t="n">
        <f aca="false">1/7</f>
        <v>0.142857142857143</v>
      </c>
      <c r="D26" s="9" t="n">
        <v>3</v>
      </c>
      <c r="E26" s="9" t="n">
        <f aca="false">1/3</f>
        <v>0.333333333333333</v>
      </c>
      <c r="F26" s="9" t="n">
        <f aca="false">1/3</f>
        <v>0.333333333333333</v>
      </c>
      <c r="G26" s="9" t="n">
        <f aca="false">1/7</f>
        <v>0.142857142857143</v>
      </c>
      <c r="H26" s="9" t="n">
        <f aca="false">1/9</f>
        <v>0.111111111111111</v>
      </c>
      <c r="I26" s="9" t="n">
        <f aca="false">0.2</f>
        <v>0.2</v>
      </c>
      <c r="J26" s="9" t="n">
        <f aca="false">1/5</f>
        <v>0.2</v>
      </c>
      <c r="K26" s="9" t="n">
        <v>1</v>
      </c>
      <c r="P26" s="8" t="s">
        <v>21</v>
      </c>
      <c r="Q26" s="9" t="n">
        <v>3</v>
      </c>
      <c r="R26" s="9" t="n">
        <v>5</v>
      </c>
      <c r="S26" s="9" t="n">
        <v>1</v>
      </c>
      <c r="T26" s="9" t="n">
        <v>3</v>
      </c>
      <c r="U26" s="9" t="n">
        <v>1</v>
      </c>
      <c r="V26" s="9" t="n">
        <v>3</v>
      </c>
      <c r="W26" s="9" t="n">
        <v>1</v>
      </c>
      <c r="X26" s="9" t="n">
        <f aca="false">1/3</f>
        <v>0.333333333333333</v>
      </c>
      <c r="Y26" s="9" t="n">
        <f aca="false">1/3</f>
        <v>0.333333333333333</v>
      </c>
      <c r="Z26" s="9" t="n">
        <v>1</v>
      </c>
    </row>
    <row r="27" customFormat="false" ht="14.4" hidden="false" customHeight="false" outlineLevel="0" collapsed="false">
      <c r="A27" s="3" t="s">
        <v>9</v>
      </c>
      <c r="B27" s="9" t="n">
        <f aca="false">SUM(B17:B26)</f>
        <v>7.35238095238095</v>
      </c>
      <c r="C27" s="9" t="n">
        <f aca="false">SUM(C17:C26)</f>
        <v>7.35238095238095</v>
      </c>
      <c r="D27" s="9" t="n">
        <f aca="false">SUM(D17:D26)</f>
        <v>52</v>
      </c>
      <c r="E27" s="9" t="n">
        <f aca="false">SUM(E17:E26)</f>
        <v>29.8666666666667</v>
      </c>
      <c r="F27" s="9" t="n">
        <f aca="false">SUM(F17:F26)</f>
        <v>32.6666666666667</v>
      </c>
      <c r="G27" s="9" t="n">
        <f aca="false">SUM(G17:G26)</f>
        <v>7.35238095238095</v>
      </c>
      <c r="H27" s="9" t="n">
        <f aca="false">SUM(H17:H26)</f>
        <v>2.90793650793651</v>
      </c>
      <c r="I27" s="9" t="n">
        <f aca="false">SUM(I17:I26)</f>
        <v>17.0666666666667</v>
      </c>
      <c r="J27" s="9" t="n">
        <f aca="false">SUM(J17:J26)</f>
        <v>17.0666666666667</v>
      </c>
      <c r="K27" s="9" t="n">
        <f aca="false">SUM(K17:K26)</f>
        <v>47.3333333333333</v>
      </c>
      <c r="P27" s="8" t="s">
        <v>9</v>
      </c>
      <c r="Q27" s="13" t="n">
        <f aca="false">SUM(Q17:Q26)</f>
        <v>27.3333333333333</v>
      </c>
      <c r="R27" s="13" t="n">
        <f aca="false">SUM(R17:R26)</f>
        <v>42</v>
      </c>
      <c r="S27" s="13" t="n">
        <f aca="false">SUM(S17:S26)</f>
        <v>11.2</v>
      </c>
      <c r="T27" s="13" t="n">
        <f aca="false">SUM(T17:T26)</f>
        <v>27.3333333333333</v>
      </c>
      <c r="U27" s="13" t="n">
        <f aca="false">SUM(U17:U26)</f>
        <v>11.2</v>
      </c>
      <c r="V27" s="13" t="n">
        <f aca="false">SUM(V17:V26)</f>
        <v>22</v>
      </c>
      <c r="W27" s="13" t="n">
        <f aca="false">SUM(W17:W26)</f>
        <v>11.2</v>
      </c>
      <c r="X27" s="13" t="n">
        <f aca="false">SUM(X17:X26)</f>
        <v>3.40952380952381</v>
      </c>
      <c r="Y27" s="13" t="n">
        <f aca="false">SUM(Y17:Y26)</f>
        <v>6.26666666666667</v>
      </c>
      <c r="Z27" s="13" t="n">
        <f aca="false">SUM(Z17:Z26)</f>
        <v>11.2</v>
      </c>
    </row>
    <row r="29" customFormat="false" ht="14.4" hidden="false" customHeight="false" outlineLevel="0" collapsed="false">
      <c r="A29" s="14" t="s">
        <v>29</v>
      </c>
      <c r="P29" s="14" t="s">
        <v>29</v>
      </c>
    </row>
    <row r="30" customFormat="false" ht="14.4" hidden="false" customHeight="false" outlineLevel="0" collapsed="false">
      <c r="A30" s="3" t="s">
        <v>3</v>
      </c>
      <c r="B30" s="7" t="s">
        <v>10</v>
      </c>
      <c r="C30" s="7" t="s">
        <v>11</v>
      </c>
      <c r="D30" s="7" t="s">
        <v>12</v>
      </c>
      <c r="E30" s="7" t="s">
        <v>13</v>
      </c>
      <c r="F30" s="7" t="s">
        <v>15</v>
      </c>
      <c r="G30" s="7" t="s">
        <v>17</v>
      </c>
      <c r="H30" s="7" t="s">
        <v>18</v>
      </c>
      <c r="I30" s="7" t="s">
        <v>19</v>
      </c>
      <c r="J30" s="7" t="s">
        <v>20</v>
      </c>
      <c r="K30" s="7" t="s">
        <v>21</v>
      </c>
      <c r="L30" s="7" t="s">
        <v>30</v>
      </c>
      <c r="M30" s="7" t="s">
        <v>31</v>
      </c>
      <c r="P30" s="8" t="s">
        <v>3</v>
      </c>
      <c r="Q30" s="4" t="s">
        <v>10</v>
      </c>
      <c r="R30" s="4" t="s">
        <v>11</v>
      </c>
      <c r="S30" s="4" t="s">
        <v>12</v>
      </c>
      <c r="T30" s="4" t="s">
        <v>13</v>
      </c>
      <c r="U30" s="4" t="s">
        <v>15</v>
      </c>
      <c r="V30" s="4" t="s">
        <v>17</v>
      </c>
      <c r="W30" s="4" t="s">
        <v>18</v>
      </c>
      <c r="X30" s="4" t="s">
        <v>19</v>
      </c>
      <c r="Y30" s="4" t="s">
        <v>20</v>
      </c>
      <c r="Z30" s="4" t="s">
        <v>21</v>
      </c>
      <c r="AA30" s="4" t="s">
        <v>30</v>
      </c>
      <c r="AB30" s="4" t="s">
        <v>31</v>
      </c>
    </row>
    <row r="31" customFormat="false" ht="14.4" hidden="false" customHeight="false" outlineLevel="0" collapsed="false">
      <c r="A31" s="3" t="s">
        <v>10</v>
      </c>
      <c r="B31" s="5" t="n">
        <f aca="false">B17/B$27</f>
        <v>0.136010362694301</v>
      </c>
      <c r="C31" s="5" t="n">
        <f aca="false">C17/C$27</f>
        <v>0.136010362694301</v>
      </c>
      <c r="D31" s="5" t="n">
        <f aca="false">D17/D$27</f>
        <v>0.134615384615385</v>
      </c>
      <c r="E31" s="5" t="n">
        <f aca="false">E17/E$27</f>
        <v>0.167410714285714</v>
      </c>
      <c r="F31" s="5" t="n">
        <f aca="false">F17/F$27</f>
        <v>0.153061224489796</v>
      </c>
      <c r="G31" s="5" t="n">
        <f aca="false">G17/G$27</f>
        <v>0.136010362694301</v>
      </c>
      <c r="H31" s="5" t="n">
        <f aca="false">H17/H$27</f>
        <v>0.114628820960699</v>
      </c>
      <c r="I31" s="5" t="n">
        <f aca="false">I17/I$27</f>
        <v>0.17578125</v>
      </c>
      <c r="J31" s="5" t="n">
        <f aca="false">J17/J$27</f>
        <v>0.17578125</v>
      </c>
      <c r="K31" s="5" t="n">
        <f aca="false">K17/K$27</f>
        <v>0.147887323943662</v>
      </c>
      <c r="L31" s="6" t="n">
        <f aca="false">SUM(B31:K31)</f>
        <v>1.47719705637816</v>
      </c>
      <c r="M31" s="15" t="n">
        <f aca="false">L31/5</f>
        <v>0.295439411275631</v>
      </c>
      <c r="P31" s="8" t="s">
        <v>10</v>
      </c>
      <c r="Q31" s="5" t="n">
        <f aca="false">Q17/Q$27</f>
        <v>0.0365853658536585</v>
      </c>
      <c r="R31" s="5" t="n">
        <f aca="false">R17/R$27</f>
        <v>0.0714285714285714</v>
      </c>
      <c r="S31" s="5" t="n">
        <f aca="false">S17/S$27</f>
        <v>0.0297619047619048</v>
      </c>
      <c r="T31" s="5" t="n">
        <f aca="false">T17/T$27</f>
        <v>0.0365853658536585</v>
      </c>
      <c r="U31" s="5" t="n">
        <f aca="false">U17/U$27</f>
        <v>0.0297619047619048</v>
      </c>
      <c r="V31" s="5" t="n">
        <f aca="false">V17/V$27</f>
        <v>0.0151515151515152</v>
      </c>
      <c r="W31" s="5" t="n">
        <f aca="false">W17/W$27</f>
        <v>0.0297619047619048</v>
      </c>
      <c r="X31" s="5" t="n">
        <f aca="false">X17/X$27</f>
        <v>0.058659217877095</v>
      </c>
      <c r="Y31" s="5" t="n">
        <f aca="false">Y17/Y$27</f>
        <v>0.0319148936170213</v>
      </c>
      <c r="Z31" s="5" t="n">
        <f aca="false">Z17/Z$27</f>
        <v>0.0297619047619048</v>
      </c>
      <c r="AA31" s="6" t="n">
        <f aca="false">SUM(Q31:Z31)</f>
        <v>0.369372548829139</v>
      </c>
      <c r="AB31" s="15" t="n">
        <f aca="false">AA31/5</f>
        <v>0.0738745097658278</v>
      </c>
    </row>
    <row r="32" customFormat="false" ht="14.4" hidden="false" customHeight="false" outlineLevel="0" collapsed="false">
      <c r="A32" s="3" t="s">
        <v>11</v>
      </c>
      <c r="B32" s="5" t="n">
        <f aca="false">B18/B$27</f>
        <v>0.136010362694301</v>
      </c>
      <c r="C32" s="5" t="n">
        <f aca="false">C18/C$27</f>
        <v>0.136010362694301</v>
      </c>
      <c r="D32" s="5" t="n">
        <f aca="false">D18/D$27</f>
        <v>0.134615384615385</v>
      </c>
      <c r="E32" s="5" t="n">
        <f aca="false">E18/E$27</f>
        <v>0.167410714285714</v>
      </c>
      <c r="F32" s="5" t="n">
        <f aca="false">F18/F$27</f>
        <v>0.153061224489796</v>
      </c>
      <c r="G32" s="5" t="n">
        <f aca="false">G18/G$27</f>
        <v>0.136010362694301</v>
      </c>
      <c r="H32" s="5" t="n">
        <f aca="false">H18/H$27</f>
        <v>0.114628820960699</v>
      </c>
      <c r="I32" s="5" t="n">
        <f aca="false">I18/I$27</f>
        <v>0.17578125</v>
      </c>
      <c r="J32" s="5" t="n">
        <f aca="false">J18/J$27</f>
        <v>0.17578125</v>
      </c>
      <c r="K32" s="5" t="n">
        <f aca="false">K18/K$27</f>
        <v>0.147887323943662</v>
      </c>
      <c r="L32" s="6" t="n">
        <f aca="false">SUM(B32:K32)</f>
        <v>1.47719705637816</v>
      </c>
      <c r="M32" s="15" t="n">
        <f aca="false">L32/5</f>
        <v>0.295439411275631</v>
      </c>
      <c r="P32" s="8" t="s">
        <v>11</v>
      </c>
      <c r="Q32" s="5" t="n">
        <f aca="false">Q18/Q$27</f>
        <v>0.0121951219512195</v>
      </c>
      <c r="R32" s="5" t="n">
        <f aca="false">R18/R$27</f>
        <v>0.0238095238095238</v>
      </c>
      <c r="S32" s="5" t="n">
        <f aca="false">S18/S$27</f>
        <v>0.0178571428571429</v>
      </c>
      <c r="T32" s="5" t="n">
        <f aca="false">T18/T$27</f>
        <v>0.0121951219512195</v>
      </c>
      <c r="U32" s="5" t="n">
        <f aca="false">U18/U$27</f>
        <v>0.0178571428571429</v>
      </c>
      <c r="V32" s="5" t="n">
        <f aca="false">V18/V$27</f>
        <v>0.0151515151515152</v>
      </c>
      <c r="W32" s="5" t="n">
        <f aca="false">W18/W$27</f>
        <v>0.0178571428571429</v>
      </c>
      <c r="X32" s="5" t="n">
        <f aca="false">X18/X$27</f>
        <v>0.0418994413407821</v>
      </c>
      <c r="Y32" s="5" t="n">
        <f aca="false">Y18/Y$27</f>
        <v>0.0319148936170213</v>
      </c>
      <c r="Z32" s="5" t="n">
        <f aca="false">Z18/Z$27</f>
        <v>0.0178571428571429</v>
      </c>
      <c r="AA32" s="6" t="n">
        <f aca="false">SUM(Q32:Z32)</f>
        <v>0.208594189249853</v>
      </c>
      <c r="AB32" s="15" t="n">
        <f aca="false">AA32/5</f>
        <v>0.0417188378499706</v>
      </c>
    </row>
    <row r="33" customFormat="false" ht="14.4" hidden="false" customHeight="false" outlineLevel="0" collapsed="false">
      <c r="A33" s="3" t="s">
        <v>12</v>
      </c>
      <c r="B33" s="5" t="n">
        <f aca="false">B19/B$27</f>
        <v>0.0194300518134715</v>
      </c>
      <c r="C33" s="5" t="n">
        <f aca="false">C19/C$27</f>
        <v>0.0194300518134715</v>
      </c>
      <c r="D33" s="5" t="n">
        <f aca="false">D19/D$27</f>
        <v>0.0192307692307692</v>
      </c>
      <c r="E33" s="5" t="n">
        <f aca="false">E19/E$27</f>
        <v>0.00669642857142857</v>
      </c>
      <c r="F33" s="5" t="n">
        <f aca="false">F19/F$27</f>
        <v>0.0102040816326531</v>
      </c>
      <c r="G33" s="5" t="n">
        <f aca="false">G19/G$27</f>
        <v>0.0194300518134715</v>
      </c>
      <c r="H33" s="5" t="n">
        <f aca="false">H19/H$27</f>
        <v>0.0382096069868996</v>
      </c>
      <c r="I33" s="5" t="n">
        <f aca="false">I19/I$27</f>
        <v>0.01171875</v>
      </c>
      <c r="J33" s="5" t="n">
        <f aca="false">J19/J$27</f>
        <v>0.01171875</v>
      </c>
      <c r="K33" s="5" t="n">
        <f aca="false">K19/K$27</f>
        <v>0.00704225352112676</v>
      </c>
      <c r="L33" s="6" t="n">
        <f aca="false">SUM(B33:K33)</f>
        <v>0.163110795383292</v>
      </c>
      <c r="M33" s="15" t="n">
        <f aca="false">L33/5</f>
        <v>0.0326221590766583</v>
      </c>
      <c r="P33" s="8" t="s">
        <v>12</v>
      </c>
      <c r="Q33" s="5" t="n">
        <f aca="false">Q19/Q$27</f>
        <v>0.109756097560976</v>
      </c>
      <c r="R33" s="5" t="n">
        <f aca="false">R19/R$27</f>
        <v>0.119047619047619</v>
      </c>
      <c r="S33" s="5" t="n">
        <f aca="false">S19/S$27</f>
        <v>0.0892857142857143</v>
      </c>
      <c r="T33" s="5" t="n">
        <f aca="false">T19/T$27</f>
        <v>0.109756097560976</v>
      </c>
      <c r="U33" s="5" t="n">
        <f aca="false">U19/U$27</f>
        <v>0.0892857142857143</v>
      </c>
      <c r="V33" s="5" t="n">
        <f aca="false">V19/V$27</f>
        <v>0.136363636363636</v>
      </c>
      <c r="W33" s="5" t="n">
        <f aca="false">W19/W$27</f>
        <v>0.0892857142857143</v>
      </c>
      <c r="X33" s="5" t="n">
        <f aca="false">X19/X$27</f>
        <v>0.0977653631284916</v>
      </c>
      <c r="Y33" s="5" t="n">
        <f aca="false">Y19/Y$27</f>
        <v>0.0531914893617021</v>
      </c>
      <c r="Z33" s="5" t="n">
        <f aca="false">Z19/Z$27</f>
        <v>0.0892857142857143</v>
      </c>
      <c r="AA33" s="6" t="n">
        <f aca="false">SUM(Q33:Z33)</f>
        <v>0.983023160166257</v>
      </c>
      <c r="AB33" s="15" t="n">
        <f aca="false">AA33/5</f>
        <v>0.196604632033251</v>
      </c>
    </row>
    <row r="34" customFormat="false" ht="14.4" hidden="false" customHeight="false" outlineLevel="0" collapsed="false">
      <c r="A34" s="3" t="s">
        <v>13</v>
      </c>
      <c r="B34" s="5" t="n">
        <f aca="false">B20/B$27</f>
        <v>0.0272020725388601</v>
      </c>
      <c r="C34" s="5" t="n">
        <f aca="false">C20/C$27</f>
        <v>0.0272020725388601</v>
      </c>
      <c r="D34" s="5" t="n">
        <f aca="false">D20/D$27</f>
        <v>0.0961538461538462</v>
      </c>
      <c r="E34" s="5" t="n">
        <f aca="false">E20/E$27</f>
        <v>0.0334821428571429</v>
      </c>
      <c r="F34" s="5" t="n">
        <f aca="false">F20/F$27</f>
        <v>0.0918367346938776</v>
      </c>
      <c r="G34" s="5" t="n">
        <f aca="false">G20/G$27</f>
        <v>0.0272020725388601</v>
      </c>
      <c r="H34" s="5" t="n">
        <f aca="false">H20/H$27</f>
        <v>0.0491266375545851</v>
      </c>
      <c r="I34" s="5" t="n">
        <f aca="false">I20/I$27</f>
        <v>0.01953125</v>
      </c>
      <c r="J34" s="5" t="n">
        <f aca="false">J20/J$27</f>
        <v>0.01953125</v>
      </c>
      <c r="K34" s="5" t="n">
        <f aca="false">K20/K$27</f>
        <v>0.0633802816901408</v>
      </c>
      <c r="L34" s="6" t="n">
        <f aca="false">SUM(B34:K34)</f>
        <v>0.454648360566173</v>
      </c>
      <c r="M34" s="15" t="n">
        <f aca="false">L34/5</f>
        <v>0.0909296721132346</v>
      </c>
      <c r="P34" s="8" t="s">
        <v>13</v>
      </c>
      <c r="Q34" s="5" t="n">
        <f aca="false">Q20/Q$27</f>
        <v>0.0365853658536585</v>
      </c>
      <c r="R34" s="5" t="n">
        <f aca="false">R20/R$27</f>
        <v>0.0714285714285714</v>
      </c>
      <c r="S34" s="5" t="n">
        <f aca="false">S20/S$27</f>
        <v>0.0297619047619048</v>
      </c>
      <c r="T34" s="5" t="n">
        <f aca="false">T20/T$27</f>
        <v>0.0365853658536585</v>
      </c>
      <c r="U34" s="5" t="n">
        <f aca="false">U20/U$27</f>
        <v>0.0297619047619048</v>
      </c>
      <c r="V34" s="5" t="n">
        <f aca="false">V20/V$27</f>
        <v>0.0151515151515152</v>
      </c>
      <c r="W34" s="5" t="n">
        <f aca="false">W20/W$27</f>
        <v>0.0297619047619048</v>
      </c>
      <c r="X34" s="5" t="n">
        <f aca="false">X20/X$27</f>
        <v>0.058659217877095</v>
      </c>
      <c r="Y34" s="5" t="n">
        <f aca="false">Y20/Y$27</f>
        <v>0.0319148936170213</v>
      </c>
      <c r="Z34" s="5" t="n">
        <f aca="false">Z20/Z$27</f>
        <v>0.0297619047619048</v>
      </c>
      <c r="AA34" s="6" t="n">
        <f aca="false">SUM(Q34:Z34)</f>
        <v>0.369372548829139</v>
      </c>
      <c r="AB34" s="15" t="n">
        <f aca="false">AA34/5</f>
        <v>0.0738745097658278</v>
      </c>
    </row>
    <row r="35" customFormat="false" ht="14.4" hidden="false" customHeight="false" outlineLevel="0" collapsed="false">
      <c r="A35" s="3" t="s">
        <v>15</v>
      </c>
      <c r="B35" s="5" t="n">
        <f aca="false">B21/B$27</f>
        <v>0.0272020725388601</v>
      </c>
      <c r="C35" s="5" t="n">
        <f aca="false">C21/C$27</f>
        <v>0.0272020725388601</v>
      </c>
      <c r="D35" s="5" t="n">
        <f aca="false">D21/D$27</f>
        <v>0.0576923076923077</v>
      </c>
      <c r="E35" s="5" t="n">
        <f aca="false">E21/E$27</f>
        <v>0.0111607142857143</v>
      </c>
      <c r="F35" s="5" t="n">
        <f aca="false">F21/F$27</f>
        <v>0.0306122448979592</v>
      </c>
      <c r="G35" s="5" t="n">
        <f aca="false">G21/G$27</f>
        <v>0.0272020725388601</v>
      </c>
      <c r="H35" s="5" t="n">
        <f aca="false">H21/H$27</f>
        <v>0.0491266375545851</v>
      </c>
      <c r="I35" s="5" t="n">
        <f aca="false">I21/I$27</f>
        <v>0.01953125</v>
      </c>
      <c r="J35" s="5" t="n">
        <f aca="false">J21/J$27</f>
        <v>0.01953125</v>
      </c>
      <c r="K35" s="5" t="n">
        <f aca="false">K21/K$27</f>
        <v>0.0633802816901408</v>
      </c>
      <c r="L35" s="6" t="n">
        <f aca="false">SUM(B35:K35)</f>
        <v>0.332640903737287</v>
      </c>
      <c r="M35" s="15" t="n">
        <f aca="false">L35/5</f>
        <v>0.0665281807474575</v>
      </c>
      <c r="P35" s="8" t="s">
        <v>15</v>
      </c>
      <c r="Q35" s="5" t="n">
        <f aca="false">Q21/Q$27</f>
        <v>0.109756097560976</v>
      </c>
      <c r="R35" s="5" t="n">
        <f aca="false">R21/R$27</f>
        <v>0.119047619047619</v>
      </c>
      <c r="S35" s="5" t="n">
        <f aca="false">S21/S$27</f>
        <v>0.0892857142857143</v>
      </c>
      <c r="T35" s="5" t="n">
        <f aca="false">T21/T$27</f>
        <v>0.109756097560976</v>
      </c>
      <c r="U35" s="5" t="n">
        <f aca="false">U21/U$27</f>
        <v>0.0892857142857143</v>
      </c>
      <c r="V35" s="5" t="n">
        <f aca="false">V21/V$27</f>
        <v>0.136363636363636</v>
      </c>
      <c r="W35" s="5" t="n">
        <f aca="false">W21/W$27</f>
        <v>0.0892857142857143</v>
      </c>
      <c r="X35" s="5" t="n">
        <f aca="false">X21/X$27</f>
        <v>0.0977653631284916</v>
      </c>
      <c r="Y35" s="5" t="n">
        <f aca="false">Y21/Y$27</f>
        <v>0.0531914893617021</v>
      </c>
      <c r="Z35" s="5" t="n">
        <f aca="false">Z21/Z$27</f>
        <v>0.0892857142857143</v>
      </c>
      <c r="AA35" s="6" t="n">
        <f aca="false">SUM(Q35:Z35)</f>
        <v>0.983023160166257</v>
      </c>
      <c r="AB35" s="15" t="n">
        <f aca="false">AA35/5</f>
        <v>0.196604632033251</v>
      </c>
    </row>
    <row r="36" customFormat="false" ht="14.4" hidden="false" customHeight="false" outlineLevel="0" collapsed="false">
      <c r="A36" s="3" t="s">
        <v>17</v>
      </c>
      <c r="B36" s="5" t="n">
        <f aca="false">B22/B$27</f>
        <v>0.136010362694301</v>
      </c>
      <c r="C36" s="5" t="n">
        <f aca="false">C22/C$27</f>
        <v>0.136010362694301</v>
      </c>
      <c r="D36" s="5" t="n">
        <f aca="false">D22/D$27</f>
        <v>0.134615384615385</v>
      </c>
      <c r="E36" s="5" t="n">
        <f aca="false">E22/E$27</f>
        <v>0.167410714285714</v>
      </c>
      <c r="F36" s="5" t="n">
        <f aca="false">F22/F$27</f>
        <v>0.153061224489796</v>
      </c>
      <c r="G36" s="5" t="n">
        <f aca="false">G22/G$27</f>
        <v>0.136010362694301</v>
      </c>
      <c r="H36" s="5" t="n">
        <f aca="false">H22/H$27</f>
        <v>0.114628820960699</v>
      </c>
      <c r="I36" s="5" t="n">
        <f aca="false">I22/I$27</f>
        <v>0.17578125</v>
      </c>
      <c r="J36" s="5" t="n">
        <f aca="false">J22/J$27</f>
        <v>0.17578125</v>
      </c>
      <c r="K36" s="5" t="n">
        <f aca="false">K22/K$27</f>
        <v>0.147887323943662</v>
      </c>
      <c r="L36" s="6" t="n">
        <f aca="false">SUM(B36:K36)</f>
        <v>1.47719705637816</v>
      </c>
      <c r="M36" s="15" t="n">
        <f aca="false">L36/5</f>
        <v>0.295439411275631</v>
      </c>
      <c r="P36" s="8" t="s">
        <v>17</v>
      </c>
      <c r="Q36" s="5" t="n">
        <f aca="false">Q22/Q$27</f>
        <v>0.109756097560976</v>
      </c>
      <c r="R36" s="5" t="n">
        <f aca="false">R22/R$27</f>
        <v>0.0714285714285714</v>
      </c>
      <c r="S36" s="5" t="n">
        <f aca="false">S22/S$27</f>
        <v>0.0297619047619048</v>
      </c>
      <c r="T36" s="5" t="n">
        <f aca="false">T22/T$27</f>
        <v>0.109756097560976</v>
      </c>
      <c r="U36" s="5" t="n">
        <f aca="false">U22/U$27</f>
        <v>0.0297619047619048</v>
      </c>
      <c r="V36" s="5" t="n">
        <f aca="false">V22/V$27</f>
        <v>0.0454545454545455</v>
      </c>
      <c r="W36" s="5" t="n">
        <f aca="false">W22/W$27</f>
        <v>0.0297619047619048</v>
      </c>
      <c r="X36" s="5" t="n">
        <f aca="false">X22/X$27</f>
        <v>0.058659217877095</v>
      </c>
      <c r="Y36" s="5" t="n">
        <f aca="false">Y22/Y$27</f>
        <v>0.0531914893617021</v>
      </c>
      <c r="Z36" s="5" t="n">
        <f aca="false">Z22/Z$27</f>
        <v>0.0297619047619048</v>
      </c>
      <c r="AA36" s="6" t="n">
        <f aca="false">SUM(Q36:Z36)</f>
        <v>0.567293638291484</v>
      </c>
      <c r="AB36" s="15" t="n">
        <f aca="false">AA36/5</f>
        <v>0.113458727658297</v>
      </c>
    </row>
    <row r="37" customFormat="false" ht="14.4" hidden="false" customHeight="false" outlineLevel="0" collapsed="false">
      <c r="A37" s="3" t="s">
        <v>18</v>
      </c>
      <c r="B37" s="5" t="n">
        <f aca="false">B23/B$27</f>
        <v>0.408031088082902</v>
      </c>
      <c r="C37" s="5" t="n">
        <f aca="false">C23/C$27</f>
        <v>0.408031088082902</v>
      </c>
      <c r="D37" s="5" t="n">
        <f aca="false">D23/D$27</f>
        <v>0.173076923076923</v>
      </c>
      <c r="E37" s="5" t="n">
        <f aca="false">E23/E$27</f>
        <v>0.234375</v>
      </c>
      <c r="F37" s="5" t="n">
        <f aca="false">F23/F$27</f>
        <v>0.214285714285714</v>
      </c>
      <c r="G37" s="5" t="n">
        <f aca="false">G23/G$27</f>
        <v>0.408031088082902</v>
      </c>
      <c r="H37" s="5" t="n">
        <f aca="false">H23/H$27</f>
        <v>0.343886462882096</v>
      </c>
      <c r="I37" s="5" t="n">
        <f aca="false">I23/I$27</f>
        <v>0.29296875</v>
      </c>
      <c r="J37" s="5" t="n">
        <f aca="false">J23/J$27</f>
        <v>0.29296875</v>
      </c>
      <c r="K37" s="5" t="n">
        <f aca="false">K23/K$27</f>
        <v>0.190140845070423</v>
      </c>
      <c r="L37" s="6" t="n">
        <f aca="false">SUM(B37:K37)</f>
        <v>2.96579570956386</v>
      </c>
      <c r="M37" s="15" t="n">
        <f aca="false">L37/5</f>
        <v>0.593159141912772</v>
      </c>
      <c r="P37" s="8" t="s">
        <v>18</v>
      </c>
      <c r="Q37" s="5" t="n">
        <f aca="false">Q23/Q$27</f>
        <v>0.109756097560976</v>
      </c>
      <c r="R37" s="5" t="n">
        <f aca="false">R23/R$27</f>
        <v>0.119047619047619</v>
      </c>
      <c r="S37" s="5" t="n">
        <f aca="false">S23/S$27</f>
        <v>0.0892857142857143</v>
      </c>
      <c r="T37" s="5" t="n">
        <f aca="false">T23/T$27</f>
        <v>0.109756097560976</v>
      </c>
      <c r="U37" s="5" t="n">
        <f aca="false">U23/U$27</f>
        <v>0.0892857142857143</v>
      </c>
      <c r="V37" s="5" t="n">
        <f aca="false">V23/V$27</f>
        <v>0.136363636363636</v>
      </c>
      <c r="W37" s="5" t="n">
        <f aca="false">W23/W$27</f>
        <v>0.0892857142857143</v>
      </c>
      <c r="X37" s="5" t="n">
        <f aca="false">X23/X$27</f>
        <v>0.0977653631284916</v>
      </c>
      <c r="Y37" s="5" t="n">
        <f aca="false">Y23/Y$27</f>
        <v>0.0531914893617021</v>
      </c>
      <c r="Z37" s="5" t="n">
        <f aca="false">Z23/Z$27</f>
        <v>0.0892857142857143</v>
      </c>
      <c r="AA37" s="6" t="n">
        <f aca="false">SUM(Q37:Z37)</f>
        <v>0.983023160166257</v>
      </c>
      <c r="AB37" s="15" t="n">
        <f aca="false">AA37/5</f>
        <v>0.196604632033251</v>
      </c>
    </row>
    <row r="38" customFormat="false" ht="14.4" hidden="false" customHeight="false" outlineLevel="0" collapsed="false">
      <c r="A38" s="3" t="s">
        <v>19</v>
      </c>
      <c r="B38" s="5" t="n">
        <f aca="false">B24/B$27</f>
        <v>0.0453367875647668</v>
      </c>
      <c r="C38" s="5" t="n">
        <f aca="false">C24/C$27</f>
        <v>0.0453367875647668</v>
      </c>
      <c r="D38" s="5" t="n">
        <f aca="false">D24/D$27</f>
        <v>0.0961538461538462</v>
      </c>
      <c r="E38" s="5" t="n">
        <f aca="false">E24/E$27</f>
        <v>0.100446428571429</v>
      </c>
      <c r="F38" s="5" t="n">
        <f aca="false">F24/F$27</f>
        <v>0.0918367346938776</v>
      </c>
      <c r="G38" s="5" t="n">
        <f aca="false">G24/G$27</f>
        <v>0.0453367875647668</v>
      </c>
      <c r="H38" s="5" t="n">
        <f aca="false">H24/H$27</f>
        <v>0.0687772925764192</v>
      </c>
      <c r="I38" s="5" t="n">
        <f aca="false">I24/I$27</f>
        <v>0.05859375</v>
      </c>
      <c r="J38" s="5" t="n">
        <f aca="false">J24/J$27</f>
        <v>0.05859375</v>
      </c>
      <c r="K38" s="5" t="n">
        <f aca="false">K24/K$27</f>
        <v>0.105633802816901</v>
      </c>
      <c r="L38" s="6" t="n">
        <f aca="false">SUM(B38:K38)</f>
        <v>0.716045967506773</v>
      </c>
      <c r="M38" s="15" t="n">
        <f aca="false">L38/5</f>
        <v>0.143209193501355</v>
      </c>
      <c r="P38" s="8" t="s">
        <v>19</v>
      </c>
      <c r="Q38" s="5" t="n">
        <f aca="false">Q24/Q$27</f>
        <v>0.182926829268293</v>
      </c>
      <c r="R38" s="5" t="n">
        <f aca="false">R24/R$27</f>
        <v>0.166666666666667</v>
      </c>
      <c r="S38" s="5" t="n">
        <f aca="false">S24/S$27</f>
        <v>0.267857142857143</v>
      </c>
      <c r="T38" s="5" t="n">
        <f aca="false">T24/T$27</f>
        <v>0.182926829268293</v>
      </c>
      <c r="U38" s="5" t="n">
        <f aca="false">U24/U$27</f>
        <v>0.267857142857143</v>
      </c>
      <c r="V38" s="5" t="n">
        <f aca="false">V24/V$27</f>
        <v>0.227272727272727</v>
      </c>
      <c r="W38" s="5" t="n">
        <f aca="false">W24/W$27</f>
        <v>0.267857142857143</v>
      </c>
      <c r="X38" s="5" t="n">
        <f aca="false">X24/X$27</f>
        <v>0.293296089385475</v>
      </c>
      <c r="Y38" s="5" t="n">
        <f aca="false">Y24/Y$27</f>
        <v>0.478723404255319</v>
      </c>
      <c r="Z38" s="5" t="n">
        <f aca="false">Z24/Z$27</f>
        <v>0.267857142857143</v>
      </c>
      <c r="AA38" s="6" t="n">
        <f aca="false">SUM(Q38:Z38)</f>
        <v>2.60324111754534</v>
      </c>
      <c r="AB38" s="15" t="n">
        <f aca="false">AA38/5</f>
        <v>0.520648223509069</v>
      </c>
    </row>
    <row r="39" customFormat="false" ht="14.4" hidden="false" customHeight="false" outlineLevel="0" collapsed="false">
      <c r="A39" s="3" t="s">
        <v>20</v>
      </c>
      <c r="B39" s="5" t="n">
        <f aca="false">B25/B$27</f>
        <v>0.0453367875647668</v>
      </c>
      <c r="C39" s="5" t="n">
        <f aca="false">C25/C$27</f>
        <v>0.0453367875647668</v>
      </c>
      <c r="D39" s="5" t="n">
        <f aca="false">D25/D$27</f>
        <v>0.0961538461538462</v>
      </c>
      <c r="E39" s="5" t="n">
        <f aca="false">E25/E$27</f>
        <v>0.100446428571429</v>
      </c>
      <c r="F39" s="5" t="n">
        <f aca="false">F25/F$27</f>
        <v>0.0918367346938776</v>
      </c>
      <c r="G39" s="5" t="n">
        <f aca="false">G25/G$27</f>
        <v>0.0453367875647668</v>
      </c>
      <c r="H39" s="5" t="n">
        <f aca="false">H25/H$27</f>
        <v>0.0687772925764192</v>
      </c>
      <c r="I39" s="5" t="n">
        <f aca="false">I25/I$27</f>
        <v>0.05859375</v>
      </c>
      <c r="J39" s="5" t="n">
        <f aca="false">J25/J$27</f>
        <v>0.05859375</v>
      </c>
      <c r="K39" s="5" t="n">
        <f aca="false">K25/K$27</f>
        <v>0.105633802816901</v>
      </c>
      <c r="L39" s="6" t="n">
        <f aca="false">SUM(B39:K39)</f>
        <v>0.716045967506773</v>
      </c>
      <c r="M39" s="15" t="n">
        <f aca="false">L39/5</f>
        <v>0.143209193501355</v>
      </c>
      <c r="P39" s="8" t="s">
        <v>20</v>
      </c>
      <c r="Q39" s="5" t="n">
        <f aca="false">Q25/Q$27</f>
        <v>0.182926829268293</v>
      </c>
      <c r="R39" s="5" t="n">
        <f aca="false">R25/R$27</f>
        <v>0.119047619047619</v>
      </c>
      <c r="S39" s="5" t="n">
        <f aca="false">S25/S$27</f>
        <v>0.267857142857143</v>
      </c>
      <c r="T39" s="5" t="n">
        <f aca="false">T25/T$27</f>
        <v>0.182926829268293</v>
      </c>
      <c r="U39" s="5" t="n">
        <f aca="false">U25/U$27</f>
        <v>0.267857142857143</v>
      </c>
      <c r="V39" s="5" t="n">
        <f aca="false">V25/V$27</f>
        <v>0.136363636363636</v>
      </c>
      <c r="W39" s="5" t="n">
        <f aca="false">W25/W$27</f>
        <v>0.267857142857143</v>
      </c>
      <c r="X39" s="5" t="n">
        <f aca="false">X25/X$27</f>
        <v>0.0977653631284916</v>
      </c>
      <c r="Y39" s="5" t="n">
        <f aca="false">Y25/Y$27</f>
        <v>0.159574468085106</v>
      </c>
      <c r="Z39" s="5" t="n">
        <f aca="false">Z25/Z$27</f>
        <v>0.267857142857143</v>
      </c>
      <c r="AA39" s="6" t="n">
        <f aca="false">SUM(Q39:Z39)</f>
        <v>1.95003331659001</v>
      </c>
      <c r="AB39" s="15" t="n">
        <f aca="false">AA39/5</f>
        <v>0.390006663318002</v>
      </c>
    </row>
    <row r="40" customFormat="false" ht="14.4" hidden="false" customHeight="false" outlineLevel="0" collapsed="false">
      <c r="A40" s="3" t="s">
        <v>21</v>
      </c>
      <c r="B40" s="5" t="n">
        <f aca="false">B26/B$27</f>
        <v>0.0194300518134715</v>
      </c>
      <c r="C40" s="5" t="n">
        <f aca="false">C26/C$27</f>
        <v>0.0194300518134715</v>
      </c>
      <c r="D40" s="5" t="n">
        <f aca="false">D26/D$27</f>
        <v>0.0576923076923077</v>
      </c>
      <c r="E40" s="5" t="n">
        <f aca="false">E26/E$27</f>
        <v>0.0111607142857143</v>
      </c>
      <c r="F40" s="5" t="n">
        <f aca="false">F26/F$27</f>
        <v>0.0102040816326531</v>
      </c>
      <c r="G40" s="5" t="n">
        <f aca="false">G26/G$27</f>
        <v>0.0194300518134715</v>
      </c>
      <c r="H40" s="5" t="n">
        <f aca="false">H26/H$27</f>
        <v>0.0382096069868996</v>
      </c>
      <c r="I40" s="5" t="n">
        <f aca="false">I26/I$27</f>
        <v>0.01171875</v>
      </c>
      <c r="J40" s="5" t="n">
        <f aca="false">J26/J$27</f>
        <v>0.01171875</v>
      </c>
      <c r="K40" s="5" t="n">
        <f aca="false">K26/K$27</f>
        <v>0.0211267605633803</v>
      </c>
      <c r="L40" s="6" t="n">
        <f aca="false">SUM(B40:K40)</f>
        <v>0.220121126601369</v>
      </c>
      <c r="M40" s="15" t="n">
        <f aca="false">L40/5</f>
        <v>0.0440242253202739</v>
      </c>
      <c r="P40" s="8" t="s">
        <v>21</v>
      </c>
      <c r="Q40" s="5" t="n">
        <f aca="false">Q26/Q$27</f>
        <v>0.109756097560976</v>
      </c>
      <c r="R40" s="5" t="n">
        <f aca="false">R26/R$27</f>
        <v>0.119047619047619</v>
      </c>
      <c r="S40" s="5" t="n">
        <f aca="false">S26/S$27</f>
        <v>0.0892857142857143</v>
      </c>
      <c r="T40" s="5" t="n">
        <f aca="false">T26/T$27</f>
        <v>0.109756097560976</v>
      </c>
      <c r="U40" s="5" t="n">
        <f aca="false">U26/U$27</f>
        <v>0.0892857142857143</v>
      </c>
      <c r="V40" s="5" t="n">
        <f aca="false">V26/V$27</f>
        <v>0.136363636363636</v>
      </c>
      <c r="W40" s="5" t="n">
        <f aca="false">W26/W$27</f>
        <v>0.0892857142857143</v>
      </c>
      <c r="X40" s="5" t="n">
        <f aca="false">X26/X$27</f>
        <v>0.0977653631284916</v>
      </c>
      <c r="Y40" s="5" t="n">
        <f aca="false">Y26/Y$27</f>
        <v>0.0531914893617021</v>
      </c>
      <c r="Z40" s="5" t="n">
        <f aca="false">Z26/Z$27</f>
        <v>0.0892857142857143</v>
      </c>
      <c r="AA40" s="6" t="n">
        <f aca="false">SUM(Q40:Z40)</f>
        <v>0.983023160166257</v>
      </c>
      <c r="AB40" s="15" t="n">
        <f aca="false">AA40/5</f>
        <v>0.196604632033251</v>
      </c>
    </row>
    <row r="43" customFormat="false" ht="28.8" hidden="false" customHeight="false" outlineLevel="0" collapsed="false">
      <c r="A43" s="16" t="s">
        <v>32</v>
      </c>
      <c r="B43" s="4" t="s">
        <v>1</v>
      </c>
      <c r="C43" s="4" t="s">
        <v>0</v>
      </c>
      <c r="D43" s="17" t="s">
        <v>33</v>
      </c>
      <c r="E43" s="17" t="s">
        <v>34</v>
      </c>
      <c r="F43" s="18" t="s">
        <v>35</v>
      </c>
      <c r="I43" s="0" t="s">
        <v>36</v>
      </c>
    </row>
    <row r="44" customFormat="false" ht="14.4" hidden="false" customHeight="false" outlineLevel="0" collapsed="false">
      <c r="A44" s="16"/>
      <c r="B44" s="4" t="n">
        <v>0</v>
      </c>
      <c r="C44" s="4"/>
      <c r="D44" s="4" t="n">
        <v>0</v>
      </c>
      <c r="E44" s="4" t="n">
        <v>0</v>
      </c>
      <c r="F44" s="18"/>
      <c r="H44" s="0" t="s">
        <v>37</v>
      </c>
      <c r="I44" s="0" t="s">
        <v>38</v>
      </c>
    </row>
    <row r="45" customFormat="false" ht="14.4" hidden="false" customHeight="false" outlineLevel="0" collapsed="false">
      <c r="A45" s="19" t="s">
        <v>10</v>
      </c>
      <c r="B45" s="20" t="n">
        <f aca="false">AB31</f>
        <v>0.0738745097658278</v>
      </c>
      <c r="C45" s="20" t="n">
        <f aca="false">M31</f>
        <v>0.295439411275631</v>
      </c>
      <c r="D45" s="20" t="n">
        <f aca="false">2*B45</f>
        <v>0.147749019531656</v>
      </c>
      <c r="E45" s="20" t="n">
        <f aca="false">B45/2</f>
        <v>0.0369372548829139</v>
      </c>
      <c r="F45" s="21" t="str">
        <f aca="false">IF(C45/B45 &gt; 2, "High", IF(C45/B45 &lt; 0.5, "Low", "Medium"))</f>
        <v>High</v>
      </c>
      <c r="H45" s="0" t="s">
        <v>39</v>
      </c>
      <c r="I45" s="0" t="s">
        <v>40</v>
      </c>
    </row>
    <row r="46" customFormat="false" ht="14.4" hidden="false" customHeight="false" outlineLevel="0" collapsed="false">
      <c r="A46" s="3" t="s">
        <v>11</v>
      </c>
      <c r="B46" s="20" t="n">
        <f aca="false">AB32</f>
        <v>0.0417188378499706</v>
      </c>
      <c r="C46" s="20" t="n">
        <f aca="false">M32</f>
        <v>0.295439411275631</v>
      </c>
      <c r="D46" s="20" t="n">
        <f aca="false">2*B46</f>
        <v>0.0834376756999411</v>
      </c>
      <c r="E46" s="20" t="n">
        <f aca="false">B46/2</f>
        <v>0.0208594189249853</v>
      </c>
      <c r="F46" s="21" t="str">
        <f aca="false">IF(C46/B46 &gt; 2, "High", IF(C46/B46 &lt; 0.5, "Low", "Medium"))</f>
        <v>High</v>
      </c>
      <c r="H46" s="0" t="s">
        <v>41</v>
      </c>
      <c r="I46" s="0" t="s">
        <v>42</v>
      </c>
    </row>
    <row r="47" customFormat="false" ht="14.4" hidden="false" customHeight="false" outlineLevel="0" collapsed="false">
      <c r="A47" s="3" t="s">
        <v>12</v>
      </c>
      <c r="B47" s="20" t="n">
        <f aca="false">AB33</f>
        <v>0.196604632033251</v>
      </c>
      <c r="C47" s="20" t="n">
        <f aca="false">M33</f>
        <v>0.0326221590766583</v>
      </c>
      <c r="D47" s="20" t="n">
        <f aca="false">2*B47</f>
        <v>0.393209264066503</v>
      </c>
      <c r="E47" s="20" t="n">
        <f aca="false">B47/2</f>
        <v>0.0983023160166257</v>
      </c>
      <c r="F47" s="22" t="str">
        <f aca="false">IF(C47/B47 &gt; 2, "High", IF(C47/B47 &lt; 0.5, "Low", "Medium"))</f>
        <v>Low</v>
      </c>
    </row>
    <row r="48" customFormat="false" ht="14.4" hidden="false" customHeight="false" outlineLevel="0" collapsed="false">
      <c r="A48" s="3" t="s">
        <v>13</v>
      </c>
      <c r="B48" s="20" t="n">
        <f aca="false">AB34</f>
        <v>0.0738745097658278</v>
      </c>
      <c r="C48" s="20" t="n">
        <f aca="false">M34</f>
        <v>0.0909296721132346</v>
      </c>
      <c r="D48" s="20" t="n">
        <f aca="false">2*B48</f>
        <v>0.147749019531656</v>
      </c>
      <c r="E48" s="20" t="n">
        <f aca="false">B48/2</f>
        <v>0.0369372548829139</v>
      </c>
      <c r="F48" s="23" t="str">
        <f aca="false">IF(C48/B48 &gt; 2, "High", IF(C48/B48 &lt; 0.5, "Low", "Medium"))</f>
        <v>Medium</v>
      </c>
    </row>
    <row r="49" customFormat="false" ht="14.4" hidden="false" customHeight="false" outlineLevel="0" collapsed="false">
      <c r="A49" s="3" t="s">
        <v>15</v>
      </c>
      <c r="B49" s="20" t="n">
        <f aca="false">AB35</f>
        <v>0.196604632033251</v>
      </c>
      <c r="C49" s="20" t="n">
        <f aca="false">M35</f>
        <v>0.0665281807474575</v>
      </c>
      <c r="D49" s="20" t="n">
        <f aca="false">2*B49</f>
        <v>0.393209264066503</v>
      </c>
      <c r="E49" s="20" t="n">
        <f aca="false">B49/2</f>
        <v>0.0983023160166257</v>
      </c>
      <c r="F49" s="22" t="str">
        <f aca="false">IF(C49/B49 &gt; 2, "High", IF(C49/B49 &lt; 0.5, "Low", "Medium"))</f>
        <v>Low</v>
      </c>
    </row>
    <row r="50" customFormat="false" ht="14.4" hidden="false" customHeight="false" outlineLevel="0" collapsed="false">
      <c r="A50" s="3" t="s">
        <v>17</v>
      </c>
      <c r="B50" s="20" t="n">
        <f aca="false">AB36</f>
        <v>0.113458727658297</v>
      </c>
      <c r="C50" s="20" t="n">
        <f aca="false">M36</f>
        <v>0.295439411275631</v>
      </c>
      <c r="D50" s="20" t="n">
        <f aca="false">2*B50</f>
        <v>0.226917455316594</v>
      </c>
      <c r="E50" s="20" t="n">
        <f aca="false">B50/2</f>
        <v>0.0567293638291484</v>
      </c>
      <c r="F50" s="21" t="str">
        <f aca="false">IF(C50/B50 &gt; 2, "High", IF(C50/B50 &lt; 0.5, "Low", "Medium"))</f>
        <v>High</v>
      </c>
    </row>
    <row r="51" customFormat="false" ht="14.4" hidden="false" customHeight="false" outlineLevel="0" collapsed="false">
      <c r="A51" s="3" t="s">
        <v>18</v>
      </c>
      <c r="B51" s="20" t="n">
        <f aca="false">AB37</f>
        <v>0.196604632033251</v>
      </c>
      <c r="C51" s="20" t="n">
        <f aca="false">M37</f>
        <v>0.593159141912772</v>
      </c>
      <c r="D51" s="20" t="n">
        <f aca="false">2*B51</f>
        <v>0.393209264066503</v>
      </c>
      <c r="E51" s="20" t="n">
        <f aca="false">B51/2</f>
        <v>0.0983023160166257</v>
      </c>
      <c r="F51" s="21" t="str">
        <f aca="false">IF(C51/B51 &gt; 2, "High", IF(C51/B51 &lt; 0.5, "Low", "Medium"))</f>
        <v>High</v>
      </c>
    </row>
    <row r="52" customFormat="false" ht="14.4" hidden="false" customHeight="false" outlineLevel="0" collapsed="false">
      <c r="A52" s="3" t="s">
        <v>19</v>
      </c>
      <c r="B52" s="20" t="n">
        <f aca="false">AB38</f>
        <v>0.520648223509069</v>
      </c>
      <c r="C52" s="20" t="n">
        <f aca="false">M38</f>
        <v>0.143209193501355</v>
      </c>
      <c r="D52" s="20" t="n">
        <f aca="false">2*B52</f>
        <v>1.04129644701814</v>
      </c>
      <c r="E52" s="20" t="n">
        <f aca="false">B52/2</f>
        <v>0.260324111754534</v>
      </c>
      <c r="F52" s="22" t="str">
        <f aca="false">IF(C52/B52 &gt; 2, "High", IF(C52/B52 &lt; 0.5, "Low", "Medium"))</f>
        <v>Low</v>
      </c>
    </row>
    <row r="53" customFormat="false" ht="14.4" hidden="false" customHeight="false" outlineLevel="0" collapsed="false">
      <c r="A53" s="3" t="s">
        <v>20</v>
      </c>
      <c r="B53" s="20" t="n">
        <f aca="false">AB39</f>
        <v>0.390006663318002</v>
      </c>
      <c r="C53" s="20" t="n">
        <f aca="false">M39</f>
        <v>0.143209193501355</v>
      </c>
      <c r="D53" s="20" t="n">
        <f aca="false">2*B53</f>
        <v>0.780013326636004</v>
      </c>
      <c r="E53" s="20" t="n">
        <f aca="false">B53/2</f>
        <v>0.195003331659001</v>
      </c>
      <c r="F53" s="22" t="str">
        <f aca="false">IF(C53/B53 &gt; 2, "High", IF(C53/B53 &lt; 0.5, "Low", "Medium"))</f>
        <v>Low</v>
      </c>
    </row>
    <row r="54" customFormat="false" ht="14.4" hidden="false" customHeight="false" outlineLevel="0" collapsed="false">
      <c r="A54" s="3" t="s">
        <v>21</v>
      </c>
      <c r="B54" s="20" t="n">
        <f aca="false">AB40</f>
        <v>0.196604632033251</v>
      </c>
      <c r="C54" s="20" t="n">
        <f aca="false">M40</f>
        <v>0.0440242253202739</v>
      </c>
      <c r="D54" s="20" t="n">
        <f aca="false">2*B54</f>
        <v>0.393209264066503</v>
      </c>
      <c r="E54" s="20" t="n">
        <f aca="false">B54/2</f>
        <v>0.0983023160166257</v>
      </c>
      <c r="F54" s="22" t="str">
        <f aca="false">IF(C54/B54 &gt; 2, "High", IF(C54/B54 &lt; 0.5, "Low", "Medium"))</f>
        <v>Low</v>
      </c>
    </row>
  </sheetData>
  <mergeCells count="2">
    <mergeCell ref="A43:A44"/>
    <mergeCell ref="F43:F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4.4" zeroHeight="false" outlineLevelRow="0" outlineLevelCol="0"/>
  <cols>
    <col collapsed="false" customWidth="true" hidden="false" outlineLevel="0" max="1" min="1" style="0" width="49.22"/>
    <col collapsed="false" customWidth="true" hidden="false" outlineLevel="0" max="4" min="2" style="0" width="8.53"/>
    <col collapsed="false" customWidth="true" hidden="false" outlineLevel="0" max="5" min="5" style="0" width="9.07"/>
    <col collapsed="false" customWidth="true" hidden="false" outlineLevel="0" max="6" min="6" style="0" width="8.53"/>
    <col collapsed="false" customWidth="true" hidden="false" outlineLevel="0" max="7" min="7" style="0" width="13.11"/>
    <col collapsed="false" customWidth="true" hidden="false" outlineLevel="0" max="8" min="8" style="0" width="14.15"/>
    <col collapsed="false" customWidth="true" hidden="false" outlineLevel="0" max="9" min="9" style="0" width="19.22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24" t="s">
        <v>43</v>
      </c>
    </row>
    <row r="2" customFormat="false" ht="27" hidden="false" customHeight="false" outlineLevel="0" collapsed="false">
      <c r="A2" s="25" t="s">
        <v>44</v>
      </c>
      <c r="B2" s="26" t="s">
        <v>45</v>
      </c>
      <c r="C2" s="26"/>
      <c r="D2" s="27" t="s">
        <v>10</v>
      </c>
      <c r="E2" s="27" t="s">
        <v>46</v>
      </c>
    </row>
    <row r="3" customFormat="false" ht="27" hidden="false" customHeight="false" outlineLevel="0" collapsed="false">
      <c r="A3" s="28" t="s">
        <v>47</v>
      </c>
      <c r="B3" s="26"/>
      <c r="C3" s="26"/>
      <c r="D3" s="27" t="s">
        <v>11</v>
      </c>
      <c r="E3" s="27" t="s">
        <v>48</v>
      </c>
      <c r="G3" s="0" t="s">
        <v>49</v>
      </c>
    </row>
    <row r="4" customFormat="false" ht="27" hidden="false" customHeight="false" outlineLevel="0" collapsed="false">
      <c r="A4" s="28" t="s">
        <v>50</v>
      </c>
      <c r="B4" s="26"/>
      <c r="C4" s="26"/>
      <c r="D4" s="27" t="s">
        <v>12</v>
      </c>
      <c r="E4" s="27" t="s">
        <v>51</v>
      </c>
      <c r="G4" s="29"/>
      <c r="H4" s="30" t="s">
        <v>1</v>
      </c>
      <c r="I4" s="30" t="s">
        <v>0</v>
      </c>
    </row>
    <row r="5" customFormat="false" ht="14.25" hidden="false" customHeight="false" outlineLevel="0" collapsed="false">
      <c r="A5" s="28" t="s">
        <v>52</v>
      </c>
      <c r="B5" s="26"/>
      <c r="C5" s="26"/>
      <c r="D5" s="27" t="s">
        <v>13</v>
      </c>
      <c r="E5" s="27" t="s">
        <v>53</v>
      </c>
      <c r="G5" s="31" t="s">
        <v>4</v>
      </c>
      <c r="H5" s="5" t="s">
        <v>54</v>
      </c>
      <c r="I5" s="5" t="s">
        <v>55</v>
      </c>
    </row>
    <row r="6" customFormat="false" ht="27" hidden="false" customHeight="false" outlineLevel="0" collapsed="false">
      <c r="A6" s="28" t="s">
        <v>56</v>
      </c>
      <c r="B6" s="26"/>
      <c r="C6" s="26"/>
      <c r="D6" s="27" t="s">
        <v>15</v>
      </c>
      <c r="E6" s="27" t="s">
        <v>57</v>
      </c>
      <c r="G6" s="31" t="s">
        <v>5</v>
      </c>
      <c r="H6" s="5" t="s">
        <v>58</v>
      </c>
      <c r="I6" s="5" t="s">
        <v>59</v>
      </c>
    </row>
    <row r="7" customFormat="false" ht="27" hidden="false" customHeight="false" outlineLevel="0" collapsed="false">
      <c r="A7" s="28" t="s">
        <v>60</v>
      </c>
      <c r="B7" s="26"/>
      <c r="C7" s="26"/>
      <c r="D7" s="27" t="s">
        <v>17</v>
      </c>
      <c r="E7" s="27" t="s">
        <v>61</v>
      </c>
      <c r="G7" s="31" t="s">
        <v>6</v>
      </c>
      <c r="H7" s="5" t="s">
        <v>62</v>
      </c>
      <c r="I7" s="5" t="s">
        <v>63</v>
      </c>
    </row>
    <row r="8" customFormat="false" ht="14.25" hidden="false" customHeight="false" outlineLevel="0" collapsed="false">
      <c r="A8" s="32" t="s">
        <v>64</v>
      </c>
      <c r="B8" s="26"/>
      <c r="C8" s="26"/>
      <c r="D8" s="27" t="s">
        <v>18</v>
      </c>
      <c r="E8" s="27" t="s">
        <v>65</v>
      </c>
      <c r="G8" s="31" t="s">
        <v>7</v>
      </c>
      <c r="H8" s="5" t="s">
        <v>66</v>
      </c>
      <c r="I8" s="5" t="s">
        <v>67</v>
      </c>
    </row>
    <row r="9" customFormat="false" ht="27" hidden="false" customHeight="false" outlineLevel="0" collapsed="false">
      <c r="A9" s="32" t="s">
        <v>68</v>
      </c>
      <c r="B9" s="26"/>
      <c r="C9" s="26"/>
      <c r="D9" s="27" t="s">
        <v>19</v>
      </c>
      <c r="E9" s="27" t="s">
        <v>69</v>
      </c>
      <c r="G9" s="31" t="s">
        <v>8</v>
      </c>
      <c r="H9" s="5" t="s">
        <v>70</v>
      </c>
      <c r="I9" s="5" t="s">
        <v>71</v>
      </c>
    </row>
    <row r="10" customFormat="false" ht="27" hidden="false" customHeight="false" outlineLevel="0" collapsed="false">
      <c r="A10" s="32" t="s">
        <v>72</v>
      </c>
      <c r="B10" s="26"/>
      <c r="C10" s="26"/>
      <c r="D10" s="27" t="s">
        <v>20</v>
      </c>
      <c r="E10" s="27" t="s">
        <v>73</v>
      </c>
    </row>
    <row r="11" customFormat="false" ht="14.25" hidden="false" customHeight="false" outlineLevel="0" collapsed="false">
      <c r="A11" s="32" t="s">
        <v>74</v>
      </c>
      <c r="B11" s="26"/>
      <c r="C11" s="26"/>
      <c r="D11" s="27" t="s">
        <v>21</v>
      </c>
      <c r="E11" s="27" t="s">
        <v>75</v>
      </c>
    </row>
  </sheetData>
  <mergeCells count="1">
    <mergeCell ref="B2:C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2020-05-10T06:34:42Z</dcterms:created>
  <dc:creator>Abraham</dc:creator>
  <dc:description/>
  <dc:language>en-US</dc:language>
  <cp:lastModifiedBy/>
  <dcterms:modified xsi:type="dcterms:W3CDTF">2020-05-11T21:42:38Z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