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wCo\Documents\"/>
    </mc:Choice>
  </mc:AlternateContent>
  <bookViews>
    <workbookView xWindow="0" yWindow="0" windowWidth="16380" windowHeight="8190" tabRatio="993" activeTab="5"/>
  </bookViews>
  <sheets>
    <sheet name="Budget" sheetId="1" r:id="rId1"/>
    <sheet name="Workshops" sheetId="5" r:id="rId2"/>
    <sheet name="Delegates" sheetId="12" r:id="rId3"/>
    <sheet name="Contacts" sheetId="7" r:id="rId4"/>
    <sheet name="Logistics" sheetId="10" r:id="rId5"/>
    <sheet name="Speakers" sheetId="4" r:id="rId6"/>
    <sheet name="Talks" sheetId="11" r:id="rId7"/>
    <sheet name="Expense" sheetId="6" r:id="rId8"/>
    <sheet name="Waiting List" sheetId="8" r:id="rId9"/>
    <sheet name="Visualisation" sheetId="9" r:id="rId10"/>
    <sheet name="Responsibilities" sheetId="20" r:id="rId11"/>
    <sheet name="Conference List" sheetId="22" r:id="rId12"/>
    <sheet name="Workshop List" sheetId="23" r:id="rId13"/>
    <sheet name="Speaker List" sheetId="24" r:id="rId14"/>
  </sheets>
  <calcPr calcId="152511" iterateDelta="1E-4"/>
</workbook>
</file>

<file path=xl/calcChain.xml><?xml version="1.0" encoding="utf-8"?>
<calcChain xmlns="http://schemas.openxmlformats.org/spreadsheetml/2006/main">
  <c r="E9" i="1" l="1"/>
  <c r="E42" i="1"/>
  <c r="B4" i="12" l="1"/>
  <c r="B3" i="12"/>
  <c r="B2" i="12"/>
  <c r="E47" i="11" l="1"/>
  <c r="E46" i="11"/>
  <c r="E48" i="11"/>
  <c r="E49" i="11"/>
  <c r="J3" i="10"/>
  <c r="J4" i="10" s="1"/>
  <c r="J5" i="10" s="1"/>
  <c r="J6" i="10" s="1"/>
  <c r="J7" i="10" s="1"/>
  <c r="J8" i="10" s="1"/>
  <c r="J9" i="10" s="1"/>
  <c r="J10" i="10" s="1"/>
  <c r="J11" i="10" s="1"/>
  <c r="A3" i="10"/>
  <c r="A4" i="10" s="1"/>
  <c r="A5" i="10" s="1"/>
  <c r="A6" i="10" s="1"/>
  <c r="A7" i="10" s="1"/>
  <c r="A8" i="10" s="1"/>
  <c r="A9" i="10" s="1"/>
  <c r="A10" i="10" s="1"/>
  <c r="A11" i="10" s="1"/>
  <c r="E5" i="1"/>
  <c r="I4" i="4" l="1"/>
  <c r="I5" i="4"/>
  <c r="C37" i="1" s="1"/>
  <c r="I3" i="4"/>
  <c r="C35" i="1" s="1"/>
  <c r="E29" i="1" l="1"/>
  <c r="E28" i="1"/>
  <c r="E27" i="1"/>
  <c r="E14" i="1"/>
  <c r="E13" i="1"/>
  <c r="E12" i="1"/>
  <c r="E11" i="1"/>
  <c r="E4" i="1"/>
  <c r="E46" i="1" l="1"/>
  <c r="E51" i="1" s="1"/>
  <c r="E7" i="1"/>
  <c r="E8" i="1"/>
  <c r="E20" i="1" l="1"/>
  <c r="E55" i="1" s="1"/>
</calcChain>
</file>

<file path=xl/sharedStrings.xml><?xml version="1.0" encoding="utf-8"?>
<sst xmlns="http://schemas.openxmlformats.org/spreadsheetml/2006/main" count="7338" uniqueCount="1713">
  <si>
    <t>Detail</t>
  </si>
  <si>
    <t>Income</t>
  </si>
  <si>
    <t>Conversion Rates:</t>
  </si>
  <si>
    <t>ZAR/USD</t>
  </si>
  <si>
    <t>R Consortium</t>
  </si>
  <si>
    <t>Derivco</t>
  </si>
  <si>
    <t>iXperience</t>
  </si>
  <si>
    <t>Vantage Data</t>
  </si>
  <si>
    <t>Microsoft</t>
  </si>
  <si>
    <t>Tickets</t>
  </si>
  <si>
    <t>satRday [Early Bird]</t>
  </si>
  <si>
    <t>satRday [Standard]</t>
  </si>
  <si>
    <t>Workshops [Early Bird]</t>
  </si>
  <si>
    <t>Workshops [Standard]</t>
  </si>
  <si>
    <t>Expenses</t>
  </si>
  <si>
    <t>Workshop 17</t>
  </si>
  <si>
    <t>Venue</t>
  </si>
  <si>
    <t>Per Head</t>
  </si>
  <si>
    <t>Morning Tea</t>
  </si>
  <si>
    <t>Lunch</t>
  </si>
  <si>
    <t>Afternoon Tea</t>
  </si>
  <si>
    <t>Julia Silge</t>
  </si>
  <si>
    <t>Flight</t>
  </si>
  <si>
    <t>Salt Lake City, Utah</t>
  </si>
  <si>
    <t>Jenny Bryan</t>
  </si>
  <si>
    <t>Vancouver</t>
  </si>
  <si>
    <t>Nights</t>
  </si>
  <si>
    <t>Accommodation</t>
  </si>
  <si>
    <t>Surplus</t>
  </si>
  <si>
    <t>James Smith</t>
  </si>
  <si>
    <t>John Kogel</t>
  </si>
  <si>
    <t>Abstract</t>
  </si>
  <si>
    <t>Email</t>
  </si>
  <si>
    <t>Twitter</t>
  </si>
  <si>
    <t>Affiliation</t>
  </si>
  <si>
    <t>Emailed</t>
  </si>
  <si>
    <t>Responded</t>
  </si>
  <si>
    <t>LinkedIn</t>
  </si>
  <si>
    <t>Tweeted</t>
  </si>
  <si>
    <t>Nicola Mulder</t>
  </si>
  <si>
    <t>nicola.mulder@uct.ac.za</t>
  </si>
  <si>
    <t>UCT (Computational Biology)</t>
  </si>
  <si>
    <t>X</t>
  </si>
  <si>
    <t>Res Altwegg</t>
  </si>
  <si>
    <t>Res.Altwegg@gmail.com</t>
  </si>
  <si>
    <t>http://www.seec.uct.ac.za/</t>
  </si>
  <si>
    <t>Richard Ball</t>
  </si>
  <si>
    <t>Bruce Page</t>
  </si>
  <si>
    <t>Katrin Tirok</t>
  </si>
  <si>
    <t>katrintirok@gmail.com</t>
  </si>
  <si>
    <t>Glenda Matthews</t>
  </si>
  <si>
    <t>Deon Burger</t>
  </si>
  <si>
    <t>Freedom Gumedze</t>
  </si>
  <si>
    <t>freedom.gumedze@uct.ac.za</t>
  </si>
  <si>
    <t>http://www.stats.uct.ac.za/</t>
  </si>
  <si>
    <t>Nkululeko Thangelane</t>
  </si>
  <si>
    <t>Standard Bank</t>
  </si>
  <si>
    <t>Jacques Ludik</t>
  </si>
  <si>
    <t>Jon Calder</t>
  </si>
  <si>
    <t>Raymond Ellis</t>
  </si>
  <si>
    <t>@raymondellis20</t>
  </si>
  <si>
    <t>Stephen Milborrow</t>
  </si>
  <si>
    <t>milbo@sonic.net</t>
  </si>
  <si>
    <t>Not available (in California).</t>
  </si>
  <si>
    <t>Neil Rankin</t>
  </si>
  <si>
    <t>Greg Streatfield</t>
  </si>
  <si>
    <t>Kirsty Lee Garson</t>
  </si>
  <si>
    <t>kirstyleegarson@gmail.com</t>
  </si>
  <si>
    <t>Miguel Lacerda</t>
  </si>
  <si>
    <t>Miguel.Lacerda@uct.ac.za</t>
  </si>
  <si>
    <t>Emile Chimusa</t>
  </si>
  <si>
    <t>emile.chimusa@uct.ac.za</t>
  </si>
  <si>
    <t>Has offered to talk on “Medical population genetics using R”.</t>
  </si>
  <si>
    <t>Katie Lennard</t>
  </si>
  <si>
    <t>katieviljoen@gmail.com</t>
  </si>
  <si>
    <t>Karel Verhoeven</t>
  </si>
  <si>
    <t>Arrive</t>
  </si>
  <si>
    <t>Depart</t>
  </si>
  <si>
    <t>Full Name</t>
  </si>
  <si>
    <t>DOB</t>
  </si>
  <si>
    <t>Phone</t>
  </si>
  <si>
    <t>Salt Lake City</t>
  </si>
  <si>
    <t>Julia Dorothea Silge</t>
  </si>
  <si>
    <t>+1 801 203 0302</t>
  </si>
  <si>
    <t>Jennifer Frazier Bryan</t>
  </si>
  <si>
    <t>+1 604 999 4851</t>
  </si>
  <si>
    <t>Andrea Ross-Gillespie</t>
  </si>
  <si>
    <t>mullerkind@gmail.com</t>
  </si>
  <si>
    <t>Bruce Bassett</t>
  </si>
  <si>
    <t>Rudi-Lee Gibbs</t>
  </si>
  <si>
    <t>Christa de Wet Faber</t>
  </si>
  <si>
    <t>Marike Harmse</t>
  </si>
  <si>
    <t>August Carstens</t>
  </si>
  <si>
    <t>Lucia Mans</t>
  </si>
  <si>
    <t>Cedric Oeldorf</t>
  </si>
  <si>
    <t>Alida Jansen</t>
  </si>
  <si>
    <t>Emilee Smith</t>
  </si>
  <si>
    <t>Rofhiwa Razwiedani</t>
  </si>
  <si>
    <t>Jakkie Barnard</t>
  </si>
  <si>
    <t>Suggested by Raymond Ellis. Connect requested.</t>
  </si>
  <si>
    <t>Might know about people at TNS Cape Town. Interested in using Shiny. TNS moving from SPSS to R.</t>
  </si>
  <si>
    <t>bruce.a.bassett@gmail.com</t>
  </si>
  <si>
    <t>Rodney Morgan</t>
  </si>
  <si>
    <t>Keen but needs sponsorship.</t>
  </si>
  <si>
    <t>On sabbatical. Sent connection request on LinkedIn.</t>
  </si>
  <si>
    <t>Melvin Varughese</t>
  </si>
  <si>
    <t>Connect request on LinkedIn.</t>
  </si>
  <si>
    <t>André Cloete</t>
  </si>
  <si>
    <t>Gorden Jemwa</t>
  </si>
  <si>
    <t>Jaco du Toit</t>
  </si>
  <si>
    <t>James Gaylard</t>
  </si>
  <si>
    <t>Charles Copley</t>
  </si>
  <si>
    <t>Abdul-Malick Adams</t>
  </si>
  <si>
    <t>Name</t>
  </si>
  <si>
    <t>Sulaimon Afolabi</t>
  </si>
  <si>
    <t>Arno Botha</t>
  </si>
  <si>
    <t>Ockert Janse van Rensburg</t>
  </si>
  <si>
    <t>Ashley Gritzman</t>
  </si>
  <si>
    <t>Steven Hirschowitz</t>
  </si>
  <si>
    <t>As'ad Aly Ebrahim</t>
  </si>
  <si>
    <t>Winston Kasaval</t>
  </si>
  <si>
    <t>Peter Gross</t>
  </si>
  <si>
    <t>Christo Strydom</t>
  </si>
  <si>
    <t>Sharat Saurabh Akhoury</t>
  </si>
  <si>
    <t>Karel Van Der Walt</t>
  </si>
  <si>
    <t>Lucas Dreyer</t>
  </si>
  <si>
    <t>Mxolisi Lubisi</t>
  </si>
  <si>
    <t>David Torpey</t>
  </si>
  <si>
    <t>Emile Jacobs</t>
  </si>
  <si>
    <t>Jonathan Gerrand</t>
  </si>
  <si>
    <t>Laing Lourens</t>
  </si>
  <si>
    <t>Moses Phiri</t>
  </si>
  <si>
    <t>Nielsen</t>
  </si>
  <si>
    <t>Tasha Webb</t>
  </si>
  <si>
    <t>Eben du Toit</t>
  </si>
  <si>
    <t>WeChat</t>
  </si>
  <si>
    <t>Ans Gerber</t>
  </si>
  <si>
    <t>Dougan McKellar</t>
  </si>
  <si>
    <t>Robin Ronne</t>
  </si>
  <si>
    <t>Izak Bisschoff</t>
  </si>
  <si>
    <t>Monique Stander</t>
  </si>
  <si>
    <t>Paul Smith</t>
  </si>
  <si>
    <t>Johannes Lampen</t>
  </si>
  <si>
    <t>Oluwatosin Oladele</t>
  </si>
  <si>
    <t>Palesa Makhetha</t>
  </si>
  <si>
    <t>Schalk Heunis</t>
  </si>
  <si>
    <t>Aaisha Bibi Osman</t>
  </si>
  <si>
    <t>Patrick Dinneen</t>
  </si>
  <si>
    <t>Imogen Wright</t>
  </si>
  <si>
    <t>Xander Horn</t>
  </si>
  <si>
    <t>Roland Foster</t>
  </si>
  <si>
    <t>Nkosinathi Mntaka</t>
  </si>
  <si>
    <t>Keotshepile Jakes Mosito</t>
  </si>
  <si>
    <t>Nkululeko Ngcongo</t>
  </si>
  <si>
    <t>Kwame Gyekye</t>
  </si>
  <si>
    <t>Robert Jacquier</t>
  </si>
  <si>
    <t>Wessel Rheeder</t>
  </si>
  <si>
    <t>James Taylor</t>
  </si>
  <si>
    <t>Riaan Mostert</t>
  </si>
  <si>
    <t>Canzius Pretorius</t>
  </si>
  <si>
    <t>Vukosi Marivate</t>
  </si>
  <si>
    <t>Patrick Monamo</t>
  </si>
  <si>
    <t>Gulzar Khan</t>
  </si>
  <si>
    <t>Aculocity</t>
  </si>
  <si>
    <t>Michael Griffiths</t>
  </si>
  <si>
    <t>Putting together an abstract.</t>
  </si>
  <si>
    <t>Johan Fourie</t>
  </si>
  <si>
    <t>Mr Price Apparel</t>
  </si>
  <si>
    <t>Prudence Sithole</t>
  </si>
  <si>
    <t>Mr Price</t>
  </si>
  <si>
    <t>Ntando Mkhize</t>
  </si>
  <si>
    <t>Michael Okelola</t>
  </si>
  <si>
    <t>Rebecca Shanmugam</t>
  </si>
  <si>
    <t>Carl Scheffler</t>
  </si>
  <si>
    <t>Alex Conway</t>
  </si>
  <si>
    <t>Nick Pentreath</t>
  </si>
  <si>
    <t>IBM Spark Technology Center</t>
  </si>
  <si>
    <t>Liam Furman</t>
  </si>
  <si>
    <t>Kyle Findlay</t>
  </si>
  <si>
    <t>Jean-Michel Jaquet</t>
  </si>
  <si>
    <t>Gregor Schmitz</t>
  </si>
  <si>
    <t>Jody Roberts</t>
  </si>
  <si>
    <t>jody.wp@gmail.com</t>
  </si>
  <si>
    <t>Teaching Assistants:</t>
  </si>
  <si>
    <t>Andrew Collier</t>
  </si>
  <si>
    <t>Ryan Nel</t>
  </si>
  <si>
    <t>Etienne Koen</t>
  </si>
  <si>
    <t>alexander.m.conway@gmail.com</t>
  </si>
  <si>
    <t>Says that he will attend.</t>
  </si>
  <si>
    <t>Stephanie Gillian Locke</t>
  </si>
  <si>
    <t>+44 292 062 8659</t>
  </si>
  <si>
    <t>Date</t>
  </si>
  <si>
    <t>Time</t>
  </si>
  <si>
    <t>07:40</t>
  </si>
  <si>
    <t>21:40</t>
  </si>
  <si>
    <t>DL9599</t>
  </si>
  <si>
    <t xml:space="preserve">BA043 </t>
  </si>
  <si>
    <t>BA042</t>
  </si>
  <si>
    <t>22:30</t>
  </si>
  <si>
    <t>00:30</t>
  </si>
  <si>
    <t>DL9436</t>
  </si>
  <si>
    <t>Heathrow</t>
  </si>
  <si>
    <t>18:25</t>
  </si>
  <si>
    <t>EK0778</t>
  </si>
  <si>
    <t>20:00</t>
  </si>
  <si>
    <t>EK0779</t>
  </si>
  <si>
    <t>Flight for Jenny</t>
  </si>
  <si>
    <t>Passport</t>
  </si>
  <si>
    <t>Number</t>
  </si>
  <si>
    <t>Expiry</t>
  </si>
  <si>
    <t>477725643 (US)</t>
  </si>
  <si>
    <t>Daniel Moekesti</t>
  </si>
  <si>
    <t>Capitec</t>
  </si>
  <si>
    <t>Jeff Fletcher</t>
  </si>
  <si>
    <t>519635782 (UK)</t>
  </si>
  <si>
    <t>Steph Locke</t>
  </si>
  <si>
    <t>Ilke Lewis</t>
  </si>
  <si>
    <t>David Rose</t>
  </si>
  <si>
    <t>Inger Fabris-Rotelli</t>
  </si>
  <si>
    <t>Igor Swanepoel</t>
  </si>
  <si>
    <t>Anelda Roos</t>
  </si>
  <si>
    <t>Nandi Kok</t>
  </si>
  <si>
    <t>Jacques Burger</t>
  </si>
  <si>
    <t>Elzette Potgieter</t>
  </si>
  <si>
    <t>John Kamffer</t>
  </si>
  <si>
    <t>Nadia Badenhorst</t>
  </si>
  <si>
    <t>Fanie Terblanche</t>
  </si>
  <si>
    <t>Warren Allworth</t>
  </si>
  <si>
    <t>Matthew Adendorff</t>
  </si>
  <si>
    <t>Leonard Santana</t>
  </si>
  <si>
    <t>Vincent Micali</t>
  </si>
  <si>
    <t>Alta De Waal</t>
  </si>
  <si>
    <t>Sollie Millard</t>
  </si>
  <si>
    <t>Heidene Bartie</t>
  </si>
  <si>
    <t>Jacobus Eksteen</t>
  </si>
  <si>
    <t>Graeme Clements</t>
  </si>
  <si>
    <t>Joris Stork</t>
  </si>
  <si>
    <t>Danie Roelofse</t>
  </si>
  <si>
    <t>Tracy Dunbar</t>
  </si>
  <si>
    <t>Goran Dragosavac</t>
  </si>
  <si>
    <t>Flight for Steph</t>
  </si>
  <si>
    <t>Has a good idea for what he is going to talk about.</t>
  </si>
  <si>
    <t>Won't be presenting but will attend.</t>
  </si>
  <si>
    <t>Thinking about a topic.</t>
  </si>
  <si>
    <t>Away that weekend.</t>
  </si>
  <si>
    <t>Won't be presenting but will be there.</t>
  </si>
  <si>
    <t>Khayelihle Gama</t>
  </si>
  <si>
    <t>Ivona Contardo-Berning</t>
  </si>
  <si>
    <t>ivona@sun.ac.za</t>
  </si>
  <si>
    <t>Brandon Murugan</t>
  </si>
  <si>
    <t>(nights)</t>
  </si>
  <si>
    <t>Rich Gevers</t>
  </si>
  <si>
    <t>Ogilvy</t>
  </si>
  <si>
    <t>Henri Boshoff</t>
  </si>
  <si>
    <t>Anne Treasure</t>
  </si>
  <si>
    <t>Kerryn Warren</t>
  </si>
  <si>
    <t>David Lubinsky</t>
  </si>
  <si>
    <t>Jasen Mackie</t>
  </si>
  <si>
    <t>alta.dewaal@up.ac.za</t>
  </si>
  <si>
    <t>University of Pretoria</t>
  </si>
  <si>
    <t>Raymond van Tonder</t>
  </si>
  <si>
    <t>Accommodation for Jenny</t>
  </si>
  <si>
    <t>Confirmed in email from Rafi on 21-12-2016</t>
  </si>
  <si>
    <t>Michael.Okelola@keyrus.com</t>
  </si>
  <si>
    <t>Greg Dales</t>
  </si>
  <si>
    <t>Greg.Dales@keyrus.com</t>
  </si>
  <si>
    <t>Jeremy Hurter</t>
  </si>
  <si>
    <t>Jeremy.Hurter@keyrus.com</t>
  </si>
  <si>
    <t>TNS</t>
  </si>
  <si>
    <t>Marlie Stander</t>
  </si>
  <si>
    <t>Kari Schoonbee</t>
  </si>
  <si>
    <t>https://www.airbnb.com/rooms/9708277</t>
  </si>
  <si>
    <t>https://www.airbnb.com/rooms/15531533</t>
  </si>
  <si>
    <t>Ria Moothilal</t>
  </si>
  <si>
    <t>Simon Grest</t>
  </si>
  <si>
    <t>simongrest@gmail.com</t>
  </si>
  <si>
    <t>Christopher Torr</t>
  </si>
  <si>
    <t>cswtorr@mweb.co.za</t>
  </si>
  <si>
    <t>mccall.bryce@gmail.com</t>
  </si>
  <si>
    <t>kerryn.warren@gmail.com</t>
  </si>
  <si>
    <t>Interested in further training.</t>
  </si>
  <si>
    <t>WAllworth@aculocity.com</t>
  </si>
  <si>
    <t>Kumar</t>
  </si>
  <si>
    <t>rpvnkr@gmail.com</t>
  </si>
  <si>
    <t>Bryony</t>
  </si>
  <si>
    <t>bryony.martin@rmb.co.za</t>
  </si>
  <si>
    <t>Bryony Martin</t>
  </si>
  <si>
    <t>Rand Merchant Bank</t>
  </si>
  <si>
    <t>Jonty Sinai</t>
  </si>
  <si>
    <t>Beulah Snyman</t>
  </si>
  <si>
    <t>bsnyman@aculocity.com</t>
  </si>
  <si>
    <t>emmanuelmaranele@gmail.com</t>
  </si>
  <si>
    <t xml:space="preserve">Emmanuel Maranele </t>
  </si>
  <si>
    <t>Konrad Kapp</t>
  </si>
  <si>
    <t>Data Sources</t>
  </si>
  <si>
    <t>StatsSA Transport Survey</t>
  </si>
  <si>
    <t>Municipal Money API (https://municipalmoney.gov.za/)</t>
  </si>
  <si>
    <t>https://web1.capetown.gov.za/web1/OpenDataPortal/AllDatasets</t>
  </si>
  <si>
    <t>https://web1.capetown.gov.za/web1/OpenDataPortal/DatasetDetail?DatasetName=Dam%20levels</t>
  </si>
  <si>
    <t>https://web1.capetown.gov.za/web1/OpenDataPortal/DatasetDetail?DatasetName=Biodiversity%20network</t>
  </si>
  <si>
    <t>Panel</t>
  </si>
  <si>
    <t>Adeeb.Patel@liberty.co.za</t>
  </si>
  <si>
    <t>Liberty</t>
  </si>
  <si>
    <t>Adeeb Patel</t>
  </si>
  <si>
    <t>Johannes Harmse</t>
  </si>
  <si>
    <t>johannesharmse91@gmail.com</t>
  </si>
  <si>
    <t>Janette Larney</t>
  </si>
  <si>
    <t>Gert Heyns</t>
  </si>
  <si>
    <t>Niel Kemp</t>
  </si>
  <si>
    <t>Charl Pretorius</t>
  </si>
  <si>
    <t>Franco Peli</t>
  </si>
  <si>
    <t>Ané Janse van Rensburg</t>
  </si>
  <si>
    <t>Elani Agenbacht</t>
  </si>
  <si>
    <t>Ilette Gadney</t>
  </si>
  <si>
    <t>Marnus Breed</t>
  </si>
  <si>
    <t>Elizma Oosthuizen</t>
  </si>
  <si>
    <t>Suné Schutte</t>
  </si>
  <si>
    <t>Luca Steyn</t>
  </si>
  <si>
    <t>17070759@sun.ac.za</t>
  </si>
  <si>
    <t>Stellenbosch University (student)</t>
  </si>
  <si>
    <t>Erika Slabber</t>
  </si>
  <si>
    <t>Not available (in UK).</t>
  </si>
  <si>
    <t>Tanja.Verster@nwu.ac.za</t>
  </si>
  <si>
    <t>Tanja Verster</t>
  </si>
  <si>
    <t>Alice Coyne</t>
  </si>
  <si>
    <t>acoyne@aculocity.com</t>
  </si>
  <si>
    <t>Alwyn Du Plessis</t>
  </si>
  <si>
    <t>aplankton2@gmail.com</t>
  </si>
  <si>
    <t>Anina Coetzee</t>
  </si>
  <si>
    <t>coetzeeaninaz@gmail.com</t>
  </si>
  <si>
    <t>Anisha Dayaram</t>
  </si>
  <si>
    <t>fornax.ngc@gmail.com</t>
  </si>
  <si>
    <t>Anthony Yunnie</t>
  </si>
  <si>
    <t>anthony.yunnie@gmail.com</t>
  </si>
  <si>
    <t>16213874@sun.ac.za</t>
  </si>
  <si>
    <t>@markedmayr</t>
  </si>
  <si>
    <t>0723377701</t>
  </si>
  <si>
    <t>@glennwithtwons</t>
  </si>
  <si>
    <t>0767663634</t>
  </si>
  <si>
    <t>Glenn</t>
  </si>
  <si>
    <t>Moncrieff</t>
  </si>
  <si>
    <t>lyonslj@gmail.com</t>
  </si>
  <si>
    <t/>
  </si>
  <si>
    <t>0833887930</t>
  </si>
  <si>
    <t>rvermaak@fairtree.com</t>
  </si>
  <si>
    <t>@csrvermaak</t>
  </si>
  <si>
    <t>0848756856</t>
  </si>
  <si>
    <t>hanjo.odendaal@hotmail.com</t>
  </si>
  <si>
    <t>0824292571</t>
  </si>
  <si>
    <t>Odendaal</t>
  </si>
  <si>
    <t>charl@bigwebmedia.co.za</t>
  </si>
  <si>
    <t>0823193232</t>
  </si>
  <si>
    <t>lionel@bigwebmedia.co.za</t>
  </si>
  <si>
    <t>0814978404</t>
  </si>
  <si>
    <t>Oliver@bigwebmedia.co.za</t>
  </si>
  <si>
    <t>0824985054</t>
  </si>
  <si>
    <t>hoversc@gmail.com</t>
  </si>
  <si>
    <t>@branditforward1</t>
  </si>
  <si>
    <t>0787413150</t>
  </si>
  <si>
    <t>bonitade@gmail.com</t>
  </si>
  <si>
    <t>0843640933</t>
  </si>
  <si>
    <t>yonandutoit@gmail.com</t>
  </si>
  <si>
    <t>0793764639</t>
  </si>
  <si>
    <t>laurencesonnenberg01@gmail.com</t>
  </si>
  <si>
    <t>0616632306</t>
  </si>
  <si>
    <t>anne.m.treasure@gmail.com</t>
  </si>
  <si>
    <t>0712217515</t>
  </si>
  <si>
    <t>Anne</t>
  </si>
  <si>
    <t>Treasure</t>
  </si>
  <si>
    <t>jaymon0703@gmail.com</t>
  </si>
  <si>
    <t>@OpenSourceQuant</t>
  </si>
  <si>
    <t>0837662732</t>
  </si>
  <si>
    <t>Jasen</t>
  </si>
  <si>
    <t>Mackie</t>
  </si>
  <si>
    <t>noelle.tubbs@gmail.com</t>
  </si>
  <si>
    <t>@Elligator</t>
  </si>
  <si>
    <t>0734839052</t>
  </si>
  <si>
    <t>0781163291</t>
  </si>
  <si>
    <t>chantel.elston@gmail.com</t>
  </si>
  <si>
    <t>0729033852</t>
  </si>
  <si>
    <t>leececchini@gmail.com</t>
  </si>
  <si>
    <t>koenej@gmail.com</t>
  </si>
  <si>
    <t>0766610170</t>
  </si>
  <si>
    <t>Etienne</t>
  </si>
  <si>
    <t>Koen</t>
  </si>
  <si>
    <t>0840485528</t>
  </si>
  <si>
    <t>clarelindeque@gmail.com</t>
  </si>
  <si>
    <t>@Choplette</t>
  </si>
  <si>
    <t>0724036859</t>
  </si>
  <si>
    <t>janneke.vanrooyen@prudential.co.za</t>
  </si>
  <si>
    <t>0761046031</t>
  </si>
  <si>
    <t>groenern@gmail.com</t>
  </si>
  <si>
    <t>0794716983</t>
  </si>
  <si>
    <t>ramsaroopk@gmail.com</t>
  </si>
  <si>
    <t>0812785883</t>
  </si>
  <si>
    <t>cara.pienaar@gmail.com</t>
  </si>
  <si>
    <t>0833267907</t>
  </si>
  <si>
    <t>peter.kamerman@gmail.com</t>
  </si>
  <si>
    <t>@painblogR</t>
  </si>
  <si>
    <t>+27834157448</t>
  </si>
  <si>
    <t>Peter</t>
  </si>
  <si>
    <t>Kamerman</t>
  </si>
  <si>
    <t>rafi@ixperience.co.za</t>
  </si>
  <si>
    <t>0723539437</t>
  </si>
  <si>
    <t>bfspies@gmail.com</t>
  </si>
  <si>
    <t>@spib007</t>
  </si>
  <si>
    <t>0611683590</t>
  </si>
  <si>
    <t>talicassidy@gmail.com</t>
  </si>
  <si>
    <t>0820568422</t>
  </si>
  <si>
    <t>neilrankin@sun.ac.za</t>
  </si>
  <si>
    <t>0832960907</t>
  </si>
  <si>
    <t>cesaire.tobias@investecmail.com</t>
  </si>
  <si>
    <t>0762783709</t>
  </si>
  <si>
    <t>aytonm@gmail.com</t>
  </si>
  <si>
    <t>0829087176</t>
  </si>
  <si>
    <t>gregstreatfield@gmail.com</t>
  </si>
  <si>
    <t>@Streaky_75</t>
  </si>
  <si>
    <t>0845508916</t>
  </si>
  <si>
    <t>Greg</t>
  </si>
  <si>
    <t>Streatfield</t>
  </si>
  <si>
    <t>raymond.ellis@gmail.com</t>
  </si>
  <si>
    <t>0716733605</t>
  </si>
  <si>
    <t>Raymond</t>
  </si>
  <si>
    <t>Ellis</t>
  </si>
  <si>
    <t>aaron@ixperience.co.za</t>
  </si>
  <si>
    <t>dominichenry@gmail.com</t>
  </si>
  <si>
    <t>0768337525</t>
  </si>
  <si>
    <t>fezekile101@gmail.com</t>
  </si>
  <si>
    <t>0624994902</t>
  </si>
  <si>
    <t>iamziyaad@gmail.com</t>
  </si>
  <si>
    <t>0722865037</t>
  </si>
  <si>
    <t>DawitYemane@gmail.com</t>
  </si>
  <si>
    <t>+27723324076</t>
  </si>
  <si>
    <t>mikenyawo@sun.ac.za</t>
  </si>
  <si>
    <t>0604022492</t>
  </si>
  <si>
    <t>jtvandijk@sun.ac.za</t>
  </si>
  <si>
    <t>0842120011</t>
  </si>
  <si>
    <t>gerrit.botha@uct.ac.za</t>
  </si>
  <si>
    <t>+27824609268</t>
  </si>
  <si>
    <t>timmand@gmail.com</t>
  </si>
  <si>
    <t>0835620326</t>
  </si>
  <si>
    <t>frederick.gaum@jumo.world</t>
  </si>
  <si>
    <t>0842358593</t>
  </si>
  <si>
    <t>hpkotze@gmail.com</t>
  </si>
  <si>
    <t>0723987918</t>
  </si>
  <si>
    <t>niklasvm@gmail.com</t>
  </si>
  <si>
    <t>@niklasvm</t>
  </si>
  <si>
    <t>0824034660</t>
  </si>
  <si>
    <t>jacqueslabuscagne@yahoo.com</t>
  </si>
  <si>
    <t>0715636068</t>
  </si>
  <si>
    <t>jo-anne.wonderlik@jumo.world</t>
  </si>
  <si>
    <t>0766533974</t>
  </si>
  <si>
    <t>devon@dataalliance.com</t>
  </si>
  <si>
    <t>0609929149</t>
  </si>
  <si>
    <t>taryn.morris@birdlife.org.za</t>
  </si>
  <si>
    <t>@tarynleemorris</t>
  </si>
  <si>
    <t>+27823344167</t>
  </si>
  <si>
    <t>jambler24@gmail.com</t>
  </si>
  <si>
    <t>0726737651</t>
  </si>
  <si>
    <t>abdul.adams@jumo.world</t>
  </si>
  <si>
    <t>0769213790</t>
  </si>
  <si>
    <t>jaco.dutoit@jumo.world</t>
  </si>
  <si>
    <t>0711040507</t>
  </si>
  <si>
    <t>Liam.Furman@jumo.world</t>
  </si>
  <si>
    <t>0843073396</t>
  </si>
  <si>
    <t>paul.kotze@jumo.world</t>
  </si>
  <si>
    <t>0827447468</t>
  </si>
  <si>
    <t>james.ross@cpgr.org.za</t>
  </si>
  <si>
    <t>0825669204</t>
  </si>
  <si>
    <t>James</t>
  </si>
  <si>
    <t>olabode.ajayi@cpgr.org.za</t>
  </si>
  <si>
    <t>0791024568</t>
  </si>
  <si>
    <t>kerrypeers@gmail.com</t>
  </si>
  <si>
    <t>@kerrypeers</t>
  </si>
  <si>
    <t>0848819110</t>
  </si>
  <si>
    <t>josecarlos.s.fonseca@gmail.com</t>
  </si>
  <si>
    <t>0611013911</t>
  </si>
  <si>
    <t>0722974740</t>
  </si>
  <si>
    <t>michelle.king@pbtgroup.co.za</t>
  </si>
  <si>
    <t>0799122802</t>
  </si>
  <si>
    <t>0828885829</t>
  </si>
  <si>
    <t>M.Matlala@sanbi.org.za</t>
  </si>
  <si>
    <t>0827948579</t>
  </si>
  <si>
    <t>gary.gluckman@gmail.com</t>
  </si>
  <si>
    <t>0796420510</t>
  </si>
  <si>
    <t>lara@brandseye.com</t>
  </si>
  <si>
    <t>@larabassZA</t>
  </si>
  <si>
    <t>0823609271</t>
  </si>
  <si>
    <t>rudy.neeser@gmail.com</t>
  </si>
  <si>
    <t>@TheRiver</t>
  </si>
  <si>
    <t>0734787784</t>
  </si>
  <si>
    <t>wallworth@aculocity.com</t>
  </si>
  <si>
    <t>0844202146</t>
  </si>
  <si>
    <t>Warren</t>
  </si>
  <si>
    <t>Allworth</t>
  </si>
  <si>
    <t>phansen@aculocity.com</t>
  </si>
  <si>
    <t>0741115848</t>
  </si>
  <si>
    <t>0720526698</t>
  </si>
  <si>
    <t>Beulah</t>
  </si>
  <si>
    <t>Snyman</t>
  </si>
  <si>
    <t>pgross@aculocity.com</t>
  </si>
  <si>
    <t>0219701568</t>
  </si>
  <si>
    <t>0715860388</t>
  </si>
  <si>
    <t>maraisjandre9@gmail.com</t>
  </si>
  <si>
    <t>0616935812</t>
  </si>
  <si>
    <t>ncube.ayiso@gmail.com</t>
  </si>
  <si>
    <t>0814016994</t>
  </si>
  <si>
    <t>mawunda@yahoo.com</t>
  </si>
  <si>
    <t>0766259768</t>
  </si>
  <si>
    <t>marcvanheerden@gmail.com</t>
  </si>
  <si>
    <t>0848817466</t>
  </si>
  <si>
    <t>Marc</t>
  </si>
  <si>
    <t>van Heerden</t>
  </si>
  <si>
    <t>ftp.dnagel@gmail.com</t>
  </si>
  <si>
    <t>08346514722</t>
  </si>
  <si>
    <t>Lourens</t>
  </si>
  <si>
    <t>jodie8112@yahoo.co.uk</t>
  </si>
  <si>
    <t>0827836998</t>
  </si>
  <si>
    <t>jacoedp@gmail.com</t>
  </si>
  <si>
    <t>0723781525</t>
  </si>
  <si>
    <t>shaye.pearson@getsmarter.com</t>
  </si>
  <si>
    <t>0828532365</t>
  </si>
  <si>
    <t>theoni.photopoulou@gmail.com</t>
  </si>
  <si>
    <t>@theoni_p</t>
  </si>
  <si>
    <t>0728319571</t>
  </si>
  <si>
    <t>gregor@mango5.co.za</t>
  </si>
  <si>
    <t>@DeepLearn</t>
  </si>
  <si>
    <t>0835737325</t>
  </si>
  <si>
    <t>david@opsi.co.za</t>
  </si>
  <si>
    <t>0824529556</t>
  </si>
  <si>
    <t>David</t>
  </si>
  <si>
    <t>Lubinsky</t>
  </si>
  <si>
    <t>brandonmurugan@gmail.com</t>
  </si>
  <si>
    <t>0832543110</t>
  </si>
  <si>
    <t>janique.p@gmail.com</t>
  </si>
  <si>
    <t>0823930494</t>
  </si>
  <si>
    <t>alexandergiddey@gmail.com</t>
  </si>
  <si>
    <t>0836855906</t>
  </si>
  <si>
    <t>naadir.ganief@gmail.com</t>
  </si>
  <si>
    <t>0786510260</t>
  </si>
  <si>
    <t>shaungarnett@gmail.com</t>
  </si>
  <si>
    <t>0824127938</t>
  </si>
  <si>
    <t>jonmcalder@gmail.com</t>
  </si>
  <si>
    <t>@jonmcalder</t>
  </si>
  <si>
    <t>0836960351</t>
  </si>
  <si>
    <t>samuel@fouries.org</t>
  </si>
  <si>
    <t>0832693075</t>
  </si>
  <si>
    <t>mj.mcgrath22@gmail.com</t>
  </si>
  <si>
    <t>0731175466</t>
  </si>
  <si>
    <t>Chris.Olivier@derivco.co.za</t>
  </si>
  <si>
    <t>0730001703</t>
  </si>
  <si>
    <t>Dane.Bax@derivco.co.za</t>
  </si>
  <si>
    <t>0731610830</t>
  </si>
  <si>
    <t>Mark.Jerrard@derivco.co.za</t>
  </si>
  <si>
    <t>0834442625</t>
  </si>
  <si>
    <t>jeanne.c17@gmail.com</t>
  </si>
  <si>
    <t>@TheSQLGirl</t>
  </si>
  <si>
    <t>0713891424</t>
  </si>
  <si>
    <t>megan@ixioanalytics.com</t>
  </si>
  <si>
    <t>@ixioanalytics</t>
  </si>
  <si>
    <t>0798799559</t>
  </si>
  <si>
    <t>ekow@ixioanalytics.com</t>
  </si>
  <si>
    <t>0795244990</t>
  </si>
  <si>
    <t>glenn@ixioanalytics.com</t>
  </si>
  <si>
    <t>phil@ixioanalytics.com</t>
  </si>
  <si>
    <t>0834410543</t>
  </si>
  <si>
    <t>colin.phillips@pivotsciences.com</t>
  </si>
  <si>
    <t>0725117910</t>
  </si>
  <si>
    <t>Vishalin.Pillay@derivco.co.za</t>
  </si>
  <si>
    <t>0718891656</t>
  </si>
  <si>
    <t>Sulona.Nattan@derivco.co.za</t>
  </si>
  <si>
    <t>0764109034</t>
  </si>
  <si>
    <t>Suja.Ramakrishnan@derivco.co.za</t>
  </si>
  <si>
    <t>0723261987</t>
  </si>
  <si>
    <t>0722889922</t>
  </si>
  <si>
    <t>JanDirk.Engelbrecht@media24.com</t>
  </si>
  <si>
    <t>0832592440</t>
  </si>
  <si>
    <t>@ResAltwegg</t>
  </si>
  <si>
    <t>0764279933</t>
  </si>
  <si>
    <t>birgit.erni@uct.ac.za</t>
  </si>
  <si>
    <t>agcur@rogers.com</t>
  </si>
  <si>
    <t>@pssguy</t>
  </si>
  <si>
    <t>6049266385</t>
  </si>
  <si>
    <t>0844317612</t>
  </si>
  <si>
    <t>Katrin</t>
  </si>
  <si>
    <t>Tirok</t>
  </si>
  <si>
    <t>0832615307</t>
  </si>
  <si>
    <t>Andrea</t>
  </si>
  <si>
    <t>Ross-Gillespie</t>
  </si>
  <si>
    <t>vere@rg.co.za</t>
  </si>
  <si>
    <t>0835355639</t>
  </si>
  <si>
    <t>0721822021</t>
  </si>
  <si>
    <t>0845665567</t>
  </si>
  <si>
    <t>Jonathan.Sinai@rmb.co.za</t>
  </si>
  <si>
    <t>@acnotesblog</t>
  </si>
  <si>
    <t>paul.roode@icloud.com</t>
  </si>
  <si>
    <t>@datachron</t>
  </si>
  <si>
    <t>0842587886</t>
  </si>
  <si>
    <t>0722409179</t>
  </si>
  <si>
    <t>vandercolffdewidine@gmail.com</t>
  </si>
  <si>
    <t>0794279581</t>
  </si>
  <si>
    <t>neilj@tfg.co.za</t>
  </si>
  <si>
    <t>0828506997</t>
  </si>
  <si>
    <t>27812852939</t>
  </si>
  <si>
    <t>jackovw@icloud.com</t>
  </si>
  <si>
    <t>0761538793</t>
  </si>
  <si>
    <t>jnsger@gmail.com</t>
  </si>
  <si>
    <t>0722424353</t>
  </si>
  <si>
    <t>Gerard</t>
  </si>
  <si>
    <t>johan.dekock@liberty.co.za</t>
  </si>
  <si>
    <t>0726965726</t>
  </si>
  <si>
    <t>gijsmolenaar@gmail.com</t>
  </si>
  <si>
    <t>0764962726</t>
  </si>
  <si>
    <t>lbester@ska.ac.za</t>
  </si>
  <si>
    <t>0834446235</t>
  </si>
  <si>
    <t>Landman</t>
  </si>
  <si>
    <t>Bester</t>
  </si>
  <si>
    <t>mcdermott.kath@gmail.com</t>
  </si>
  <si>
    <t>0722413719</t>
  </si>
  <si>
    <t>tyler@hyvemobile.co.za</t>
  </si>
  <si>
    <t>0826647797</t>
  </si>
  <si>
    <t>alexandra@hyvemobile.co.za</t>
  </si>
  <si>
    <t>0620518052</t>
  </si>
  <si>
    <t>James@cogn.co.za</t>
  </si>
  <si>
    <t>@LatimerTaylor</t>
  </si>
  <si>
    <t>0832334987</t>
  </si>
  <si>
    <t>Taylor</t>
  </si>
  <si>
    <t>Mark Edmayr</t>
  </si>
  <si>
    <t>Glenn Moncrieff</t>
  </si>
  <si>
    <t>Rademeyer Vermaak</t>
  </si>
  <si>
    <t>Lionel Krieger</t>
  </si>
  <si>
    <t>Oliver Genthe</t>
  </si>
  <si>
    <t>Cathy Raubenheimer</t>
  </si>
  <si>
    <t>Bonita de Swardt</t>
  </si>
  <si>
    <t>Stefan Fouche</t>
  </si>
  <si>
    <t>Laurence Sonnenberg</t>
  </si>
  <si>
    <t>Noelle Tubbs</t>
  </si>
  <si>
    <t>Chantel Elston</t>
  </si>
  <si>
    <t>Lee-Anne Cecchini</t>
  </si>
  <si>
    <t>Clare Lindeque</t>
  </si>
  <si>
    <t>Janneke van Rooyen</t>
  </si>
  <si>
    <t>Cara Pienaar</t>
  </si>
  <si>
    <t>Peter Kamerman</t>
  </si>
  <si>
    <t>Rafi Khan</t>
  </si>
  <si>
    <t>Bernard Spies</t>
  </si>
  <si>
    <t>Cesaire Tobias</t>
  </si>
  <si>
    <t>Ayton Meintjes</t>
  </si>
  <si>
    <t>Aaron Fuchs</t>
  </si>
  <si>
    <t>Dominic Henry</t>
  </si>
  <si>
    <t>Fezikile Gwayi</t>
  </si>
  <si>
    <t>Ziyaad Parker</t>
  </si>
  <si>
    <t>Dawit  Yemane</t>
  </si>
  <si>
    <t>Mike Nyawo</t>
  </si>
  <si>
    <t>Justin van Dijk</t>
  </si>
  <si>
    <t>Gerrit Botha</t>
  </si>
  <si>
    <t>Andrew Timm</t>
  </si>
  <si>
    <t>Frederick Gaum</t>
  </si>
  <si>
    <t>Hendrik Kotze</t>
  </si>
  <si>
    <t>Niklas von Maltzahn</t>
  </si>
  <si>
    <t>Jo-Anne Wonderlik</t>
  </si>
  <si>
    <t>Devon Tighe</t>
  </si>
  <si>
    <t>Taryn Morris</t>
  </si>
  <si>
    <t>Jon Ambler</t>
  </si>
  <si>
    <t>Paul Kotze</t>
  </si>
  <si>
    <t>James Ross</t>
  </si>
  <si>
    <t>Olabode Ajayi</t>
  </si>
  <si>
    <t>Kerry Peers</t>
  </si>
  <si>
    <t>Jose Fonseca</t>
  </si>
  <si>
    <t>Callum Hollywood</t>
  </si>
  <si>
    <t>Maphale Matlala</t>
  </si>
  <si>
    <t>Gary Gluckman</t>
  </si>
  <si>
    <t>Lara Basson</t>
  </si>
  <si>
    <t>Rudy Neeser</t>
  </si>
  <si>
    <t>Paul Hansen</t>
  </si>
  <si>
    <t>Jan Marais</t>
  </si>
  <si>
    <t>Ayisolwainkosi Ncube</t>
  </si>
  <si>
    <t>Marc van Heerden</t>
  </si>
  <si>
    <t>Danie Nagel</t>
  </si>
  <si>
    <t>Lourens Van Deventer</t>
  </si>
  <si>
    <t>Jodie Reed</t>
  </si>
  <si>
    <t>Jaco Du Plooy</t>
  </si>
  <si>
    <t>Shaye Pearson</t>
  </si>
  <si>
    <t>Theoni Photopoulou</t>
  </si>
  <si>
    <t>Janique Peyper</t>
  </si>
  <si>
    <t>Alexander Giddey</t>
  </si>
  <si>
    <t>Naadir Ganief</t>
  </si>
  <si>
    <t>Shaun Garnett</t>
  </si>
  <si>
    <t>Samuel Fourie</t>
  </si>
  <si>
    <t>Louis Fourie</t>
  </si>
  <si>
    <t>Chris Olivier</t>
  </si>
  <si>
    <t>Dane Bax</t>
  </si>
  <si>
    <t>Mark Jerrard</t>
  </si>
  <si>
    <t>Jeanne Combrinck</t>
  </si>
  <si>
    <t>Megan Yates</t>
  </si>
  <si>
    <t>Ekow Duker</t>
  </si>
  <si>
    <t>Phil Massie</t>
  </si>
  <si>
    <t>Colin Phillips</t>
  </si>
  <si>
    <t>Vishalin Pillay</t>
  </si>
  <si>
    <t>Sulona Nattan</t>
  </si>
  <si>
    <t>Suja Ramakrishnan</t>
  </si>
  <si>
    <t>JanDirk Engelbrecht</t>
  </si>
  <si>
    <t>Birgit Erni</t>
  </si>
  <si>
    <t>Vere Ross-Gillespie</t>
  </si>
  <si>
    <t>Paul Roode</t>
  </si>
  <si>
    <t>Bryce Mccall</t>
  </si>
  <si>
    <t>Dewidine Van der Colff</t>
  </si>
  <si>
    <t>Neil Jonker</t>
  </si>
  <si>
    <t>Jacko  van Wyk</t>
  </si>
  <si>
    <t xml:space="preserve">Gerard Janse van Rensburg </t>
  </si>
  <si>
    <t>Johan de Kock</t>
  </si>
  <si>
    <t>Gijs Molenaar</t>
  </si>
  <si>
    <t>Landman Bester</t>
  </si>
  <si>
    <t>Kathryn McDermott</t>
  </si>
  <si>
    <t>Tyler Reed</t>
  </si>
  <si>
    <t>Alexandra Matthews</t>
  </si>
  <si>
    <t>Andrew Clark</t>
  </si>
  <si>
    <t>eighty20</t>
  </si>
  <si>
    <t>Investec</t>
  </si>
  <si>
    <t>Charl Hoffman</t>
  </si>
  <si>
    <t>UCT (PhD Student)</t>
  </si>
  <si>
    <t>Scientist (SANBI)</t>
  </si>
  <si>
    <t>Fredy Sibiya</t>
  </si>
  <si>
    <t>UCT (Bioinformatics Engineer)</t>
  </si>
  <si>
    <t>glennwithtwons@gmail.com, glenn@ixioanalytics.com</t>
  </si>
  <si>
    <t>Jacques Labuscagne</t>
  </si>
  <si>
    <t>John Lyons</t>
  </si>
  <si>
    <t>UWC (SKA Scientist)</t>
  </si>
  <si>
    <t>Mario Santos</t>
  </si>
  <si>
    <t>SU (PhD Student)</t>
  </si>
  <si>
    <t>Kiran Ramsaroop</t>
  </si>
  <si>
    <t>SKA (Junior Scientist)</t>
  </si>
  <si>
    <t>SANBI (Researcher)</t>
  </si>
  <si>
    <t>Margaret McGrath</t>
  </si>
  <si>
    <t>@NeilRankinZA</t>
  </si>
  <si>
    <t>SU (Professor)</t>
  </si>
  <si>
    <t>Nichole Groener</t>
  </si>
  <si>
    <t>NJ (Hanjo) Odendaal</t>
  </si>
  <si>
    <t>UCT (Postgrad Student)</t>
  </si>
  <si>
    <t>Jumo.World</t>
  </si>
  <si>
    <t>ria.moothilal@gmail.com, ria.moothilal@media24.com</t>
  </si>
  <si>
    <t>BrandsEye</t>
  </si>
  <si>
    <t>GetSmarter</t>
  </si>
  <si>
    <t>Tali Cassidy</t>
  </si>
  <si>
    <t>NMMU (Postdoc)</t>
  </si>
  <si>
    <t>amreesh@afrinic.net</t>
  </si>
  <si>
    <t>Amreesh Phokeer</t>
  </si>
  <si>
    <t>Wanted to get onto the workshops.</t>
  </si>
  <si>
    <t>Dewidine van der Colff</t>
  </si>
  <si>
    <t>Putting together a lightning talk abstract.</t>
  </si>
  <si>
    <t>Riaan van der Walt</t>
  </si>
  <si>
    <t>Kael Huerta</t>
  </si>
  <si>
    <t>kaelhuerta@gmail.com</t>
  </si>
  <si>
    <t>Freelance Data Scientist</t>
  </si>
  <si>
    <t>Marike Krugell</t>
  </si>
  <si>
    <t>North West University</t>
  </si>
  <si>
    <t>Christelle Jacobs</t>
  </si>
  <si>
    <t>Maryke Maré</t>
  </si>
  <si>
    <t>Deloitte</t>
  </si>
  <si>
    <t>Jacobus Theron</t>
  </si>
  <si>
    <t>Facts Consulting</t>
  </si>
  <si>
    <t>Lize (Van Rhyn) Schwan</t>
  </si>
  <si>
    <t>Jean Murray de Villiers</t>
  </si>
  <si>
    <t>MultiChoice</t>
  </si>
  <si>
    <t>Arina Neethling</t>
  </si>
  <si>
    <t>Wesley Montgomery</t>
  </si>
  <si>
    <t>Dynamo Analytics</t>
  </si>
  <si>
    <t>Annemie Badenhorst</t>
  </si>
  <si>
    <t>Barclays</t>
  </si>
  <si>
    <t>Hugo Loubser</t>
  </si>
  <si>
    <t>Black Swan Data</t>
  </si>
  <si>
    <t>Adriaan van Tonder</t>
  </si>
  <si>
    <t>Datanalytiq</t>
  </si>
  <si>
    <t>Venkat D</t>
  </si>
  <si>
    <t>Says he'll be there.</t>
  </si>
  <si>
    <t>Accommodation for Steph</t>
  </si>
  <si>
    <t>Has submitted a talk but it is not directly related to R. Perhaps a lightning talk slot?</t>
  </si>
  <si>
    <t>OrryM@vatit.com</t>
  </si>
  <si>
    <t>Orry Messer</t>
  </si>
  <si>
    <t>Interested in training.</t>
  </si>
  <si>
    <t>https://www.airbnb.com/rooms/16110422</t>
  </si>
  <si>
    <t>More interested in Python.</t>
  </si>
  <si>
    <t>Josiah.Rudolph@macquarie.com</t>
  </si>
  <si>
    <t>Josiah Rudolph</t>
  </si>
  <si>
    <t>Macquarie Securities</t>
  </si>
  <si>
    <t>Interest in further training.</t>
  </si>
  <si>
    <t>Coming from Canada and very likely won't actually arrive.</t>
  </si>
  <si>
    <t>Robert Bennetto</t>
  </si>
  <si>
    <t>robert.bennetto@pivotsciences.com</t>
  </si>
  <si>
    <t>Greg Newnham</t>
  </si>
  <si>
    <t>Greg is a manager and he sourced Kristel as a speaker.</t>
  </si>
  <si>
    <t>Kristel Sampson</t>
  </si>
  <si>
    <t>Kristel.Sampson@standardbank.co.za</t>
  </si>
  <si>
    <t>Workshops</t>
  </si>
  <si>
    <t>Conference</t>
  </si>
  <si>
    <t>Desks</t>
  </si>
  <si>
    <t>Power</t>
  </si>
  <si>
    <t>Internet</t>
  </si>
  <si>
    <t>Standard Bank (Open Source Big Data Stack)</t>
  </si>
  <si>
    <t>079 691 3693</t>
  </si>
  <si>
    <t>Complimentary</t>
  </si>
  <si>
    <t>Projector</t>
  </si>
  <si>
    <t>Screen</t>
  </si>
  <si>
    <t>Sound</t>
  </si>
  <si>
    <t>Microphones</t>
  </si>
  <si>
    <t>x2</t>
  </si>
  <si>
    <t>Stage</t>
  </si>
  <si>
    <t>Lectern</t>
  </si>
  <si>
    <t>University of Potchefstroom</t>
  </si>
  <si>
    <t>Seminar room.</t>
  </si>
  <si>
    <t>schalk.heunis@gmail.com</t>
  </si>
  <si>
    <t>Jacques Booysen</t>
  </si>
  <si>
    <t>booysenjacques@gmail.com</t>
  </si>
  <si>
    <t>Marko Jakovljevic</t>
  </si>
  <si>
    <t>markoj@overscore.co.za</t>
  </si>
  <si>
    <t>Jeroen van der Merwe</t>
  </si>
  <si>
    <t>jeroen.vandermerwe@gmail.com</t>
  </si>
  <si>
    <t>Capitec Bank</t>
  </si>
  <si>
    <t>AlastairM@discovery.co.za</t>
  </si>
  <si>
    <t>Alastair Morris</t>
  </si>
  <si>
    <t>Discovery</t>
  </si>
  <si>
    <t>Title of Presentation</t>
  </si>
  <si>
    <t>Poster</t>
  </si>
  <si>
    <t>Level of Presentation</t>
  </si>
  <si>
    <t>Where will you be travelling from?</t>
  </si>
  <si>
    <t>Affiliation [position / instituion]</t>
  </si>
  <si>
    <t>Biography</t>
  </si>
  <si>
    <t>A picture or avatar you'd like to show on the satRday homepage</t>
  </si>
  <si>
    <t>Your GitHub handle</t>
  </si>
  <si>
    <t>Your Twitter handle</t>
  </si>
  <si>
    <t>Hanjo</t>
  </si>
  <si>
    <t>Using visNetworks to Visualize Vine Copula</t>
  </si>
  <si>
    <t>Currently the visual illustration of Vine copulae from the VineCopula package offers a bland plotting output. Combining the visNetwork html-widget along with the VineCopula RVM output, offers an interactive and visually appealing way to understand to interpret your output</t>
  </si>
  <si>
    <t>Intermediate</t>
  </si>
  <si>
    <t>Cape Town</t>
  </si>
  <si>
    <t>Eighty20 Analytics; Stellenbosch University</t>
  </si>
  <si>
    <t>Full time Data Scientist focused on customer centric analytics (Eighty20); Assistant lecture for Financial Econometrics at the Stellenbosch University</t>
  </si>
  <si>
    <t>https://www.linkedin.com/in/nicolaasjohannes?trk=nav_responsive_tab_profile_pic</t>
  </si>
  <si>
    <t>HanjoStudy</t>
  </si>
  <si>
    <t>The community of oceanographic scientists have traditionally used Matlab and increasingly Python for data analysis needs. Very few of them use R and I am endeavouring to introduce oceanography students to R and how it can benefit their work. In this presentation, I give an overview of the use of the R package oce in my research.</t>
  </si>
  <si>
    <t>I live in Cape Town (Hout Bay)</t>
  </si>
  <si>
    <t>Postdoctoral Research Fellow, Mammal Research Group, University of Pretoria, and, Oceanography Department, University of Cape Town</t>
  </si>
  <si>
    <t xml:space="preserve">I am a postdoc based in the Oceanography Department at UCT. The main focus of my current research is analysing data from CTD (conductivity-temperature-depth) sensors attached to marine mammals. I am investigating the complementarity of these loggers to other means of sampling, e.g. Argo floats, in the Southern Ocean. I also work on ecosystem modelling in the sub-Antarctic. </t>
  </si>
  <si>
    <t>https://www.linkedin.com/in/anne-treasure-6815701a?trk=hp-identity-photo</t>
  </si>
  <si>
    <t>https://github.com/AnneMTreasure/</t>
  </si>
  <si>
    <t>https://twitter.com/annemtreasure?lang=en</t>
  </si>
  <si>
    <t>Niels</t>
  </si>
  <si>
    <t>Berglund</t>
  </si>
  <si>
    <t>niels.berglund@derivco.co.za</t>
  </si>
  <si>
    <t>Microsoft, Open Source, R - You gotta be Kidding!</t>
  </si>
  <si>
    <t>In this talk we will have a look at Microsoft R Server, which is a High Performance Computing  and a High Performance Analytics R implementation. The talk is highly code-driven, and we will do comparisons between CRAN R amd the Microsoft implementation.</t>
  </si>
  <si>
    <t>Durban</t>
  </si>
  <si>
    <t>Software Specialist, Derivco</t>
  </si>
  <si>
    <t>A software specialist at Derivco, Niels spends his days production coding, but is also responsible for dreaming up new and innovative way to use (and abuse) existing and new technologies. He’s spent the majority of his career researching tech mainly within .NET and has written and taught numerous courses on this subject. The last few years he has become very interested in Machine Learning and R, and especially the Microsoft offerings.</t>
  </si>
  <si>
    <t>https://www.linkedin.com/in/niels-berglund-0122593</t>
  </si>
  <si>
    <t>nberglund</t>
  </si>
  <si>
    <t>nielsberglund</t>
  </si>
  <si>
    <t>Microsoft Visual Studio &amp; R</t>
  </si>
  <si>
    <t>In this talk we will look at the new features in Visual Studio to cater for R developers. We will see how even an experienced R Studio user can get benefits from Visual Studio and its R functionality.</t>
  </si>
  <si>
    <t>Beginner</t>
  </si>
  <si>
    <t>https://za.linkedin.com/in/niels-berglund-0122593</t>
  </si>
  <si>
    <t>R in SQL Server 2016</t>
  </si>
  <si>
    <t xml:space="preserve">In this talk we'll look at how some of the inherent problems with R; single threaded, data movement, operationalization, etc., can be solved by using SQL Server 2016 and its R implementation. </t>
  </si>
  <si>
    <t>A Lap Around Microsoft R Server</t>
  </si>
  <si>
    <t>In this workshop we will do a deep-dive into Microsoft R Server, Microsoft's High Performance Computing and High Performance Analytics implementation of R and surrounding tools and infrastructure. After the workshop the attendees should have a good understanding of what Microsoft R Server is, and how it can help them in their daily work.</t>
  </si>
  <si>
    <t xml:space="preserve">Shylock </t>
  </si>
  <si>
    <t>Muyengwa</t>
  </si>
  <si>
    <t>shylock.muyengwa@gmail.com</t>
  </si>
  <si>
    <t xml:space="preserve">A social scientist tools of the trade within R. </t>
  </si>
  <si>
    <t xml:space="preserve">Data analysis is growing in scale and the emergence of open source tools such as R and Python has transformed the field of data analysis.  While data is ubiqitous,  each of the fields of study have a particular approach to its synthesis and analysis.  R in particular provides a rich ecosystem for analysing social data. The challenge however is that the leap into the R domain is daunting for most social scientists lacking any formal training in programming.  In this presentation, I seek to share my experience with R as a non-programmer and to precisely demonstrates how  combining  r markdown, dplyr, and the CompareGroups packages is an effective workflow for compiling reports for most social scentists.  The presentations hopes to motivate social scientists to move into the R domain and at the same time help most package understand how non-programmers interact with code and tools.   </t>
  </si>
  <si>
    <t>Harare</t>
  </si>
  <si>
    <t>Independent Researcher</t>
  </si>
  <si>
    <t>Mr. Shylock Muyengwa, has more than 10 years of relevant experience with natural resources
governance, rigorous quantitative research design and analysis/evaluation, survey design, as
well as a breadth of experience in Southern Africa’s natural resource management issues.
Some of these skill sets include survey design and implementation, participatory
methodologies, structured interviews, and focus group facilitation. Mr. Muyengwa has a great
deal of applied evaluation experience in community conservation he gained through various
research programs that he led in Botswana, Namibia, Zambia, and Zimbabwe.  He is an avid learner of R and he desperately needs to learn to use functions!</t>
  </si>
  <si>
    <t>http://twitter.com/shylockmuyengwa</t>
  </si>
  <si>
    <t>https://github.com/smuyengwa79</t>
  </si>
  <si>
    <t>kmeans and dplyr</t>
  </si>
  <si>
    <t>The presentation will focus on using k-means clustering in R and summarizing each cluster by using the dplyr library.</t>
  </si>
  <si>
    <t>Barcalys</t>
  </si>
  <si>
    <t>I am a trained plasma physicist working as a data scientist at Barclays</t>
  </si>
  <si>
    <t>https://za.linkedin.com/in/etiennekoen</t>
  </si>
  <si>
    <t>Kerryn</t>
  </si>
  <si>
    <t>Using R to understand Human Evolution</t>
  </si>
  <si>
    <t>The hominin (human) fossil record is scant, and palaeoanthropologists frequently rely on a variety of specialised programmes to make sense of our own evolution. R, however, has allowed for the integration of a variety of techniques, such as collecting data on 3D scans, analysing morphological and GIS data and producing effective figures for interpretation of trends.
The trend towards using R for analysing fossil records has allowed for greater collation of techniques (internationally) and more openness with results.</t>
  </si>
  <si>
    <t>University of Cape Town</t>
  </si>
  <si>
    <t xml:space="preserve">I am a PhD student at the University of Cape Town. I am  looking at how hybridization can affect the morphology of animals, and therefore how hybridization (such as between humans and Neanderthals) may explain certain features we see in specimens in the human fossil record. </t>
  </si>
  <si>
    <t>https://www.linkedin.com/in/kerryn-warren-149091106?trk=nav_responsive_tab_profile_pic</t>
  </si>
  <si>
    <t>https://twitter.com/kerryn_warren</t>
  </si>
  <si>
    <t>Impact of fishing on the African penguin population off the West Coast of South Africa</t>
  </si>
  <si>
    <t>The African Penguin population has been declining steadily, likely as a result of dramatic changes in the anchovy and sardine abundances, as these species form the primary component of the penguins' diets. In 2008, an experiment was initiated  whereby an area of a 10nm radius around each of four selected breeding islands (Dassen and Robben islands on the West Coast, and Bird and St Croix on the South Coast) was closed to the fishery. The aim of the experiment is to see whether the fishing activity around the breeding island has a negative impact on the penguin population, or conversely whether closing the island to the fishery benefits the penguins in a meaningful way.
Analysis of the collected penguin population data however did not yield conclusive results, leading to the question of whether or not the experiment should continue. The challenge is to balance (on the one hand) the risk of concluding that there is no meaningful impact on the penguin population when in fact there is an impact that has just not been detected yet in the data, and (on the other hand) continuing the closure experiment when there is in fact no meaningful beneficial impact on the penguin population, at a great cost to the fishing industry.  To address this challenge, we embarked on a form of a power analysis, which aims to answer the following question:
If there is a biologically meaningful impact of the fishery on the penguin population, how long would the island closure experiment need to continue for before we are likely to detect this impact?
This question, and the way to address it, has been the discussion of the International Stock Assessment Workshop held at UCT over the last two years. The work was concluded in December 2016, with the final recommendations by the panel for the workshop leading to the analyses presented at a recent working group meeting of the Fisheries Branch of the Department of Agriculture, Forestry and Fisheries to inform the decision on the future of the penguin island closure experiment.</t>
  </si>
  <si>
    <t>Pietermaritzburg, KwaZulu Natal</t>
  </si>
  <si>
    <t>Postdoctoral researcher, Marine Resource Assessment and Management Group, University of Cape Town</t>
  </si>
  <si>
    <t>Andrea completed her BSc (Applied Maths and Physics) and BSc hons (Applied Maths) at Rhodes University, Grahamstown, after which she moved to the Marine Resource Assessment and Management Group, UCT, to do her Masters, which involved population assessments of the Southern Hemisphere humpback whale and the East Coast rock lobster. She completed her PhD in early 2016, which aimed to model cannibalism and predation in the Cape hake resource. She is currently continuing her development of the hake multispecies model at MARAM under a Claude Leon Foundation Postdoctoral Fellowship. 
In 2014, she moved to Hilton KZN with her husband and works remotely from there, while staying involved in other MARAM work such as humpback whales, right whales and penguins.</t>
  </si>
  <si>
    <t>http://137.158.44.66/maram/people/muller.jpg</t>
  </si>
  <si>
    <t>Jeff</t>
  </si>
  <si>
    <t>Fletcher</t>
  </si>
  <si>
    <t>jfletcher@cloudera.com</t>
  </si>
  <si>
    <t>R at Scale - How to use R on an Hadoop / Spark cluster</t>
  </si>
  <si>
    <t>Its easy enough to R running on a laptop or a single server, but for a Big Data use case, you need to take advantage of the speed and scale that parallel processing services like MapReduce and Spark running on Hadoop can offer. This talk will cover the basics of Hadoop and Spark and walk through the steps needed get RHadoop, RImpala and sparklyr running in parallel on a Hadoop cluster.</t>
  </si>
  <si>
    <t>Advanced</t>
  </si>
  <si>
    <t>Johannesburg</t>
  </si>
  <si>
    <t>Systems Engineer / Cloudera</t>
  </si>
  <si>
    <t>Jeff started his career at Telkom in 1994.  In between stints at Sprint (which became UUNET which became Verizon Business), where he designed and implemented new Internet products and services, Jeff founded Antfarm Networking Technologies, South Africa’s first streaming and webcasting company.  This was his first taste of entrepreneurial start-up culture, and he liked it. He returned to the corporate world in 2004, occupying the corner office of the new product development team at Internet Solutions (then IS). His start-up flair was still very much present, and he was a driver behind the team that set up ISlabs, an incubator within IS to bring innovative new Internet ideas to market. There was a brief entrepreneurial interlude to co-found Three6five Network Solutions, where he focused on consulting and learning the art to data visualisation before returning to Intelligent Solutions to build their Big Data platform.
Jeff now works for Cloudera as a systems engineer, helping other people build Big Data platforms.
When he is not working Jeff writes for www.limn.co.za, a website dedicated to data visualisation for South Africa and plays bass for electronic funk act One Mighty Atom.</t>
  </si>
  <si>
    <t>https://pbs.twimg.com/profile_images/3568998034/cf754ba3f033811b82123191ba24d9ad.jpeg</t>
  </si>
  <si>
    <t>fletchjeff</t>
  </si>
  <si>
    <t>@fletch_jeff</t>
  </si>
  <si>
    <t>Redis + R = Multi-user R apps</t>
  </si>
  <si>
    <t xml:space="preserve">There are many options for data persistence from R; from SQL server to Mongo but one option that is fast, powerful, rich and very well suited to R programming  is Redis. The combination of data structures like queues, ordered lists, hash sets with a light in-memory footprint makes Redis the ideal choice for apps that have a high transaction rate, and many users.  In this tutorial (or talk - your choice), we will show how easy is it is to build R applications with Redis and in particular, how Shiny apps can share back end data through a Redis interface.  </t>
  </si>
  <si>
    <t>Managing Director/Opsi Systems</t>
  </si>
  <si>
    <t xml:space="preserve">1985-1991 Phd Rutgers
1992-2004 Wits Comp Sci - Assoc Prof.
2005-2016 Wits Stats and Acc Sci - Assoc Prof. Part Time.
2000-Current Opsi Systems Managing Director. </t>
  </si>
  <si>
    <t>https://www.facebook.com/david.lubinsky.5?ref=br_rs</t>
  </si>
  <si>
    <t>TensorFlow in R to classify images</t>
  </si>
  <si>
    <t>The Nature Conservancy works to preserve this marine ecosystems for the future. In November 2016, they asked data scientists to compete at building algorithms that can detect and classify species of fish from still images. We demonstrate how to use TensorFlow in R to build such an algorithm.</t>
  </si>
  <si>
    <t>Cape Town, South Africa</t>
  </si>
  <si>
    <t>Freelance machine learning specialist</t>
  </si>
  <si>
    <t>Raymond is a machine learning specialist with more than 15 years experience in many data science areas including survey design, database development, statistical analysis and machine learning applications. He have worked in market research, online transaction processing, financial risk and technology start-up environments. Most recently, Raymond has been applying deep learning to Natural Language Processing (NLP) applications.</t>
  </si>
  <si>
    <t>https://media.licdn.com/mpr/mpr/shrinknp_400_400/AAEAAQAAAAAAAAlcAAAAJGEwMDg5MmNlLWZjODAtNGY5Zi04ODkzLTlhMzMxNGU0YzY2Zg.jpg</t>
  </si>
  <si>
    <t>Merriweather</t>
  </si>
  <si>
    <t>raymondellis20</t>
  </si>
  <si>
    <t>Quantitative Strategy Development &amp; Evaluation in R</t>
  </si>
  <si>
    <t>R/quantstrat is an R package built by leaders in the R/Finance community allowing users to efficiently run backtests of trading strategies over multi-asset portfolios. I will run through a basic implementation of the package, and illustrate the tools available for evaluating backtest results, including the R/blotter package.
For a basic idea of what some of the content will look like you can view Brian Peterson's presentation to the CapeRUser Group which i arranged in July this year, https://www.youtube.com/watch?v=8qBo0PqRObU. Slides are available here, http://braverock.com/brian/CapeR_2016_backtest.html#1.
Depending on the progress i make with the txnsim() R/blotter function by then, i may include it with my talk on evaluating the relative performance of the strategy versus its randomized equivalent with the objective being to assess skill vs luck or overfitting.</t>
  </si>
  <si>
    <t>Previously Arbitrage Trader and now Product Owner at Iress</t>
  </si>
  <si>
    <t>UCT alumni i cut my data science teeth in Excel and have not looked back since i discovered R. 11 years experience in the Financial Services industry, most of which was with a leading multi-national bank.</t>
  </si>
  <si>
    <t>http://</t>
  </si>
  <si>
    <t>https://github.com/jaymon0703</t>
  </si>
  <si>
    <t>https://twitter.com/OpenSourceQuant</t>
  </si>
  <si>
    <t>Image-Processing for deep learning in R</t>
  </si>
  <si>
    <t>Image recognition and computer vision are currently receiving a lot of airtime, in particular as a result of it being instrumental to potentially disruptive innovation like autonomous cars. In parallel, the broader democratization of technology movement means that ordinary people like us are increasingly able to gain access to and explore these tools for our own endeavours. 
Deep learning algorithms used in computer vision often benefit markedly from preprocessing of image data. It is also possible to augment image datasets with preprocessing tricks. In this session, we explore how to preprocess and prepare your data for image recognition via open source frameworks like TensorFlow and MXNet.</t>
  </si>
  <si>
    <t>I live in CT</t>
  </si>
  <si>
    <t>Head of Data and Analytics at Ogilvy</t>
  </si>
  <si>
    <t>I am passionate about making the complex simple; in particular accessing and integrating different data sources (survey data, traditional business or sales data and new data like Social Media) and using data analytics, modelling and statistical analysis to unearth the story within to inform business strategy and decisions.</t>
  </si>
  <si>
    <t>https://za.linkedin.com/in/gregory-streatfield-060b8539</t>
  </si>
  <si>
    <t>Streaky75</t>
  </si>
  <si>
    <t>Streaky_75</t>
  </si>
  <si>
    <t>Inventory Forecasting using R</t>
  </si>
  <si>
    <t xml:space="preserve">Our client required an analytical solution that would assist in optimizing the inventory levels to satisfy customer demand  whilst reducing holding costs and overall footprint in the warehouse. The project focused on using time series analysis for products that exhibited seasonal patterns as well as stochastic modelling for non-seasonal parts(random demand).  
The output of the forecast as well as metadata were then used to determine inventory management thresholds incorporating supplier lead times and order cycles. </t>
  </si>
  <si>
    <t>Durbanville, Cape Town</t>
  </si>
  <si>
    <t>Data Scientist / Aculocity</t>
  </si>
  <si>
    <t>Warren has a passion for driving innovation and using analytics to derive efficiencies in business processes and enhance decision making. He enjoys solving challenging problems and always keen for a brain teaser. 
Warren holds a degree in Financial Mathematics and a Master degree in Quantitative Risk Management with a dissertation focusing on Self-Organising Map (SOM) customer segmentation model making use of the MapReduce framework within Hadoop.</t>
  </si>
  <si>
    <t>https://za.linkedin.com/in/warren-allworth-8481816a</t>
  </si>
  <si>
    <t>WarrenAllworth</t>
  </si>
  <si>
    <t>@AllworthWarren</t>
  </si>
  <si>
    <t>Customer Propensity Model using R</t>
  </si>
  <si>
    <t>Leveraging Recency, Frequency, Monetary (RFM) frameworks, longitudinal data structures and a binary response variable to predict customer buying behaviors.
The predictive model utilized Logistic regression and Generalized estimation equations to answer the sales question of who to target and when to target.</t>
  </si>
  <si>
    <t>Beulah is completing a masters degree in Quantitative Risk Management from the Business Mathematics and Informatics (BMI) center at NWU. She majored in customer analytics focusing on predicting customer buying behaviors.</t>
  </si>
  <si>
    <t>https://za.linkedin.com/in/beulah-snyman-3857a2a2</t>
  </si>
  <si>
    <t>Matthew</t>
  </si>
  <si>
    <t>Adendorff</t>
  </si>
  <si>
    <t>matthew@opendata.durban</t>
  </si>
  <si>
    <t>Open Data for Better Decision Making</t>
  </si>
  <si>
    <t>We live in the Data Age and now have the ability to ingest huge quantities of information to power predictions and insights. A caveat to this new-found computational capacity is that the adage, "Garbage in, garbage out.", is still as relevant as ever, if not more so. In addition, the distillation of meaningful information from the Internet's data fire-hose takes careful processing and reduction; and a well-manicured dataset is worth its weight in gold.
Fortunately, in tandem with this current rise in access to information, the open data movement is rapidly approaching maturation and governments / civic society are now providing powerful tools and insight-rich data repositories free-of-charge to whomever wants to utilize them. The inclusion of such sources and technologies in modern "Big Data" infrastructure can provide a powerful platform for impactful analyses.
In this talk I will present the potential that these open data sources present for modern computational pipelines, and will discuss some successful applications of this paradigm to South African challenges.</t>
  </si>
  <si>
    <t>Lead Technologist / Open Data Durban</t>
  </si>
  <si>
    <t xml:space="preserve">Matthew completed his BSc in Chemistry and Microbiology, followed by his Honours and Master’s degrees in computational and theoretical Chemistry at Rhodes University. He was subsequently awarded the International Science and Technology PhD Fulbright Award to pursue a PhD in Computational Engineering at the Massachusetts Institute of Technology (MIT) in Cambridge, USA. Here his research focused on network analysis, multi-objective optimization and advanced simulation of highly-dimensional systems. Exposure to modern, modularized approaches to big data has sparked his interest in developing robust, adaptable and highly predictive web-based analytical methods for application in particularly unique environments; such an example being modern South Africa. </t>
  </si>
  <si>
    <t>https://www.linkedin.com/in/matthew-adendorff-b3a54029?trk=hp-identity-photo</t>
  </si>
  <si>
    <t>mattadendorff</t>
  </si>
  <si>
    <t>Christopher</t>
  </si>
  <si>
    <t>Torr</t>
  </si>
  <si>
    <t>A visual display of Bertrand’s Paradox with the aid of R</t>
  </si>
  <si>
    <t>In 1889 the French mathematician Joseph Louis Bertrand presented a exercise in probability theory which subsequently became known as Bertrand’s Paradox. The exercise consists of drawing, at random, a chord in a circle. What is the probability, asks Bertrand, that the length of the chord exceeds the length of the inscribed equilateral triangle? If we consider a circle with unit radius, the problem reduces to calculating the probability that the length of the chord will exceed √3. 
Bertrand showed that if one end of the chord is on the circumference of the circle (at say 6 o’clock) and the other is selected at any other point of the circumference, the probability works out at 1/3. If, however, we select points at random along the diameter of the circle and construct chords that are perpendicular to the diameter at such points, the answer turns out to be 1/2. One could also select a point in the interior of the circle and construct a chord by taking points on the circumference equidistant to the point selected, whereupon the probability turns out to be ¼. The calculations appear to be correct – hence the paradox, because we have now at least three different answers to the question. Bertrand’s question set in motion a stream of literature that continues to this day.
In my presentation I show how R can be used to give a visual display of the issues involved. It is useful to consider the circle as a very thin pizza that is to be sliced (at random). We then need to distinguish between vertical slices, parallel to each other, and slices at an angle (think of the spokes of a wagon wheel). The vertical lines need not be equidistant from each other (although they can be) and the angles of the spokes need not be uniformly distributed around the circle (although they can be). The R plots that I present link different sets of parallel lines to different sets of angles, with the wagon wheels involved presented as well. The different sets represent the different sample spaces involved. Once we have a visual appreciation of the sample spaces involved, we can investigate chords selected at random from various sample spaces.</t>
  </si>
  <si>
    <t>Pretoria</t>
  </si>
  <si>
    <t>School of Economic and Business Sciences, University of the Witwatersrand</t>
  </si>
  <si>
    <t>Christopher Torr went to school at Rondebosch Boys’ High School and has degrees from the University of Stellenbosch, the University of Natal, Rhodes University and Unisa. He lectured in Economics over a period of some thirty years at The University of Durban-Westville, Rhodes, Unisa, The University of Natal (Pietermaritzburg) and the University of the Witwatersrand. He has about 30 publications to his name, about half of which are in overseas journals and books. He has presented papers at various international conferences, locally and overseas. His research interests are in macroeconomics, the methodology of economics and the theory or probability. He is currently a visiting professor at the University of the Witwatersrand.</t>
  </si>
  <si>
    <t>Riaan</t>
  </si>
  <si>
    <t>van der Walt</t>
  </si>
  <si>
    <t>riaan.vanderwalt@nwu.ac.za</t>
  </si>
  <si>
    <t>TRAINING NON-PROGRAMMERS TO USE R</t>
  </si>
  <si>
    <t>TRAINING NON-PROGRAMMERS TO USE R
Currently, ‘Big-Data and Data- Mining’ is a buzz-words in research. Researchers need a program that assist them in analysing ‘Big Data’. R is such a program. Implementing R requires basic programming experience. However, researchers in the social sciences, humanities, are in general non-programmers. These non-programmer researchers need workshops or training to gain the basic programming skills as well as how to implement R in the analysis of their big data. 
Presenting workshops and/or training, the trainer first has to convince the researcher(s) to realise the benefits of the powerful free and open source R. R also makes it easier for others to validate research results and check one’s work for errors. Many researchers will be scared off if they are told that R is ‘a statistical programming environment and language’. Sharing real examples of the outcomes of research analysed using R, is beneficial. Examples such as the following cases can be shared: Agatha Christie; Shakespeare, Campbell; and J.K Rowling (The Cuckoo’s Calling) can convince a researcher that R is the (only) way to analyse big data.
Another aspect that the trainer needs to take into account is that only one to three trainees (1 on1, 1 to 3) can be trained at a time to ensure personal attention to the trainees. Training sessions twice a week - over six to ten weeks, depending on the progress the trainees make - can provide sustainable progress. Downloading the current version of R from the CRAN website and other resources such as RStudio, e-textbook (Text Analysis with R for Students of Literature. Jockers, 2014); and workshop materials can be dealt with during the first session - according to the needs and skills of the trainees. Trainees are also encouraged to work through the first two of the seven basic R lessons -available at R Code School- prior to taking this workshop/training. 
This training provides a practical introduction to text analysis using the R programming language. Basic text processing, data ingestion, data preparation, and analysis will be covered. The main computing environment for the course will be R and RStudio.
Digital humanities, including research on indigenous knowledge systems, is an area of research and teaching at the intersection of computing and the disciplines of the humanities. The next step in R-training will be presented to researchers in the project The Affordances of Indigenous Knowledge Systems in Education (e.g. Life sciences, Mathematics, Technology) (Prof J de Beer at the NWU). These data analysis methods, using R, can lead to new discoveries. Patrick Juola discovered that J. K. Rowling was the real author of The Cuckoo’s Calling a book Rowling wrote under the pseudonym Robert Galbraith. According to Joula, computational text analysis has a way of bringing into our field of view certain details and qualities of texts that we would miss with just the naked eye’. (https://www.scientificamerican.com/article/how-a-computer-program-helped-show-jk-rowling-write-a-cuckoos-calling/). 
While no programming experience is required, participants must have basic computer skills, must be familiar with their computer’s file system, and must be comfortable entering commands in a command line environment.</t>
  </si>
  <si>
    <t>Potchefstroom, then Johannesburg</t>
  </si>
  <si>
    <t>IT Consultant and R Trainer, Digital Humanities, North-West University</t>
  </si>
  <si>
    <t>RIAAN VAN DER WALT 
Riaan van der Walt was born on 10 September 1951 in Bloemfontein.  After having matriculated at the Wolmaransstad High School in 1968, he performed military service in the Air Force, after which he worked as a laboratory technician at SASOL until January 1973.  In 1973 he registered with the PU for CHE and obtained the Higher Education Diploma in 1977.  As a student, he served in the Students’ Representative council (1976/77) and actively participated in student activities.  He was, among others, a member of Alabama and chairperson of both Thalia and the Academic Council.  After his studies he started working as a mathematics teacher at Klerksdorp High School in 1978, and later at High School Wesvalia.  He completed a Further Diploma in Education (Youth Preparedness) at the Education College for Further Education in 1983.  In 1984 he accepted the position as student advisor in the Culture Office of the PU for CHE.  In this capacity he was the technical manager of the Sanlam Auditorium.  Through part-time study he obtained the degrees BCom (1987), Hons BCom (1989) and MBA (1999) at the PU for CHE.  In 1986 he was the winner of the annual Nedbank/Old-Mutual budget competition.  In 1997 he was named the best student in Advanced Technology Management at the Post-graduate School for Managerial Science at the PU for CHE, and his MBA Syndicate group, of which he was the leader, was named the best group of 1994 to 1996.
In 1989 he was transferred to the former Computer Services as a consultant at consumer support. He has been working in the division Networks of IT since 1992 and was part of the team who implemented the first computer network at the University.  In 2003 he started a new division, the Operations Office, for IT.  He completed various courses and obtained various relevant computer-related qualifications. In 1994 he attended the first Resnet conference in San Francisco, USA and he also attended the Gartner, BrainShare and other computer and network conferences.
From 1997 to 2001 he acted as a facilitator for the Telematic MBA and BBA, and also as co-presenter in television broadcasts for the Telematic MBA. He serves in the e-Business research focus area of the Focus Area:  Decision Making and Management for Economic Development (2000 - 2002) of the PU for CHE. He was also a marker and external examiner for Unisa’s Post-graduate School of Industrial guidance, for Management of Information Systems.
He was elected member of the Institutional Forum (IF) of the NWU in 2007, as well as Vice-Chairperson of the IF in 2009 (2007 – 2012).  He attended the Educause Conference in Denver, USA in 2009.
He is married to Marthie de la Rey, have 3 children. Photography, Bonsai trees, music, reading are some of his interests.</t>
  </si>
  <si>
    <t>https://www.facebook.com/riaan.vanderwalt.18?ref=bookmarks</t>
  </si>
  <si>
    <t>itbjavdw</t>
  </si>
  <si>
    <t>Kael</t>
  </si>
  <si>
    <t>Huerta</t>
  </si>
  <si>
    <t>Who goes there? Profiling street by street audience with Telco data.</t>
  </si>
  <si>
    <t>This talk shows how to monetize Telco data while respecting users privacy with a street by street profile of the people crossing by. Such profile includes predicting age group, gender, and interests based upon apps usage, web history and passive location (only when the cellphone is used). All implemented in R.</t>
  </si>
  <si>
    <t>Mexico City</t>
  </si>
  <si>
    <t>Data Scientist at Toptal</t>
  </si>
  <si>
    <t>Kael is a data scientist with experience in market research, retail, and Telco industries. He is passionate about finding the hidden story behind any dataset he stumbles upon and better yet if it can be done in R.</t>
  </si>
  <si>
    <t>https://media.licdn.com/mpr/mpr/shrinknp_400_400/AAEAAQAAAAAAAAdcAAAAJDg0MWU0ZGQzLThiYmEtNDI3ZS05NGQ1LTk5ZWE2OGZhM2MxNw.jpg</t>
  </si>
  <si>
    <t>kaelhuerta</t>
  </si>
  <si>
    <t>Michael</t>
  </si>
  <si>
    <t>Okelola</t>
  </si>
  <si>
    <t>michael.okelola@keyrus.com</t>
  </si>
  <si>
    <t>Expand the analytical potential of machine learning tools by embedding R</t>
  </si>
  <si>
    <t>Machine learning was aptly defined by Tom Mitchel as “A computer program that learns from experience E with respect to some class of tasks T and performance measure P if its performance at tasks in T, as measured by P, improves with experience E” [1]. Over the years, a number of tools have been built to execute these class of tasks which can be supervised, unsupervised or reinforcement learning.
These tools though revolutionary, do not always achieve desired results or meet the needs of a data scientist. You can expand the analytical potential of the machine learning tool by embedding or providing a seamless interface to advanced analytics and widely supported engines such as R.
In the talk, we will showcase the ways embedding R can enable you extend the potentials of currently available machine learning tools.
We will then round up the talk by giving two case studies where embedding R has enabled Keyrus to leverage a machine learning tool to build predictive analytic products. 
Reference:
[1] Mitchell, T. (1997). Machine Learning. McGraw Hill.</t>
  </si>
  <si>
    <t>Durban, South Africa</t>
  </si>
  <si>
    <t>Data Scientist/Keyrus SA</t>
  </si>
  <si>
    <t>Michael Okelola has a PhD in Applied Mathematics and has worked at Keyrus South Africa as the in-house Data Scientist since January 2016. Keyrus SA offers three core pillars of expertise in Data Intelligence, Digital Experience, Management and Transformation.
Michael is a result driven and analytical individual: having good design and problem solving skills. His passion for numbers is evident as he enjoys solving complex problems and creating efficiencies on existing solutions. 
As a team member of Keyrus SA Michael is especially passionate about the innovative work being done in the field of Predictive Analytics. He leads Keyrus SA efforts to accurately predict emerging trends in the market and collaborates widely within the international Keyrus group.
The Keyrus Group spans 4 continents and is ahead of the curve with their innovative work in the field of Predictive Analytics. This is demonstrated in some of the ground breaking implementation with our clients.
Michael's main areas of focus include Debt Collection Models for the Financial Services Industry, Client Retention Models for the Retail Industry and Constraint Optimizations for the Manufacturing Industry.</t>
  </si>
  <si>
    <t>https://www.linkedin.com/in/oyesolaokelola?trk=hp-identity-photo</t>
  </si>
  <si>
    <t>https://twitter.com/okelola_michael</t>
  </si>
  <si>
    <t>Bayesian inversion using Gaussian process priors</t>
  </si>
  <si>
    <t>The idea of solving latent variable or force models using Bayesian inversion is not, by any means, a new one. In this talk I will focus on the use of Gaussian processes as priors over the latent states and show how these can be used to solve a large class of problems. In particular I will demonstrate applications to the cosmological inverse problem as well as to radio interferometric imaging and calibration.</t>
  </si>
  <si>
    <t>Cape town</t>
  </si>
  <si>
    <t xml:space="preserve">Square Kilometre Array South Africa [Junior Algorithms Scientist / SKA SA] </t>
  </si>
  <si>
    <t xml:space="preserve">I recently obtained my Ph.D. in applied mathematics at Rhodes university where I worked on solving the cosmological inverse problem i.e. using observations to constrain the geometry (metric) of the universe with minimal prior assumptions about space-time symmetries.
I currently work at the SKA office in Cape Town with a focus on applying Bayesian modelling techniques to radio interferometric imaging and calibration. The goal: develop an algorithm capable performing imaging and calibration simultaneously while deriving uncertainties on the reconstructed images and calibration parameters. </t>
  </si>
  <si>
    <t>https://www.linkedin.com/in/landman-bester-68266b1b</t>
  </si>
  <si>
    <t>https://github.com/landmanbester</t>
  </si>
  <si>
    <t>Analysing ocean data with R</t>
  </si>
  <si>
    <t>Autonomous underwater vehicles (AUVs) are nowadays commonly used in ocean research. I was part of a mission measuring temperature, conductivity as well as microstructure with a so called glider in the Agulhas Current between Sodwana Bay and Richards Bay (South Africa).
Several steps are involved to get from the raw data to scientific products. I will present different steps in the data analysis and visualisation that involve R using different packages. I calculated seawater characteristics using the R package 'gsw' (gibbs sea water) and did subsequent kriging of variables for spatial interpolation using the package 'gstat'. Data are visualised in the form of contour plots and current velocities as vectors using 'ggplot' and 'ggmap'.</t>
  </si>
  <si>
    <t>Scientist, University of KwaZulu-Natal</t>
  </si>
  <si>
    <t>I am a scientist in the School of Engineering at University of KwaZulu-Natal. A biologist from training I specialised in data analysis and mathematical modelling of biological systems and use a multitude of tools including R, Matlab and Python. I first got to know R during my graduate studies in Germany and used it more intense during the last 5 years.</t>
  </si>
  <si>
    <t>https://media.licdn.com/mpr/mpr/shrinknp_400_400/AAEAAQAAAAAAAAKcAAAAJDkyNDhmZmQzLTYxOTUtNGQwYS1hZjBkLWY3YmU1NjNhNGJkNA.jpg</t>
  </si>
  <si>
    <t>https://github.com/katrintirok</t>
  </si>
  <si>
    <t>Katie</t>
  </si>
  <si>
    <t>Lennard</t>
  </si>
  <si>
    <t>Postdoctoral fellow, University of Cape Town</t>
  </si>
  <si>
    <t>Katie is a postdoctoral research fellow at the University of Cape Town. Her work involves analyzing the role genital microbiome in HIV susceptibility in South African adolescents. During the course of her PhD in Medical Biochemistry Katie realised she preferred computers to the lab bench and she's been R-ing ever since. When Katie is not busy finding patterns and clues in clinical data, she's somewhere in the mountains biking.</t>
  </si>
  <si>
    <t>https://www.linkedin.com/in/katie-lennard-136a475?trk=nav_responsive_tab_profile_pic</t>
  </si>
  <si>
    <t>Visualizing the approach and exceedance of thresholds: an example using rules for currency trading behaviour</t>
  </si>
  <si>
    <t>Visualizing thresholds is useful for understanding how they are approached and exceeded, and assisting in planning corrective action. Borrowing from applications in the environmental sciences that have been used to highlight threats to global ecological health, we show how the same technique can be applied to visualize the performance of currency traders.  Six trading rules are used to define thresholds for acceptable trader behaviour. Trading data are analyzed to produce reports aimed at encouraging poorly performing traders to undertake corrective behaviour. Radar plots for the visualization of thresholds are constructed using ggplot2 and the generation of reports with Rmarkdown is automated. A Shiny interface allows traders to easily view and download their personal report. This approach for comparing behaviour to predefined acceptable thresholds is applicable to a wider array of problems beyond trading behaviour or environmental sustainability.</t>
  </si>
  <si>
    <t>Data Scientist / Ixio Analytics</t>
  </si>
  <si>
    <t>Glenn Moncrieff is a data scientist at Ixio analytics with extensive research experience in the fields of ecology and geography. He recently worked as a research associate for SAEON (South African Earth Observation Network) collating multiple disparate datasets to disentangle the drivers of ecological change over time and developing techniques for forecasting the impacts of environmental change. He applies this background in advanced statistical and modelling techniques from the environmental sciences to diverse challenges with particular interest in spatial data and bayesian statistics</t>
  </si>
  <si>
    <t>http://i65.tinypic.com/28kn6rp.jpg</t>
  </si>
  <si>
    <t>https://github.com/GMoncrieff</t>
  </si>
  <si>
    <t>@Glennwithtwons</t>
  </si>
  <si>
    <t>Johnson</t>
  </si>
  <si>
    <t>MichaelAdrianJohnson@live.com</t>
  </si>
  <si>
    <t>R and PowerBI: best frenemies</t>
  </si>
  <si>
    <t xml:space="preserve">For many years, there has been a rivalry between Microsoft and the open source community but that is changing. PowerBI is Microsoft’s new data tool that allows data analysts to create rich interactive reports with support for data preparation, modeling, and visualization and now includes R integration.
In this session, we'll look at how PowerBI and R integrate using R scripts allowing the data analyst to leverage the strengths of each tool. </t>
  </si>
  <si>
    <t>Independent Business Intelligence consultant</t>
  </si>
  <si>
    <t>Michael Johnson is an independent Business intelligence consultant living and working in Johannesburg, South Africa. In addition to consulting he also leads the local SQL User Group and SQL Saturday in Johannesburg where like-minded individuals get to meet and share their knowledge with one another.</t>
  </si>
  <si>
    <t>https://media.licdn.com/mpr/mpr/shrinknp_400_400/p/1/005/065/1bd/0c43106.jpg</t>
  </si>
  <si>
    <t>https://twitter.com/MikeJohnsonZA</t>
  </si>
  <si>
    <t>Robert</t>
  </si>
  <si>
    <t>Bennetto</t>
  </si>
  <si>
    <t>High performance R - integrating cpp into your workflow</t>
  </si>
  <si>
    <t>The talk will provide motivations to integrating cpp into your workflow as a data scientist - the result of which can dramatically improve the overall performance of your R code. A brief discussion of the R interpreter and a comparison to compiled languages will be provided with examples to substantiate the motivation.
The types of computational tasks that lend themselves to a cpp approach will be discussed. An overview of the cpp primitives available out-the-box is provided.</t>
  </si>
  <si>
    <t>Pivot Sciences</t>
  </si>
  <si>
    <t>Robert heads up Pivot Sciences - a data science consultancy with a focus on applied optimisation and predictive analytics. 
He concluded his Masters at Wits University in combinatorial optimisation and is working (part-time) on his PhD through Stellenbosch University in evolutionary search strategies in constraint programming.</t>
  </si>
  <si>
    <t>https://za.linkedin.com/in/robert-bennetto-bb232a14</t>
  </si>
  <si>
    <t>TheCoolRob</t>
  </si>
  <si>
    <t>Kirsty Lee</t>
  </si>
  <si>
    <t>Garson</t>
  </si>
  <si>
    <t>PhD Candidate, University of Cape Town</t>
  </si>
  <si>
    <t>My research began in the field of human physiology, studying the mechanisms of a treatment for heart attacks. After a year of living in Japan, learning Japanese and teaching English, I began a PhD in Bioinformatics at the University of Cape Town.
My current research is focused on the interactions between the immune system, STIs and the microbiome, the bacterial communities which reside in and on the human body. Insight into the interactions between these key role players may shed light on new target sites for preventing HIV transmission.</t>
  </si>
  <si>
    <t>https://www.linkedin.com/in/kirsty-lee-garson-895b8334/</t>
  </si>
  <si>
    <t>Nkululeko</t>
  </si>
  <si>
    <t>Thangelane</t>
  </si>
  <si>
    <t>nkululeko.thangelane@standardbank.co.za</t>
  </si>
  <si>
    <t xml:space="preserve">Rapid Data Science Application Deployment with R shiny </t>
  </si>
  <si>
    <t>The advantage of using Shiny to Deploy Data Science  Application's.  Showing the flexibility that shiny bring to build complex and simple applications for power  users   and simple users. A call volumes forecasting application will be show cased to show how a powerful app used by business was developed in R Shiny.</t>
  </si>
  <si>
    <t>Data Scientist / Standard Bank</t>
  </si>
  <si>
    <t>I'm Data Scientist Driven by Data And Artificial Intelligence applied to real world corporate problems at Standard Bank.</t>
  </si>
  <si>
    <t>https://www.linkedin.com/in/nkululeko-thangelane-351797b9?trk=hp-identity-photo</t>
  </si>
  <si>
    <t>Janse van Rensburg</t>
  </si>
  <si>
    <t>Cultural Economics: Showcasing the intersections between societal values and beliefs with national economic indicators.</t>
  </si>
  <si>
    <t>Culture can be seen as a vast collection of beliefs, ideas, values, and habits that are shared within and between groups of people. These beliefs and values intimately structure the way in which people choose to behave, shaping all of their decisions at the most basic level. Economies are, in a sense, the outcome of mass economic activity or economic decisions, made by members of a society. If cultural values intimately shape behaviour, logic would follow that the cultural characteristics of any given society or nation would also be intimately bound to the economic characteristics of that society or nation.
This talk will explore the critical relationship between culture and economics. It will do so through an exploration of a number of economic indicators such as GDP, GCI, and GINI coefficient in conjunction with two important cultural indicators drawn from the World Values Survey(WVS). The variables included were sourced from a variety of open source databases, imported into R, and wrangled into a suitable format for analysis. Consequently, the talk also functions as an example of how novel insights can be created from publicly available resources as well.</t>
  </si>
  <si>
    <t>Gerard is a freelance data scientist with a background in Psychological Research. He loves uncovering the reasons behind why we do the things we do, and in doing so maybe helping to make a little bit more sense of this world. Statistical techniques common the to data scientist's toolkit is quite uncommon to the social scientist's toolkit. Gerard is looking to bridge that gap and bring the power of data science to understanding human behaviour on a grand scale.</t>
  </si>
  <si>
    <t>https://za.linkedin.com/in/gerard-janse-van-rensburg-72828123</t>
  </si>
  <si>
    <t>jnsger</t>
  </si>
  <si>
    <t>@gerard_jvr</t>
  </si>
  <si>
    <t>Schalk</t>
  </si>
  <si>
    <t>Heunis</t>
  </si>
  <si>
    <t>Energy planning for climate change using R, StarCluster and Shiny</t>
  </si>
  <si>
    <t xml:space="preserve">StarCluster is an open source grid computing framework that was used with R and Shiny to produce a geospatial visual interactive dashboard to inform energy planners about the long term impact of climate change on energy supply in Africa.
StarCluster runs on Amazon EC2 and allowed horizontal scaling of MIP optimization.  We were able to produce optimal energy solutions over thousands of future climate/socio-economic scenarios and decision.  These solutions are then presented to decision makers who can interact with the dashboard to build intuition, understand risks and discover opportunities.
This talk is about using horizontal scaling to deal with uncertainty in decision making using R, Shiny and StarCluster on Amazon EC2.  </t>
  </si>
  <si>
    <t>EOH Energy Solutions and Analytics</t>
  </si>
  <si>
    <t>Schalk Heunis is a senior data scientist at EOH Energy Solutions and Analytics.  He holds a PhD in probabilistic modeling applied to power systems and has developed decision support systems using R in the energy and telecommunication industries.</t>
  </si>
  <si>
    <t>https://za.linkedin.com/in/schalkheunis</t>
  </si>
  <si>
    <t>Laing</t>
  </si>
  <si>
    <t>lainglourens@gmail.com</t>
  </si>
  <si>
    <t>Data Science for Impact and Decision Enablement</t>
  </si>
  <si>
    <t>DSIDE is a vacation work programme hosted by the CSIR. Students from all over the country are recruited for June/July (4 weeks) and December/January (8 weeks).
The aim of the programme is to support capacity building in the ever growing field of data science by scheduling recruits to participate in mentor-guided and learn-by-doing problem solving of real-world needs as presented by different stakeholders.
The projects have a common theme that adapts a visual analytics framework with goals that include understanding the dataset through interactive visual exploration and model development. 
Experienced mentors from the CSIR data science community introduce machine learning topics, tools, theories and guide students in this project-driven environment.
Organisations are encouraged to get involved by submitting project proposals.
* The longer talk would include some demo's of these projects.</t>
  </si>
  <si>
    <t>CSIR Meraka Institute</t>
  </si>
  <si>
    <t>After starting life as a mathematician, Laing eventually emerged from his cave to discover a world full of data. Laing now works as a Software Engineer at the CSIR's Earth Observation Unit and will be starting his Master's in Big Data Science at the University of Pretoria this year.</t>
  </si>
  <si>
    <t>http://www.chessandpoker.com/images/rubiks-cube-logo.jpg</t>
  </si>
  <si>
    <t>https://github.com/lainglo</t>
  </si>
  <si>
    <t>Prospects for Trachoma Elimination through targeted mass treatment</t>
  </si>
  <si>
    <t>Trachoma is the worldwide leading infectious cause of blindness. Nearly 20 years ago, the World Health Organisation (WHO) issued the goal of eliminating trachoma induced blindness by the year 2020. Previous evidence has shown that targeted treatment to children less than 10 years of age is able to reduce prevalence across an entire community.
A Markov model of trachoma transmission that assumes two age classes is presented, with parameters estimated using an accept/reject procedure fitted to data from a previous clinical trial. Based on the best fitting parameter sets, mass drug administration at different coverage and periodicity is simulated to assess its impact on population level prevalence.</t>
  </si>
  <si>
    <t>Using regression in R to price financial derivatives</t>
  </si>
  <si>
    <t>This talk will show that all the mathematical machinery used to price financial derivatives can be replaced with solutions to machine learning problems.  I will talk briefly about using Monte Carlo simulation as a method to find the fair value of derivatives at a time when other prices are observed but then point out that the same method is not practical to find value distributions at future times.
I will then show how these future values are conditional expectations which can be represented as functions of information known up to the future date and how we can estimate these functions using various regression or machine learning techniques.  
These ideas will be presented in a jupyter notebook with accompanying implementations in R.</t>
  </si>
  <si>
    <t>Consultant in Quantitative Finance</t>
  </si>
  <si>
    <t>James is currently a general quantitative consultant and a part time lecturer  He worked for many years in banks doing maths and programming.</t>
  </si>
  <si>
    <t>https://media.licdn.com/mpr/mpr/shrinknp_400_400/p/4/000/139/1c3/29d18ac.jpg</t>
  </si>
  <si>
    <t>https://github.com/JamesLTaylor</t>
  </si>
  <si>
    <t>Jacques</t>
  </si>
  <si>
    <t>Booysen</t>
  </si>
  <si>
    <t>Using R as a GIS: Introduction to spatial data visualization and manipulation in R</t>
  </si>
  <si>
    <t>This talk is an introduction to using spatial data in R, giving an overview as well as practical application of how spatial data can be created, manipulated and visualised using the R platform.It assumes no prior knowledge of spatial data analysis but prior understanding of the R command line would be beneficial. Practical applications will include: using the Google Elevation API with Google Maps Visualization using R, Spatial Interpolation/Modeling of Temperature Data in R and GIS climate change data on Amazon S3 using R.</t>
  </si>
  <si>
    <t>johannesburg</t>
  </si>
  <si>
    <t>Data Scientist - EOH</t>
  </si>
  <si>
    <t>Jacques is a Data Scientist and has been involved in the research and technical implementation of various systems and research projects for Eskom since 2002, Systems varying from operational SCADA networks and automated load shedding over thin networks, business intelligence warehouses and remote protocol telecommunication gateways. Currently he specializes in operational research including data processing, statistical modelling, dynamic visualizations, data mining and statistical programming in R using GIS and Oracle in the electricity load research sector.</t>
  </si>
  <si>
    <t>https://www.linkedin.com/in/jacques-booysen-3a1b921?trk=hp-identity-name</t>
  </si>
  <si>
    <t>Marko</t>
  </si>
  <si>
    <t>Jakovljevic</t>
  </si>
  <si>
    <t>Shiny / R and Devops</t>
  </si>
  <si>
    <t>Initial background will speak about a DevOps approach to Data science projects showcasing how to use and orchestrate the Docker Container service for Shiny Server / Flask+Bokeh+Pandas (Either Python or R stack)
Further focus will be on securing the Open Source version of Shiny Server with various approaches including OAuth Implementation such as Auth0.com or custom Authentication (Nginx or Apache Stack)
Can also share quick and easy Dockerfiles / Containers for Deep Learning / Data Science (Scipy etc.)  which I have built over time to include all the required libraries and code for our Dev Teams.</t>
  </si>
  <si>
    <t xml:space="preserve">Founder / CEO of Overscore </t>
  </si>
  <si>
    <t>I founded Overscore in 2015 as a Data Science consulting company and partnered with Philip Marais (Data Scientist from CSIR) - Subsequently we have built a Natural Language Processing platform for HR applications where we can read unstructured text (unsupervised approach) and match CV's to Jobs.
On the side I am the Organizer of the:
R Users Johannesburg Meetup
Machine Learning Johannesburg Meetup
IBM Startup Days Mentor</t>
  </si>
  <si>
    <t>http://twitter.com/Marchofreason</t>
  </si>
  <si>
    <t>http://github.com/OverscoreDev</t>
  </si>
  <si>
    <t>MarchofReason</t>
  </si>
  <si>
    <t>Jeroen</t>
  </si>
  <si>
    <t>Van der Merwe</t>
  </si>
  <si>
    <t>Visual modelling with pavo</t>
  </si>
  <si>
    <t>Using the package pavo we created visual models to obtain distances in visual space between populations of restio leaf hoppers. Shorter distances in visual space showing closer matches in colour. This formed part of a study to see whether local adaptation of leaf hoppers to local host plants has occurred.</t>
  </si>
  <si>
    <t>Stellenbosch</t>
  </si>
  <si>
    <t>Private</t>
  </si>
  <si>
    <t xml:space="preserve">Starting out with a love of the outdoors, I studied BSc Biodiversity and Ecology at Stellenbosch University (SU) and continued on to finish my Honours degree at SU as well. During my studies I started assisting PhD and Masters students with fieldwork as well as data analysis. After finishing my studies I did further work as a field/research assistant both in SA and in Kenya. Although I started out never wanting to work in an office, I realised my love for data analysis and R programming. Although I am still a novice, my aim is to get into data science and specifically focus on evolutionary biology and ecology. I still love the outdoors, and spend a lot of my free time going climbing. </t>
  </si>
  <si>
    <t>https://media.licdn.com/mpr/mpr/shrinknp_200_200/AAEAAQAAAAAAAAQNAAAAJGQ1ZjU4YzJiLWI2YmMtNDBkNC1iYmJlLWYxYzYxOTc2ZGY5Nw.jpg</t>
  </si>
  <si>
    <t>Ryan</t>
  </si>
  <si>
    <t>Nel</t>
  </si>
  <si>
    <t>rnel66@gmail.com</t>
  </si>
  <si>
    <t>Clean Code and How to Get There</t>
  </si>
  <si>
    <t>Let’s talk about your code, we have all asked ourselves the question of “how can our code be better”. Sometimes we’re writing a package and the question is about usability. Sometimes we don’t know what our code is doing and it’s about readability and sometimes, sometimes it’s just about pride. Unfortunately, writing good code is hard, but in this talk I’m going to try and show you some ways that will make it easier. 
We will talk about currying, closures, modules, the fundamentals of name spacing and I’m even going to throw in a few design patterns along the way. 
In 20 minutes I can’t make you a great programmer, but maybe I can make you a better one, and perfection only comes with progress.</t>
  </si>
  <si>
    <t>Software Developer at Derivco</t>
  </si>
  <si>
    <t>I'll find that splurb I sent you for HR.</t>
  </si>
  <si>
    <t>http://ryannel.co/img/profile.12bb.jpg</t>
  </si>
  <si>
    <t>ryannel</t>
  </si>
  <si>
    <t>rlnel</t>
  </si>
  <si>
    <t>R at UBER</t>
  </si>
  <si>
    <t>An overview of the use cases and workflow employed when using R at UBER. Internal packages are discussed as well as the manner in which R is used in conjunction with other systems to perform ad hoc and scheduled tasks.</t>
  </si>
  <si>
    <t>Analytics Manager / UBER</t>
  </si>
  <si>
    <t>From a young age I have had a passion for mathematics and programming. I studied actuarial science and worked in the insurance industry for five years. In the last few years I have pivoted to an analytics and data science focus.</t>
  </si>
  <si>
    <t>https://postimg.org/image/m3lcjclqp/</t>
  </si>
  <si>
    <t>@Marcvheer</t>
  </si>
  <si>
    <t>peter.kamerman@wits.ac.za</t>
  </si>
  <si>
    <t>Helping to ease the pain with R/RMarkdown</t>
  </si>
  <si>
    <t xml:space="preserve">We recently submitted an application to the World Health Organisation for the inclusion of a medicine (gabapentin) used to manage pain caused by nerve damage on its 'List of Essential Medicines'. Wanting to make the the process of generating the report as transparent and reproducible as possible, we decided to give R/RMarkdown a try. Using these tools, sprinkled with bits of LaTeX that had to learn on on the fly, we generated the full application, a supplementary online storyboard (http://painblogr.org/neuropathic-pain-storyboard-2016/), and made all the code and data available online (http://kamermanpr.github.io/WHO-EML-application-2016/). I will present some of the cool data on the burden of chronic pain (especially neuropathic pain) and analgesic medicine availability that we pulled together from various sources, and how we used R and some of the many static and interactive plotting tools available in the R ecosystem to analyse and visualise these data in a meaningful and (hopefully) compelling manner. </t>
  </si>
  <si>
    <t>Brain Function Research Group, University of the Witwatersrand, Johannesburg, South Africa</t>
  </si>
  <si>
    <t>I am a physiologist based at the University of the Witwatersrand, South Africa. I lead an active research programme in the field of HIV-related pain with a primary focus on the epidemiology, genetics and pathophysiology of pain associated with peripheral nerve damage (neuropathic pain). I am a recent convert to the R ecosystem, and enjoy exploring how R can be used to further reproducible and open research, and data-driven decision-making.</t>
  </si>
  <si>
    <t>https://pbs.twimg.com/profile_images/753957828331798529/Z_gstccf.jpg</t>
  </si>
  <si>
    <t>kamermanpr</t>
  </si>
  <si>
    <t>First Name</t>
  </si>
  <si>
    <t>Surname</t>
  </si>
  <si>
    <t>Email Address</t>
  </si>
  <si>
    <t>Tutorial</t>
  </si>
  <si>
    <t>Standard Talk</t>
  </si>
  <si>
    <t>Lightning Talk</t>
  </si>
  <si>
    <t>t-shirt</t>
  </si>
  <si>
    <t>XL</t>
  </si>
  <si>
    <t>L</t>
  </si>
  <si>
    <t>S</t>
  </si>
  <si>
    <t>M</t>
  </si>
  <si>
    <t>XXL</t>
  </si>
  <si>
    <t>t-shirt design</t>
  </si>
  <si>
    <t>Event Space &amp; two seminar rooms for tutorials</t>
  </si>
  <si>
    <t>Email from Laura on 2017-01-20</t>
  </si>
  <si>
    <t>ryan@ragingriver.co.za</t>
  </si>
  <si>
    <t>Ryan Schreiber</t>
  </si>
  <si>
    <t>MicRobiome ​Analysis</t>
  </si>
  <si>
    <t>More than half of the cells which make up our bodies are bacterial. The human body is home to a diverse array of bacteria and other microorganisms, collectively known as the human microbiome. Alterations in the microbiome have been linked to a wide variety of diseases including cancer, asthma, obesity, and depression.
​​
Over the last decade​, recent advances in DNA sequencing technology have​ facilitated rapid progress​​ in microbiome research, which has been met with the equally rapid ​development ​of​ data analysis methods - many of which are implemented in R.
Here we briefly introduce R-based microbiome analysis, using the role of the microbiome in HIV susceptibility as an example. Creating graphics in R for high dimensional data serves as a first step in data exploration. As an example, we will demonstrate the use of annotated heatmaps, a versatile tool with a wide range of applications.</t>
  </si>
  <si>
    <t>Accept/Reject</t>
  </si>
  <si>
    <t>R</t>
  </si>
  <si>
    <t>A</t>
  </si>
  <si>
    <t>W</t>
  </si>
  <si>
    <t>Financial Support</t>
  </si>
  <si>
    <t>Investigating Argo and animal-borne observations in the Southern Ocean using R</t>
  </si>
  <si>
    <t>Stefan Zaaiman</t>
  </si>
  <si>
    <t>stefanz@telesure.co.za</t>
  </si>
  <si>
    <t>telesure</t>
  </si>
  <si>
    <t>https://www.airbnb.com/rooms/13948367</t>
  </si>
  <si>
    <t>https://www.airbnb.com/rooms/1795087</t>
  </si>
  <si>
    <t>Order Number</t>
  </si>
  <si>
    <t>Ticket Barcode</t>
  </si>
  <si>
    <t>Purchase Date</t>
  </si>
  <si>
    <t>Purchaser Email</t>
  </si>
  <si>
    <t>Ticket Type</t>
  </si>
  <si>
    <t>Seat Number</t>
  </si>
  <si>
    <t>Sequential Number</t>
  </si>
  <si>
    <t>Price paid</t>
  </si>
  <si>
    <t>Payment Method</t>
  </si>
  <si>
    <t>Discount Code</t>
  </si>
  <si>
    <t>Discount Amount</t>
  </si>
  <si>
    <t>Checked In</t>
  </si>
  <si>
    <t>Checked In Date</t>
  </si>
  <si>
    <t>Checked In By</t>
  </si>
  <si>
    <t>Is Merchandise</t>
  </si>
  <si>
    <t>EventDate</t>
  </si>
  <si>
    <t>Schedule Name</t>
  </si>
  <si>
    <t>Vended</t>
  </si>
  <si>
    <t>Vendor name</t>
  </si>
  <si>
    <t>Operator name</t>
  </si>
  <si>
    <t>Link Campaign</t>
  </si>
  <si>
    <t>Valid</t>
  </si>
  <si>
    <t>Ticket Number</t>
  </si>
  <si>
    <t>First name</t>
  </si>
  <si>
    <t>Cellphone</t>
  </si>
  <si>
    <t>Twitter Handle</t>
  </si>
  <si>
    <t>Level of R experience?</t>
  </si>
  <si>
    <t>satRday Conference [18 February 2017] - Early Bird</t>
  </si>
  <si>
    <t>EFT</t>
  </si>
  <si>
    <t>No</t>
  </si>
  <si>
    <t>-</t>
  </si>
  <si>
    <t>Yes</t>
  </si>
  <si>
    <t>Mark</t>
  </si>
  <si>
    <t>Edmayr</t>
  </si>
  <si>
    <t>markedmayr</t>
  </si>
  <si>
    <t>satRday Workshops [16/17 February 2017] - Early Bird</t>
  </si>
  <si>
    <t>glennwithtwons@gmail.com</t>
  </si>
  <si>
    <t>Credit Card</t>
  </si>
  <si>
    <t>john</t>
  </si>
  <si>
    <t>lyons</t>
  </si>
  <si>
    <t>Beginner, Intermediate</t>
  </si>
  <si>
    <t>Rademeyer</t>
  </si>
  <si>
    <t>Vermaak</t>
  </si>
  <si>
    <t>NJ</t>
  </si>
  <si>
    <t>charl</t>
  </si>
  <si>
    <t>hoffman</t>
  </si>
  <si>
    <t>Lionel</t>
  </si>
  <si>
    <t>Krieger</t>
  </si>
  <si>
    <t>Oliver</t>
  </si>
  <si>
    <t>Genthe</t>
  </si>
  <si>
    <t>Cathy</t>
  </si>
  <si>
    <t>Raubenheimer</t>
  </si>
  <si>
    <t>Bonita</t>
  </si>
  <si>
    <t>de Swardt</t>
  </si>
  <si>
    <t>Stefan</t>
  </si>
  <si>
    <t>Fouche</t>
  </si>
  <si>
    <t>Laurence</t>
  </si>
  <si>
    <t>Sonnenberg</t>
  </si>
  <si>
    <t>Noelle</t>
  </si>
  <si>
    <t>Tubbs</t>
  </si>
  <si>
    <t>Elligator</t>
  </si>
  <si>
    <t>Anina</t>
  </si>
  <si>
    <t>Coetzee</t>
  </si>
  <si>
    <t>Chantel</t>
  </si>
  <si>
    <t>Elston</t>
  </si>
  <si>
    <t>Lee-Anne</t>
  </si>
  <si>
    <t>Cecchini</t>
  </si>
  <si>
    <t>Anthony</t>
  </si>
  <si>
    <t>Yunnie</t>
  </si>
  <si>
    <t>Clare</t>
  </si>
  <si>
    <t>Lindeque</t>
  </si>
  <si>
    <t>Janneke</t>
  </si>
  <si>
    <t>van Rooyen</t>
  </si>
  <si>
    <t>nichole</t>
  </si>
  <si>
    <t>groener</t>
  </si>
  <si>
    <t>kiran</t>
  </si>
  <si>
    <t>ramsaroop</t>
  </si>
  <si>
    <t>Secure Instant Deposit</t>
  </si>
  <si>
    <t>Cara</t>
  </si>
  <si>
    <t>Pienaar</t>
  </si>
  <si>
    <t>No Payment</t>
  </si>
  <si>
    <t>Rafi</t>
  </si>
  <si>
    <t>Khan</t>
  </si>
  <si>
    <t>Bernard</t>
  </si>
  <si>
    <t>Spies</t>
  </si>
  <si>
    <t>spib007</t>
  </si>
  <si>
    <t>tali</t>
  </si>
  <si>
    <t>cassidy</t>
  </si>
  <si>
    <t>Wizard</t>
  </si>
  <si>
    <t>Neil</t>
  </si>
  <si>
    <t>Rankin</t>
  </si>
  <si>
    <t>Cesaire</t>
  </si>
  <si>
    <t>Tobias</t>
  </si>
  <si>
    <t>Ayton</t>
  </si>
  <si>
    <t>Meintjes</t>
  </si>
  <si>
    <t>Aaron</t>
  </si>
  <si>
    <t>Fuchs</t>
  </si>
  <si>
    <t>Dominic</t>
  </si>
  <si>
    <t>Henry</t>
  </si>
  <si>
    <t>Fezikile</t>
  </si>
  <si>
    <t>Gwayi</t>
  </si>
  <si>
    <t>ziyaad@wizcreator.com</t>
  </si>
  <si>
    <t>Ziyaad</t>
  </si>
  <si>
    <t>Parker</t>
  </si>
  <si>
    <t xml:space="preserve">Dawit </t>
  </si>
  <si>
    <t>Yemane</t>
  </si>
  <si>
    <t>Mike</t>
  </si>
  <si>
    <t>Nyawo</t>
  </si>
  <si>
    <t>Justin</t>
  </si>
  <si>
    <t>van Dijk</t>
  </si>
  <si>
    <t>Gerrit</t>
  </si>
  <si>
    <t>Botha</t>
  </si>
  <si>
    <t>Andrew</t>
  </si>
  <si>
    <t>Timm</t>
  </si>
  <si>
    <t>Frederick</t>
  </si>
  <si>
    <t>Gaum</t>
  </si>
  <si>
    <t>Niklas</t>
  </si>
  <si>
    <t>von Maltzahn</t>
  </si>
  <si>
    <t>niklasvm</t>
  </si>
  <si>
    <t>jacques</t>
  </si>
  <si>
    <t>labuscagne</t>
  </si>
  <si>
    <t>Jo-Anne</t>
  </si>
  <si>
    <t>Wonderlik</t>
  </si>
  <si>
    <t>Devon</t>
  </si>
  <si>
    <t>Tighe</t>
  </si>
  <si>
    <t>Taryn</t>
  </si>
  <si>
    <t>Morris</t>
  </si>
  <si>
    <t>Jon</t>
  </si>
  <si>
    <t>Ambler</t>
  </si>
  <si>
    <t>Abdul-Malick</t>
  </si>
  <si>
    <t>Adams</t>
  </si>
  <si>
    <t>Jaco</t>
  </si>
  <si>
    <t>Du Toit</t>
  </si>
  <si>
    <t>liam</t>
  </si>
  <si>
    <t>Furman</t>
  </si>
  <si>
    <t>Paul</t>
  </si>
  <si>
    <t>Kotze</t>
  </si>
  <si>
    <t>Liam</t>
  </si>
  <si>
    <t>Ross</t>
  </si>
  <si>
    <t>Olabode</t>
  </si>
  <si>
    <t>Ajayi</t>
  </si>
  <si>
    <t>Kerry</t>
  </si>
  <si>
    <t>Peers</t>
  </si>
  <si>
    <t>Jose</t>
  </si>
  <si>
    <t>Fonseca</t>
  </si>
  <si>
    <t>José</t>
  </si>
  <si>
    <t>Alwyn</t>
  </si>
  <si>
    <t>Du Plessis</t>
  </si>
  <si>
    <t>Callum</t>
  </si>
  <si>
    <t>Hollywood</t>
  </si>
  <si>
    <t>Holloywood</t>
  </si>
  <si>
    <t>Anisha</t>
  </si>
  <si>
    <t>Dayaram</t>
  </si>
  <si>
    <t>Maphale</t>
  </si>
  <si>
    <t>Matlala</t>
  </si>
  <si>
    <t>Gary</t>
  </si>
  <si>
    <t>Gluckman</t>
  </si>
  <si>
    <t>Lara</t>
  </si>
  <si>
    <t>Basson</t>
  </si>
  <si>
    <t>Rudy</t>
  </si>
  <si>
    <t>Neeser</t>
  </si>
  <si>
    <t>TheRiver</t>
  </si>
  <si>
    <t>Intermediate, Wizard</t>
  </si>
  <si>
    <t>Hansen</t>
  </si>
  <si>
    <t>Gross</t>
  </si>
  <si>
    <t>Alice</t>
  </si>
  <si>
    <t>Coyne</t>
  </si>
  <si>
    <t>Jan</t>
  </si>
  <si>
    <t>Marais</t>
  </si>
  <si>
    <t>Ayisolwainkosi</t>
  </si>
  <si>
    <t>Ncube</t>
  </si>
  <si>
    <t>FREDY</t>
  </si>
  <si>
    <t>SIBIYA</t>
  </si>
  <si>
    <t>cernve</t>
  </si>
  <si>
    <t>Danie</t>
  </si>
  <si>
    <t>Nagel</t>
  </si>
  <si>
    <t>Van Deventer</t>
  </si>
  <si>
    <t>Jodie</t>
  </si>
  <si>
    <t>Reed</t>
  </si>
  <si>
    <t>Du Plooy</t>
  </si>
  <si>
    <t>Shaye</t>
  </si>
  <si>
    <t>Pearson</t>
  </si>
  <si>
    <t>Theoni</t>
  </si>
  <si>
    <t>Photopoulou</t>
  </si>
  <si>
    <t>Gregor</t>
  </si>
  <si>
    <t>Schmitz</t>
  </si>
  <si>
    <t>https://twitter.com/DeepLearn</t>
  </si>
  <si>
    <t>nazla.hassen@uct.ac.za</t>
  </si>
  <si>
    <t>Brandon</t>
  </si>
  <si>
    <t>Murugan</t>
  </si>
  <si>
    <t>Janique</t>
  </si>
  <si>
    <t>Peyper</t>
  </si>
  <si>
    <t>Alexander</t>
  </si>
  <si>
    <t>Giddey</t>
  </si>
  <si>
    <t>Naadir</t>
  </si>
  <si>
    <t>Ganief</t>
  </si>
  <si>
    <t>Shaun</t>
  </si>
  <si>
    <t>Garnett</t>
  </si>
  <si>
    <t>juffs3@gmail.com</t>
  </si>
  <si>
    <t>Calder</t>
  </si>
  <si>
    <t>jonmcalder</t>
  </si>
  <si>
    <t>Samuel</t>
  </si>
  <si>
    <t>Fourie</t>
  </si>
  <si>
    <t>Louis</t>
  </si>
  <si>
    <t>Margaret</t>
  </si>
  <si>
    <t>Mc Grath</t>
  </si>
  <si>
    <t>melissa.joseph@derivco.co.za</t>
  </si>
  <si>
    <t>Chris</t>
  </si>
  <si>
    <t>Olivier</t>
  </si>
  <si>
    <t>Dane</t>
  </si>
  <si>
    <t>Bax</t>
  </si>
  <si>
    <t>Jerrard</t>
  </si>
  <si>
    <t>Jeanne</t>
  </si>
  <si>
    <t>Combrinck</t>
  </si>
  <si>
    <t>Megan</t>
  </si>
  <si>
    <t>Yates</t>
  </si>
  <si>
    <t>Ekow</t>
  </si>
  <si>
    <t>Duker</t>
  </si>
  <si>
    <t>Phil</t>
  </si>
  <si>
    <t>Massie</t>
  </si>
  <si>
    <t>noidfreak@gmail.com</t>
  </si>
  <si>
    <t>Colin</t>
  </si>
  <si>
    <t>Phillips</t>
  </si>
  <si>
    <t>Vishalin</t>
  </si>
  <si>
    <t>Pillay</t>
  </si>
  <si>
    <t>Sulona</t>
  </si>
  <si>
    <t>Nattan</t>
  </si>
  <si>
    <t>Suja</t>
  </si>
  <si>
    <t>Ramakrishnan</t>
  </si>
  <si>
    <t>Ria.moothilal@gmail.com</t>
  </si>
  <si>
    <t>ria.moothilal@media24.com</t>
  </si>
  <si>
    <t>Ria</t>
  </si>
  <si>
    <t>Moothilal</t>
  </si>
  <si>
    <t>JanDirk</t>
  </si>
  <si>
    <t>Engelbrecht</t>
  </si>
  <si>
    <t>res.altwegg@gmail.com</t>
  </si>
  <si>
    <t>Res</t>
  </si>
  <si>
    <t>Altwegg</t>
  </si>
  <si>
    <t>Birgit</t>
  </si>
  <si>
    <t>Erni</t>
  </si>
  <si>
    <t>ANDREW</t>
  </si>
  <si>
    <t>CLARK</t>
  </si>
  <si>
    <t>pssguy</t>
  </si>
  <si>
    <t>Vere</t>
  </si>
  <si>
    <t>satRday Workshops [16/17 February 2017] - Standard</t>
  </si>
  <si>
    <t>satRday Conference [18 February 2017] - Standard</t>
  </si>
  <si>
    <t>Johannes</t>
  </si>
  <si>
    <t>Harmse</t>
  </si>
  <si>
    <t>Martin</t>
  </si>
  <si>
    <t>Jonty</t>
  </si>
  <si>
    <t>Sinai</t>
  </si>
  <si>
    <t>Bryony.martin@rmb.co.za</t>
  </si>
  <si>
    <t>Jonathan.sinai@rmb.co.za</t>
  </si>
  <si>
    <t xml:space="preserve">Andrea </t>
  </si>
  <si>
    <t xml:space="preserve">Ross-Gillespie </t>
  </si>
  <si>
    <t xml:space="preserve">Vere </t>
  </si>
  <si>
    <t>Roode</t>
  </si>
  <si>
    <t>Bryce</t>
  </si>
  <si>
    <t>Mccall</t>
  </si>
  <si>
    <t>Dewidine</t>
  </si>
  <si>
    <t>Van der Colff</t>
  </si>
  <si>
    <t>Jonker</t>
  </si>
  <si>
    <t>Simon</t>
  </si>
  <si>
    <t>Grest</t>
  </si>
  <si>
    <t xml:space="preserve">Jacko </t>
  </si>
  <si>
    <t>van Wyk</t>
  </si>
  <si>
    <t xml:space="preserve">Janse van Rensburg </t>
  </si>
  <si>
    <t>Johan</t>
  </si>
  <si>
    <t>de Kock</t>
  </si>
  <si>
    <t>Gijs</t>
  </si>
  <si>
    <t>Molenaar</t>
  </si>
  <si>
    <t>Kathryn</t>
  </si>
  <si>
    <t>McDermott</t>
  </si>
  <si>
    <t>tyler@tylerreed.com</t>
  </si>
  <si>
    <t>Tyler</t>
  </si>
  <si>
    <t>Alexandra</t>
  </si>
  <si>
    <t>Matthews</t>
  </si>
  <si>
    <t>lauriejrichardson@gmail.com</t>
  </si>
  <si>
    <t>Laurie</t>
  </si>
  <si>
    <t>Richardson</t>
  </si>
  <si>
    <t>christopher@conor.co.za</t>
  </si>
  <si>
    <t>Barkhuizen</t>
  </si>
  <si>
    <t>naas@theprofittable.com</t>
  </si>
  <si>
    <t xml:space="preserve">Naas </t>
  </si>
  <si>
    <t xml:space="preserve">van Heerden </t>
  </si>
  <si>
    <t>@naasvanheerden</t>
  </si>
  <si>
    <t>dan@theprofittable.com</t>
  </si>
  <si>
    <t xml:space="preserve">Daniel </t>
  </si>
  <si>
    <t xml:space="preserve"> De Villiers </t>
  </si>
  <si>
    <t>@dandevilliers</t>
  </si>
  <si>
    <t>Michael.Silberbauer@gmail.com</t>
  </si>
  <si>
    <t>Silberbauer</t>
  </si>
  <si>
    <t>gastanfield@gmail.com</t>
  </si>
  <si>
    <t xml:space="preserve">Gary </t>
  </si>
  <si>
    <t>Stanfield</t>
  </si>
  <si>
    <t>LorianP@osiristrading.com</t>
  </si>
  <si>
    <t>Lorian</t>
  </si>
  <si>
    <t>Prigge</t>
  </si>
  <si>
    <t>mtreurnicht@brhc.com</t>
  </si>
  <si>
    <t>Maria</t>
  </si>
  <si>
    <t>Treurnicht</t>
  </si>
  <si>
    <t>jwium@brhc.com</t>
  </si>
  <si>
    <t>Jolene</t>
  </si>
  <si>
    <t>Wium</t>
  </si>
  <si>
    <t>nvandermerwe@brhc.com</t>
  </si>
  <si>
    <t>Naude</t>
  </si>
  <si>
    <t>van der Merwe</t>
  </si>
  <si>
    <t>mmynhardt@brhc.com</t>
  </si>
  <si>
    <t>Marina</t>
  </si>
  <si>
    <t>Mynhardt</t>
  </si>
  <si>
    <t>ttracey@brhc.com</t>
  </si>
  <si>
    <t>Tiffany</t>
  </si>
  <si>
    <t>Tracey</t>
  </si>
  <si>
    <t>aabdullah@brhc.com</t>
  </si>
  <si>
    <t>Abdul-Baasit</t>
  </si>
  <si>
    <t>Abdullah</t>
  </si>
  <si>
    <t>stichapondwa@brhc.com</t>
  </si>
  <si>
    <t>Stephen</t>
  </si>
  <si>
    <t>Tichapondwa</t>
  </si>
  <si>
    <t>orrymr@gmail.com</t>
  </si>
  <si>
    <t>Orry</t>
  </si>
  <si>
    <t>Messer</t>
  </si>
  <si>
    <t>orrymr</t>
  </si>
  <si>
    <t>torpey.david93@gmail.com</t>
  </si>
  <si>
    <t>Torpey</t>
  </si>
  <si>
    <t>grantmacwilliam@gmail.com</t>
  </si>
  <si>
    <t>Grant</t>
  </si>
  <si>
    <t>MacWilliam</t>
  </si>
  <si>
    <t>ziyadjappie@gmail.com</t>
  </si>
  <si>
    <t>Ziyad</t>
  </si>
  <si>
    <t>Jappie</t>
  </si>
  <si>
    <t>tvanzyl57@gmail.com</t>
  </si>
  <si>
    <t>Tienie</t>
  </si>
  <si>
    <t>van Zyl</t>
  </si>
  <si>
    <t>cecilialiebenberg@gmail.com</t>
  </si>
  <si>
    <t>Cecilia</t>
  </si>
  <si>
    <t>Liebenberg</t>
  </si>
  <si>
    <t>josiah.rudolph@gmail.com</t>
  </si>
  <si>
    <t>Josiah</t>
  </si>
  <si>
    <t>Rudolph</t>
  </si>
  <si>
    <t>julieluyt@icloud.com</t>
  </si>
  <si>
    <t>Julie</t>
  </si>
  <si>
    <t>Luyt</t>
  </si>
  <si>
    <t>Mahen.Ramdhaney@derivco.co.za</t>
  </si>
  <si>
    <t>Mahendranath</t>
  </si>
  <si>
    <t>Ramdhaney</t>
  </si>
  <si>
    <t>ashtona@directaxis.co.za</t>
  </si>
  <si>
    <t>Ashton</t>
  </si>
  <si>
    <t>Atkinson-Hope</t>
  </si>
  <si>
    <t>helgaard.doman@directaxis.co.za</t>
  </si>
  <si>
    <t>Helgaard</t>
  </si>
  <si>
    <t>Doman</t>
  </si>
  <si>
    <t>DAVIDF@LIGHTSTONE.CO.ZA</t>
  </si>
  <si>
    <t>Friskin</t>
  </si>
  <si>
    <t>@DavidFriskin</t>
  </si>
  <si>
    <t>pamela.naicker@keyrus.com</t>
  </si>
  <si>
    <t>@michael_okelola</t>
  </si>
  <si>
    <t>Nkululeko.Thangelane@standardbank.co.za</t>
  </si>
  <si>
    <t>stefan.lotz@gmail.com</t>
  </si>
  <si>
    <t>Lotz</t>
  </si>
  <si>
    <t>karel.verhoeven@olx.com</t>
  </si>
  <si>
    <t>Karel</t>
  </si>
  <si>
    <t>Verhoeven</t>
  </si>
  <si>
    <t>johan.olivier@olx.com</t>
  </si>
  <si>
    <t>accounts@recruitdigital.co.za</t>
  </si>
  <si>
    <t>Weston</t>
  </si>
  <si>
    <t>ports@xsinet.co.za</t>
  </si>
  <si>
    <t>Eugene</t>
  </si>
  <si>
    <t>Terblanche</t>
  </si>
  <si>
    <t>quintindk@netstar.altech.co.za</t>
  </si>
  <si>
    <t>Quintin</t>
  </si>
  <si>
    <t>de Kok</t>
  </si>
  <si>
    <t>quintindk</t>
  </si>
  <si>
    <t>James@vantagedata.co.za</t>
  </si>
  <si>
    <t>Smith</t>
  </si>
  <si>
    <t>bennyou.cpt@gmail.com</t>
  </si>
  <si>
    <t>benny.ou@allangray.co.za</t>
  </si>
  <si>
    <t>Benny</t>
  </si>
  <si>
    <t>Ou</t>
  </si>
  <si>
    <t>Patrick.Dinneen@allangray.co.za</t>
  </si>
  <si>
    <t>Patrick</t>
  </si>
  <si>
    <t>Dineen</t>
  </si>
  <si>
    <t>william@bluehabits.co.za</t>
  </si>
  <si>
    <t>William</t>
  </si>
  <si>
    <t>Robertson</t>
  </si>
  <si>
    <t>marshall.nic@gmail.com</t>
  </si>
  <si>
    <t>Nicholas</t>
  </si>
  <si>
    <t>Marshall</t>
  </si>
  <si>
    <t>seppipahl34@gmail.com</t>
  </si>
  <si>
    <t>Sebastian</t>
  </si>
  <si>
    <t>Pahl</t>
  </si>
  <si>
    <t>julipahl@gmail.com</t>
  </si>
  <si>
    <t>Julika</t>
  </si>
  <si>
    <t>loopfilms@telkomsa.net</t>
  </si>
  <si>
    <t>Rasmussen</t>
  </si>
  <si>
    <t>Tobias.Brandt@gmail.com</t>
  </si>
  <si>
    <t>Brandt</t>
  </si>
  <si>
    <t>PWJansevanRensburg@capitecbank.co.za</t>
  </si>
  <si>
    <t>Paul-Willem</t>
  </si>
  <si>
    <t>chaneorsmond@capitecbank.co.za</t>
  </si>
  <si>
    <t>Chane</t>
  </si>
  <si>
    <t>Orsmond</t>
  </si>
  <si>
    <t>annibalecois@gmail.com</t>
  </si>
  <si>
    <t>Annibale</t>
  </si>
  <si>
    <t>Cois</t>
  </si>
  <si>
    <t>lieseltheron@gmail.com</t>
  </si>
  <si>
    <t>ant@io.co.za</t>
  </si>
  <si>
    <t>Ant</t>
  </si>
  <si>
    <t>Cosentino</t>
  </si>
  <si>
    <t>johann@io.co.za</t>
  </si>
  <si>
    <t>Johann</t>
  </si>
  <si>
    <t>du Toit</t>
  </si>
  <si>
    <t>john.mukomberanwa@standardbank.co.za</t>
  </si>
  <si>
    <t>John Shingirai</t>
  </si>
  <si>
    <t>Mukomberanwa</t>
  </si>
  <si>
    <t>@shingirai</t>
  </si>
  <si>
    <t>justindacrehaddon@gmail.com</t>
  </si>
  <si>
    <t>Haddon</t>
  </si>
  <si>
    <t>karthik.rajeswaran@allangray.co.za</t>
  </si>
  <si>
    <t>Karthik</t>
  </si>
  <si>
    <t>Rajeswaran</t>
  </si>
  <si>
    <t>Rory.Harpur@derivco.co.za</t>
  </si>
  <si>
    <t>Rory</t>
  </si>
  <si>
    <t>Harpur</t>
  </si>
  <si>
    <t>malcolm@impactradius.com</t>
  </si>
  <si>
    <t>Malcolm</t>
  </si>
  <si>
    <t>De Bruyn</t>
  </si>
  <si>
    <t>candice@impactradius.com</t>
  </si>
  <si>
    <t>Candice</t>
  </si>
  <si>
    <t>@KirstyGarson</t>
  </si>
  <si>
    <t>cobusmit@gmail.com</t>
  </si>
  <si>
    <t>Cobusmit@gmail.com</t>
  </si>
  <si>
    <t>Koos</t>
  </si>
  <si>
    <t>Smit</t>
  </si>
  <si>
    <t>geromont@telkomsa.net</t>
  </si>
  <si>
    <t>Helena</t>
  </si>
  <si>
    <t>Geromont</t>
  </si>
  <si>
    <t>Marks@avior.co.za</t>
  </si>
  <si>
    <t>Sarembock</t>
  </si>
  <si>
    <t>rballe33@hotmail.com</t>
  </si>
  <si>
    <t>Richard</t>
  </si>
  <si>
    <t>Ball</t>
  </si>
  <si>
    <t>lloyd.eton@gmail.com</t>
  </si>
  <si>
    <t>Lloyd.eton@gmail.com</t>
  </si>
  <si>
    <t>Lloyd</t>
  </si>
  <si>
    <t xml:space="preserve">Etherington </t>
  </si>
  <si>
    <t>stephen@codemagus.com</t>
  </si>
  <si>
    <t xml:space="preserve">Stephen </t>
  </si>
  <si>
    <t xml:space="preserve">Donaldson </t>
  </si>
  <si>
    <t xml:space="preserve">vixxmovz </t>
  </si>
  <si>
    <t>Count</t>
  </si>
  <si>
    <t>2017-02-06 11:23:17.5577513</t>
  </si>
  <si>
    <t>berndt.lindner@pivotsciences.com</t>
  </si>
  <si>
    <t>2017-02-16 08:00:00</t>
  </si>
  <si>
    <t>Berndt</t>
  </si>
  <si>
    <t>Lindner</t>
  </si>
  <si>
    <t>0833219958</t>
  </si>
  <si>
    <t>@Berndt_Lindner</t>
  </si>
  <si>
    <t>2017-02-06 11:22:12.4112671</t>
  </si>
  <si>
    <t>eben@wechat.co.za</t>
  </si>
  <si>
    <t>Eben</t>
  </si>
  <si>
    <t>0823187773</t>
  </si>
  <si>
    <t>eebsidian</t>
  </si>
  <si>
    <t>emilee@wechat.co.za</t>
  </si>
  <si>
    <t>Emilee</t>
  </si>
  <si>
    <t>0711111111</t>
  </si>
  <si>
    <t>joel@wechat.co.za</t>
  </si>
  <si>
    <t>Joel</t>
  </si>
  <si>
    <t>Da Costa</t>
  </si>
  <si>
    <t>gerard@wechat.co.za</t>
  </si>
  <si>
    <t>2017-02-06 11:21:44.1181234</t>
  </si>
  <si>
    <t>michaelb@slipstreamdata.co.za</t>
  </si>
  <si>
    <t>Baker</t>
  </si>
  <si>
    <t>0832710293</t>
  </si>
  <si>
    <t>2017-02-06 11:23:20.4944168</t>
  </si>
  <si>
    <t>a.c.borlase@gmail.com</t>
  </si>
  <si>
    <t>Adam</t>
  </si>
  <si>
    <t>Borlase</t>
  </si>
  <si>
    <t>0825741618</t>
  </si>
  <si>
    <t>2017-02-06 11:28:33.4112098</t>
  </si>
  <si>
    <t>rebecca.shanmugan@gmail.com</t>
  </si>
  <si>
    <t>rebecca</t>
  </si>
  <si>
    <t>shanmugam</t>
  </si>
  <si>
    <t>0837568453</t>
  </si>
  <si>
    <t>@bex_zn</t>
  </si>
  <si>
    <t>2017-02-06 11:28:40.2558006</t>
  </si>
  <si>
    <t>richardjones@webmail.co.za</t>
  </si>
  <si>
    <t>richard</t>
  </si>
  <si>
    <t>jones</t>
  </si>
  <si>
    <t>0827921976</t>
  </si>
  <si>
    <t>2017-02-06 12:09:24.7339727</t>
  </si>
  <si>
    <t>mgervais@gmail.com</t>
  </si>
  <si>
    <t>Michelle</t>
  </si>
  <si>
    <t xml:space="preserve">Gervais </t>
  </si>
  <si>
    <t>0737034271</t>
  </si>
  <si>
    <t>2017-02-06 12:23:24.7265354</t>
  </si>
  <si>
    <t>luisd@syeop.co.za</t>
  </si>
  <si>
    <t>Luis</t>
  </si>
  <si>
    <t>de Sousa</t>
  </si>
  <si>
    <t>0835908454</t>
  </si>
  <si>
    <t>@luis_de_sousa</t>
  </si>
  <si>
    <t>2017-02-06 16:09:31.7031409</t>
  </si>
  <si>
    <t>naledi.modise@standardbank.co.za</t>
  </si>
  <si>
    <t>Naledi</t>
  </si>
  <si>
    <t>Modise</t>
  </si>
  <si>
    <t>0837040259</t>
  </si>
  <si>
    <t>2017-02-06 16:32:00.5264541</t>
  </si>
  <si>
    <t>rossmcf092@gmail.com</t>
  </si>
  <si>
    <t>McFadyen</t>
  </si>
  <si>
    <t>0725537309</t>
  </si>
  <si>
    <t>2017-02-06 21:32:04.0967562</t>
  </si>
  <si>
    <t>je.delange@gmail.com</t>
  </si>
  <si>
    <t>de Lange</t>
  </si>
  <si>
    <t>0732169405</t>
  </si>
  <si>
    <t>2017-02-07 08:32:51.1222528</t>
  </si>
  <si>
    <t>Robin Davies</t>
  </si>
  <si>
    <t>rdavies@principa.co.za</t>
  </si>
  <si>
    <t>Principa</t>
  </si>
  <si>
    <t>Heather Malan</t>
  </si>
  <si>
    <t>131 Kloof Nek Road</t>
  </si>
  <si>
    <t>Gert</t>
  </si>
  <si>
    <t>072 115 5800</t>
  </si>
  <si>
    <t>Riaan.VanDerWalt@nwu.ac.za</t>
  </si>
  <si>
    <t>John</t>
  </si>
  <si>
    <t>Kogel</t>
  </si>
  <si>
    <t>Terry</t>
  </si>
  <si>
    <t>Lucy</t>
  </si>
  <si>
    <t>Stacey</t>
  </si>
  <si>
    <t>Valentyn</t>
  </si>
  <si>
    <t>Mrunal</t>
  </si>
  <si>
    <t>Shridhar</t>
  </si>
  <si>
    <t>14 Darling Street 706 Mutual Heights, Cape Town</t>
  </si>
  <si>
    <t>Flat 24, 37 Beach Rd, Mouille Point, Cape Town</t>
  </si>
  <si>
    <t>082 411 7375</t>
  </si>
  <si>
    <t>Mandy</t>
  </si>
  <si>
    <t xml:space="preserve">071 240 9337 </t>
  </si>
  <si>
    <t>Pickup</t>
  </si>
  <si>
    <t>t-shirt printing</t>
  </si>
  <si>
    <t>name tag pouches</t>
  </si>
  <si>
    <t>name tag printing</t>
  </si>
  <si>
    <t>Toptal</t>
  </si>
  <si>
    <t>allan.davids@outlook.com</t>
  </si>
  <si>
    <t>Allan</t>
  </si>
  <si>
    <t>Davids</t>
  </si>
  <si>
    <t>michaelAdrianJohnson@live.com</t>
  </si>
  <si>
    <t>Michael Johnson</t>
  </si>
  <si>
    <t>audreyp@nedbankprivatewealth.co.za</t>
  </si>
  <si>
    <t>Audrey Pentz</t>
  </si>
  <si>
    <t>0824057681</t>
  </si>
  <si>
    <t>allan_davids</t>
  </si>
  <si>
    <t>Interested in further R events.</t>
  </si>
  <si>
    <t>mauritzvdworm@gmail.com</t>
  </si>
  <si>
    <t>Mauritz van den Worm</t>
  </si>
  <si>
    <t>Lynda Harrison</t>
  </si>
  <si>
    <t>lyndaharri@gmail.com</t>
  </si>
  <si>
    <t>For workshop:</t>
  </si>
  <si>
    <t>For conference:</t>
  </si>
  <si>
    <t>Host</t>
  </si>
  <si>
    <t>Thursday</t>
  </si>
  <si>
    <t>Registration</t>
  </si>
  <si>
    <t>Saturday</t>
  </si>
  <si>
    <t xml:space="preserve">De Villiers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</si>
</sst>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
    <numFmt numFmtId="165" formatCode="[$R-1C09]\ #,##0.00;[Red][$R-1C09]\-#,##0.00"/>
    <numFmt numFmtId="166" formatCode="[$$-409]#,##0.00;[Red]\-[$$-409]#,##0.00"/>
    <numFmt numFmtId="167" formatCode="yyyy\-mm\-dd"/>
    <numFmt numFmtId="168" formatCode="[$R-1C09]#,##0.00"/>
    <numFmt numFmtId="169" formatCode="[$R-1C09]#,##0.00;[Red][$R-1C09]#,##0.00"/>
    <numFmt numFmtId="170" formatCode="#."/>
  </numFmts>
  <fonts count="9" x14ac:knownFonts="1">
    <font>
      <sz val="11"/>
      <color rgb="FF000000"/>
      <name val="Calibri"/>
      <family val="2"/>
      <charset val="1"/>
    </font>
    <font>
      <i/>
      <sz val="11"/>
      <color rgb="FF000000"/>
      <name val="Calibri"/>
      <family val="2"/>
      <charset val="1"/>
    </font>
    <font>
      <b/>
      <sz val="11"/>
      <color rgb="FF000000"/>
      <name val="Calibri"/>
      <family val="2"/>
      <charset val="1"/>
    </font>
    <font>
      <b/>
      <sz val="11"/>
      <color rgb="FF000000"/>
      <name val="Calibri"/>
      <family val="2"/>
    </font>
    <font>
      <u/>
      <sz val="11"/>
      <color theme="10"/>
      <name val="Calibri"/>
      <family val="2"/>
      <charset val="1"/>
    </font>
    <font>
      <sz val="11"/>
      <name val="Calibri"/>
      <family val="2"/>
      <charset val="1"/>
    </font>
    <font>
      <sz val="10"/>
      <name val="Arial"/>
      <family val="2"/>
    </font>
    <font>
      <sz val="11"/>
      <name val="Calibri"/>
      <family val="2"/>
    </font>
    <font>
      <sz val="11"/>
      <color rgb="FF000000"/>
      <name val="Calibri"/>
      <family val="2"/>
    </font>
  </fonts>
  <fills count="16">
    <fill>
      <patternFill patternType="none"/>
    </fill>
    <fill>
      <patternFill patternType="gray125"/>
    </fill>
    <fill>
      <patternFill patternType="solid">
        <fgColor rgb="FFBFBFBF"/>
        <bgColor rgb="FFCCCCCC"/>
      </patternFill>
    </fill>
    <fill>
      <patternFill patternType="solid">
        <fgColor rgb="FFCCCCCC"/>
        <bgColor rgb="FFBFBFBF"/>
      </patternFill>
    </fill>
    <fill>
      <patternFill patternType="solid">
        <fgColor theme="4" tint="0.59999389629810485"/>
        <bgColor indexed="64"/>
      </patternFill>
    </fill>
    <fill>
      <patternFill patternType="solid">
        <fgColor theme="4" tint="0.59999389629810485"/>
        <bgColor rgb="FFBFBFBF"/>
      </patternFill>
    </fill>
    <fill>
      <patternFill patternType="solid">
        <fgColor theme="2" tint="-9.9978637043366805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59999389629810485"/>
        <bgColor indexed="64"/>
      </patternFill>
    </fill>
  </fills>
  <borders count="7">
    <border>
      <left/>
      <right/>
      <top/>
      <bottom/>
      <diagonal/>
    </border>
    <border>
      <left/>
      <right/>
      <top style="thin">
        <color auto="1"/>
      </top>
      <bottom/>
      <diagonal/>
    </border>
    <border>
      <left/>
      <right/>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xf numFmtId="0" fontId="7" fillId="0" borderId="0"/>
  </cellStyleXfs>
  <cellXfs count="99">
    <xf numFmtId="0" fontId="0" fillId="0" borderId="0" xfId="0"/>
    <xf numFmtId="164" fontId="0" fillId="0" borderId="0" xfId="0" applyNumberFormat="1"/>
    <xf numFmtId="165" fontId="0" fillId="0" borderId="0" xfId="0" applyNumberFormat="1"/>
    <xf numFmtId="0" fontId="1" fillId="0" borderId="0" xfId="0" applyFont="1" applyAlignment="1">
      <alignment horizontal="center"/>
    </xf>
    <xf numFmtId="0" fontId="2" fillId="2" borderId="0" xfId="0" applyFont="1" applyFill="1"/>
    <xf numFmtId="164" fontId="0" fillId="2" borderId="0" xfId="0" applyNumberFormat="1" applyFill="1"/>
    <xf numFmtId="165" fontId="0" fillId="2" borderId="0" xfId="0" applyNumberFormat="1" applyFill="1"/>
    <xf numFmtId="0" fontId="0" fillId="2" borderId="0" xfId="0" applyFill="1"/>
    <xf numFmtId="165" fontId="0" fillId="0" borderId="1" xfId="0" applyNumberFormat="1" applyBorder="1"/>
    <xf numFmtId="0" fontId="0" fillId="0" borderId="0" xfId="0" applyFont="1" applyAlignment="1">
      <alignment horizontal="center"/>
    </xf>
    <xf numFmtId="166" fontId="0" fillId="0" borderId="0" xfId="0" applyNumberFormat="1"/>
    <xf numFmtId="0" fontId="0" fillId="0" borderId="0" xfId="0" applyAlignment="1">
      <alignment horizontal="center"/>
    </xf>
    <xf numFmtId="0" fontId="2" fillId="0" borderId="0" xfId="0" applyFont="1" applyAlignment="1">
      <alignment horizontal="center"/>
    </xf>
    <xf numFmtId="0" fontId="0" fillId="3" borderId="0" xfId="0" applyFont="1" applyFill="1"/>
    <xf numFmtId="0" fontId="0" fillId="3" borderId="0" xfId="0" applyFont="1" applyFill="1" applyAlignment="1">
      <alignment horizontal="center"/>
    </xf>
    <xf numFmtId="0" fontId="0" fillId="3" borderId="0" xfId="0" applyFill="1" applyAlignment="1">
      <alignment horizontal="center"/>
    </xf>
    <xf numFmtId="0" fontId="0" fillId="0" borderId="0" xfId="0" applyFont="1" applyAlignment="1">
      <alignment wrapText="1"/>
    </xf>
    <xf numFmtId="167" fontId="0" fillId="0" borderId="0" xfId="0" applyNumberFormat="1"/>
    <xf numFmtId="0" fontId="2" fillId="4" borderId="0" xfId="0" applyFont="1" applyFill="1" applyAlignment="1">
      <alignment horizontal="center"/>
    </xf>
    <xf numFmtId="0" fontId="0" fillId="4" borderId="0" xfId="0" applyFill="1" applyAlignment="1">
      <alignment horizontal="center"/>
    </xf>
    <xf numFmtId="0" fontId="0" fillId="4" borderId="0" xfId="0" applyFont="1" applyFill="1" applyAlignment="1">
      <alignment horizontal="center"/>
    </xf>
    <xf numFmtId="0" fontId="0" fillId="5" borderId="0" xfId="0" applyFont="1" applyFill="1" applyAlignment="1">
      <alignment horizontal="center"/>
    </xf>
    <xf numFmtId="0" fontId="0" fillId="5" borderId="0" xfId="0" applyFill="1" applyAlignment="1">
      <alignment horizontal="center"/>
    </xf>
    <xf numFmtId="0" fontId="0" fillId="6" borderId="0" xfId="0" applyFill="1"/>
    <xf numFmtId="0" fontId="0" fillId="7" borderId="0" xfId="0" applyFill="1"/>
    <xf numFmtId="0" fontId="0" fillId="8" borderId="0" xfId="0" applyFill="1"/>
    <xf numFmtId="0" fontId="0" fillId="9" borderId="0" xfId="0" applyFill="1"/>
    <xf numFmtId="0" fontId="3" fillId="0" borderId="0" xfId="0" applyFont="1"/>
    <xf numFmtId="0" fontId="0" fillId="6" borderId="0" xfId="0" applyFill="1" applyAlignment="1">
      <alignment horizontal="center"/>
    </xf>
    <xf numFmtId="0" fontId="0" fillId="6" borderId="0" xfId="0" applyFont="1" applyFill="1" applyAlignment="1">
      <alignment horizontal="center"/>
    </xf>
    <xf numFmtId="167" fontId="2" fillId="0" borderId="0" xfId="0" applyNumberFormat="1" applyFont="1" applyAlignment="1">
      <alignment horizontal="center"/>
    </xf>
    <xf numFmtId="0" fontId="0" fillId="0" borderId="0" xfId="0" quotePrefix="1"/>
    <xf numFmtId="0" fontId="2" fillId="0" borderId="0" xfId="0" applyFont="1" applyAlignment="1">
      <alignment horizontal="center"/>
    </xf>
    <xf numFmtId="167" fontId="0" fillId="0" borderId="0" xfId="0" quotePrefix="1" applyNumberFormat="1"/>
    <xf numFmtId="168" fontId="0" fillId="0" borderId="0" xfId="0" applyNumberFormat="1"/>
    <xf numFmtId="0" fontId="2" fillId="0" borderId="0" xfId="0" applyFont="1" applyAlignment="1">
      <alignment horizontal="center"/>
    </xf>
    <xf numFmtId="165" fontId="0" fillId="10" borderId="0" xfId="0" applyNumberFormat="1" applyFill="1"/>
    <xf numFmtId="0" fontId="0" fillId="10" borderId="0" xfId="0" applyFill="1"/>
    <xf numFmtId="0" fontId="0" fillId="10" borderId="0" xfId="0" applyFill="1" applyAlignment="1">
      <alignment horizontal="center"/>
    </xf>
    <xf numFmtId="0" fontId="0" fillId="10" borderId="0" xfId="0" applyFont="1" applyFill="1" applyAlignment="1">
      <alignment horizontal="center"/>
    </xf>
    <xf numFmtId="0" fontId="0" fillId="0" borderId="0" xfId="0" applyFill="1"/>
    <xf numFmtId="1" fontId="0" fillId="0" borderId="0" xfId="0" applyNumberFormat="1"/>
    <xf numFmtId="169" fontId="0" fillId="0" borderId="0" xfId="0" applyNumberFormat="1"/>
    <xf numFmtId="0" fontId="0" fillId="0" borderId="0" xfId="0" applyFill="1" applyAlignment="1">
      <alignment horizontal="center"/>
    </xf>
    <xf numFmtId="0" fontId="0" fillId="0" borderId="0" xfId="0" applyFont="1" applyFill="1" applyAlignment="1">
      <alignment horizontal="center"/>
    </xf>
    <xf numFmtId="167" fontId="0" fillId="10" borderId="0" xfId="0" applyNumberFormat="1" applyFill="1"/>
    <xf numFmtId="167" fontId="0" fillId="10" borderId="0" xfId="0" quotePrefix="1" applyNumberFormat="1" applyFill="1"/>
    <xf numFmtId="1" fontId="0" fillId="10" borderId="0" xfId="0" applyNumberFormat="1" applyFill="1"/>
    <xf numFmtId="0" fontId="0" fillId="10" borderId="0" xfId="0" quotePrefix="1" applyFill="1"/>
    <xf numFmtId="0" fontId="2" fillId="0" borderId="0" xfId="0" applyFont="1" applyFill="1" applyAlignment="1">
      <alignment horizontal="center"/>
    </xf>
    <xf numFmtId="0" fontId="4" fillId="0" borderId="0" xfId="1"/>
    <xf numFmtId="0" fontId="0" fillId="13" borderId="0" xfId="0" applyFill="1"/>
    <xf numFmtId="0" fontId="0" fillId="13" borderId="0" xfId="0" applyFill="1" applyAlignment="1">
      <alignment horizontal="center"/>
    </xf>
    <xf numFmtId="0" fontId="0" fillId="13" borderId="0" xfId="0" applyFont="1" applyFill="1" applyAlignment="1">
      <alignment horizontal="center"/>
    </xf>
    <xf numFmtId="0" fontId="5" fillId="0" borderId="0" xfId="1" applyFont="1"/>
    <xf numFmtId="0" fontId="6" fillId="10" borderId="0" xfId="0" applyFont="1" applyFill="1"/>
    <xf numFmtId="0" fontId="5" fillId="10" borderId="0" xfId="1" applyFont="1" applyFill="1"/>
    <xf numFmtId="0" fontId="7" fillId="10" borderId="0" xfId="0" quotePrefix="1" applyFont="1" applyFill="1"/>
    <xf numFmtId="0" fontId="0" fillId="10" borderId="0" xfId="0" applyFont="1" applyFill="1" applyAlignment="1">
      <alignment horizontal="left"/>
    </xf>
    <xf numFmtId="0" fontId="0" fillId="0" borderId="0" xfId="0" applyFont="1" applyFill="1" applyAlignment="1">
      <alignment horizontal="left"/>
    </xf>
    <xf numFmtId="0" fontId="0" fillId="6" borderId="0" xfId="0" applyFont="1" applyFill="1" applyAlignment="1">
      <alignment horizontal="left"/>
    </xf>
    <xf numFmtId="170" fontId="0" fillId="0" borderId="0" xfId="0" quotePrefix="1" applyNumberFormat="1"/>
    <xf numFmtId="0" fontId="0" fillId="0" borderId="0" xfId="0" applyFill="1" applyAlignment="1">
      <alignment horizontal="left"/>
    </xf>
    <xf numFmtId="0" fontId="0" fillId="0" borderId="0" xfId="0" applyAlignment="1">
      <alignment horizontal="left"/>
    </xf>
    <xf numFmtId="0" fontId="0" fillId="0" borderId="0" xfId="0" applyAlignment="1">
      <alignment horizontal="right"/>
    </xf>
    <xf numFmtId="0" fontId="7" fillId="0" borderId="0" xfId="2"/>
    <xf numFmtId="0" fontId="7" fillId="0" borderId="2" xfId="2" applyBorder="1"/>
    <xf numFmtId="0" fontId="7" fillId="0" borderId="2" xfId="2" applyBorder="1" applyAlignment="1">
      <alignment horizontal="center"/>
    </xf>
    <xf numFmtId="0" fontId="7" fillId="0" borderId="0" xfId="2" applyAlignment="1">
      <alignment horizontal="center"/>
    </xf>
    <xf numFmtId="165" fontId="0" fillId="0" borderId="0" xfId="0" applyNumberFormat="1" applyFill="1"/>
    <xf numFmtId="0" fontId="0" fillId="11" borderId="3" xfId="0" applyFill="1" applyBorder="1" applyAlignment="1">
      <alignment horizontal="center"/>
    </xf>
    <xf numFmtId="0" fontId="0" fillId="11" borderId="4" xfId="0" applyFill="1" applyBorder="1"/>
    <xf numFmtId="0" fontId="0" fillId="11" borderId="5" xfId="0" applyFill="1" applyBorder="1" applyAlignment="1">
      <alignment horizontal="center"/>
    </xf>
    <xf numFmtId="0" fontId="0" fillId="11" borderId="6" xfId="0" applyFill="1" applyBorder="1"/>
    <xf numFmtId="0" fontId="2" fillId="0" borderId="0" xfId="0" applyFont="1" applyAlignment="1">
      <alignment horizontal="center"/>
    </xf>
    <xf numFmtId="0" fontId="7" fillId="0" borderId="0" xfId="2" applyAlignment="1">
      <alignment horizontal="center" vertical="center"/>
    </xf>
    <xf numFmtId="0" fontId="7" fillId="0" borderId="0" xfId="0" quotePrefix="1" applyFont="1" applyFill="1"/>
    <xf numFmtId="0" fontId="0" fillId="12" borderId="0" xfId="0" applyFill="1" applyAlignment="1">
      <alignment horizontal="center"/>
    </xf>
    <xf numFmtId="0" fontId="0" fillId="0" borderId="0" xfId="0" applyFill="1" applyAlignment="1">
      <alignment horizontal="left"/>
    </xf>
    <xf numFmtId="0" fontId="0" fillId="14" borderId="0" xfId="0" applyFill="1" applyAlignment="1">
      <alignment horizontal="center"/>
    </xf>
    <xf numFmtId="0" fontId="2" fillId="0" borderId="0" xfId="0" applyFont="1" applyAlignment="1">
      <alignment horizontal="center"/>
    </xf>
    <xf numFmtId="0" fontId="7" fillId="0" borderId="0" xfId="2" applyAlignment="1">
      <alignment horizontal="center" vertical="center"/>
    </xf>
    <xf numFmtId="0" fontId="7" fillId="0" borderId="0" xfId="2" applyAlignment="1">
      <alignment horizontal="left" vertical="center"/>
    </xf>
    <xf numFmtId="0" fontId="7" fillId="0" borderId="0" xfId="2" applyAlignment="1">
      <alignment horizontal="left" vertical="top" wrapText="1"/>
    </xf>
    <xf numFmtId="0" fontId="0" fillId="11" borderId="0" xfId="0" applyFill="1" applyBorder="1" applyAlignment="1">
      <alignment horizontal="center"/>
    </xf>
    <xf numFmtId="0" fontId="0" fillId="11" borderId="2" xfId="0" applyFill="1" applyBorder="1" applyAlignment="1">
      <alignment horizontal="center"/>
    </xf>
    <xf numFmtId="0" fontId="7" fillId="0" borderId="0" xfId="2" applyFill="1"/>
    <xf numFmtId="0" fontId="7" fillId="0" borderId="0" xfId="2" applyFill="1" applyAlignment="1">
      <alignment horizontal="center"/>
    </xf>
    <xf numFmtId="0" fontId="7" fillId="0" borderId="2" xfId="2" applyBorder="1" applyAlignment="1">
      <alignment horizontal="left"/>
    </xf>
    <xf numFmtId="0" fontId="7" fillId="0" borderId="0" xfId="2" applyAlignment="1">
      <alignment horizontal="left"/>
    </xf>
    <xf numFmtId="0" fontId="7" fillId="0" borderId="0" xfId="2" applyFill="1" applyAlignment="1">
      <alignment horizontal="left"/>
    </xf>
    <xf numFmtId="47" fontId="0" fillId="0" borderId="0" xfId="0" applyNumberFormat="1"/>
    <xf numFmtId="22" fontId="0" fillId="0" borderId="0" xfId="0" applyNumberFormat="1"/>
    <xf numFmtId="1" fontId="5" fillId="15" borderId="0" xfId="1" applyNumberFormat="1" applyFont="1" applyFill="1"/>
    <xf numFmtId="1" fontId="0" fillId="15" borderId="0" xfId="0" applyNumberFormat="1" applyFill="1"/>
    <xf numFmtId="49" fontId="3" fillId="0" borderId="0" xfId="0" applyNumberFormat="1" applyFont="1"/>
    <xf numFmtId="49" fontId="0" fillId="0" borderId="0" xfId="0" applyNumberFormat="1"/>
    <xf numFmtId="0" fontId="8" fillId="0" borderId="0" xfId="0" applyFont="1"/>
    <xf numFmtId="0" fontId="2" fillId="0" borderId="0" xfId="0" applyFont="1" applyFill="1" applyAlignment="1">
      <alignment horizontal="center"/>
    </xf>
  </cellXfs>
  <cellStyles count="3">
    <cellStyle name="Hyperlink" xfId="1" builtinId="8"/>
    <cellStyle name="Normal" xfId="0" builtinId="0"/>
    <cellStyle name="Normal 2" xfId="2"/>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eb1.capetown.gov.za/web1/OpenDataPortal/DatasetDetail?DatasetName=Biodiversity%20network"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rcvanheerden@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irbnb.com/rooms/1611042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a.linkedin.com/in/etiennekoen" TargetMode="External"/><Relationship Id="rId13" Type="http://schemas.openxmlformats.org/officeDocument/2006/relationships/hyperlink" Target="https://media.licdn.com/mpr/mpr/shrinknp_400_400/AAEAAQAAAAAAAAlcAAAAJGEwMDg5MmNlLWZjODAtNGY5Zi04ODkzLTlhMzMxNGU0YzY2Zg.jpg" TargetMode="External"/><Relationship Id="rId18" Type="http://schemas.openxmlformats.org/officeDocument/2006/relationships/hyperlink" Target="https://www.facebook.com/riaan.vanderwalt.18?ref=bookmarks" TargetMode="External"/><Relationship Id="rId26" Type="http://schemas.openxmlformats.org/officeDocument/2006/relationships/hyperlink" Target="https://www.linkedin.com/in/nkululeko-thangelane-351797b9?trk=hp-identity-photo" TargetMode="External"/><Relationship Id="rId39" Type="http://schemas.openxmlformats.org/officeDocument/2006/relationships/hyperlink" Target="https://www.linkedin.com/in/kirsty-lee-garson-895b8334/" TargetMode="External"/><Relationship Id="rId3" Type="http://schemas.openxmlformats.org/officeDocument/2006/relationships/hyperlink" Target="https://www.linkedin.com/in/niels-berglund-0122593" TargetMode="External"/><Relationship Id="rId21" Type="http://schemas.openxmlformats.org/officeDocument/2006/relationships/hyperlink" Target="https://www.linkedin.com/in/landman-bester-68266b1b" TargetMode="External"/><Relationship Id="rId34" Type="http://schemas.openxmlformats.org/officeDocument/2006/relationships/hyperlink" Target="https://media.licdn.com/mpr/mpr/shrinknp_200_200/AAEAAQAAAAAAAAQNAAAAJGQ1ZjU4YzJiLWI2YmMtNDBkNC1iYmJlLWYxYzYxOTc2ZGY5Nw.jpg" TargetMode="External"/><Relationship Id="rId42" Type="http://schemas.openxmlformats.org/officeDocument/2006/relationships/hyperlink" Target="https://twitter.com/MikeJohnsonZA" TargetMode="External"/><Relationship Id="rId7" Type="http://schemas.openxmlformats.org/officeDocument/2006/relationships/hyperlink" Target="http://twitter.com/shylockmuyengwa" TargetMode="External"/><Relationship Id="rId12" Type="http://schemas.openxmlformats.org/officeDocument/2006/relationships/hyperlink" Target="https://www.facebook.com/david.lubinsky.5?ref=br_rs" TargetMode="External"/><Relationship Id="rId17" Type="http://schemas.openxmlformats.org/officeDocument/2006/relationships/hyperlink" Target="https://www.linkedin.com/in/matthew-adendorff-b3a54029?trk=hp-identity-photo" TargetMode="External"/><Relationship Id="rId25" Type="http://schemas.openxmlformats.org/officeDocument/2006/relationships/hyperlink" Target="https://za.linkedin.com/in/robert-bennetto-bb232a14" TargetMode="External"/><Relationship Id="rId33" Type="http://schemas.openxmlformats.org/officeDocument/2006/relationships/hyperlink" Target="http://twitter.com/Marchofreason" TargetMode="External"/><Relationship Id="rId38" Type="http://schemas.openxmlformats.org/officeDocument/2006/relationships/hyperlink" Target="https://www.linkedin.com/in/katie-lennard-136a475?trk=nav_responsive_tab_profile_pic" TargetMode="External"/><Relationship Id="rId2" Type="http://schemas.openxmlformats.org/officeDocument/2006/relationships/hyperlink" Target="https://www.linkedin.com/in/anne-treasure-6815701a?trk=hp-identity-photo" TargetMode="External"/><Relationship Id="rId16" Type="http://schemas.openxmlformats.org/officeDocument/2006/relationships/hyperlink" Target="https://za.linkedin.com/in/beulah-snyman-3857a2a2" TargetMode="External"/><Relationship Id="rId20" Type="http://schemas.openxmlformats.org/officeDocument/2006/relationships/hyperlink" Target="https://www.linkedin.com/in/oyesolaokelola?trk=hp-identity-photo" TargetMode="External"/><Relationship Id="rId29" Type="http://schemas.openxmlformats.org/officeDocument/2006/relationships/hyperlink" Target="http://www.chessandpoker.com/images/rubiks-cube-logo.jpg" TargetMode="External"/><Relationship Id="rId41" Type="http://schemas.openxmlformats.org/officeDocument/2006/relationships/hyperlink" Target="https://twitter.com/kerryn_warren" TargetMode="External"/><Relationship Id="rId1" Type="http://schemas.openxmlformats.org/officeDocument/2006/relationships/hyperlink" Target="https://www.linkedin.com/in/nicolaasjohannes?trk=nav_responsive_tab_profile_pic" TargetMode="External"/><Relationship Id="rId6" Type="http://schemas.openxmlformats.org/officeDocument/2006/relationships/hyperlink" Target="https://za.linkedin.com/in/niels-berglund-0122593" TargetMode="External"/><Relationship Id="rId11" Type="http://schemas.openxmlformats.org/officeDocument/2006/relationships/hyperlink" Target="https://pbs.twimg.com/profile_images/3568998034/cf754ba3f033811b82123191ba24d9ad.jpeg" TargetMode="External"/><Relationship Id="rId24" Type="http://schemas.openxmlformats.org/officeDocument/2006/relationships/hyperlink" Target="https://media.licdn.com/mpr/mpr/shrinknp_400_400/p/1/005/065/1bd/0c43106.jpg" TargetMode="External"/><Relationship Id="rId32" Type="http://schemas.openxmlformats.org/officeDocument/2006/relationships/hyperlink" Target="https://www.linkedin.com/in/jacques-booysen-3a1b921?trk=hp-identity-name" TargetMode="External"/><Relationship Id="rId37" Type="http://schemas.openxmlformats.org/officeDocument/2006/relationships/hyperlink" Target="https://pbs.twimg.com/profile_images/753957828331798529/Z_gstccf.jpg" TargetMode="External"/><Relationship Id="rId40" Type="http://schemas.openxmlformats.org/officeDocument/2006/relationships/hyperlink" Target="https://github.com/lainglo" TargetMode="External"/><Relationship Id="rId5" Type="http://schemas.openxmlformats.org/officeDocument/2006/relationships/hyperlink" Target="https://za.linkedin.com/in/niels-berglund-0122593" TargetMode="External"/><Relationship Id="rId15" Type="http://schemas.openxmlformats.org/officeDocument/2006/relationships/hyperlink" Target="https://za.linkedin.com/in/warren-allworth-8481816a" TargetMode="External"/><Relationship Id="rId23" Type="http://schemas.openxmlformats.org/officeDocument/2006/relationships/hyperlink" Target="http://i65.tinypic.com/28kn6rp.jpg" TargetMode="External"/><Relationship Id="rId28" Type="http://schemas.openxmlformats.org/officeDocument/2006/relationships/hyperlink" Target="https://za.linkedin.com/in/schalkheunis" TargetMode="External"/><Relationship Id="rId36" Type="http://schemas.openxmlformats.org/officeDocument/2006/relationships/hyperlink" Target="https://postimg.org/image/m3lcjclqp/" TargetMode="External"/><Relationship Id="rId10" Type="http://schemas.openxmlformats.org/officeDocument/2006/relationships/hyperlink" Target="http://137.158.44.66/maram/people/muller.jpg" TargetMode="External"/><Relationship Id="rId19" Type="http://schemas.openxmlformats.org/officeDocument/2006/relationships/hyperlink" Target="https://media.licdn.com/mpr/mpr/shrinknp_400_400/AAEAAQAAAAAAAAdcAAAAJDg0MWU0ZGQzLThiYmEtNDI3ZS05NGQ1LTk5ZWE2OGZhM2MxNw.jpg" TargetMode="External"/><Relationship Id="rId31" Type="http://schemas.openxmlformats.org/officeDocument/2006/relationships/hyperlink" Target="https://media.licdn.com/mpr/mpr/shrinknp_400_400/p/4/000/139/1c3/29d18ac.jpg" TargetMode="External"/><Relationship Id="rId4" Type="http://schemas.openxmlformats.org/officeDocument/2006/relationships/hyperlink" Target="https://za.linkedin.com/in/niels-berglund-0122593" TargetMode="External"/><Relationship Id="rId9" Type="http://schemas.openxmlformats.org/officeDocument/2006/relationships/hyperlink" Target="https://www.linkedin.com/in/kerryn-warren-149091106?trk=nav_responsive_tab_profile_pic" TargetMode="External"/><Relationship Id="rId14" Type="http://schemas.openxmlformats.org/officeDocument/2006/relationships/hyperlink" Target="https://za.linkedin.com/in/gregory-streatfield-060b8539" TargetMode="External"/><Relationship Id="rId22" Type="http://schemas.openxmlformats.org/officeDocument/2006/relationships/hyperlink" Target="https://media.licdn.com/mpr/mpr/shrinknp_400_400/AAEAAQAAAAAAAAKcAAAAJDkyNDhmZmQzLTYxOTUtNGQwYS1hZjBkLWY3YmU1NjNhNGJkNA.jpg" TargetMode="External"/><Relationship Id="rId27" Type="http://schemas.openxmlformats.org/officeDocument/2006/relationships/hyperlink" Target="https://za.linkedin.com/in/gerard-janse-van-rensburg-72828123" TargetMode="External"/><Relationship Id="rId30" Type="http://schemas.openxmlformats.org/officeDocument/2006/relationships/hyperlink" Target="http://www.chessandpoker.com/images/rubiks-cube-logo.jpg" TargetMode="External"/><Relationship Id="rId35" Type="http://schemas.openxmlformats.org/officeDocument/2006/relationships/hyperlink" Target="http://ryannel.co/img/profile.12bb.jpg" TargetMode="External"/><Relationship Id="rId43"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A22" zoomScale="90" zoomScaleNormal="90" workbookViewId="0">
      <selection activeCell="A10" sqref="A10"/>
    </sheetView>
  </sheetViews>
  <sheetFormatPr defaultRowHeight="15" x14ac:dyDescent="0.25"/>
  <cols>
    <col min="1" max="1" width="17.28515625" bestFit="1" customWidth="1"/>
    <col min="2" max="2" width="20.140625"/>
    <col min="3" max="3" width="13.42578125"/>
    <col min="4" max="4" width="13.42578125" style="1"/>
    <col min="5" max="5" width="13.85546875" style="2"/>
    <col min="6" max="6" width="8.5703125"/>
    <col min="7" max="7" width="40.5703125" bestFit="1" customWidth="1"/>
    <col min="8" max="15" width="8.5703125"/>
    <col min="16" max="16" width="17.7109375"/>
    <col min="17" max="1025" width="8.5703125"/>
  </cols>
  <sheetData>
    <row r="1" spans="1:18" x14ac:dyDescent="0.25">
      <c r="B1" s="3" t="s">
        <v>0</v>
      </c>
      <c r="C1" s="3"/>
      <c r="D1"/>
      <c r="E1"/>
    </row>
    <row r="2" spans="1:18" x14ac:dyDescent="0.25">
      <c r="A2" s="4" t="s">
        <v>1</v>
      </c>
      <c r="B2" s="4"/>
      <c r="C2" s="4"/>
      <c r="D2" s="5"/>
      <c r="E2" s="6"/>
      <c r="F2" s="7"/>
      <c r="G2" s="7"/>
      <c r="H2" s="7"/>
      <c r="I2" s="7"/>
      <c r="J2" s="7"/>
      <c r="K2" s="7"/>
      <c r="L2" s="7"/>
      <c r="M2" s="7"/>
      <c r="P2" t="s">
        <v>2</v>
      </c>
      <c r="Q2" t="s">
        <v>3</v>
      </c>
      <c r="R2">
        <v>13.76</v>
      </c>
    </row>
    <row r="3" spans="1:18" x14ac:dyDescent="0.25">
      <c r="D3"/>
      <c r="E3"/>
    </row>
    <row r="4" spans="1:18" x14ac:dyDescent="0.25">
      <c r="A4" t="s">
        <v>4</v>
      </c>
      <c r="D4" s="1">
        <v>3000</v>
      </c>
      <c r="E4" s="2">
        <f>D4*$R$2</f>
        <v>41280</v>
      </c>
    </row>
    <row r="5" spans="1:18" x14ac:dyDescent="0.25">
      <c r="A5" t="s">
        <v>5</v>
      </c>
      <c r="D5"/>
      <c r="E5" s="42">
        <f>E31+E35</f>
        <v>25328</v>
      </c>
    </row>
    <row r="6" spans="1:18" x14ac:dyDescent="0.25">
      <c r="A6" t="s">
        <v>6</v>
      </c>
      <c r="D6"/>
      <c r="E6" s="2">
        <v>25000</v>
      </c>
      <c r="G6" t="s">
        <v>262</v>
      </c>
    </row>
    <row r="7" spans="1:18" x14ac:dyDescent="0.25">
      <c r="A7" t="s">
        <v>7</v>
      </c>
      <c r="D7"/>
      <c r="E7" s="2">
        <f>E27+E29</f>
        <v>25700</v>
      </c>
    </row>
    <row r="8" spans="1:18" x14ac:dyDescent="0.25">
      <c r="A8" t="s">
        <v>8</v>
      </c>
      <c r="D8"/>
      <c r="E8" s="2">
        <f>E28</f>
        <v>38550</v>
      </c>
    </row>
    <row r="9" spans="1:18" x14ac:dyDescent="0.25">
      <c r="A9" t="s">
        <v>1691</v>
      </c>
      <c r="D9"/>
      <c r="E9" s="2">
        <f>E42</f>
        <v>11924.4</v>
      </c>
    </row>
    <row r="10" spans="1:18" x14ac:dyDescent="0.25">
      <c r="D10"/>
      <c r="E10"/>
    </row>
    <row r="11" spans="1:18" x14ac:dyDescent="0.25">
      <c r="A11" t="s">
        <v>9</v>
      </c>
      <c r="B11" t="s">
        <v>10</v>
      </c>
      <c r="C11">
        <v>101</v>
      </c>
      <c r="D11" s="2">
        <v>100</v>
      </c>
      <c r="E11" s="2">
        <f>D11*C11</f>
        <v>10100</v>
      </c>
    </row>
    <row r="12" spans="1:18" x14ac:dyDescent="0.25">
      <c r="B12" t="s">
        <v>11</v>
      </c>
      <c r="C12">
        <v>56</v>
      </c>
      <c r="D12" s="2">
        <v>200</v>
      </c>
      <c r="E12" s="2">
        <f>D12*C12</f>
        <v>11200</v>
      </c>
    </row>
    <row r="13" spans="1:18" x14ac:dyDescent="0.25">
      <c r="B13" t="s">
        <v>12</v>
      </c>
      <c r="C13">
        <v>40</v>
      </c>
      <c r="D13" s="2">
        <v>1000</v>
      </c>
      <c r="E13" s="2">
        <f>D13*C13</f>
        <v>40000</v>
      </c>
    </row>
    <row r="14" spans="1:18" x14ac:dyDescent="0.25">
      <c r="B14" t="s">
        <v>13</v>
      </c>
      <c r="C14">
        <v>10</v>
      </c>
      <c r="D14" s="2">
        <v>1500</v>
      </c>
      <c r="E14" s="2">
        <f>D14*C14</f>
        <v>15000</v>
      </c>
    </row>
    <row r="15" spans="1:18" x14ac:dyDescent="0.25">
      <c r="D15"/>
      <c r="E15"/>
    </row>
    <row r="16" spans="1:18" x14ac:dyDescent="0.25">
      <c r="D16"/>
      <c r="E16"/>
    </row>
    <row r="17" spans="1:13" x14ac:dyDescent="0.25">
      <c r="D17"/>
      <c r="E17"/>
    </row>
    <row r="18" spans="1:13" x14ac:dyDescent="0.25">
      <c r="D18"/>
      <c r="E18"/>
    </row>
    <row r="19" spans="1:13" x14ac:dyDescent="0.25">
      <c r="D19"/>
      <c r="E19"/>
    </row>
    <row r="20" spans="1:13" x14ac:dyDescent="0.25">
      <c r="D20"/>
      <c r="E20" s="8">
        <f>SUM(E4:E19)</f>
        <v>244082.4</v>
      </c>
    </row>
    <row r="21" spans="1:13" x14ac:dyDescent="0.25">
      <c r="D21"/>
      <c r="E21"/>
    </row>
    <row r="22" spans="1:13" x14ac:dyDescent="0.25">
      <c r="A22" s="4" t="s">
        <v>14</v>
      </c>
      <c r="B22" s="4"/>
      <c r="C22" s="4"/>
      <c r="D22" s="5"/>
      <c r="E22" s="6"/>
      <c r="F22" s="7"/>
      <c r="G22" s="7"/>
      <c r="H22" s="7"/>
      <c r="I22" s="7"/>
      <c r="J22" s="7"/>
      <c r="K22" s="7"/>
      <c r="L22" s="7"/>
      <c r="M22" s="7"/>
    </row>
    <row r="23" spans="1:13" x14ac:dyDescent="0.25">
      <c r="D23"/>
      <c r="E23"/>
    </row>
    <row r="24" spans="1:13" x14ac:dyDescent="0.25">
      <c r="A24" t="s">
        <v>15</v>
      </c>
      <c r="B24" t="s">
        <v>16</v>
      </c>
      <c r="D24"/>
      <c r="E24" s="2">
        <v>25000</v>
      </c>
    </row>
    <row r="25" spans="1:13" x14ac:dyDescent="0.25">
      <c r="D25"/>
      <c r="E25"/>
    </row>
    <row r="26" spans="1:13" x14ac:dyDescent="0.25">
      <c r="D26" s="9" t="s">
        <v>17</v>
      </c>
      <c r="E26"/>
    </row>
    <row r="27" spans="1:13" x14ac:dyDescent="0.25">
      <c r="B27" t="s">
        <v>18</v>
      </c>
      <c r="D27">
        <v>50</v>
      </c>
      <c r="E27" s="2">
        <f>((C$11+C$12)+2*(C$13+C$14))*D27</f>
        <v>12850</v>
      </c>
    </row>
    <row r="28" spans="1:13" x14ac:dyDescent="0.25">
      <c r="B28" t="s">
        <v>19</v>
      </c>
      <c r="D28">
        <v>150</v>
      </c>
      <c r="E28" s="2">
        <f>((C$11+C$12)+2*(C$13+C$14))*D28</f>
        <v>38550</v>
      </c>
    </row>
    <row r="29" spans="1:13" x14ac:dyDescent="0.25">
      <c r="B29" t="s">
        <v>20</v>
      </c>
      <c r="D29">
        <v>50</v>
      </c>
      <c r="E29" s="2">
        <f>((C$11+C$12)+2*(C$13+C$14))*D29</f>
        <v>12850</v>
      </c>
    </row>
    <row r="30" spans="1:13" x14ac:dyDescent="0.25">
      <c r="D30"/>
      <c r="E30"/>
    </row>
    <row r="31" spans="1:13" x14ac:dyDescent="0.25">
      <c r="A31" t="s">
        <v>21</v>
      </c>
      <c r="B31" t="s">
        <v>22</v>
      </c>
      <c r="D31"/>
      <c r="E31" s="36">
        <v>18000</v>
      </c>
      <c r="G31" t="s">
        <v>23</v>
      </c>
    </row>
    <row r="32" spans="1:13" x14ac:dyDescent="0.25">
      <c r="A32" t="s">
        <v>24</v>
      </c>
      <c r="B32" t="s">
        <v>22</v>
      </c>
      <c r="D32"/>
      <c r="E32" s="36">
        <v>17783.23</v>
      </c>
      <c r="G32" t="s">
        <v>25</v>
      </c>
    </row>
    <row r="33" spans="1:7" x14ac:dyDescent="0.25">
      <c r="A33" t="s">
        <v>215</v>
      </c>
      <c r="B33" t="s">
        <v>22</v>
      </c>
      <c r="D33" s="10"/>
      <c r="E33" s="36">
        <v>10114.23</v>
      </c>
      <c r="G33" t="s">
        <v>201</v>
      </c>
    </row>
    <row r="34" spans="1:7" x14ac:dyDescent="0.25">
      <c r="C34" s="9" t="s">
        <v>26</v>
      </c>
      <c r="D34" s="10"/>
      <c r="E34"/>
    </row>
    <row r="35" spans="1:7" x14ac:dyDescent="0.25">
      <c r="A35" t="s">
        <v>21</v>
      </c>
      <c r="B35" t="s">
        <v>27</v>
      </c>
      <c r="C35" s="41">
        <f>Speakers!I3</f>
        <v>7</v>
      </c>
      <c r="D35" s="2">
        <v>1450</v>
      </c>
      <c r="E35" s="36">
        <v>7328</v>
      </c>
    </row>
    <row r="36" spans="1:7" x14ac:dyDescent="0.25">
      <c r="A36" t="s">
        <v>24</v>
      </c>
      <c r="B36" t="s">
        <v>27</v>
      </c>
      <c r="C36" s="41"/>
      <c r="D36" s="2"/>
      <c r="E36" s="36">
        <v>8190</v>
      </c>
    </row>
    <row r="37" spans="1:7" x14ac:dyDescent="0.25">
      <c r="A37" t="s">
        <v>215</v>
      </c>
      <c r="B37" t="s">
        <v>27</v>
      </c>
      <c r="C37" s="41">
        <f>Speakers!I5</f>
        <v>7</v>
      </c>
      <c r="D37" s="2">
        <v>1450</v>
      </c>
      <c r="E37" s="36">
        <v>6621</v>
      </c>
    </row>
    <row r="38" spans="1:7" x14ac:dyDescent="0.25">
      <c r="A38" t="s">
        <v>812</v>
      </c>
      <c r="B38" t="s">
        <v>27</v>
      </c>
      <c r="C38" s="41"/>
      <c r="D38" s="2"/>
      <c r="E38" s="36">
        <v>1360</v>
      </c>
    </row>
    <row r="39" spans="1:7" x14ac:dyDescent="0.25">
      <c r="A39" t="s">
        <v>750</v>
      </c>
      <c r="B39" t="s">
        <v>27</v>
      </c>
      <c r="C39" s="41"/>
      <c r="D39" s="2"/>
      <c r="E39" s="36">
        <v>2056</v>
      </c>
    </row>
    <row r="40" spans="1:7" x14ac:dyDescent="0.25">
      <c r="C40" s="41"/>
      <c r="D40" s="2"/>
      <c r="E40" s="69"/>
    </row>
    <row r="41" spans="1:7" x14ac:dyDescent="0.25">
      <c r="A41" t="s">
        <v>1133</v>
      </c>
      <c r="C41" s="41"/>
      <c r="D41" s="2"/>
      <c r="E41" s="36">
        <v>1850</v>
      </c>
    </row>
    <row r="42" spans="1:7" x14ac:dyDescent="0.25">
      <c r="A42" t="s">
        <v>1688</v>
      </c>
      <c r="C42" s="41"/>
      <c r="D42" s="2"/>
      <c r="E42" s="36">
        <f>11223.3+701.1</f>
        <v>11924.4</v>
      </c>
    </row>
    <row r="43" spans="1:7" x14ac:dyDescent="0.25">
      <c r="A43" t="s">
        <v>1689</v>
      </c>
      <c r="C43" s="41"/>
      <c r="D43" s="2"/>
      <c r="E43" s="36">
        <v>518.70000000000005</v>
      </c>
    </row>
    <row r="44" spans="1:7" x14ac:dyDescent="0.25">
      <c r="A44" t="s">
        <v>1690</v>
      </c>
      <c r="C44" s="41"/>
      <c r="D44" s="2"/>
      <c r="E44" s="36">
        <v>610</v>
      </c>
    </row>
    <row r="45" spans="1:7" x14ac:dyDescent="0.25">
      <c r="D45" s="10"/>
      <c r="E45"/>
    </row>
    <row r="46" spans="1:7" x14ac:dyDescent="0.25">
      <c r="A46" t="s">
        <v>9</v>
      </c>
      <c r="D46" s="10"/>
      <c r="E46" s="2">
        <f>SUM(E11:E14)*0.049</f>
        <v>3738.7000000000003</v>
      </c>
    </row>
    <row r="47" spans="1:7" x14ac:dyDescent="0.25">
      <c r="D47" s="10"/>
      <c r="E47"/>
    </row>
    <row r="48" spans="1:7" x14ac:dyDescent="0.25">
      <c r="D48" s="10"/>
      <c r="E48"/>
    </row>
    <row r="49" spans="1:13" x14ac:dyDescent="0.25">
      <c r="D49" s="10"/>
      <c r="E49"/>
    </row>
    <row r="50" spans="1:13" x14ac:dyDescent="0.25">
      <c r="D50" s="10"/>
      <c r="E50"/>
    </row>
    <row r="51" spans="1:13" x14ac:dyDescent="0.25">
      <c r="D51"/>
      <c r="E51" s="8">
        <f>SUM(E24:E50)</f>
        <v>179344.26</v>
      </c>
    </row>
    <row r="52" spans="1:13" x14ac:dyDescent="0.25">
      <c r="D52"/>
      <c r="E52"/>
    </row>
    <row r="53" spans="1:13" x14ac:dyDescent="0.25">
      <c r="A53" s="4" t="s">
        <v>28</v>
      </c>
      <c r="B53" s="4"/>
      <c r="C53" s="4"/>
      <c r="D53" s="5"/>
      <c r="E53" s="6"/>
      <c r="F53" s="7"/>
      <c r="G53" s="7"/>
      <c r="H53" s="7"/>
      <c r="I53" s="7"/>
      <c r="J53" s="7"/>
      <c r="K53" s="7"/>
      <c r="L53" s="7"/>
      <c r="M53" s="7"/>
    </row>
    <row r="54" spans="1:13" x14ac:dyDescent="0.25">
      <c r="E54"/>
    </row>
    <row r="55" spans="1:13" x14ac:dyDescent="0.25">
      <c r="E55" s="2">
        <f>E20-E51</f>
        <v>64738.139999999985</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3" sqref="A3:A4"/>
    </sheetView>
  </sheetViews>
  <sheetFormatPr defaultRowHeight="15" x14ac:dyDescent="0.25"/>
  <cols>
    <col min="1" max="1" width="100.42578125" bestFit="1" customWidth="1"/>
    <col min="3" max="3" width="18.85546875" bestFit="1" customWidth="1"/>
  </cols>
  <sheetData>
    <row r="1" spans="1:3" x14ac:dyDescent="0.25">
      <c r="A1" s="27" t="s">
        <v>294</v>
      </c>
      <c r="C1" s="27" t="s">
        <v>300</v>
      </c>
    </row>
    <row r="3" spans="1:3" x14ac:dyDescent="0.25">
      <c r="A3" t="s">
        <v>295</v>
      </c>
      <c r="C3" t="s">
        <v>228</v>
      </c>
    </row>
    <row r="4" spans="1:3" x14ac:dyDescent="0.25">
      <c r="A4" t="s">
        <v>296</v>
      </c>
    </row>
    <row r="5" spans="1:3" x14ac:dyDescent="0.25">
      <c r="A5" t="s">
        <v>297</v>
      </c>
    </row>
    <row r="6" spans="1:3" x14ac:dyDescent="0.25">
      <c r="A6" t="s">
        <v>298</v>
      </c>
    </row>
    <row r="7" spans="1:3" x14ac:dyDescent="0.25">
      <c r="A7" s="50" t="s">
        <v>299</v>
      </c>
    </row>
  </sheetData>
  <hyperlinks>
    <hyperlink ref="A7"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K24" sqref="K24"/>
    </sheetView>
  </sheetViews>
  <sheetFormatPr defaultRowHeight="15" x14ac:dyDescent="0.25"/>
  <cols>
    <col min="1" max="1" width="9" bestFit="1" customWidth="1"/>
    <col min="2" max="2" width="11.7109375" bestFit="1" customWidth="1"/>
  </cols>
  <sheetData>
    <row r="1" spans="1:3" x14ac:dyDescent="0.25">
      <c r="A1" t="s">
        <v>1709</v>
      </c>
      <c r="B1" t="s">
        <v>1710</v>
      </c>
      <c r="C1" t="s">
        <v>1263</v>
      </c>
    </row>
    <row r="2" spans="1:3" x14ac:dyDescent="0.25">
      <c r="C2" t="s">
        <v>1278</v>
      </c>
    </row>
    <row r="6" spans="1:3" x14ac:dyDescent="0.25">
      <c r="A6" t="s">
        <v>1711</v>
      </c>
      <c r="B6" t="s">
        <v>1710</v>
      </c>
      <c r="C6" t="s">
        <v>1263</v>
      </c>
    </row>
    <row r="7" spans="1:3" x14ac:dyDescent="0.25">
      <c r="C7" t="s">
        <v>1278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4"/>
  <sheetViews>
    <sheetView workbookViewId="0">
      <selection activeCell="C13" sqref="C13"/>
    </sheetView>
  </sheetViews>
  <sheetFormatPr defaultRowHeight="15" x14ac:dyDescent="0.25"/>
  <cols>
    <col min="1" max="1" width="18.85546875" bestFit="1" customWidth="1"/>
    <col min="2" max="2" width="14.42578125" bestFit="1" customWidth="1"/>
    <col min="3" max="3" width="32.7109375" customWidth="1"/>
    <col min="4" max="4" width="7.85546875" bestFit="1" customWidth="1"/>
    <col min="5" max="5" width="14.140625" bestFit="1" customWidth="1"/>
    <col min="7" max="7" width="14.140625" bestFit="1" customWidth="1"/>
    <col min="8" max="8" width="14.42578125" bestFit="1" customWidth="1"/>
    <col min="9" max="9" width="35.140625" bestFit="1" customWidth="1"/>
    <col min="10" max="10" width="30.42578125" bestFit="1" customWidth="1"/>
    <col min="11" max="11" width="14.140625" bestFit="1" customWidth="1"/>
  </cols>
  <sheetData>
    <row r="1" spans="1:5" s="27" customFormat="1" x14ac:dyDescent="0.25">
      <c r="A1" s="27" t="s">
        <v>1122</v>
      </c>
      <c r="B1" s="27" t="s">
        <v>1174</v>
      </c>
      <c r="C1" s="27" t="s">
        <v>32</v>
      </c>
      <c r="D1" s="27" t="s">
        <v>1124</v>
      </c>
      <c r="E1" s="27" t="s">
        <v>1173</v>
      </c>
    </row>
    <row r="2" spans="1:5" x14ac:dyDescent="0.25">
      <c r="A2" t="s">
        <v>1184</v>
      </c>
      <c r="B2" t="s">
        <v>1183</v>
      </c>
      <c r="C2" t="s">
        <v>334</v>
      </c>
      <c r="E2">
        <v>2847346</v>
      </c>
    </row>
    <row r="3" spans="1:5" x14ac:dyDescent="0.25">
      <c r="A3" t="s">
        <v>340</v>
      </c>
      <c r="B3" t="s">
        <v>339</v>
      </c>
      <c r="C3" t="s">
        <v>1187</v>
      </c>
      <c r="D3">
        <v>1</v>
      </c>
      <c r="E3">
        <v>2852421</v>
      </c>
    </row>
    <row r="4" spans="1:5" x14ac:dyDescent="0.25">
      <c r="A4" t="s">
        <v>1190</v>
      </c>
      <c r="B4" t="s">
        <v>1189</v>
      </c>
      <c r="C4" t="s">
        <v>341</v>
      </c>
      <c r="D4">
        <v>1</v>
      </c>
      <c r="E4">
        <v>2859849</v>
      </c>
    </row>
    <row r="5" spans="1:5" x14ac:dyDescent="0.25">
      <c r="A5" t="s">
        <v>1193</v>
      </c>
      <c r="B5" t="s">
        <v>1192</v>
      </c>
      <c r="C5" t="s">
        <v>344</v>
      </c>
      <c r="D5">
        <v>3</v>
      </c>
      <c r="E5">
        <v>2860263</v>
      </c>
    </row>
    <row r="6" spans="1:5" x14ac:dyDescent="0.25">
      <c r="A6" t="s">
        <v>349</v>
      </c>
      <c r="B6" t="s">
        <v>1194</v>
      </c>
      <c r="C6" t="s">
        <v>347</v>
      </c>
      <c r="D6">
        <v>2</v>
      </c>
      <c r="E6">
        <v>2863360</v>
      </c>
    </row>
    <row r="7" spans="1:5" x14ac:dyDescent="0.25">
      <c r="A7" t="s">
        <v>1196</v>
      </c>
      <c r="B7" t="s">
        <v>1195</v>
      </c>
      <c r="C7" t="s">
        <v>350</v>
      </c>
      <c r="E7">
        <v>2863948</v>
      </c>
    </row>
    <row r="8" spans="1:5" x14ac:dyDescent="0.25">
      <c r="A8" t="s">
        <v>1198</v>
      </c>
      <c r="B8" t="s">
        <v>1197</v>
      </c>
      <c r="C8" t="s">
        <v>352</v>
      </c>
      <c r="E8">
        <v>2863949</v>
      </c>
    </row>
    <row r="9" spans="1:5" x14ac:dyDescent="0.25">
      <c r="A9" t="s">
        <v>1200</v>
      </c>
      <c r="B9" t="s">
        <v>1199</v>
      </c>
      <c r="C9" t="s">
        <v>354</v>
      </c>
      <c r="E9">
        <v>2863950</v>
      </c>
    </row>
    <row r="10" spans="1:5" x14ac:dyDescent="0.25">
      <c r="A10" t="s">
        <v>1202</v>
      </c>
      <c r="B10" t="s">
        <v>1201</v>
      </c>
      <c r="C10" t="s">
        <v>356</v>
      </c>
      <c r="E10">
        <v>2863981</v>
      </c>
    </row>
    <row r="11" spans="1:5" x14ac:dyDescent="0.25">
      <c r="A11" t="s">
        <v>1204</v>
      </c>
      <c r="B11" t="s">
        <v>1203</v>
      </c>
      <c r="C11" t="s">
        <v>359</v>
      </c>
      <c r="E11">
        <v>2909184</v>
      </c>
    </row>
    <row r="12" spans="1:5" x14ac:dyDescent="0.25">
      <c r="A12" t="s">
        <v>1206</v>
      </c>
      <c r="B12" t="s">
        <v>1205</v>
      </c>
      <c r="C12" t="s">
        <v>361</v>
      </c>
      <c r="D12">
        <v>3</v>
      </c>
      <c r="E12">
        <v>2910698</v>
      </c>
    </row>
    <row r="13" spans="1:5" x14ac:dyDescent="0.25">
      <c r="A13" t="s">
        <v>1208</v>
      </c>
      <c r="B13" t="s">
        <v>1207</v>
      </c>
      <c r="C13" t="s">
        <v>363</v>
      </c>
      <c r="D13">
        <v>1</v>
      </c>
      <c r="E13">
        <v>2920479</v>
      </c>
    </row>
    <row r="14" spans="1:5" x14ac:dyDescent="0.25">
      <c r="A14" t="s">
        <v>368</v>
      </c>
      <c r="B14" t="s">
        <v>367</v>
      </c>
      <c r="C14" t="s">
        <v>365</v>
      </c>
      <c r="D14">
        <v>1</v>
      </c>
      <c r="E14">
        <v>2928011</v>
      </c>
    </row>
    <row r="15" spans="1:5" x14ac:dyDescent="0.25">
      <c r="A15" t="s">
        <v>373</v>
      </c>
      <c r="B15" t="s">
        <v>372</v>
      </c>
      <c r="C15" t="s">
        <v>369</v>
      </c>
      <c r="D15">
        <v>1</v>
      </c>
      <c r="E15">
        <v>2946190</v>
      </c>
    </row>
    <row r="16" spans="1:5" x14ac:dyDescent="0.25">
      <c r="A16" t="s">
        <v>1210</v>
      </c>
      <c r="B16" t="s">
        <v>1209</v>
      </c>
      <c r="C16" t="s">
        <v>374</v>
      </c>
      <c r="D16">
        <v>1</v>
      </c>
      <c r="E16">
        <v>2960871</v>
      </c>
    </row>
    <row r="17" spans="1:5" x14ac:dyDescent="0.25">
      <c r="A17" t="s">
        <v>1213</v>
      </c>
      <c r="B17" t="s">
        <v>1212</v>
      </c>
      <c r="C17" t="s">
        <v>329</v>
      </c>
      <c r="D17">
        <v>1</v>
      </c>
      <c r="E17">
        <v>2967987</v>
      </c>
    </row>
    <row r="18" spans="1:5" x14ac:dyDescent="0.25">
      <c r="A18" t="s">
        <v>1215</v>
      </c>
      <c r="B18" t="s">
        <v>1214</v>
      </c>
      <c r="C18" t="s">
        <v>378</v>
      </c>
      <c r="D18">
        <v>3</v>
      </c>
      <c r="E18">
        <v>2969023</v>
      </c>
    </row>
    <row r="19" spans="1:5" x14ac:dyDescent="0.25">
      <c r="A19" t="s">
        <v>1217</v>
      </c>
      <c r="B19" t="s">
        <v>1216</v>
      </c>
      <c r="C19" t="s">
        <v>380</v>
      </c>
      <c r="D19">
        <v>1</v>
      </c>
      <c r="E19">
        <v>2990393</v>
      </c>
    </row>
    <row r="20" spans="1:5" x14ac:dyDescent="0.25">
      <c r="A20" t="s">
        <v>384</v>
      </c>
      <c r="B20" t="s">
        <v>383</v>
      </c>
      <c r="C20" t="s">
        <v>381</v>
      </c>
      <c r="E20">
        <v>3000749</v>
      </c>
    </row>
    <row r="21" spans="1:5" x14ac:dyDescent="0.25">
      <c r="A21" t="s">
        <v>1219</v>
      </c>
      <c r="B21" t="s">
        <v>1218</v>
      </c>
      <c r="C21" t="s">
        <v>333</v>
      </c>
      <c r="D21">
        <v>2</v>
      </c>
      <c r="E21">
        <v>3009944</v>
      </c>
    </row>
    <row r="22" spans="1:5" x14ac:dyDescent="0.25">
      <c r="A22" t="s">
        <v>1221</v>
      </c>
      <c r="B22" t="s">
        <v>1220</v>
      </c>
      <c r="C22" t="s">
        <v>386</v>
      </c>
      <c r="D22">
        <v>3</v>
      </c>
      <c r="E22">
        <v>3021913</v>
      </c>
    </row>
    <row r="23" spans="1:5" x14ac:dyDescent="0.25">
      <c r="A23" t="s">
        <v>1223</v>
      </c>
      <c r="B23" t="s">
        <v>1222</v>
      </c>
      <c r="C23" t="s">
        <v>389</v>
      </c>
      <c r="D23">
        <v>3</v>
      </c>
      <c r="E23">
        <v>3021914</v>
      </c>
    </row>
    <row r="24" spans="1:5" x14ac:dyDescent="0.25">
      <c r="A24" t="s">
        <v>1225</v>
      </c>
      <c r="B24" t="s">
        <v>1224</v>
      </c>
      <c r="C24" t="s">
        <v>391</v>
      </c>
      <c r="E24">
        <v>3032140</v>
      </c>
    </row>
    <row r="25" spans="1:5" x14ac:dyDescent="0.25">
      <c r="A25" t="s">
        <v>1227</v>
      </c>
      <c r="B25" t="s">
        <v>1226</v>
      </c>
      <c r="C25" t="s">
        <v>393</v>
      </c>
      <c r="E25">
        <v>3032141</v>
      </c>
    </row>
    <row r="26" spans="1:5" x14ac:dyDescent="0.25">
      <c r="A26" t="s">
        <v>1230</v>
      </c>
      <c r="B26" t="s">
        <v>1229</v>
      </c>
      <c r="C26" t="s">
        <v>395</v>
      </c>
      <c r="D26">
        <v>1</v>
      </c>
      <c r="E26">
        <v>3035277</v>
      </c>
    </row>
    <row r="27" spans="1:5" x14ac:dyDescent="0.25">
      <c r="A27" t="s">
        <v>401</v>
      </c>
      <c r="B27" t="s">
        <v>400</v>
      </c>
      <c r="C27" t="s">
        <v>397</v>
      </c>
      <c r="D27">
        <v>2</v>
      </c>
      <c r="E27">
        <v>3039297</v>
      </c>
    </row>
    <row r="28" spans="1:5" x14ac:dyDescent="0.25">
      <c r="A28" t="s">
        <v>1233</v>
      </c>
      <c r="B28" t="s">
        <v>1232</v>
      </c>
      <c r="C28" t="s">
        <v>402</v>
      </c>
      <c r="E28">
        <v>3053807</v>
      </c>
    </row>
    <row r="29" spans="1:5" x14ac:dyDescent="0.25">
      <c r="A29" t="s">
        <v>1235</v>
      </c>
      <c r="B29" t="s">
        <v>1234</v>
      </c>
      <c r="C29" t="s">
        <v>404</v>
      </c>
      <c r="D29">
        <v>1</v>
      </c>
      <c r="E29">
        <v>3086337</v>
      </c>
    </row>
    <row r="30" spans="1:5" x14ac:dyDescent="0.25">
      <c r="A30" t="s">
        <v>1238</v>
      </c>
      <c r="B30" t="s">
        <v>1237</v>
      </c>
      <c r="C30" t="s">
        <v>407</v>
      </c>
      <c r="E30">
        <v>3087883</v>
      </c>
    </row>
    <row r="31" spans="1:5" x14ac:dyDescent="0.25">
      <c r="A31" t="s">
        <v>384</v>
      </c>
      <c r="B31" t="s">
        <v>383</v>
      </c>
      <c r="C31" t="s">
        <v>381</v>
      </c>
      <c r="D31">
        <v>3</v>
      </c>
      <c r="E31">
        <v>3088661</v>
      </c>
    </row>
    <row r="32" spans="1:5" x14ac:dyDescent="0.25">
      <c r="A32" t="s">
        <v>1241</v>
      </c>
      <c r="B32" t="s">
        <v>1240</v>
      </c>
      <c r="C32" t="s">
        <v>409</v>
      </c>
      <c r="D32">
        <v>3</v>
      </c>
      <c r="E32">
        <v>3088990</v>
      </c>
    </row>
    <row r="33" spans="1:5" x14ac:dyDescent="0.25">
      <c r="A33" t="s">
        <v>1243</v>
      </c>
      <c r="B33" t="s">
        <v>1242</v>
      </c>
      <c r="C33" t="s">
        <v>411</v>
      </c>
      <c r="D33">
        <v>3</v>
      </c>
      <c r="E33">
        <v>3091136</v>
      </c>
    </row>
    <row r="34" spans="1:5" x14ac:dyDescent="0.25">
      <c r="A34" t="s">
        <v>1245</v>
      </c>
      <c r="B34" t="s">
        <v>1244</v>
      </c>
      <c r="C34" t="s">
        <v>413</v>
      </c>
      <c r="D34">
        <v>1</v>
      </c>
      <c r="E34">
        <v>3099002</v>
      </c>
    </row>
    <row r="35" spans="1:5" x14ac:dyDescent="0.25">
      <c r="A35" t="s">
        <v>419</v>
      </c>
      <c r="B35" t="s">
        <v>418</v>
      </c>
      <c r="C35" t="s">
        <v>415</v>
      </c>
      <c r="E35">
        <v>3099302</v>
      </c>
    </row>
    <row r="36" spans="1:5" x14ac:dyDescent="0.25">
      <c r="A36" t="s">
        <v>423</v>
      </c>
      <c r="B36" t="s">
        <v>422</v>
      </c>
      <c r="C36" t="s">
        <v>420</v>
      </c>
      <c r="E36">
        <v>3099303</v>
      </c>
    </row>
    <row r="37" spans="1:5" x14ac:dyDescent="0.25">
      <c r="A37" t="s">
        <v>1247</v>
      </c>
      <c r="B37" t="s">
        <v>1246</v>
      </c>
      <c r="C37" t="s">
        <v>424</v>
      </c>
      <c r="E37">
        <v>3099319</v>
      </c>
    </row>
    <row r="38" spans="1:5" x14ac:dyDescent="0.25">
      <c r="A38" t="s">
        <v>1247</v>
      </c>
      <c r="B38" t="s">
        <v>1246</v>
      </c>
      <c r="C38" t="s">
        <v>424</v>
      </c>
      <c r="E38">
        <v>3099320</v>
      </c>
    </row>
    <row r="39" spans="1:5" x14ac:dyDescent="0.25">
      <c r="A39" t="s">
        <v>1249</v>
      </c>
      <c r="B39" t="s">
        <v>1248</v>
      </c>
      <c r="C39" t="s">
        <v>425</v>
      </c>
      <c r="D39">
        <v>1</v>
      </c>
      <c r="E39">
        <v>3099984</v>
      </c>
    </row>
    <row r="40" spans="1:5" x14ac:dyDescent="0.25">
      <c r="A40" t="s">
        <v>1251</v>
      </c>
      <c r="B40" t="s">
        <v>1250</v>
      </c>
      <c r="C40" t="s">
        <v>427</v>
      </c>
      <c r="E40">
        <v>3100184</v>
      </c>
    </row>
    <row r="41" spans="1:5" x14ac:dyDescent="0.25">
      <c r="A41" t="s">
        <v>1254</v>
      </c>
      <c r="B41" t="s">
        <v>1253</v>
      </c>
      <c r="C41" t="s">
        <v>429</v>
      </c>
      <c r="D41">
        <v>1</v>
      </c>
      <c r="E41">
        <v>3107891</v>
      </c>
    </row>
    <row r="42" spans="1:5" x14ac:dyDescent="0.25">
      <c r="A42" t="s">
        <v>1256</v>
      </c>
      <c r="B42" t="s">
        <v>1255</v>
      </c>
      <c r="C42" t="s">
        <v>431</v>
      </c>
      <c r="D42">
        <v>3</v>
      </c>
      <c r="E42">
        <v>3119382</v>
      </c>
    </row>
    <row r="43" spans="1:5" x14ac:dyDescent="0.25">
      <c r="A43" t="s">
        <v>1258</v>
      </c>
      <c r="B43" t="s">
        <v>1257</v>
      </c>
      <c r="C43" t="s">
        <v>433</v>
      </c>
      <c r="D43">
        <v>1</v>
      </c>
      <c r="E43">
        <v>3120163</v>
      </c>
    </row>
    <row r="44" spans="1:5" x14ac:dyDescent="0.25">
      <c r="A44" t="s">
        <v>1260</v>
      </c>
      <c r="B44" t="s">
        <v>1259</v>
      </c>
      <c r="C44" t="s">
        <v>435</v>
      </c>
      <c r="D44">
        <v>1</v>
      </c>
      <c r="E44">
        <v>3120164</v>
      </c>
    </row>
    <row r="45" spans="1:5" x14ac:dyDescent="0.25">
      <c r="A45" t="s">
        <v>1262</v>
      </c>
      <c r="B45" t="s">
        <v>1261</v>
      </c>
      <c r="C45" t="s">
        <v>437</v>
      </c>
      <c r="D45">
        <v>1</v>
      </c>
      <c r="E45">
        <v>3129116</v>
      </c>
    </row>
    <row r="46" spans="1:5" x14ac:dyDescent="0.25">
      <c r="A46" t="s">
        <v>1264</v>
      </c>
      <c r="B46" t="s">
        <v>1263</v>
      </c>
      <c r="C46" t="s">
        <v>439</v>
      </c>
      <c r="E46">
        <v>3140704</v>
      </c>
    </row>
    <row r="47" spans="1:5" x14ac:dyDescent="0.25">
      <c r="A47" t="s">
        <v>1275</v>
      </c>
      <c r="B47" t="s">
        <v>1274</v>
      </c>
      <c r="C47" t="s">
        <v>452</v>
      </c>
      <c r="D47">
        <v>3</v>
      </c>
      <c r="E47">
        <v>3147902</v>
      </c>
    </row>
    <row r="48" spans="1:5" x14ac:dyDescent="0.25">
      <c r="A48" t="s">
        <v>1277</v>
      </c>
      <c r="B48" t="s">
        <v>1276</v>
      </c>
      <c r="C48" t="s">
        <v>454</v>
      </c>
      <c r="E48">
        <v>3147988</v>
      </c>
    </row>
    <row r="49" spans="1:5" x14ac:dyDescent="0.25">
      <c r="A49" t="s">
        <v>1279</v>
      </c>
      <c r="B49" t="s">
        <v>1278</v>
      </c>
      <c r="C49" t="s">
        <v>457</v>
      </c>
      <c r="D49">
        <v>1</v>
      </c>
      <c r="E49">
        <v>3148367</v>
      </c>
    </row>
    <row r="50" spans="1:5" x14ac:dyDescent="0.25">
      <c r="A50" t="s">
        <v>1281</v>
      </c>
      <c r="B50" t="s">
        <v>1280</v>
      </c>
      <c r="C50" t="s">
        <v>459</v>
      </c>
      <c r="D50">
        <v>2</v>
      </c>
      <c r="E50">
        <v>3149137</v>
      </c>
    </row>
    <row r="51" spans="1:5" x14ac:dyDescent="0.25">
      <c r="A51" t="s">
        <v>1283</v>
      </c>
      <c r="B51" t="s">
        <v>1282</v>
      </c>
      <c r="C51" t="s">
        <v>461</v>
      </c>
      <c r="E51">
        <v>3149138</v>
      </c>
    </row>
    <row r="52" spans="1:5" x14ac:dyDescent="0.25">
      <c r="A52" t="s">
        <v>1285</v>
      </c>
      <c r="B52" t="s">
        <v>1284</v>
      </c>
      <c r="C52" t="s">
        <v>463</v>
      </c>
      <c r="D52">
        <v>3</v>
      </c>
      <c r="E52">
        <v>3149139</v>
      </c>
    </row>
    <row r="53" spans="1:5" x14ac:dyDescent="0.25">
      <c r="A53" t="s">
        <v>1287</v>
      </c>
      <c r="B53" t="s">
        <v>1286</v>
      </c>
      <c r="C53" t="s">
        <v>465</v>
      </c>
      <c r="D53">
        <v>1</v>
      </c>
      <c r="E53">
        <v>3149140</v>
      </c>
    </row>
    <row r="54" spans="1:5" x14ac:dyDescent="0.25">
      <c r="A54" t="s">
        <v>1289</v>
      </c>
      <c r="B54" t="s">
        <v>469</v>
      </c>
      <c r="C54" t="s">
        <v>467</v>
      </c>
      <c r="D54">
        <v>3</v>
      </c>
      <c r="E54">
        <v>3149641</v>
      </c>
    </row>
    <row r="55" spans="1:5" x14ac:dyDescent="0.25">
      <c r="A55" t="s">
        <v>1291</v>
      </c>
      <c r="B55" t="s">
        <v>1290</v>
      </c>
      <c r="C55" t="s">
        <v>470</v>
      </c>
      <c r="D55">
        <v>3</v>
      </c>
      <c r="E55">
        <v>3149642</v>
      </c>
    </row>
    <row r="56" spans="1:5" x14ac:dyDescent="0.25">
      <c r="A56" t="s">
        <v>1293</v>
      </c>
      <c r="B56" t="s">
        <v>1292</v>
      </c>
      <c r="C56" t="s">
        <v>472</v>
      </c>
      <c r="D56">
        <v>2</v>
      </c>
      <c r="E56">
        <v>3150266</v>
      </c>
    </row>
    <row r="57" spans="1:5" x14ac:dyDescent="0.25">
      <c r="A57" t="s">
        <v>1295</v>
      </c>
      <c r="B57" t="s">
        <v>1294</v>
      </c>
      <c r="C57" t="s">
        <v>475</v>
      </c>
      <c r="D57">
        <v>3</v>
      </c>
      <c r="E57">
        <v>3150712</v>
      </c>
    </row>
    <row r="58" spans="1:5" x14ac:dyDescent="0.25">
      <c r="A58" t="s">
        <v>1298</v>
      </c>
      <c r="B58" t="s">
        <v>1297</v>
      </c>
      <c r="C58" t="s">
        <v>327</v>
      </c>
      <c r="D58">
        <v>1</v>
      </c>
      <c r="E58">
        <v>3151970</v>
      </c>
    </row>
    <row r="59" spans="1:5" x14ac:dyDescent="0.25">
      <c r="A59" t="s">
        <v>1300</v>
      </c>
      <c r="B59" t="s">
        <v>1299</v>
      </c>
      <c r="C59" t="s">
        <v>478</v>
      </c>
      <c r="D59">
        <v>3</v>
      </c>
      <c r="E59">
        <v>3155078</v>
      </c>
    </row>
    <row r="60" spans="1:5" x14ac:dyDescent="0.25">
      <c r="A60" t="s">
        <v>1307</v>
      </c>
      <c r="B60" t="s">
        <v>1306</v>
      </c>
      <c r="C60" t="s">
        <v>483</v>
      </c>
      <c r="D60">
        <v>1</v>
      </c>
      <c r="E60">
        <v>3155606</v>
      </c>
    </row>
    <row r="61" spans="1:5" x14ac:dyDescent="0.25">
      <c r="A61" t="s">
        <v>1309</v>
      </c>
      <c r="B61" t="s">
        <v>1308</v>
      </c>
      <c r="C61" t="s">
        <v>485</v>
      </c>
      <c r="D61">
        <v>3</v>
      </c>
      <c r="E61">
        <v>3155644</v>
      </c>
    </row>
    <row r="62" spans="1:5" x14ac:dyDescent="0.25">
      <c r="A62" t="s">
        <v>1311</v>
      </c>
      <c r="B62" t="s">
        <v>1310</v>
      </c>
      <c r="C62" t="s">
        <v>488</v>
      </c>
      <c r="D62">
        <v>1</v>
      </c>
      <c r="E62">
        <v>3155686</v>
      </c>
    </row>
    <row r="63" spans="1:5" x14ac:dyDescent="0.25">
      <c r="A63" t="s">
        <v>494</v>
      </c>
      <c r="B63" t="s">
        <v>493</v>
      </c>
      <c r="C63" t="s">
        <v>491</v>
      </c>
      <c r="D63">
        <v>1</v>
      </c>
      <c r="E63">
        <v>3156023</v>
      </c>
    </row>
    <row r="64" spans="1:5" x14ac:dyDescent="0.25">
      <c r="A64" t="s">
        <v>1314</v>
      </c>
      <c r="B64" t="s">
        <v>1286</v>
      </c>
      <c r="C64" t="s">
        <v>495</v>
      </c>
      <c r="D64">
        <v>1</v>
      </c>
      <c r="E64">
        <v>3156024</v>
      </c>
    </row>
    <row r="65" spans="1:5" x14ac:dyDescent="0.25">
      <c r="A65" t="s">
        <v>499</v>
      </c>
      <c r="B65" t="s">
        <v>498</v>
      </c>
      <c r="C65" t="s">
        <v>290</v>
      </c>
      <c r="D65">
        <v>3</v>
      </c>
      <c r="E65">
        <v>3156025</v>
      </c>
    </row>
    <row r="66" spans="1:5" x14ac:dyDescent="0.25">
      <c r="A66" t="s">
        <v>1315</v>
      </c>
      <c r="B66" t="s">
        <v>400</v>
      </c>
      <c r="C66" t="s">
        <v>500</v>
      </c>
      <c r="D66">
        <v>2</v>
      </c>
      <c r="E66">
        <v>3156026</v>
      </c>
    </row>
    <row r="67" spans="1:5" x14ac:dyDescent="0.25">
      <c r="A67" t="s">
        <v>1317</v>
      </c>
      <c r="B67" t="s">
        <v>1316</v>
      </c>
      <c r="C67" t="s">
        <v>325</v>
      </c>
      <c r="D67">
        <v>3</v>
      </c>
      <c r="E67">
        <v>3156027</v>
      </c>
    </row>
    <row r="68" spans="1:5" x14ac:dyDescent="0.25">
      <c r="A68" t="s">
        <v>1319</v>
      </c>
      <c r="B68" t="s">
        <v>1318</v>
      </c>
      <c r="C68" t="s">
        <v>503</v>
      </c>
      <c r="D68">
        <v>3</v>
      </c>
      <c r="E68">
        <v>3156299</v>
      </c>
    </row>
    <row r="69" spans="1:5" x14ac:dyDescent="0.25">
      <c r="A69" t="s">
        <v>1321</v>
      </c>
      <c r="B69" t="s">
        <v>1320</v>
      </c>
      <c r="C69" t="s">
        <v>505</v>
      </c>
      <c r="D69">
        <v>1</v>
      </c>
      <c r="E69">
        <v>3157010</v>
      </c>
    </row>
    <row r="70" spans="1:5" x14ac:dyDescent="0.25">
      <c r="A70" t="s">
        <v>512</v>
      </c>
      <c r="B70" t="s">
        <v>511</v>
      </c>
      <c r="C70" t="s">
        <v>509</v>
      </c>
      <c r="D70">
        <v>1</v>
      </c>
      <c r="E70">
        <v>3158231</v>
      </c>
    </row>
    <row r="71" spans="1:5" x14ac:dyDescent="0.25">
      <c r="A71" t="s">
        <v>1326</v>
      </c>
      <c r="B71" t="s">
        <v>1325</v>
      </c>
      <c r="C71" t="s">
        <v>513</v>
      </c>
      <c r="D71">
        <v>2</v>
      </c>
      <c r="E71">
        <v>3159315</v>
      </c>
    </row>
    <row r="72" spans="1:5" x14ac:dyDescent="0.25">
      <c r="A72" t="s">
        <v>1327</v>
      </c>
      <c r="B72" t="s">
        <v>515</v>
      </c>
      <c r="C72" t="s">
        <v>491</v>
      </c>
      <c r="E72">
        <v>3160068</v>
      </c>
    </row>
    <row r="73" spans="1:5" x14ac:dyDescent="0.25">
      <c r="A73" t="s">
        <v>1329</v>
      </c>
      <c r="B73" t="s">
        <v>1328</v>
      </c>
      <c r="C73" t="s">
        <v>516</v>
      </c>
      <c r="D73">
        <v>3</v>
      </c>
      <c r="E73">
        <v>3161002</v>
      </c>
    </row>
    <row r="74" spans="1:5" x14ac:dyDescent="0.25">
      <c r="A74" t="s">
        <v>1334</v>
      </c>
      <c r="B74" t="s">
        <v>1333</v>
      </c>
      <c r="C74" t="s">
        <v>522</v>
      </c>
      <c r="D74">
        <v>3</v>
      </c>
      <c r="E74">
        <v>3162871</v>
      </c>
    </row>
    <row r="75" spans="1:5" x14ac:dyDescent="0.25">
      <c r="A75" t="s">
        <v>1336</v>
      </c>
      <c r="B75" t="s">
        <v>1335</v>
      </c>
      <c r="C75" t="s">
        <v>525</v>
      </c>
      <c r="E75">
        <v>3167492</v>
      </c>
    </row>
    <row r="76" spans="1:5" x14ac:dyDescent="0.25">
      <c r="A76" t="s">
        <v>531</v>
      </c>
      <c r="B76" t="s">
        <v>530</v>
      </c>
      <c r="C76" t="s">
        <v>528</v>
      </c>
      <c r="D76" s="23"/>
      <c r="E76">
        <v>3172318</v>
      </c>
    </row>
    <row r="77" spans="1:5" x14ac:dyDescent="0.25">
      <c r="A77" t="s">
        <v>1340</v>
      </c>
      <c r="B77" t="s">
        <v>1339</v>
      </c>
      <c r="C77" t="s">
        <v>532</v>
      </c>
      <c r="D77">
        <v>2</v>
      </c>
      <c r="E77">
        <v>3175213</v>
      </c>
    </row>
    <row r="78" spans="1:5" x14ac:dyDescent="0.25">
      <c r="A78" t="s">
        <v>1342</v>
      </c>
      <c r="B78" t="s">
        <v>1341</v>
      </c>
      <c r="C78" t="s">
        <v>534</v>
      </c>
      <c r="D78">
        <v>1</v>
      </c>
      <c r="E78">
        <v>3175214</v>
      </c>
    </row>
    <row r="79" spans="1:5" x14ac:dyDescent="0.25">
      <c r="A79" t="s">
        <v>1344</v>
      </c>
      <c r="B79" t="s">
        <v>1343</v>
      </c>
      <c r="C79" t="s">
        <v>536</v>
      </c>
      <c r="D79">
        <v>3</v>
      </c>
      <c r="E79">
        <v>3175215</v>
      </c>
    </row>
    <row r="80" spans="1:5" x14ac:dyDescent="0.25">
      <c r="A80" t="s">
        <v>1346</v>
      </c>
      <c r="B80" t="s">
        <v>1345</v>
      </c>
      <c r="C80" t="s">
        <v>538</v>
      </c>
      <c r="D80">
        <v>1</v>
      </c>
      <c r="E80">
        <v>3175216</v>
      </c>
    </row>
    <row r="81" spans="1:5" x14ac:dyDescent="0.25">
      <c r="A81" t="s">
        <v>1348</v>
      </c>
      <c r="B81" t="s">
        <v>1347</v>
      </c>
      <c r="C81" t="s">
        <v>540</v>
      </c>
      <c r="D81">
        <v>1</v>
      </c>
      <c r="E81">
        <v>3175217</v>
      </c>
    </row>
    <row r="82" spans="1:5" x14ac:dyDescent="0.25">
      <c r="A82" t="s">
        <v>1350</v>
      </c>
      <c r="B82" t="s">
        <v>1278</v>
      </c>
      <c r="C82" t="s">
        <v>542</v>
      </c>
      <c r="D82">
        <v>1</v>
      </c>
      <c r="E82">
        <v>3175507</v>
      </c>
    </row>
    <row r="83" spans="1:5" x14ac:dyDescent="0.25">
      <c r="A83" t="s">
        <v>1353</v>
      </c>
      <c r="B83" t="s">
        <v>1352</v>
      </c>
      <c r="C83" t="s">
        <v>545</v>
      </c>
      <c r="D83">
        <v>2</v>
      </c>
      <c r="E83">
        <v>3176024</v>
      </c>
    </row>
    <row r="84" spans="1:5" x14ac:dyDescent="0.25">
      <c r="A84" t="s">
        <v>1353</v>
      </c>
      <c r="B84" t="s">
        <v>1354</v>
      </c>
      <c r="C84" t="s">
        <v>545</v>
      </c>
      <c r="D84">
        <v>1</v>
      </c>
      <c r="E84">
        <v>3176025</v>
      </c>
    </row>
    <row r="85" spans="1:5" x14ac:dyDescent="0.25">
      <c r="A85" t="s">
        <v>1356</v>
      </c>
      <c r="B85" t="s">
        <v>1355</v>
      </c>
      <c r="C85" t="s">
        <v>547</v>
      </c>
      <c r="D85">
        <v>3</v>
      </c>
      <c r="E85">
        <v>3177124</v>
      </c>
    </row>
    <row r="86" spans="1:5" x14ac:dyDescent="0.25">
      <c r="A86" t="s">
        <v>1359</v>
      </c>
      <c r="B86" t="s">
        <v>1358</v>
      </c>
      <c r="C86" t="s">
        <v>549</v>
      </c>
      <c r="D86">
        <v>1</v>
      </c>
      <c r="E86">
        <v>3179468</v>
      </c>
    </row>
    <row r="87" spans="1:5" x14ac:dyDescent="0.25">
      <c r="A87" t="s">
        <v>1361</v>
      </c>
      <c r="B87" t="s">
        <v>1360</v>
      </c>
      <c r="C87" t="s">
        <v>551</v>
      </c>
      <c r="D87">
        <v>3</v>
      </c>
      <c r="E87">
        <v>3179469</v>
      </c>
    </row>
    <row r="88" spans="1:5" x14ac:dyDescent="0.25">
      <c r="A88" t="s">
        <v>1362</v>
      </c>
      <c r="B88" t="s">
        <v>1183</v>
      </c>
      <c r="C88" t="s">
        <v>553</v>
      </c>
      <c r="D88">
        <v>3</v>
      </c>
      <c r="E88">
        <v>3179470</v>
      </c>
    </row>
    <row r="89" spans="1:5" x14ac:dyDescent="0.25">
      <c r="A89" t="s">
        <v>1364</v>
      </c>
      <c r="B89" t="s">
        <v>1363</v>
      </c>
      <c r="C89" t="s">
        <v>555</v>
      </c>
      <c r="D89">
        <v>2</v>
      </c>
      <c r="E89">
        <v>3179981</v>
      </c>
    </row>
    <row r="90" spans="1:5" x14ac:dyDescent="0.25">
      <c r="A90" t="s">
        <v>1366</v>
      </c>
      <c r="B90" t="s">
        <v>1365</v>
      </c>
      <c r="C90" t="s">
        <v>558</v>
      </c>
      <c r="D90">
        <v>1</v>
      </c>
      <c r="E90">
        <v>3181333</v>
      </c>
    </row>
    <row r="91" spans="1:5" x14ac:dyDescent="0.25">
      <c r="A91" t="s">
        <v>1368</v>
      </c>
      <c r="B91" t="s">
        <v>1367</v>
      </c>
      <c r="C91" t="s">
        <v>561</v>
      </c>
      <c r="D91">
        <v>3</v>
      </c>
      <c r="E91">
        <v>3181334</v>
      </c>
    </row>
    <row r="92" spans="1:5" x14ac:dyDescent="0.25">
      <c r="A92" t="s">
        <v>340</v>
      </c>
      <c r="B92" t="s">
        <v>339</v>
      </c>
      <c r="C92" t="s">
        <v>563</v>
      </c>
      <c r="E92">
        <v>3181335</v>
      </c>
    </row>
    <row r="93" spans="1:5" x14ac:dyDescent="0.25">
      <c r="A93" t="s">
        <v>1370</v>
      </c>
      <c r="B93" t="s">
        <v>1369</v>
      </c>
      <c r="C93" t="s">
        <v>564</v>
      </c>
      <c r="D93">
        <v>1</v>
      </c>
      <c r="E93">
        <v>3181336</v>
      </c>
    </row>
    <row r="94" spans="1:5" x14ac:dyDescent="0.25">
      <c r="A94" t="s">
        <v>1373</v>
      </c>
      <c r="B94" t="s">
        <v>1372</v>
      </c>
      <c r="C94" t="s">
        <v>566</v>
      </c>
      <c r="D94">
        <v>1</v>
      </c>
      <c r="E94">
        <v>3182863</v>
      </c>
    </row>
    <row r="95" spans="1:5" x14ac:dyDescent="0.25">
      <c r="A95" t="s">
        <v>1375</v>
      </c>
      <c r="B95" t="s">
        <v>1374</v>
      </c>
      <c r="C95" t="s">
        <v>568</v>
      </c>
      <c r="D95">
        <v>3</v>
      </c>
      <c r="E95">
        <v>3183174</v>
      </c>
    </row>
    <row r="96" spans="1:5" x14ac:dyDescent="0.25">
      <c r="A96" t="s">
        <v>1377</v>
      </c>
      <c r="B96" t="s">
        <v>1376</v>
      </c>
      <c r="C96" t="s">
        <v>570</v>
      </c>
      <c r="D96">
        <v>1</v>
      </c>
      <c r="E96">
        <v>3183175</v>
      </c>
    </row>
    <row r="97" spans="1:5" x14ac:dyDescent="0.25">
      <c r="A97" t="s">
        <v>1379</v>
      </c>
      <c r="B97" t="s">
        <v>1378</v>
      </c>
      <c r="C97" t="s">
        <v>572</v>
      </c>
      <c r="D97">
        <v>1</v>
      </c>
      <c r="E97">
        <v>3183176</v>
      </c>
    </row>
    <row r="98" spans="1:5" x14ac:dyDescent="0.25">
      <c r="A98" t="s">
        <v>1383</v>
      </c>
      <c r="B98" t="s">
        <v>1382</v>
      </c>
      <c r="C98" t="s">
        <v>1381</v>
      </c>
      <c r="D98">
        <v>3</v>
      </c>
      <c r="E98">
        <v>3183549</v>
      </c>
    </row>
    <row r="99" spans="1:5" x14ac:dyDescent="0.25">
      <c r="A99" t="s">
        <v>1385</v>
      </c>
      <c r="B99" t="s">
        <v>1384</v>
      </c>
      <c r="C99" t="s">
        <v>575</v>
      </c>
      <c r="D99">
        <v>1</v>
      </c>
      <c r="E99">
        <v>3183550</v>
      </c>
    </row>
    <row r="100" spans="1:5" x14ac:dyDescent="0.25">
      <c r="A100" t="s">
        <v>1388</v>
      </c>
      <c r="B100" t="s">
        <v>1387</v>
      </c>
      <c r="C100" t="s">
        <v>1386</v>
      </c>
      <c r="D100">
        <v>3</v>
      </c>
      <c r="E100">
        <v>3186549</v>
      </c>
    </row>
    <row r="101" spans="1:5" x14ac:dyDescent="0.25">
      <c r="A101" t="s">
        <v>1390</v>
      </c>
      <c r="B101" t="s">
        <v>1389</v>
      </c>
      <c r="C101" t="s">
        <v>579</v>
      </c>
      <c r="E101">
        <v>3186550</v>
      </c>
    </row>
    <row r="102" spans="1:5" x14ac:dyDescent="0.25">
      <c r="A102" t="s">
        <v>1392</v>
      </c>
      <c r="B102" t="s">
        <v>1391</v>
      </c>
      <c r="C102" t="s">
        <v>580</v>
      </c>
      <c r="E102">
        <v>3196492</v>
      </c>
    </row>
    <row r="103" spans="1:5" x14ac:dyDescent="0.25">
      <c r="A103" t="s">
        <v>585</v>
      </c>
      <c r="B103" t="s">
        <v>584</v>
      </c>
      <c r="C103" t="s">
        <v>49</v>
      </c>
      <c r="D103">
        <v>1</v>
      </c>
      <c r="E103">
        <v>3196506</v>
      </c>
    </row>
    <row r="104" spans="1:5" x14ac:dyDescent="0.25">
      <c r="A104" t="s">
        <v>588</v>
      </c>
      <c r="B104" t="s">
        <v>587</v>
      </c>
      <c r="C104" t="s">
        <v>87</v>
      </c>
      <c r="D104">
        <v>2</v>
      </c>
      <c r="E104">
        <v>3196638</v>
      </c>
    </row>
    <row r="105" spans="1:5" x14ac:dyDescent="0.25">
      <c r="A105" t="s">
        <v>588</v>
      </c>
      <c r="B105" t="s">
        <v>1394</v>
      </c>
      <c r="C105" t="s">
        <v>589</v>
      </c>
      <c r="D105">
        <v>1</v>
      </c>
      <c r="E105">
        <v>3196639</v>
      </c>
    </row>
    <row r="106" spans="1:5" x14ac:dyDescent="0.25">
      <c r="A106" t="s">
        <v>1398</v>
      </c>
      <c r="B106" t="s">
        <v>1397</v>
      </c>
      <c r="C106" t="s">
        <v>305</v>
      </c>
      <c r="D106">
        <v>1</v>
      </c>
      <c r="E106">
        <v>3196671</v>
      </c>
    </row>
    <row r="107" spans="1:5" x14ac:dyDescent="0.25">
      <c r="A107" t="s">
        <v>1399</v>
      </c>
      <c r="B107" t="s">
        <v>284</v>
      </c>
      <c r="C107" t="s">
        <v>285</v>
      </c>
      <c r="D107">
        <v>3</v>
      </c>
      <c r="E107">
        <v>3196772</v>
      </c>
    </row>
    <row r="108" spans="1:5" x14ac:dyDescent="0.25">
      <c r="A108" t="s">
        <v>1401</v>
      </c>
      <c r="B108" t="s">
        <v>1400</v>
      </c>
      <c r="C108" t="s">
        <v>593</v>
      </c>
      <c r="D108">
        <v>1</v>
      </c>
      <c r="E108">
        <v>3196773</v>
      </c>
    </row>
    <row r="109" spans="1:5" x14ac:dyDescent="0.25">
      <c r="A109" t="s">
        <v>1407</v>
      </c>
      <c r="B109" t="s">
        <v>1286</v>
      </c>
      <c r="C109" t="s">
        <v>595</v>
      </c>
      <c r="D109">
        <v>3</v>
      </c>
      <c r="E109">
        <v>3204761</v>
      </c>
    </row>
    <row r="110" spans="1:5" x14ac:dyDescent="0.25">
      <c r="A110" t="s">
        <v>1409</v>
      </c>
      <c r="B110" t="s">
        <v>1408</v>
      </c>
      <c r="C110" t="s">
        <v>278</v>
      </c>
      <c r="E110">
        <v>3205409</v>
      </c>
    </row>
    <row r="111" spans="1:5" x14ac:dyDescent="0.25">
      <c r="A111" t="s">
        <v>1411</v>
      </c>
      <c r="B111" t="s">
        <v>1410</v>
      </c>
      <c r="C111" t="s">
        <v>599</v>
      </c>
      <c r="D111">
        <v>1</v>
      </c>
      <c r="E111">
        <v>3208485</v>
      </c>
    </row>
    <row r="112" spans="1:5" x14ac:dyDescent="0.25">
      <c r="A112" t="s">
        <v>1412</v>
      </c>
      <c r="B112" t="s">
        <v>1240</v>
      </c>
      <c r="C112" t="s">
        <v>601</v>
      </c>
      <c r="D112">
        <v>1</v>
      </c>
      <c r="E112">
        <v>3225901</v>
      </c>
    </row>
    <row r="113" spans="1:5" x14ac:dyDescent="0.25">
      <c r="A113" t="s">
        <v>1414</v>
      </c>
      <c r="B113" t="s">
        <v>1413</v>
      </c>
      <c r="C113" t="s">
        <v>275</v>
      </c>
      <c r="D113">
        <v>1</v>
      </c>
      <c r="E113">
        <v>3226436</v>
      </c>
    </row>
    <row r="114" spans="1:5" x14ac:dyDescent="0.25">
      <c r="A114" t="s">
        <v>1416</v>
      </c>
      <c r="B114" t="s">
        <v>1415</v>
      </c>
      <c r="C114" t="s">
        <v>604</v>
      </c>
      <c r="D114">
        <v>1</v>
      </c>
      <c r="E114">
        <v>3227188</v>
      </c>
    </row>
    <row r="115" spans="1:5" x14ac:dyDescent="0.25">
      <c r="A115" t="s">
        <v>1417</v>
      </c>
      <c r="B115" t="s">
        <v>608</v>
      </c>
      <c r="C115" t="s">
        <v>606</v>
      </c>
      <c r="D115">
        <v>3</v>
      </c>
      <c r="E115">
        <v>3227342</v>
      </c>
    </row>
    <row r="116" spans="1:5" x14ac:dyDescent="0.25">
      <c r="A116" t="s">
        <v>1268</v>
      </c>
      <c r="B116" t="s">
        <v>1267</v>
      </c>
      <c r="C116" t="s">
        <v>445</v>
      </c>
      <c r="D116">
        <v>1</v>
      </c>
      <c r="E116">
        <v>3227846</v>
      </c>
    </row>
    <row r="117" spans="1:5" x14ac:dyDescent="0.25">
      <c r="A117" t="s">
        <v>1419</v>
      </c>
      <c r="B117" t="s">
        <v>1418</v>
      </c>
      <c r="C117" t="s">
        <v>609</v>
      </c>
      <c r="D117">
        <v>3</v>
      </c>
      <c r="E117">
        <v>3228427</v>
      </c>
    </row>
    <row r="118" spans="1:5" x14ac:dyDescent="0.25">
      <c r="A118" t="s">
        <v>1421</v>
      </c>
      <c r="B118" t="s">
        <v>1420</v>
      </c>
      <c r="C118" t="s">
        <v>611</v>
      </c>
      <c r="D118">
        <v>1</v>
      </c>
      <c r="E118">
        <v>3229514</v>
      </c>
    </row>
    <row r="119" spans="1:5" x14ac:dyDescent="0.25">
      <c r="A119" t="s">
        <v>616</v>
      </c>
      <c r="B119" t="s">
        <v>615</v>
      </c>
      <c r="C119" t="s">
        <v>613</v>
      </c>
      <c r="D119">
        <v>1</v>
      </c>
      <c r="E119">
        <v>3229515</v>
      </c>
    </row>
    <row r="120" spans="1:5" x14ac:dyDescent="0.25">
      <c r="A120" t="s">
        <v>1423</v>
      </c>
      <c r="B120" t="s">
        <v>1422</v>
      </c>
      <c r="C120" t="s">
        <v>617</v>
      </c>
      <c r="D120">
        <v>3</v>
      </c>
      <c r="E120">
        <v>3229878</v>
      </c>
    </row>
    <row r="121" spans="1:5" x14ac:dyDescent="0.25">
      <c r="A121" t="s">
        <v>1329</v>
      </c>
      <c r="B121" t="s">
        <v>1425</v>
      </c>
      <c r="C121" t="s">
        <v>619</v>
      </c>
      <c r="E121">
        <v>3232222</v>
      </c>
    </row>
    <row r="122" spans="1:5" x14ac:dyDescent="0.25">
      <c r="A122" t="s">
        <v>1427</v>
      </c>
      <c r="B122" t="s">
        <v>1426</v>
      </c>
      <c r="C122" t="s">
        <v>621</v>
      </c>
      <c r="D122">
        <v>2</v>
      </c>
      <c r="E122">
        <v>3232223</v>
      </c>
    </row>
    <row r="123" spans="1:5" x14ac:dyDescent="0.25">
      <c r="A123" t="s">
        <v>626</v>
      </c>
      <c r="B123" t="s">
        <v>469</v>
      </c>
      <c r="C123" t="s">
        <v>623</v>
      </c>
      <c r="D123">
        <v>1</v>
      </c>
      <c r="E123">
        <v>3232944</v>
      </c>
    </row>
    <row r="124" spans="1:5" x14ac:dyDescent="0.25">
      <c r="A124" t="s">
        <v>1430</v>
      </c>
      <c r="B124" t="s">
        <v>1429</v>
      </c>
      <c r="C124" t="s">
        <v>1428</v>
      </c>
      <c r="D124">
        <v>3</v>
      </c>
      <c r="E124">
        <v>3237005</v>
      </c>
    </row>
    <row r="125" spans="1:5" x14ac:dyDescent="0.25">
      <c r="A125" t="s">
        <v>1432</v>
      </c>
      <c r="B125" t="s">
        <v>953</v>
      </c>
      <c r="C125" t="s">
        <v>1431</v>
      </c>
      <c r="D125">
        <v>1</v>
      </c>
      <c r="E125">
        <v>3237624</v>
      </c>
    </row>
    <row r="126" spans="1:5" x14ac:dyDescent="0.25">
      <c r="A126" t="s">
        <v>1435</v>
      </c>
      <c r="B126" t="s">
        <v>1434</v>
      </c>
      <c r="C126" t="s">
        <v>1433</v>
      </c>
      <c r="D126">
        <v>1</v>
      </c>
      <c r="E126">
        <v>3239020</v>
      </c>
    </row>
    <row r="127" spans="1:5" x14ac:dyDescent="0.25">
      <c r="A127" t="s">
        <v>1712</v>
      </c>
      <c r="B127" t="s">
        <v>1438</v>
      </c>
      <c r="C127" t="s">
        <v>1437</v>
      </c>
      <c r="D127">
        <v>3</v>
      </c>
      <c r="E127">
        <v>3239021</v>
      </c>
    </row>
    <row r="128" spans="1:5" x14ac:dyDescent="0.25">
      <c r="A128" t="s">
        <v>1442</v>
      </c>
      <c r="B128" t="s">
        <v>979</v>
      </c>
      <c r="C128" t="s">
        <v>1441</v>
      </c>
      <c r="D128">
        <v>1</v>
      </c>
      <c r="E128">
        <v>3244483</v>
      </c>
    </row>
    <row r="129" spans="1:5" x14ac:dyDescent="0.25">
      <c r="A129" t="s">
        <v>1445</v>
      </c>
      <c r="B129" t="s">
        <v>1444</v>
      </c>
      <c r="C129" t="s">
        <v>1443</v>
      </c>
      <c r="D129">
        <v>1</v>
      </c>
      <c r="E129">
        <v>3246537</v>
      </c>
    </row>
    <row r="130" spans="1:5" x14ac:dyDescent="0.25">
      <c r="A130" t="s">
        <v>1448</v>
      </c>
      <c r="B130" t="s">
        <v>1447</v>
      </c>
      <c r="C130" t="s">
        <v>1446</v>
      </c>
      <c r="D130">
        <v>1</v>
      </c>
      <c r="E130">
        <v>3246538</v>
      </c>
    </row>
    <row r="131" spans="1:5" x14ac:dyDescent="0.25">
      <c r="A131" t="s">
        <v>1451</v>
      </c>
      <c r="B131" t="s">
        <v>1450</v>
      </c>
      <c r="C131" t="s">
        <v>1449</v>
      </c>
      <c r="D131">
        <v>2</v>
      </c>
      <c r="E131">
        <v>3248561</v>
      </c>
    </row>
    <row r="132" spans="1:5" x14ac:dyDescent="0.25">
      <c r="A132" t="s">
        <v>1454</v>
      </c>
      <c r="B132" t="s">
        <v>1453</v>
      </c>
      <c r="C132" t="s">
        <v>1452</v>
      </c>
      <c r="E132">
        <v>3248562</v>
      </c>
    </row>
    <row r="133" spans="1:5" x14ac:dyDescent="0.25">
      <c r="A133" t="s">
        <v>1457</v>
      </c>
      <c r="B133" t="s">
        <v>1456</v>
      </c>
      <c r="C133" t="s">
        <v>1455</v>
      </c>
      <c r="E133">
        <v>3248563</v>
      </c>
    </row>
    <row r="134" spans="1:5" x14ac:dyDescent="0.25">
      <c r="A134" t="s">
        <v>1460</v>
      </c>
      <c r="B134" t="s">
        <v>1459</v>
      </c>
      <c r="C134" t="s">
        <v>1458</v>
      </c>
      <c r="E134">
        <v>3248564</v>
      </c>
    </row>
    <row r="135" spans="1:5" x14ac:dyDescent="0.25">
      <c r="A135" t="s">
        <v>1463</v>
      </c>
      <c r="B135" t="s">
        <v>1462</v>
      </c>
      <c r="C135" t="s">
        <v>1461</v>
      </c>
      <c r="D135">
        <v>1</v>
      </c>
      <c r="E135">
        <v>3248565</v>
      </c>
    </row>
    <row r="136" spans="1:5" x14ac:dyDescent="0.25">
      <c r="A136" t="s">
        <v>1466</v>
      </c>
      <c r="B136" t="s">
        <v>1465</v>
      </c>
      <c r="C136" t="s">
        <v>1464</v>
      </c>
      <c r="D136">
        <v>1</v>
      </c>
      <c r="E136">
        <v>3248566</v>
      </c>
    </row>
    <row r="137" spans="1:5" x14ac:dyDescent="0.25">
      <c r="A137" t="s">
        <v>1469</v>
      </c>
      <c r="B137" t="s">
        <v>1468</v>
      </c>
      <c r="C137" t="s">
        <v>1467</v>
      </c>
      <c r="E137">
        <v>3248567</v>
      </c>
    </row>
    <row r="138" spans="1:5" x14ac:dyDescent="0.25">
      <c r="A138" t="s">
        <v>1472</v>
      </c>
      <c r="B138" t="s">
        <v>1471</v>
      </c>
      <c r="C138" t="s">
        <v>1470</v>
      </c>
      <c r="D138">
        <v>1</v>
      </c>
      <c r="E138">
        <v>3248623</v>
      </c>
    </row>
    <row r="139" spans="1:5" x14ac:dyDescent="0.25">
      <c r="A139" t="s">
        <v>1475</v>
      </c>
      <c r="B139" t="s">
        <v>530</v>
      </c>
      <c r="C139" t="s">
        <v>1474</v>
      </c>
      <c r="D139">
        <v>1</v>
      </c>
      <c r="E139">
        <v>3248624</v>
      </c>
    </row>
    <row r="140" spans="1:5" x14ac:dyDescent="0.25">
      <c r="A140" t="s">
        <v>1478</v>
      </c>
      <c r="B140" t="s">
        <v>1477</v>
      </c>
      <c r="C140" t="s">
        <v>1476</v>
      </c>
      <c r="D140">
        <v>1</v>
      </c>
      <c r="E140">
        <v>3248625</v>
      </c>
    </row>
    <row r="141" spans="1:5" x14ac:dyDescent="0.25">
      <c r="A141" t="s">
        <v>1481</v>
      </c>
      <c r="B141" t="s">
        <v>1480</v>
      </c>
      <c r="C141" t="s">
        <v>1479</v>
      </c>
      <c r="D141">
        <v>1</v>
      </c>
      <c r="E141">
        <v>3248626</v>
      </c>
    </row>
    <row r="142" spans="1:5" x14ac:dyDescent="0.25">
      <c r="A142" t="s">
        <v>1484</v>
      </c>
      <c r="B142" t="s">
        <v>1483</v>
      </c>
      <c r="C142" t="s">
        <v>1482</v>
      </c>
      <c r="E142">
        <v>3249506</v>
      </c>
    </row>
    <row r="143" spans="1:5" x14ac:dyDescent="0.25">
      <c r="A143" t="s">
        <v>1487</v>
      </c>
      <c r="B143" t="s">
        <v>1486</v>
      </c>
      <c r="C143" t="s">
        <v>1485</v>
      </c>
      <c r="E143">
        <v>3249943</v>
      </c>
    </row>
    <row r="144" spans="1:5" x14ac:dyDescent="0.25">
      <c r="A144" t="s">
        <v>1490</v>
      </c>
      <c r="B144" t="s">
        <v>1489</v>
      </c>
      <c r="C144" t="s">
        <v>1488</v>
      </c>
      <c r="E144">
        <v>3251768</v>
      </c>
    </row>
    <row r="145" spans="1:5" x14ac:dyDescent="0.25">
      <c r="A145" t="s">
        <v>1493</v>
      </c>
      <c r="B145" t="s">
        <v>1492</v>
      </c>
      <c r="C145" t="s">
        <v>1491</v>
      </c>
      <c r="D145">
        <v>1</v>
      </c>
      <c r="E145">
        <v>3252121</v>
      </c>
    </row>
    <row r="146" spans="1:5" x14ac:dyDescent="0.25">
      <c r="A146" t="s">
        <v>1496</v>
      </c>
      <c r="B146" t="s">
        <v>1495</v>
      </c>
      <c r="C146" t="s">
        <v>1494</v>
      </c>
      <c r="D146">
        <v>2</v>
      </c>
      <c r="E146">
        <v>3253084</v>
      </c>
    </row>
    <row r="147" spans="1:5" x14ac:dyDescent="0.25">
      <c r="A147" t="s">
        <v>1499</v>
      </c>
      <c r="B147" t="s">
        <v>1498</v>
      </c>
      <c r="C147" t="s">
        <v>1497</v>
      </c>
      <c r="D147">
        <v>1</v>
      </c>
      <c r="E147">
        <v>3253522</v>
      </c>
    </row>
    <row r="148" spans="1:5" x14ac:dyDescent="0.25">
      <c r="A148" t="s">
        <v>1502</v>
      </c>
      <c r="B148" t="s">
        <v>1501</v>
      </c>
      <c r="C148" t="s">
        <v>1500</v>
      </c>
      <c r="D148">
        <v>1</v>
      </c>
      <c r="E148">
        <v>3253523</v>
      </c>
    </row>
    <row r="149" spans="1:5" x14ac:dyDescent="0.25">
      <c r="A149" t="s">
        <v>1504</v>
      </c>
      <c r="B149" t="s">
        <v>530</v>
      </c>
      <c r="C149" t="s">
        <v>1503</v>
      </c>
      <c r="D149">
        <v>2</v>
      </c>
      <c r="E149">
        <v>3264586</v>
      </c>
    </row>
    <row r="150" spans="1:5" x14ac:dyDescent="0.25">
      <c r="A150" t="s">
        <v>980</v>
      </c>
      <c r="B150" t="s">
        <v>979</v>
      </c>
      <c r="C150" t="s">
        <v>981</v>
      </c>
      <c r="E150">
        <v>3272453</v>
      </c>
    </row>
    <row r="151" spans="1:5" x14ac:dyDescent="0.25">
      <c r="A151" t="s">
        <v>1036</v>
      </c>
      <c r="B151" t="s">
        <v>1035</v>
      </c>
      <c r="C151" t="s">
        <v>1508</v>
      </c>
      <c r="D151">
        <v>2</v>
      </c>
      <c r="E151">
        <v>3272704</v>
      </c>
    </row>
    <row r="152" spans="1:5" x14ac:dyDescent="0.25">
      <c r="A152" t="s">
        <v>1510</v>
      </c>
      <c r="B152" t="s">
        <v>1205</v>
      </c>
      <c r="C152" t="s">
        <v>1509</v>
      </c>
      <c r="D152">
        <v>1</v>
      </c>
      <c r="E152">
        <v>3272862</v>
      </c>
    </row>
    <row r="153" spans="1:5" x14ac:dyDescent="0.25">
      <c r="A153" t="s">
        <v>1513</v>
      </c>
      <c r="B153" t="s">
        <v>1512</v>
      </c>
      <c r="C153" t="s">
        <v>1511</v>
      </c>
      <c r="E153">
        <v>3273290</v>
      </c>
    </row>
    <row r="154" spans="1:5" x14ac:dyDescent="0.25">
      <c r="A154" t="s">
        <v>1359</v>
      </c>
      <c r="B154" t="s">
        <v>1418</v>
      </c>
      <c r="C154" t="s">
        <v>1514</v>
      </c>
      <c r="E154">
        <v>3273291</v>
      </c>
    </row>
    <row r="155" spans="1:5" x14ac:dyDescent="0.25">
      <c r="A155" t="s">
        <v>1516</v>
      </c>
      <c r="B155" t="s">
        <v>1289</v>
      </c>
      <c r="C155" t="s">
        <v>1515</v>
      </c>
      <c r="E155">
        <v>3273984</v>
      </c>
    </row>
    <row r="156" spans="1:5" x14ac:dyDescent="0.25">
      <c r="A156" t="s">
        <v>1519</v>
      </c>
      <c r="B156" t="s">
        <v>1518</v>
      </c>
      <c r="C156" t="s">
        <v>1517</v>
      </c>
      <c r="D156">
        <v>1</v>
      </c>
      <c r="E156">
        <v>3274976</v>
      </c>
    </row>
    <row r="157" spans="1:5" x14ac:dyDescent="0.25">
      <c r="A157" t="s">
        <v>1522</v>
      </c>
      <c r="B157" t="s">
        <v>1521</v>
      </c>
      <c r="C157" t="s">
        <v>1520</v>
      </c>
      <c r="D157">
        <v>2</v>
      </c>
      <c r="E157">
        <v>3275231</v>
      </c>
    </row>
    <row r="158" spans="1:5" x14ac:dyDescent="0.25">
      <c r="A158" t="s">
        <v>1484</v>
      </c>
      <c r="B158" t="s">
        <v>1483</v>
      </c>
      <c r="C158" t="s">
        <v>1482</v>
      </c>
      <c r="E158">
        <v>3278934</v>
      </c>
    </row>
    <row r="159" spans="1:5" x14ac:dyDescent="0.25">
      <c r="A159" t="s">
        <v>1529</v>
      </c>
      <c r="B159" t="s">
        <v>1528</v>
      </c>
      <c r="C159" t="s">
        <v>1527</v>
      </c>
      <c r="E159">
        <v>3279339</v>
      </c>
    </row>
    <row r="160" spans="1:5" x14ac:dyDescent="0.25">
      <c r="A160" t="s">
        <v>1532</v>
      </c>
      <c r="B160" t="s">
        <v>1531</v>
      </c>
      <c r="C160" t="s">
        <v>1530</v>
      </c>
      <c r="D160">
        <v>1</v>
      </c>
      <c r="E160">
        <v>3279340</v>
      </c>
    </row>
    <row r="161" spans="1:5" x14ac:dyDescent="0.25">
      <c r="A161" t="s">
        <v>1535</v>
      </c>
      <c r="B161" t="s">
        <v>1534</v>
      </c>
      <c r="C161" t="s">
        <v>1533</v>
      </c>
      <c r="D161">
        <v>3</v>
      </c>
      <c r="E161">
        <v>3285059</v>
      </c>
    </row>
    <row r="162" spans="1:5" x14ac:dyDescent="0.25">
      <c r="A162" t="s">
        <v>1538</v>
      </c>
      <c r="B162" t="s">
        <v>1537</v>
      </c>
      <c r="C162" t="s">
        <v>1536</v>
      </c>
      <c r="D162">
        <v>2</v>
      </c>
      <c r="E162">
        <v>3289045</v>
      </c>
    </row>
    <row r="163" spans="1:5" x14ac:dyDescent="0.25">
      <c r="A163" t="s">
        <v>1541</v>
      </c>
      <c r="B163" t="s">
        <v>1540</v>
      </c>
      <c r="C163" t="s">
        <v>1539</v>
      </c>
      <c r="D163">
        <v>3</v>
      </c>
      <c r="E163">
        <v>3293486</v>
      </c>
    </row>
    <row r="164" spans="1:5" x14ac:dyDescent="0.25">
      <c r="A164" t="s">
        <v>1541</v>
      </c>
      <c r="B164" t="s">
        <v>1543</v>
      </c>
      <c r="C164" t="s">
        <v>1542</v>
      </c>
      <c r="D164">
        <v>3</v>
      </c>
      <c r="E164">
        <v>3293487</v>
      </c>
    </row>
    <row r="165" spans="1:5" x14ac:dyDescent="0.25">
      <c r="A165" t="s">
        <v>1545</v>
      </c>
      <c r="B165" t="s">
        <v>493</v>
      </c>
      <c r="C165" t="s">
        <v>1544</v>
      </c>
      <c r="E165">
        <v>3296008</v>
      </c>
    </row>
    <row r="166" spans="1:5" x14ac:dyDescent="0.25">
      <c r="A166" t="s">
        <v>1547</v>
      </c>
      <c r="B166" t="s">
        <v>1243</v>
      </c>
      <c r="C166" t="s">
        <v>1546</v>
      </c>
      <c r="D166">
        <v>2</v>
      </c>
      <c r="E166">
        <v>3297517</v>
      </c>
    </row>
    <row r="167" spans="1:5" x14ac:dyDescent="0.25">
      <c r="A167" t="s">
        <v>1043</v>
      </c>
      <c r="B167" t="s">
        <v>1549</v>
      </c>
      <c r="C167" t="s">
        <v>1548</v>
      </c>
      <c r="D167">
        <v>1</v>
      </c>
      <c r="E167">
        <v>3306176</v>
      </c>
    </row>
    <row r="168" spans="1:5" x14ac:dyDescent="0.25">
      <c r="A168" t="s">
        <v>1552</v>
      </c>
      <c r="B168" t="s">
        <v>1551</v>
      </c>
      <c r="C168" t="s">
        <v>1550</v>
      </c>
      <c r="D168">
        <v>3</v>
      </c>
      <c r="E168">
        <v>3306342</v>
      </c>
    </row>
    <row r="169" spans="1:5" x14ac:dyDescent="0.25">
      <c r="A169" t="s">
        <v>1555</v>
      </c>
      <c r="B169" t="s">
        <v>1554</v>
      </c>
      <c r="C169" t="s">
        <v>1553</v>
      </c>
      <c r="D169">
        <v>1</v>
      </c>
      <c r="E169">
        <v>3306395</v>
      </c>
    </row>
    <row r="170" spans="1:5" x14ac:dyDescent="0.25">
      <c r="A170" t="s">
        <v>1559</v>
      </c>
      <c r="B170" t="s">
        <v>1558</v>
      </c>
      <c r="C170" t="s">
        <v>1557</v>
      </c>
      <c r="E170">
        <v>3308029</v>
      </c>
    </row>
    <row r="171" spans="1:5" x14ac:dyDescent="0.25">
      <c r="A171" t="s">
        <v>1562</v>
      </c>
      <c r="B171" t="s">
        <v>1561</v>
      </c>
      <c r="C171" t="s">
        <v>1560</v>
      </c>
      <c r="E171">
        <v>3308030</v>
      </c>
    </row>
    <row r="172" spans="1:5" x14ac:dyDescent="0.25">
      <c r="A172" t="s">
        <v>1565</v>
      </c>
      <c r="B172" t="s">
        <v>1564</v>
      </c>
      <c r="C172" t="s">
        <v>1563</v>
      </c>
      <c r="D172">
        <v>1</v>
      </c>
      <c r="E172">
        <v>3310828</v>
      </c>
    </row>
    <row r="173" spans="1:5" x14ac:dyDescent="0.25">
      <c r="A173" t="s">
        <v>1694</v>
      </c>
      <c r="B173" t="s">
        <v>1693</v>
      </c>
      <c r="C173" t="s">
        <v>1692</v>
      </c>
      <c r="D173">
        <v>2</v>
      </c>
      <c r="E173">
        <v>3313443</v>
      </c>
    </row>
    <row r="174" spans="1:5" x14ac:dyDescent="0.25">
      <c r="A174" t="s">
        <v>1568</v>
      </c>
      <c r="B174" t="s">
        <v>1259</v>
      </c>
      <c r="C174" t="s">
        <v>1567</v>
      </c>
      <c r="D174">
        <v>2</v>
      </c>
      <c r="E174">
        <v>3315133</v>
      </c>
    </row>
    <row r="175" spans="1:5" x14ac:dyDescent="0.25">
      <c r="A175" t="s">
        <v>1571</v>
      </c>
      <c r="B175" t="s">
        <v>1570</v>
      </c>
      <c r="C175" t="s">
        <v>1569</v>
      </c>
      <c r="D175">
        <v>1</v>
      </c>
      <c r="E175">
        <v>3315712</v>
      </c>
    </row>
    <row r="176" spans="1:5" x14ac:dyDescent="0.25">
      <c r="A176" t="s">
        <v>1574</v>
      </c>
      <c r="B176" t="s">
        <v>1573</v>
      </c>
      <c r="C176" t="s">
        <v>1572</v>
      </c>
      <c r="D176">
        <v>3</v>
      </c>
      <c r="E176">
        <v>3332983</v>
      </c>
    </row>
    <row r="177" spans="1:5" x14ac:dyDescent="0.25">
      <c r="A177" t="s">
        <v>1577</v>
      </c>
      <c r="B177" t="s">
        <v>1576</v>
      </c>
      <c r="C177" t="s">
        <v>1575</v>
      </c>
      <c r="D177">
        <v>2</v>
      </c>
      <c r="E177">
        <v>3337602</v>
      </c>
    </row>
    <row r="178" spans="1:5" x14ac:dyDescent="0.25">
      <c r="A178" t="s">
        <v>1014</v>
      </c>
      <c r="B178" t="s">
        <v>1579</v>
      </c>
      <c r="C178" t="s">
        <v>1578</v>
      </c>
      <c r="D178">
        <v>2</v>
      </c>
      <c r="E178">
        <v>3337603</v>
      </c>
    </row>
    <row r="179" spans="1:5" x14ac:dyDescent="0.25">
      <c r="A179" t="s">
        <v>1031</v>
      </c>
      <c r="B179" t="s">
        <v>1030</v>
      </c>
      <c r="C179" t="s">
        <v>67</v>
      </c>
      <c r="D179">
        <v>1</v>
      </c>
      <c r="E179">
        <v>3340620</v>
      </c>
    </row>
    <row r="180" spans="1:5" x14ac:dyDescent="0.25">
      <c r="A180" t="s">
        <v>1584</v>
      </c>
      <c r="B180" t="s">
        <v>1583</v>
      </c>
      <c r="C180" t="s">
        <v>1582</v>
      </c>
      <c r="D180">
        <v>1</v>
      </c>
      <c r="E180">
        <v>3341186</v>
      </c>
    </row>
    <row r="181" spans="1:5" x14ac:dyDescent="0.25">
      <c r="A181" t="s">
        <v>1587</v>
      </c>
      <c r="B181" t="s">
        <v>1586</v>
      </c>
      <c r="C181" t="s">
        <v>1585</v>
      </c>
      <c r="D181">
        <v>3</v>
      </c>
      <c r="E181">
        <v>3342206</v>
      </c>
    </row>
    <row r="182" spans="1:5" x14ac:dyDescent="0.25">
      <c r="A182" t="s">
        <v>1592</v>
      </c>
      <c r="B182" t="s">
        <v>1591</v>
      </c>
      <c r="C182" t="s">
        <v>1590</v>
      </c>
      <c r="D182">
        <v>3</v>
      </c>
      <c r="E182">
        <v>3356031</v>
      </c>
    </row>
    <row r="183" spans="1:5" x14ac:dyDescent="0.25">
      <c r="A183" t="s">
        <v>1596</v>
      </c>
      <c r="B183" t="s">
        <v>1595</v>
      </c>
      <c r="C183" t="s">
        <v>1594</v>
      </c>
      <c r="D183">
        <v>3</v>
      </c>
      <c r="E183">
        <v>3356380</v>
      </c>
    </row>
    <row r="184" spans="1:5" x14ac:dyDescent="0.25">
      <c r="A184" t="s">
        <v>1599</v>
      </c>
      <c r="B184" t="s">
        <v>1598</v>
      </c>
      <c r="C184" t="s">
        <v>1597</v>
      </c>
      <c r="D184">
        <v>2</v>
      </c>
      <c r="E184">
        <v>3361267</v>
      </c>
    </row>
    <row r="185" spans="1:5" x14ac:dyDescent="0.25">
      <c r="A185" t="s">
        <v>1606</v>
      </c>
      <c r="B185" t="s">
        <v>1605</v>
      </c>
      <c r="C185" t="s">
        <v>1603</v>
      </c>
      <c r="D185">
        <v>2</v>
      </c>
      <c r="E185">
        <v>3362378</v>
      </c>
    </row>
    <row r="186" spans="1:5" x14ac:dyDescent="0.25">
      <c r="A186" t="s">
        <v>1562</v>
      </c>
      <c r="B186" t="s">
        <v>1611</v>
      </c>
      <c r="C186" t="s">
        <v>1610</v>
      </c>
      <c r="D186">
        <v>3</v>
      </c>
      <c r="E186">
        <v>3362384</v>
      </c>
    </row>
    <row r="187" spans="1:5" x14ac:dyDescent="0.25">
      <c r="A187" t="s">
        <v>1525</v>
      </c>
      <c r="B187" t="s">
        <v>1615</v>
      </c>
      <c r="C187" t="s">
        <v>1614</v>
      </c>
      <c r="D187">
        <v>1</v>
      </c>
      <c r="E187">
        <v>3362385</v>
      </c>
    </row>
    <row r="188" spans="1:5" x14ac:dyDescent="0.25">
      <c r="A188" t="s">
        <v>1619</v>
      </c>
      <c r="B188" t="s">
        <v>1618</v>
      </c>
      <c r="C188" t="s">
        <v>1617</v>
      </c>
      <c r="D188">
        <v>1</v>
      </c>
      <c r="E188">
        <v>3362386</v>
      </c>
    </row>
    <row r="189" spans="1:5" x14ac:dyDescent="0.25">
      <c r="A189" t="s">
        <v>1254</v>
      </c>
      <c r="B189" t="s">
        <v>608</v>
      </c>
      <c r="C189" t="s">
        <v>1620</v>
      </c>
      <c r="D189">
        <v>3</v>
      </c>
      <c r="E189">
        <v>3362387</v>
      </c>
    </row>
    <row r="190" spans="1:5" x14ac:dyDescent="0.25">
      <c r="A190" t="s">
        <v>1623</v>
      </c>
      <c r="B190" t="s">
        <v>979</v>
      </c>
      <c r="C190" t="s">
        <v>1622</v>
      </c>
      <c r="D190">
        <v>3</v>
      </c>
      <c r="E190">
        <v>3362388</v>
      </c>
    </row>
    <row r="191" spans="1:5" x14ac:dyDescent="0.25">
      <c r="A191" t="s">
        <v>1628</v>
      </c>
      <c r="B191" t="s">
        <v>1627</v>
      </c>
      <c r="C191" t="s">
        <v>1626</v>
      </c>
      <c r="D191">
        <v>3</v>
      </c>
      <c r="E191">
        <v>3362423</v>
      </c>
    </row>
    <row r="192" spans="1:5" x14ac:dyDescent="0.25">
      <c r="A192" t="s">
        <v>1633</v>
      </c>
      <c r="B192" t="s">
        <v>1632</v>
      </c>
      <c r="C192" t="s">
        <v>1631</v>
      </c>
      <c r="D192">
        <v>3</v>
      </c>
      <c r="E192">
        <v>3362446</v>
      </c>
    </row>
    <row r="193" spans="1:5" x14ac:dyDescent="0.25">
      <c r="A193" t="s">
        <v>1639</v>
      </c>
      <c r="B193" t="s">
        <v>1638</v>
      </c>
      <c r="C193" t="s">
        <v>1637</v>
      </c>
      <c r="E193">
        <v>3362447</v>
      </c>
    </row>
    <row r="194" spans="1:5" x14ac:dyDescent="0.25">
      <c r="A194" t="s">
        <v>1644</v>
      </c>
      <c r="B194" t="s">
        <v>1643</v>
      </c>
      <c r="C194" t="s">
        <v>1642</v>
      </c>
      <c r="D194">
        <v>2</v>
      </c>
      <c r="E194">
        <v>3362731</v>
      </c>
    </row>
    <row r="195" spans="1:5" x14ac:dyDescent="0.25">
      <c r="A195" t="s">
        <v>1649</v>
      </c>
      <c r="B195" t="s">
        <v>1648</v>
      </c>
      <c r="C195" t="s">
        <v>1647</v>
      </c>
      <c r="D195">
        <v>1</v>
      </c>
      <c r="E195">
        <v>3362782</v>
      </c>
    </row>
    <row r="196" spans="1:5" x14ac:dyDescent="0.25">
      <c r="A196" t="s">
        <v>1655</v>
      </c>
      <c r="B196" t="s">
        <v>1654</v>
      </c>
      <c r="C196" t="s">
        <v>1653</v>
      </c>
      <c r="D196">
        <v>1</v>
      </c>
      <c r="E196">
        <v>3364110</v>
      </c>
    </row>
    <row r="197" spans="1:5" x14ac:dyDescent="0.25">
      <c r="A197" t="s">
        <v>1659</v>
      </c>
      <c r="B197" t="s">
        <v>1289</v>
      </c>
      <c r="C197" t="s">
        <v>1658</v>
      </c>
      <c r="E197">
        <v>3364235</v>
      </c>
    </row>
    <row r="198" spans="1:5" x14ac:dyDescent="0.25">
      <c r="A198" t="s">
        <v>1663</v>
      </c>
      <c r="B198" t="s">
        <v>1073</v>
      </c>
      <c r="C198" t="s">
        <v>1662</v>
      </c>
      <c r="D198">
        <v>1</v>
      </c>
      <c r="E198">
        <v>3365558</v>
      </c>
    </row>
    <row r="199" spans="1:5" x14ac:dyDescent="0.25">
      <c r="A199" t="s">
        <v>1457</v>
      </c>
      <c r="B199" t="s">
        <v>1090</v>
      </c>
      <c r="C199" t="s">
        <v>815</v>
      </c>
      <c r="D199">
        <v>1</v>
      </c>
      <c r="E199">
        <v>3366369</v>
      </c>
    </row>
    <row r="200" spans="1:5" x14ac:dyDescent="0.25">
      <c r="A200" t="s">
        <v>1675</v>
      </c>
      <c r="B200" t="s">
        <v>1674</v>
      </c>
      <c r="D200">
        <v>1</v>
      </c>
    </row>
    <row r="201" spans="1:5" x14ac:dyDescent="0.25">
      <c r="A201" t="s">
        <v>1677</v>
      </c>
      <c r="B201" t="s">
        <v>1676</v>
      </c>
      <c r="D201">
        <v>1</v>
      </c>
    </row>
    <row r="202" spans="1:5" x14ac:dyDescent="0.25">
      <c r="A202" t="s">
        <v>1681</v>
      </c>
      <c r="B202" s="97" t="s">
        <v>1680</v>
      </c>
      <c r="D202">
        <v>2</v>
      </c>
    </row>
    <row r="203" spans="1:5" x14ac:dyDescent="0.25">
      <c r="A203" t="s">
        <v>1525</v>
      </c>
      <c r="B203" t="s">
        <v>469</v>
      </c>
      <c r="D203">
        <v>3</v>
      </c>
    </row>
    <row r="204" spans="1:5" x14ac:dyDescent="0.25">
      <c r="A204" t="s">
        <v>1679</v>
      </c>
      <c r="B204" t="s">
        <v>1678</v>
      </c>
      <c r="D204">
        <v>1</v>
      </c>
    </row>
  </sheetData>
  <sortState ref="A2:E204">
    <sortCondition ref="E2:E204"/>
  </sortState>
  <pageMargins left="0.7" right="0.7" top="0.75" bottom="0.75" header="0.3" footer="0.3"/>
  <pageSetup paperSize="9" scale="9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2"/>
  <sheetViews>
    <sheetView workbookViewId="0">
      <selection sqref="A1:D52"/>
    </sheetView>
  </sheetViews>
  <sheetFormatPr defaultRowHeight="15" x14ac:dyDescent="0.25"/>
  <cols>
    <col min="1" max="1" width="14.140625" bestFit="1" customWidth="1"/>
    <col min="2" max="2" width="14.42578125" bestFit="1" customWidth="1"/>
    <col min="3" max="3" width="35.140625" bestFit="1" customWidth="1"/>
    <col min="4" max="4" width="14.140625" bestFit="1" customWidth="1"/>
  </cols>
  <sheetData>
    <row r="1" spans="1:4" x14ac:dyDescent="0.25">
      <c r="A1" s="27" t="s">
        <v>1122</v>
      </c>
      <c r="B1" s="27" t="s">
        <v>1174</v>
      </c>
      <c r="C1" s="27" t="s">
        <v>32</v>
      </c>
      <c r="D1" s="27" t="s">
        <v>1173</v>
      </c>
    </row>
    <row r="2" spans="1:4" x14ac:dyDescent="0.25">
      <c r="A2" t="s">
        <v>1184</v>
      </c>
      <c r="B2" t="s">
        <v>1183</v>
      </c>
      <c r="C2" t="s">
        <v>334</v>
      </c>
      <c r="D2">
        <v>2847347</v>
      </c>
    </row>
    <row r="3" spans="1:4" x14ac:dyDescent="0.25">
      <c r="A3" t="s">
        <v>1190</v>
      </c>
      <c r="B3" t="s">
        <v>1189</v>
      </c>
      <c r="C3" t="s">
        <v>341</v>
      </c>
      <c r="D3">
        <v>2859850</v>
      </c>
    </row>
    <row r="4" spans="1:4" x14ac:dyDescent="0.25">
      <c r="A4" t="s">
        <v>1193</v>
      </c>
      <c r="B4" t="s">
        <v>1192</v>
      </c>
      <c r="C4" t="s">
        <v>344</v>
      </c>
      <c r="D4">
        <v>2860264</v>
      </c>
    </row>
    <row r="5" spans="1:4" x14ac:dyDescent="0.25">
      <c r="A5" t="s">
        <v>349</v>
      </c>
      <c r="B5" t="s">
        <v>1194</v>
      </c>
      <c r="C5" t="s">
        <v>347</v>
      </c>
      <c r="D5">
        <v>2909025</v>
      </c>
    </row>
    <row r="6" spans="1:4" x14ac:dyDescent="0.25">
      <c r="A6" t="s">
        <v>368</v>
      </c>
      <c r="B6" t="s">
        <v>367</v>
      </c>
      <c r="C6" t="s">
        <v>365</v>
      </c>
      <c r="D6">
        <v>2928012</v>
      </c>
    </row>
    <row r="7" spans="1:4" x14ac:dyDescent="0.25">
      <c r="A7" t="s">
        <v>1219</v>
      </c>
      <c r="B7" t="s">
        <v>1218</v>
      </c>
      <c r="C7" t="s">
        <v>333</v>
      </c>
      <c r="D7">
        <v>3009945</v>
      </c>
    </row>
    <row r="8" spans="1:4" x14ac:dyDescent="0.25">
      <c r="A8" t="s">
        <v>1221</v>
      </c>
      <c r="B8" t="s">
        <v>1220</v>
      </c>
      <c r="C8" t="s">
        <v>386</v>
      </c>
      <c r="D8">
        <v>3021915</v>
      </c>
    </row>
    <row r="9" spans="1:4" x14ac:dyDescent="0.25">
      <c r="A9" t="s">
        <v>1223</v>
      </c>
      <c r="B9" t="s">
        <v>1222</v>
      </c>
      <c r="C9" t="s">
        <v>389</v>
      </c>
      <c r="D9">
        <v>3021916</v>
      </c>
    </row>
    <row r="10" spans="1:4" x14ac:dyDescent="0.25">
      <c r="A10" t="s">
        <v>401</v>
      </c>
      <c r="B10" t="s">
        <v>400</v>
      </c>
      <c r="C10" t="s">
        <v>397</v>
      </c>
      <c r="D10">
        <v>3039298</v>
      </c>
    </row>
    <row r="11" spans="1:4" x14ac:dyDescent="0.25">
      <c r="A11" t="s">
        <v>1217</v>
      </c>
      <c r="B11" t="s">
        <v>1216</v>
      </c>
      <c r="C11" t="s">
        <v>380</v>
      </c>
      <c r="D11">
        <v>3060014</v>
      </c>
    </row>
    <row r="12" spans="1:4" x14ac:dyDescent="0.25">
      <c r="A12" t="s">
        <v>1235</v>
      </c>
      <c r="B12" t="s">
        <v>1234</v>
      </c>
      <c r="C12" t="s">
        <v>404</v>
      </c>
      <c r="D12">
        <v>3086338</v>
      </c>
    </row>
    <row r="13" spans="1:4" x14ac:dyDescent="0.25">
      <c r="A13" t="s">
        <v>1241</v>
      </c>
      <c r="B13" t="s">
        <v>1240</v>
      </c>
      <c r="C13" t="s">
        <v>409</v>
      </c>
      <c r="D13">
        <v>3088991</v>
      </c>
    </row>
    <row r="14" spans="1:4" x14ac:dyDescent="0.25">
      <c r="A14" t="s">
        <v>1245</v>
      </c>
      <c r="B14" t="s">
        <v>1244</v>
      </c>
      <c r="C14" t="s">
        <v>413</v>
      </c>
      <c r="D14">
        <v>3099003</v>
      </c>
    </row>
    <row r="15" spans="1:4" x14ac:dyDescent="0.25">
      <c r="A15" t="s">
        <v>1258</v>
      </c>
      <c r="B15" t="s">
        <v>1257</v>
      </c>
      <c r="C15" t="s">
        <v>433</v>
      </c>
      <c r="D15">
        <v>3120165</v>
      </c>
    </row>
    <row r="16" spans="1:4" x14ac:dyDescent="0.25">
      <c r="A16" t="s">
        <v>1260</v>
      </c>
      <c r="B16" t="s">
        <v>1259</v>
      </c>
      <c r="C16" t="s">
        <v>435</v>
      </c>
      <c r="D16">
        <v>3120166</v>
      </c>
    </row>
    <row r="17" spans="1:4" x14ac:dyDescent="0.25">
      <c r="A17" t="s">
        <v>1262</v>
      </c>
      <c r="B17" t="s">
        <v>1261</v>
      </c>
      <c r="C17" t="s">
        <v>437</v>
      </c>
      <c r="D17">
        <v>3129117</v>
      </c>
    </row>
    <row r="18" spans="1:4" x14ac:dyDescent="0.25">
      <c r="A18" t="s">
        <v>1266</v>
      </c>
      <c r="B18" t="s">
        <v>1265</v>
      </c>
      <c r="C18" t="s">
        <v>441</v>
      </c>
      <c r="D18">
        <v>3147151</v>
      </c>
    </row>
    <row r="19" spans="1:4" x14ac:dyDescent="0.25">
      <c r="A19" t="s">
        <v>1268</v>
      </c>
      <c r="B19" t="s">
        <v>1267</v>
      </c>
      <c r="C19" t="s">
        <v>445</v>
      </c>
      <c r="D19">
        <v>3147153</v>
      </c>
    </row>
    <row r="20" spans="1:4" x14ac:dyDescent="0.25">
      <c r="A20" t="s">
        <v>1271</v>
      </c>
      <c r="B20" t="s">
        <v>1270</v>
      </c>
      <c r="C20" t="s">
        <v>448</v>
      </c>
      <c r="D20">
        <v>3147154</v>
      </c>
    </row>
    <row r="21" spans="1:4" x14ac:dyDescent="0.25">
      <c r="A21" t="s">
        <v>1273</v>
      </c>
      <c r="B21" t="s">
        <v>1272</v>
      </c>
      <c r="C21" t="s">
        <v>450</v>
      </c>
      <c r="D21">
        <v>3147155</v>
      </c>
    </row>
    <row r="22" spans="1:4" x14ac:dyDescent="0.25">
      <c r="A22" t="s">
        <v>1275</v>
      </c>
      <c r="B22" t="s">
        <v>1274</v>
      </c>
      <c r="C22" t="s">
        <v>452</v>
      </c>
      <c r="D22">
        <v>3147903</v>
      </c>
    </row>
    <row r="23" spans="1:4" x14ac:dyDescent="0.25">
      <c r="A23" t="s">
        <v>1281</v>
      </c>
      <c r="B23" t="s">
        <v>1280</v>
      </c>
      <c r="C23" t="s">
        <v>459</v>
      </c>
      <c r="D23">
        <v>3149141</v>
      </c>
    </row>
    <row r="24" spans="1:4" x14ac:dyDescent="0.25">
      <c r="A24" t="s">
        <v>1285</v>
      </c>
      <c r="B24" t="s">
        <v>1288</v>
      </c>
      <c r="C24" t="s">
        <v>463</v>
      </c>
      <c r="D24">
        <v>3149142</v>
      </c>
    </row>
    <row r="25" spans="1:4" x14ac:dyDescent="0.25">
      <c r="A25" t="s">
        <v>1289</v>
      </c>
      <c r="B25" t="s">
        <v>469</v>
      </c>
      <c r="C25" t="s">
        <v>467</v>
      </c>
      <c r="D25">
        <v>3149643</v>
      </c>
    </row>
    <row r="26" spans="1:4" x14ac:dyDescent="0.25">
      <c r="A26" t="s">
        <v>1291</v>
      </c>
      <c r="B26" t="s">
        <v>1290</v>
      </c>
      <c r="C26" t="s">
        <v>470</v>
      </c>
      <c r="D26">
        <v>3149644</v>
      </c>
    </row>
    <row r="27" spans="1:4" x14ac:dyDescent="0.25">
      <c r="A27" t="s">
        <v>1293</v>
      </c>
      <c r="B27" t="s">
        <v>1292</v>
      </c>
      <c r="C27" t="s">
        <v>472</v>
      </c>
      <c r="D27">
        <v>3150267</v>
      </c>
    </row>
    <row r="28" spans="1:4" x14ac:dyDescent="0.25">
      <c r="A28" t="s">
        <v>1295</v>
      </c>
      <c r="B28" t="s">
        <v>1296</v>
      </c>
      <c r="C28" t="s">
        <v>475</v>
      </c>
      <c r="D28">
        <v>3150713</v>
      </c>
    </row>
    <row r="29" spans="1:4" x14ac:dyDescent="0.25">
      <c r="A29" t="s">
        <v>1298</v>
      </c>
      <c r="B29" t="s">
        <v>1297</v>
      </c>
      <c r="C29" t="s">
        <v>327</v>
      </c>
      <c r="D29">
        <v>3151971</v>
      </c>
    </row>
    <row r="30" spans="1:4" x14ac:dyDescent="0.25">
      <c r="A30" t="s">
        <v>1301</v>
      </c>
      <c r="B30" t="s">
        <v>1299</v>
      </c>
      <c r="C30" t="s">
        <v>478</v>
      </c>
      <c r="D30">
        <v>3155079</v>
      </c>
    </row>
    <row r="31" spans="1:4" x14ac:dyDescent="0.25">
      <c r="A31" t="s">
        <v>1303</v>
      </c>
      <c r="B31" t="s">
        <v>1302</v>
      </c>
      <c r="C31" t="s">
        <v>331</v>
      </c>
      <c r="D31">
        <v>3155084</v>
      </c>
    </row>
    <row r="32" spans="1:4" x14ac:dyDescent="0.25">
      <c r="A32" t="s">
        <v>1305</v>
      </c>
      <c r="B32" t="s">
        <v>1304</v>
      </c>
      <c r="C32" t="s">
        <v>481</v>
      </c>
      <c r="D32">
        <v>3155397</v>
      </c>
    </row>
    <row r="33" spans="1:4" x14ac:dyDescent="0.25">
      <c r="A33" t="s">
        <v>1307</v>
      </c>
      <c r="B33" t="s">
        <v>1306</v>
      </c>
      <c r="C33" t="s">
        <v>483</v>
      </c>
      <c r="D33">
        <v>3155607</v>
      </c>
    </row>
    <row r="34" spans="1:4" x14ac:dyDescent="0.25">
      <c r="A34" t="s">
        <v>1319</v>
      </c>
      <c r="B34" t="s">
        <v>1318</v>
      </c>
      <c r="C34" t="s">
        <v>503</v>
      </c>
      <c r="D34">
        <v>3156300</v>
      </c>
    </row>
    <row r="35" spans="1:4" x14ac:dyDescent="0.25">
      <c r="A35" t="s">
        <v>1321</v>
      </c>
      <c r="B35" t="s">
        <v>1320</v>
      </c>
      <c r="C35" t="s">
        <v>505</v>
      </c>
      <c r="D35">
        <v>3157011</v>
      </c>
    </row>
    <row r="36" spans="1:4" x14ac:dyDescent="0.25">
      <c r="A36" t="s">
        <v>1323</v>
      </c>
      <c r="B36" t="s">
        <v>1322</v>
      </c>
      <c r="C36" t="s">
        <v>507</v>
      </c>
      <c r="D36">
        <v>3157382</v>
      </c>
    </row>
    <row r="37" spans="1:4" x14ac:dyDescent="0.25">
      <c r="A37" t="s">
        <v>512</v>
      </c>
      <c r="B37" t="s">
        <v>511</v>
      </c>
      <c r="C37" t="s">
        <v>509</v>
      </c>
      <c r="D37">
        <v>3158232</v>
      </c>
    </row>
    <row r="38" spans="1:4" x14ac:dyDescent="0.25">
      <c r="A38" t="s">
        <v>1329</v>
      </c>
      <c r="B38" t="s">
        <v>1328</v>
      </c>
      <c r="C38" t="s">
        <v>516</v>
      </c>
      <c r="D38">
        <v>3161003</v>
      </c>
    </row>
    <row r="39" spans="1:4" x14ac:dyDescent="0.25">
      <c r="A39" t="s">
        <v>1330</v>
      </c>
      <c r="B39" t="s">
        <v>1282</v>
      </c>
      <c r="C39" t="s">
        <v>518</v>
      </c>
      <c r="D39">
        <v>3161360</v>
      </c>
    </row>
    <row r="40" spans="1:4" x14ac:dyDescent="0.25">
      <c r="A40" t="s">
        <v>1332</v>
      </c>
      <c r="B40" t="s">
        <v>1331</v>
      </c>
      <c r="C40" t="s">
        <v>520</v>
      </c>
      <c r="D40">
        <v>3161361</v>
      </c>
    </row>
    <row r="41" spans="1:4" x14ac:dyDescent="0.25">
      <c r="A41" t="s">
        <v>1340</v>
      </c>
      <c r="B41" t="s">
        <v>1339</v>
      </c>
      <c r="C41" t="s">
        <v>532</v>
      </c>
      <c r="D41">
        <v>3196647</v>
      </c>
    </row>
    <row r="42" spans="1:4" x14ac:dyDescent="0.25">
      <c r="A42" t="s">
        <v>1398</v>
      </c>
      <c r="B42" t="s">
        <v>1397</v>
      </c>
      <c r="C42" t="s">
        <v>305</v>
      </c>
      <c r="D42">
        <v>3196672</v>
      </c>
    </row>
    <row r="43" spans="1:4" x14ac:dyDescent="0.25">
      <c r="A43" t="s">
        <v>1399</v>
      </c>
      <c r="B43" t="s">
        <v>284</v>
      </c>
      <c r="C43" t="s">
        <v>1402</v>
      </c>
      <c r="D43">
        <v>3196774</v>
      </c>
    </row>
    <row r="44" spans="1:4" x14ac:dyDescent="0.25">
      <c r="A44" t="s">
        <v>1401</v>
      </c>
      <c r="B44" t="s">
        <v>1400</v>
      </c>
      <c r="C44" t="s">
        <v>1403</v>
      </c>
      <c r="D44">
        <v>3196775</v>
      </c>
    </row>
    <row r="45" spans="1:4" x14ac:dyDescent="0.25">
      <c r="A45" t="s">
        <v>1405</v>
      </c>
      <c r="B45" t="s">
        <v>1404</v>
      </c>
      <c r="C45" t="s">
        <v>87</v>
      </c>
      <c r="D45">
        <v>3196781</v>
      </c>
    </row>
    <row r="46" spans="1:4" x14ac:dyDescent="0.25">
      <c r="A46" t="s">
        <v>1405</v>
      </c>
      <c r="B46" t="s">
        <v>1406</v>
      </c>
      <c r="C46" t="s">
        <v>589</v>
      </c>
      <c r="D46">
        <v>3196782</v>
      </c>
    </row>
    <row r="47" spans="1:4" x14ac:dyDescent="0.25">
      <c r="A47" t="s">
        <v>1342</v>
      </c>
      <c r="B47" t="s">
        <v>1341</v>
      </c>
      <c r="C47" t="s">
        <v>534</v>
      </c>
      <c r="D47">
        <v>3196783</v>
      </c>
    </row>
    <row r="48" spans="1:4" x14ac:dyDescent="0.25">
      <c r="A48" t="s">
        <v>1346</v>
      </c>
      <c r="B48" t="s">
        <v>1345</v>
      </c>
      <c r="C48" t="s">
        <v>538</v>
      </c>
      <c r="D48">
        <v>3196825</v>
      </c>
    </row>
    <row r="49" spans="1:4" x14ac:dyDescent="0.25">
      <c r="A49" t="s">
        <v>1346</v>
      </c>
      <c r="B49" t="s">
        <v>1345</v>
      </c>
      <c r="C49" t="s">
        <v>538</v>
      </c>
      <c r="D49">
        <v>3196889</v>
      </c>
    </row>
    <row r="50" spans="1:4" x14ac:dyDescent="0.25">
      <c r="A50" t="s">
        <v>1348</v>
      </c>
      <c r="B50" t="s">
        <v>1347</v>
      </c>
      <c r="C50" t="s">
        <v>540</v>
      </c>
      <c r="D50">
        <v>3196992</v>
      </c>
    </row>
    <row r="51" spans="1:4" x14ac:dyDescent="0.25">
      <c r="A51" t="s">
        <v>1525</v>
      </c>
      <c r="B51" t="s">
        <v>469</v>
      </c>
      <c r="C51" t="s">
        <v>1524</v>
      </c>
      <c r="D51">
        <v>3276922</v>
      </c>
    </row>
    <row r="52" spans="1:4" x14ac:dyDescent="0.25">
      <c r="A52" t="s">
        <v>1589</v>
      </c>
      <c r="B52" t="s">
        <v>1183</v>
      </c>
      <c r="C52" t="s">
        <v>1588</v>
      </c>
      <c r="D52">
        <v>3352807</v>
      </c>
    </row>
  </sheetData>
  <sortState ref="A2:D52">
    <sortCondition ref="D2:D52"/>
  </sortState>
  <pageMargins left="0.7" right="0.7" top="0.75" bottom="0.75" header="0.3" footer="0.3"/>
  <pageSetup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D9" sqref="D9"/>
    </sheetView>
  </sheetViews>
  <sheetFormatPr defaultRowHeight="15" x14ac:dyDescent="0.25"/>
  <cols>
    <col min="1" max="1" width="14.42578125" bestFit="1" customWidth="1"/>
    <col min="2" max="2" width="10.140625" bestFit="1" customWidth="1"/>
  </cols>
  <sheetData>
    <row r="1" spans="1:3" ht="15.75" thickBot="1" x14ac:dyDescent="0.3">
      <c r="A1" s="66" t="s">
        <v>1122</v>
      </c>
      <c r="B1" s="66" t="s">
        <v>1121</v>
      </c>
      <c r="C1" s="67" t="s">
        <v>1127</v>
      </c>
    </row>
    <row r="2" spans="1:3" x14ac:dyDescent="0.25">
      <c r="A2" s="65" t="s">
        <v>945</v>
      </c>
      <c r="B2" s="65" t="s">
        <v>944</v>
      </c>
      <c r="C2" s="68" t="s">
        <v>1128</v>
      </c>
    </row>
    <row r="3" spans="1:3" x14ac:dyDescent="0.25">
      <c r="A3" s="65" t="s">
        <v>494</v>
      </c>
      <c r="B3" s="65" t="s">
        <v>493</v>
      </c>
      <c r="C3" s="68" t="s">
        <v>1128</v>
      </c>
    </row>
    <row r="4" spans="1:3" x14ac:dyDescent="0.25">
      <c r="A4" s="65" t="s">
        <v>1023</v>
      </c>
      <c r="B4" s="65" t="s">
        <v>1022</v>
      </c>
      <c r="C4" s="68" t="s">
        <v>1129</v>
      </c>
    </row>
    <row r="5" spans="1:3" x14ac:dyDescent="0.25">
      <c r="A5" s="65" t="s">
        <v>846</v>
      </c>
      <c r="B5" s="65" t="s">
        <v>845</v>
      </c>
      <c r="C5" s="75" t="s">
        <v>1128</v>
      </c>
    </row>
    <row r="6" spans="1:3" x14ac:dyDescent="0.25">
      <c r="A6" s="65" t="s">
        <v>1074</v>
      </c>
      <c r="B6" s="65" t="s">
        <v>1073</v>
      </c>
      <c r="C6" s="68" t="s">
        <v>1130</v>
      </c>
    </row>
    <row r="7" spans="1:3" x14ac:dyDescent="0.25">
      <c r="A7" s="65" t="s">
        <v>423</v>
      </c>
      <c r="B7" s="65" t="s">
        <v>422</v>
      </c>
      <c r="C7" s="68" t="s">
        <v>1129</v>
      </c>
    </row>
    <row r="8" spans="1:3" x14ac:dyDescent="0.25">
      <c r="A8" s="65" t="s">
        <v>1031</v>
      </c>
      <c r="B8" s="65" t="s">
        <v>1030</v>
      </c>
      <c r="C8" s="68" t="s">
        <v>1130</v>
      </c>
    </row>
    <row r="9" spans="1:3" x14ac:dyDescent="0.25">
      <c r="A9" s="65" t="s">
        <v>1051</v>
      </c>
      <c r="B9" s="65" t="s">
        <v>1050</v>
      </c>
      <c r="C9" s="68" t="s">
        <v>1128</v>
      </c>
    </row>
    <row r="10" spans="1:3" x14ac:dyDescent="0.25">
      <c r="A10" s="65" t="s">
        <v>971</v>
      </c>
      <c r="B10" s="65" t="s">
        <v>970</v>
      </c>
      <c r="C10" s="68" t="s">
        <v>1131</v>
      </c>
    </row>
    <row r="11" spans="1:3" x14ac:dyDescent="0.25">
      <c r="A11" s="65" t="s">
        <v>1082</v>
      </c>
      <c r="B11" s="65" t="s">
        <v>1081</v>
      </c>
      <c r="C11" s="68" t="s">
        <v>1128</v>
      </c>
    </row>
    <row r="12" spans="1:3" x14ac:dyDescent="0.25">
      <c r="A12" s="65" t="s">
        <v>1014</v>
      </c>
      <c r="B12" s="65" t="s">
        <v>979</v>
      </c>
      <c r="C12" s="68" t="s">
        <v>1131</v>
      </c>
    </row>
    <row r="13" spans="1:3" x14ac:dyDescent="0.25">
      <c r="A13" s="65" t="s">
        <v>401</v>
      </c>
      <c r="B13" s="65" t="s">
        <v>400</v>
      </c>
      <c r="C13" s="68" t="s">
        <v>1131</v>
      </c>
    </row>
    <row r="14" spans="1:3" x14ac:dyDescent="0.25">
      <c r="A14" s="65" t="s">
        <v>1003</v>
      </c>
      <c r="B14" s="65" t="s">
        <v>1002</v>
      </c>
      <c r="C14" s="68" t="s">
        <v>1130</v>
      </c>
    </row>
    <row r="15" spans="1:3" x14ac:dyDescent="0.25">
      <c r="A15" s="65" t="s">
        <v>515</v>
      </c>
      <c r="B15" s="65" t="s">
        <v>1057</v>
      </c>
      <c r="C15" s="75"/>
    </row>
    <row r="16" spans="1:3" x14ac:dyDescent="0.25">
      <c r="A16" s="65" t="s">
        <v>531</v>
      </c>
      <c r="B16" s="65" t="s">
        <v>530</v>
      </c>
      <c r="C16" s="68" t="s">
        <v>1128</v>
      </c>
    </row>
    <row r="17" spans="1:3" x14ac:dyDescent="0.25">
      <c r="A17" s="65" t="s">
        <v>373</v>
      </c>
      <c r="B17" s="65" t="s">
        <v>372</v>
      </c>
      <c r="C17" s="68" t="s">
        <v>1129</v>
      </c>
    </row>
    <row r="18" spans="1:3" x14ac:dyDescent="0.25">
      <c r="A18" s="65" t="s">
        <v>340</v>
      </c>
      <c r="B18" s="65" t="s">
        <v>339</v>
      </c>
      <c r="C18" s="68" t="s">
        <v>1130</v>
      </c>
    </row>
    <row r="19" spans="1:3" x14ac:dyDescent="0.25">
      <c r="A19" s="65" t="s">
        <v>349</v>
      </c>
      <c r="B19" s="65" t="s">
        <v>829</v>
      </c>
      <c r="C19" s="68" t="s">
        <v>1131</v>
      </c>
    </row>
    <row r="20" spans="1:3" x14ac:dyDescent="0.25">
      <c r="A20" s="65" t="s">
        <v>588</v>
      </c>
      <c r="B20" s="65" t="s">
        <v>587</v>
      </c>
      <c r="C20" s="68" t="s">
        <v>1131</v>
      </c>
    </row>
    <row r="21" spans="1:3" x14ac:dyDescent="0.25">
      <c r="A21" s="65" t="s">
        <v>419</v>
      </c>
      <c r="B21" s="65" t="s">
        <v>418</v>
      </c>
      <c r="C21" s="68" t="s">
        <v>1130</v>
      </c>
    </row>
    <row r="22" spans="1:3" x14ac:dyDescent="0.25">
      <c r="A22" s="65" t="s">
        <v>1036</v>
      </c>
      <c r="B22" s="65" t="s">
        <v>1035</v>
      </c>
      <c r="C22" s="68" t="s">
        <v>1131</v>
      </c>
    </row>
    <row r="23" spans="1:3" x14ac:dyDescent="0.25">
      <c r="A23" s="65" t="s">
        <v>585</v>
      </c>
      <c r="B23" s="65" t="s">
        <v>584</v>
      </c>
      <c r="C23" s="68" t="s">
        <v>1131</v>
      </c>
    </row>
    <row r="24" spans="1:3" x14ac:dyDescent="0.25">
      <c r="A24" s="65" t="s">
        <v>368</v>
      </c>
      <c r="B24" s="65" t="s">
        <v>367</v>
      </c>
      <c r="C24" s="68" t="s">
        <v>1131</v>
      </c>
    </row>
    <row r="25" spans="1:3" x14ac:dyDescent="0.25">
      <c r="A25" s="65" t="s">
        <v>1091</v>
      </c>
      <c r="B25" s="65" t="s">
        <v>1090</v>
      </c>
      <c r="C25" s="68" t="s">
        <v>1131</v>
      </c>
    </row>
    <row r="26" spans="1:3" x14ac:dyDescent="0.25">
      <c r="A26" s="65" t="s">
        <v>512</v>
      </c>
      <c r="B26" s="65" t="s">
        <v>511</v>
      </c>
      <c r="C26" s="68" t="s">
        <v>1128</v>
      </c>
    </row>
    <row r="27" spans="1:3" x14ac:dyDescent="0.25">
      <c r="A27" s="65" t="s">
        <v>493</v>
      </c>
      <c r="B27" s="65" t="s">
        <v>879</v>
      </c>
      <c r="C27" s="68" t="s">
        <v>1129</v>
      </c>
    </row>
  </sheetData>
  <sortState ref="B2:D27">
    <sortCondition ref="B2:B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1"/>
  <sheetViews>
    <sheetView workbookViewId="0">
      <selection activeCell="B12" sqref="B12"/>
    </sheetView>
  </sheetViews>
  <sheetFormatPr defaultRowHeight="15" x14ac:dyDescent="0.25"/>
  <cols>
    <col min="1" max="1" width="19" bestFit="1" customWidth="1"/>
    <col min="2" max="2" width="14.42578125" bestFit="1" customWidth="1"/>
  </cols>
  <sheetData>
    <row r="7" spans="1:2" x14ac:dyDescent="0.25">
      <c r="A7" s="27" t="s">
        <v>183</v>
      </c>
      <c r="B7" t="s">
        <v>184</v>
      </c>
    </row>
    <row r="8" spans="1:2" x14ac:dyDescent="0.25">
      <c r="B8" t="s">
        <v>185</v>
      </c>
    </row>
    <row r="9" spans="1:2" x14ac:dyDescent="0.25">
      <c r="B9" t="s">
        <v>186</v>
      </c>
    </row>
    <row r="10" spans="1:2" x14ac:dyDescent="0.25">
      <c r="B10" t="s">
        <v>58</v>
      </c>
    </row>
    <row r="11" spans="1:2" x14ac:dyDescent="0.25">
      <c r="B11"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9"/>
  <sheetViews>
    <sheetView workbookViewId="0">
      <pane ySplit="1" topLeftCell="A2" activePane="bottomLeft" state="frozen"/>
      <selection pane="bottomLeft" activeCell="F23" sqref="F23"/>
    </sheetView>
  </sheetViews>
  <sheetFormatPr defaultRowHeight="15" x14ac:dyDescent="0.25"/>
  <cols>
    <col min="4" max="5" width="14" customWidth="1"/>
    <col min="6" max="6" width="26.140625" bestFit="1" customWidth="1"/>
    <col min="7" max="7" width="40.85546875" bestFit="1" customWidth="1"/>
    <col min="8" max="8" width="7.85546875" bestFit="1" customWidth="1"/>
    <col min="9" max="9" width="48.7109375" bestFit="1" customWidth="1"/>
    <col min="29" max="29" width="40.85546875" bestFit="1" customWidth="1"/>
    <col min="32" max="32" width="16.85546875" style="96" customWidth="1"/>
  </cols>
  <sheetData>
    <row r="1" spans="1:34" s="27" customFormat="1" x14ac:dyDescent="0.25">
      <c r="A1" s="27" t="s">
        <v>1124</v>
      </c>
      <c r="B1" s="27" t="s">
        <v>1601</v>
      </c>
      <c r="D1" s="27" t="s">
        <v>1151</v>
      </c>
      <c r="E1" s="27" t="s">
        <v>1152</v>
      </c>
      <c r="F1" s="27" t="s">
        <v>1153</v>
      </c>
      <c r="G1" s="27" t="s">
        <v>1154</v>
      </c>
      <c r="H1" s="27" t="s">
        <v>1124</v>
      </c>
      <c r="I1" s="27" t="s">
        <v>1155</v>
      </c>
      <c r="J1" s="27" t="s">
        <v>1156</v>
      </c>
      <c r="K1" s="27" t="s">
        <v>1157</v>
      </c>
      <c r="L1" s="27" t="s">
        <v>1158</v>
      </c>
      <c r="M1" s="27" t="s">
        <v>1159</v>
      </c>
      <c r="N1" s="27" t="s">
        <v>1160</v>
      </c>
      <c r="O1" s="27" t="s">
        <v>1161</v>
      </c>
      <c r="P1" s="27" t="s">
        <v>1162</v>
      </c>
      <c r="Q1" s="27" t="s">
        <v>1163</v>
      </c>
      <c r="R1" s="27" t="s">
        <v>1164</v>
      </c>
      <c r="S1" s="27" t="s">
        <v>799</v>
      </c>
      <c r="T1" s="27" t="s">
        <v>1165</v>
      </c>
      <c r="U1" s="27" t="s">
        <v>1166</v>
      </c>
      <c r="V1" s="27" t="s">
        <v>1167</v>
      </c>
      <c r="W1" s="27" t="s">
        <v>1168</v>
      </c>
      <c r="X1" s="27" t="s">
        <v>1169</v>
      </c>
      <c r="Y1" s="27" t="s">
        <v>1170</v>
      </c>
      <c r="Z1" s="27" t="s">
        <v>1171</v>
      </c>
      <c r="AA1" s="27" t="s">
        <v>1172</v>
      </c>
      <c r="AB1" s="27" t="s">
        <v>1173</v>
      </c>
      <c r="AC1" s="27" t="s">
        <v>32</v>
      </c>
      <c r="AD1" s="27" t="s">
        <v>1174</v>
      </c>
      <c r="AE1" s="27" t="s">
        <v>1122</v>
      </c>
      <c r="AF1" s="95" t="s">
        <v>1175</v>
      </c>
      <c r="AG1" s="27" t="s">
        <v>1176</v>
      </c>
      <c r="AH1" s="27" t="s">
        <v>1177</v>
      </c>
    </row>
    <row r="2" spans="1:34" x14ac:dyDescent="0.25">
      <c r="A2">
        <v>1</v>
      </c>
      <c r="B2">
        <f>COUNTIF(H:H,A$2)</f>
        <v>81</v>
      </c>
      <c r="D2">
        <v>1044241</v>
      </c>
      <c r="E2">
        <v>69288169</v>
      </c>
      <c r="F2" s="91">
        <v>42669.462562465276</v>
      </c>
      <c r="G2" t="s">
        <v>334</v>
      </c>
      <c r="I2" t="s">
        <v>1178</v>
      </c>
      <c r="L2">
        <v>100</v>
      </c>
      <c r="M2" t="s">
        <v>1179</v>
      </c>
      <c r="O2">
        <v>0</v>
      </c>
      <c r="P2" t="s">
        <v>1180</v>
      </c>
      <c r="Q2" t="s">
        <v>1181</v>
      </c>
      <c r="R2" t="s">
        <v>1181</v>
      </c>
      <c r="S2" t="s">
        <v>1181</v>
      </c>
      <c r="T2" t="s">
        <v>1180</v>
      </c>
      <c r="U2" s="92">
        <v>42782.333333333336</v>
      </c>
      <c r="W2" t="s">
        <v>1180</v>
      </c>
      <c r="X2" t="s">
        <v>1181</v>
      </c>
      <c r="Y2" t="s">
        <v>1181</v>
      </c>
      <c r="Z2" t="s">
        <v>1181</v>
      </c>
      <c r="AA2" t="s">
        <v>1182</v>
      </c>
      <c r="AB2">
        <v>2847346</v>
      </c>
      <c r="AC2" t="s">
        <v>334</v>
      </c>
      <c r="AD2" t="s">
        <v>1183</v>
      </c>
      <c r="AE2" t="s">
        <v>1184</v>
      </c>
      <c r="AF2" s="96">
        <v>723377701</v>
      </c>
      <c r="AG2" t="s">
        <v>1185</v>
      </c>
      <c r="AH2" t="s">
        <v>858</v>
      </c>
    </row>
    <row r="3" spans="1:34" x14ac:dyDescent="0.25">
      <c r="A3">
        <v>2</v>
      </c>
      <c r="B3">
        <f>COUNTIF(H:H,A$3)</f>
        <v>27</v>
      </c>
      <c r="D3">
        <v>1047019</v>
      </c>
      <c r="E3">
        <v>96065223</v>
      </c>
      <c r="F3" s="91">
        <v>42669.429914560184</v>
      </c>
      <c r="G3" t="s">
        <v>1187</v>
      </c>
      <c r="H3">
        <v>1</v>
      </c>
      <c r="I3" t="s">
        <v>1178</v>
      </c>
      <c r="L3">
        <v>100</v>
      </c>
      <c r="M3" t="s">
        <v>1188</v>
      </c>
      <c r="O3">
        <v>0</v>
      </c>
      <c r="P3" t="s">
        <v>1180</v>
      </c>
      <c r="Q3" t="s">
        <v>1181</v>
      </c>
      <c r="R3" t="s">
        <v>1181</v>
      </c>
      <c r="S3" t="s">
        <v>1181</v>
      </c>
      <c r="T3" t="s">
        <v>1180</v>
      </c>
      <c r="U3" s="92">
        <v>42782.333333333336</v>
      </c>
      <c r="W3" t="s">
        <v>1180</v>
      </c>
      <c r="X3" t="s">
        <v>1181</v>
      </c>
      <c r="Y3" t="s">
        <v>1181</v>
      </c>
      <c r="Z3" t="s">
        <v>1181</v>
      </c>
      <c r="AA3" t="s">
        <v>1182</v>
      </c>
      <c r="AB3">
        <v>2852421</v>
      </c>
      <c r="AC3" t="s">
        <v>1187</v>
      </c>
      <c r="AD3" t="s">
        <v>339</v>
      </c>
      <c r="AE3" t="s">
        <v>340</v>
      </c>
      <c r="AF3" s="96">
        <v>767663634</v>
      </c>
      <c r="AG3" t="s">
        <v>337</v>
      </c>
      <c r="AH3" t="s">
        <v>832</v>
      </c>
    </row>
    <row r="4" spans="1:34" x14ac:dyDescent="0.25">
      <c r="A4">
        <v>3</v>
      </c>
      <c r="B4">
        <f>COUNTIF(H:H,A$4)</f>
        <v>50</v>
      </c>
      <c r="D4">
        <v>1049536</v>
      </c>
      <c r="E4">
        <v>91071646</v>
      </c>
      <c r="F4" s="91">
        <v>42670.309164699072</v>
      </c>
      <c r="G4" t="s">
        <v>341</v>
      </c>
      <c r="H4">
        <v>1</v>
      </c>
      <c r="I4" t="s">
        <v>1178</v>
      </c>
      <c r="L4">
        <v>100</v>
      </c>
      <c r="M4" t="s">
        <v>1188</v>
      </c>
      <c r="O4">
        <v>0</v>
      </c>
      <c r="P4" t="s">
        <v>1180</v>
      </c>
      <c r="Q4" t="s">
        <v>1181</v>
      </c>
      <c r="R4" t="s">
        <v>1181</v>
      </c>
      <c r="S4" t="s">
        <v>1181</v>
      </c>
      <c r="T4" t="s">
        <v>1180</v>
      </c>
      <c r="U4" s="92">
        <v>42782.333333333336</v>
      </c>
      <c r="W4" t="s">
        <v>1180</v>
      </c>
      <c r="X4" t="s">
        <v>1181</v>
      </c>
      <c r="Y4" t="s">
        <v>1181</v>
      </c>
      <c r="Z4" t="s">
        <v>1181</v>
      </c>
      <c r="AA4" t="s">
        <v>1182</v>
      </c>
      <c r="AB4">
        <v>2859849</v>
      </c>
      <c r="AC4" t="s">
        <v>341</v>
      </c>
      <c r="AD4" t="s">
        <v>1189</v>
      </c>
      <c r="AE4" t="s">
        <v>1190</v>
      </c>
      <c r="AF4" s="96">
        <v>833887930</v>
      </c>
      <c r="AH4" t="s">
        <v>1191</v>
      </c>
    </row>
    <row r="5" spans="1:34" x14ac:dyDescent="0.25">
      <c r="D5">
        <v>1049709</v>
      </c>
      <c r="E5">
        <v>35233788</v>
      </c>
      <c r="F5" s="91">
        <v>42670.363118587964</v>
      </c>
      <c r="G5" t="s">
        <v>344</v>
      </c>
      <c r="H5">
        <v>3</v>
      </c>
      <c r="I5" t="s">
        <v>1178</v>
      </c>
      <c r="L5">
        <v>100</v>
      </c>
      <c r="M5" t="s">
        <v>1188</v>
      </c>
      <c r="O5">
        <v>0</v>
      </c>
      <c r="P5" t="s">
        <v>1180</v>
      </c>
      <c r="Q5" t="s">
        <v>1181</v>
      </c>
      <c r="R5" t="s">
        <v>1181</v>
      </c>
      <c r="S5" t="s">
        <v>1181</v>
      </c>
      <c r="T5" t="s">
        <v>1180</v>
      </c>
      <c r="U5" s="92">
        <v>42782.333333333336</v>
      </c>
      <c r="W5" t="s">
        <v>1180</v>
      </c>
      <c r="X5" t="s">
        <v>1181</v>
      </c>
      <c r="Y5" t="s">
        <v>1181</v>
      </c>
      <c r="Z5" t="s">
        <v>1181</v>
      </c>
      <c r="AA5" t="s">
        <v>1182</v>
      </c>
      <c r="AB5">
        <v>2860263</v>
      </c>
      <c r="AC5" t="s">
        <v>344</v>
      </c>
      <c r="AD5" t="s">
        <v>1192</v>
      </c>
      <c r="AE5" t="s">
        <v>1193</v>
      </c>
      <c r="AF5" s="96">
        <v>848756856</v>
      </c>
      <c r="AG5" t="s">
        <v>345</v>
      </c>
      <c r="AH5" t="s">
        <v>832</v>
      </c>
    </row>
    <row r="6" spans="1:34" x14ac:dyDescent="0.25">
      <c r="D6">
        <v>1050317</v>
      </c>
      <c r="E6">
        <v>92346981</v>
      </c>
      <c r="F6" s="91">
        <v>42670.468785081015</v>
      </c>
      <c r="G6" t="s">
        <v>347</v>
      </c>
      <c r="H6">
        <v>2</v>
      </c>
      <c r="I6" t="s">
        <v>1178</v>
      </c>
      <c r="L6">
        <v>100</v>
      </c>
      <c r="M6" t="s">
        <v>1188</v>
      </c>
      <c r="O6">
        <v>0</v>
      </c>
      <c r="P6" t="s">
        <v>1180</v>
      </c>
      <c r="Q6" t="s">
        <v>1181</v>
      </c>
      <c r="R6" t="s">
        <v>1181</v>
      </c>
      <c r="S6" t="s">
        <v>1181</v>
      </c>
      <c r="T6" t="s">
        <v>1180</v>
      </c>
      <c r="U6" s="92">
        <v>42782.333333333336</v>
      </c>
      <c r="W6" t="s">
        <v>1180</v>
      </c>
      <c r="X6" t="s">
        <v>1181</v>
      </c>
      <c r="Y6" t="s">
        <v>1181</v>
      </c>
      <c r="Z6" t="s">
        <v>1181</v>
      </c>
      <c r="AA6" t="s">
        <v>1182</v>
      </c>
      <c r="AB6">
        <v>2863360</v>
      </c>
      <c r="AC6" t="s">
        <v>347</v>
      </c>
      <c r="AD6" t="s">
        <v>1194</v>
      </c>
      <c r="AE6" t="s">
        <v>349</v>
      </c>
      <c r="AF6" s="96">
        <v>824292571</v>
      </c>
      <c r="AH6" t="s">
        <v>832</v>
      </c>
    </row>
    <row r="7" spans="1:34" x14ac:dyDescent="0.25">
      <c r="D7">
        <v>1050538</v>
      </c>
      <c r="E7">
        <v>43386480</v>
      </c>
      <c r="F7" s="91">
        <v>42670.509623969905</v>
      </c>
      <c r="G7" t="s">
        <v>350</v>
      </c>
      <c r="I7" t="s">
        <v>1178</v>
      </c>
      <c r="L7">
        <v>100</v>
      </c>
      <c r="M7" t="s">
        <v>1188</v>
      </c>
      <c r="O7">
        <v>0</v>
      </c>
      <c r="P7" t="s">
        <v>1180</v>
      </c>
      <c r="Q7" t="s">
        <v>1181</v>
      </c>
      <c r="R7" t="s">
        <v>1181</v>
      </c>
      <c r="S7" t="s">
        <v>1181</v>
      </c>
      <c r="T7" t="s">
        <v>1180</v>
      </c>
      <c r="U7" s="92">
        <v>42782.333333333336</v>
      </c>
      <c r="W7" t="s">
        <v>1180</v>
      </c>
      <c r="X7" t="s">
        <v>1181</v>
      </c>
      <c r="Y7" t="s">
        <v>1181</v>
      </c>
      <c r="Z7" t="s">
        <v>1181</v>
      </c>
      <c r="AA7" t="s">
        <v>1182</v>
      </c>
      <c r="AB7">
        <v>2863948</v>
      </c>
      <c r="AC7" t="s">
        <v>350</v>
      </c>
      <c r="AD7" t="s">
        <v>1195</v>
      </c>
      <c r="AE7" t="s">
        <v>1196</v>
      </c>
      <c r="AF7" s="96">
        <v>823193232</v>
      </c>
      <c r="AH7" t="s">
        <v>832</v>
      </c>
    </row>
    <row r="8" spans="1:34" x14ac:dyDescent="0.25">
      <c r="D8">
        <v>1050538</v>
      </c>
      <c r="E8">
        <v>30251006</v>
      </c>
      <c r="F8" s="91">
        <v>42670.509623969905</v>
      </c>
      <c r="G8" t="s">
        <v>350</v>
      </c>
      <c r="I8" t="s">
        <v>1178</v>
      </c>
      <c r="L8">
        <v>100</v>
      </c>
      <c r="M8" t="s">
        <v>1188</v>
      </c>
      <c r="O8">
        <v>0</v>
      </c>
      <c r="P8" t="s">
        <v>1180</v>
      </c>
      <c r="Q8" t="s">
        <v>1181</v>
      </c>
      <c r="R8" t="s">
        <v>1181</v>
      </c>
      <c r="S8" t="s">
        <v>1181</v>
      </c>
      <c r="T8" t="s">
        <v>1180</v>
      </c>
      <c r="U8" s="92">
        <v>42782.333333333336</v>
      </c>
      <c r="W8" t="s">
        <v>1180</v>
      </c>
      <c r="X8" t="s">
        <v>1181</v>
      </c>
      <c r="Y8" t="s">
        <v>1181</v>
      </c>
      <c r="Z8" t="s">
        <v>1181</v>
      </c>
      <c r="AA8" t="s">
        <v>1182</v>
      </c>
      <c r="AB8">
        <v>2863949</v>
      </c>
      <c r="AC8" t="s">
        <v>352</v>
      </c>
      <c r="AD8" t="s">
        <v>1197</v>
      </c>
      <c r="AE8" t="s">
        <v>1198</v>
      </c>
      <c r="AF8" s="96">
        <v>814978404</v>
      </c>
      <c r="AH8" t="s">
        <v>858</v>
      </c>
    </row>
    <row r="9" spans="1:34" x14ac:dyDescent="0.25">
      <c r="D9">
        <v>1050538</v>
      </c>
      <c r="E9">
        <v>29220672</v>
      </c>
      <c r="F9" s="91">
        <v>42670.509623969905</v>
      </c>
      <c r="G9" t="s">
        <v>350</v>
      </c>
      <c r="I9" t="s">
        <v>1178</v>
      </c>
      <c r="L9">
        <v>100</v>
      </c>
      <c r="M9" t="s">
        <v>1188</v>
      </c>
      <c r="O9">
        <v>0</v>
      </c>
      <c r="P9" t="s">
        <v>1180</v>
      </c>
      <c r="Q9" t="s">
        <v>1181</v>
      </c>
      <c r="R9" t="s">
        <v>1181</v>
      </c>
      <c r="S9" t="s">
        <v>1181</v>
      </c>
      <c r="T9" t="s">
        <v>1180</v>
      </c>
      <c r="U9" s="92">
        <v>42782.333333333336</v>
      </c>
      <c r="W9" t="s">
        <v>1180</v>
      </c>
      <c r="X9" t="s">
        <v>1181</v>
      </c>
      <c r="Y9" t="s">
        <v>1181</v>
      </c>
      <c r="Z9" t="s">
        <v>1181</v>
      </c>
      <c r="AA9" t="s">
        <v>1182</v>
      </c>
      <c r="AB9">
        <v>2863950</v>
      </c>
      <c r="AC9" t="s">
        <v>354</v>
      </c>
      <c r="AD9" t="s">
        <v>1199</v>
      </c>
      <c r="AE9" t="s">
        <v>1200</v>
      </c>
      <c r="AF9" s="96">
        <v>824985054</v>
      </c>
      <c r="AH9" t="s">
        <v>832</v>
      </c>
    </row>
    <row r="10" spans="1:34" x14ac:dyDescent="0.25">
      <c r="D10">
        <v>1050552</v>
      </c>
      <c r="E10">
        <v>71642376</v>
      </c>
      <c r="F10" s="91">
        <v>42670.514307534722</v>
      </c>
      <c r="G10" t="s">
        <v>356</v>
      </c>
      <c r="I10" t="s">
        <v>1178</v>
      </c>
      <c r="L10">
        <v>100</v>
      </c>
      <c r="M10" t="s">
        <v>1188</v>
      </c>
      <c r="O10">
        <v>0</v>
      </c>
      <c r="P10" t="s">
        <v>1180</v>
      </c>
      <c r="Q10" t="s">
        <v>1181</v>
      </c>
      <c r="R10" t="s">
        <v>1181</v>
      </c>
      <c r="S10" t="s">
        <v>1181</v>
      </c>
      <c r="T10" t="s">
        <v>1180</v>
      </c>
      <c r="U10" s="92">
        <v>42782.333333333336</v>
      </c>
      <c r="W10" t="s">
        <v>1180</v>
      </c>
      <c r="X10" t="s">
        <v>1181</v>
      </c>
      <c r="Y10" t="s">
        <v>1181</v>
      </c>
      <c r="Z10" t="s">
        <v>1181</v>
      </c>
      <c r="AA10" t="s">
        <v>1182</v>
      </c>
      <c r="AB10">
        <v>2863981</v>
      </c>
      <c r="AC10" t="s">
        <v>356</v>
      </c>
      <c r="AD10" t="s">
        <v>1201</v>
      </c>
      <c r="AE10" t="s">
        <v>1202</v>
      </c>
      <c r="AF10" s="96">
        <v>787413150</v>
      </c>
      <c r="AG10" t="s">
        <v>357</v>
      </c>
      <c r="AH10" t="s">
        <v>858</v>
      </c>
    </row>
    <row r="11" spans="1:34" x14ac:dyDescent="0.25">
      <c r="D11">
        <v>1051686</v>
      </c>
      <c r="E11">
        <v>20369942</v>
      </c>
      <c r="F11" s="91">
        <v>42670.760185173611</v>
      </c>
      <c r="G11" t="s">
        <v>359</v>
      </c>
      <c r="I11" t="s">
        <v>1178</v>
      </c>
      <c r="L11">
        <v>100</v>
      </c>
      <c r="M11" t="s">
        <v>1188</v>
      </c>
      <c r="O11">
        <v>0</v>
      </c>
      <c r="P11" t="s">
        <v>1180</v>
      </c>
      <c r="Q11" t="s">
        <v>1181</v>
      </c>
      <c r="R11" t="s">
        <v>1181</v>
      </c>
      <c r="S11" t="s">
        <v>1181</v>
      </c>
      <c r="T11" t="s">
        <v>1180</v>
      </c>
      <c r="U11" s="92">
        <v>42782.333333333336</v>
      </c>
      <c r="W11" t="s">
        <v>1180</v>
      </c>
      <c r="X11" t="s">
        <v>1181</v>
      </c>
      <c r="Y11" t="s">
        <v>1181</v>
      </c>
      <c r="Z11" t="s">
        <v>1181</v>
      </c>
      <c r="AA11" t="s">
        <v>1182</v>
      </c>
      <c r="AB11">
        <v>2909184</v>
      </c>
      <c r="AC11" t="s">
        <v>359</v>
      </c>
      <c r="AD11" t="s">
        <v>1203</v>
      </c>
      <c r="AE11" t="s">
        <v>1204</v>
      </c>
      <c r="AF11" s="96">
        <v>843640933</v>
      </c>
      <c r="AH11" t="s">
        <v>858</v>
      </c>
    </row>
    <row r="12" spans="1:34" x14ac:dyDescent="0.25">
      <c r="D12">
        <v>1052173</v>
      </c>
      <c r="E12">
        <v>58271463</v>
      </c>
      <c r="F12" s="91">
        <v>42670.909711562497</v>
      </c>
      <c r="G12" t="s">
        <v>361</v>
      </c>
      <c r="H12">
        <v>3</v>
      </c>
      <c r="I12" t="s">
        <v>1178</v>
      </c>
      <c r="L12">
        <v>100</v>
      </c>
      <c r="M12" t="s">
        <v>1188</v>
      </c>
      <c r="O12">
        <v>0</v>
      </c>
      <c r="P12" t="s">
        <v>1180</v>
      </c>
      <c r="Q12" t="s">
        <v>1181</v>
      </c>
      <c r="R12" t="s">
        <v>1181</v>
      </c>
      <c r="S12" t="s">
        <v>1181</v>
      </c>
      <c r="T12" t="s">
        <v>1180</v>
      </c>
      <c r="U12" s="92">
        <v>42782.333333333336</v>
      </c>
      <c r="W12" t="s">
        <v>1180</v>
      </c>
      <c r="X12" t="s">
        <v>1181</v>
      </c>
      <c r="Y12" t="s">
        <v>1181</v>
      </c>
      <c r="Z12" t="s">
        <v>1181</v>
      </c>
      <c r="AA12" t="s">
        <v>1182</v>
      </c>
      <c r="AB12">
        <v>2910698</v>
      </c>
      <c r="AC12" t="s">
        <v>361</v>
      </c>
      <c r="AD12" t="s">
        <v>1205</v>
      </c>
      <c r="AE12" t="s">
        <v>1206</v>
      </c>
      <c r="AF12" s="96">
        <v>793764639</v>
      </c>
      <c r="AH12" t="s">
        <v>832</v>
      </c>
    </row>
    <row r="13" spans="1:34" x14ac:dyDescent="0.25">
      <c r="D13">
        <v>1056652</v>
      </c>
      <c r="E13">
        <v>53139866</v>
      </c>
      <c r="F13" s="91">
        <v>42671.760612395832</v>
      </c>
      <c r="G13" t="s">
        <v>363</v>
      </c>
      <c r="H13">
        <v>1</v>
      </c>
      <c r="I13" t="s">
        <v>1178</v>
      </c>
      <c r="L13">
        <v>100</v>
      </c>
      <c r="M13" t="s">
        <v>1188</v>
      </c>
      <c r="O13">
        <v>0</v>
      </c>
      <c r="P13" t="s">
        <v>1180</v>
      </c>
      <c r="Q13" t="s">
        <v>1181</v>
      </c>
      <c r="R13" t="s">
        <v>1181</v>
      </c>
      <c r="S13" t="s">
        <v>1181</v>
      </c>
      <c r="T13" t="s">
        <v>1180</v>
      </c>
      <c r="U13" s="92">
        <v>42782.333333333336</v>
      </c>
      <c r="W13" t="s">
        <v>1180</v>
      </c>
      <c r="X13" t="s">
        <v>1181</v>
      </c>
      <c r="Y13" t="s">
        <v>1181</v>
      </c>
      <c r="Z13" t="s">
        <v>1181</v>
      </c>
      <c r="AA13" t="s">
        <v>1182</v>
      </c>
      <c r="AB13">
        <v>2920479</v>
      </c>
      <c r="AC13" t="s">
        <v>363</v>
      </c>
      <c r="AD13" t="s">
        <v>1207</v>
      </c>
      <c r="AE13" t="s">
        <v>1208</v>
      </c>
      <c r="AF13" s="96">
        <v>616632306</v>
      </c>
      <c r="AH13" t="s">
        <v>832</v>
      </c>
    </row>
    <row r="14" spans="1:34" x14ac:dyDescent="0.25">
      <c r="D14">
        <v>1059857</v>
      </c>
      <c r="E14">
        <v>86721743</v>
      </c>
      <c r="F14" s="91">
        <v>42674.430003310183</v>
      </c>
      <c r="G14" t="s">
        <v>365</v>
      </c>
      <c r="H14">
        <v>1</v>
      </c>
      <c r="I14" t="s">
        <v>1178</v>
      </c>
      <c r="L14">
        <v>100</v>
      </c>
      <c r="M14" t="s">
        <v>1188</v>
      </c>
      <c r="O14">
        <v>0</v>
      </c>
      <c r="P14" t="s">
        <v>1180</v>
      </c>
      <c r="Q14" t="s">
        <v>1181</v>
      </c>
      <c r="R14" t="s">
        <v>1181</v>
      </c>
      <c r="S14" t="s">
        <v>1181</v>
      </c>
      <c r="T14" t="s">
        <v>1180</v>
      </c>
      <c r="U14" s="92">
        <v>42782.333333333336</v>
      </c>
      <c r="W14" t="s">
        <v>1180</v>
      </c>
      <c r="X14" t="s">
        <v>1181</v>
      </c>
      <c r="Y14" t="s">
        <v>1181</v>
      </c>
      <c r="Z14" t="s">
        <v>1181</v>
      </c>
      <c r="AA14" t="s">
        <v>1182</v>
      </c>
      <c r="AB14">
        <v>2928011</v>
      </c>
      <c r="AC14" t="s">
        <v>365</v>
      </c>
      <c r="AD14" t="s">
        <v>367</v>
      </c>
      <c r="AE14" t="s">
        <v>368</v>
      </c>
      <c r="AF14" s="96">
        <v>712217515</v>
      </c>
      <c r="AH14" t="s">
        <v>832</v>
      </c>
    </row>
    <row r="15" spans="1:34" x14ac:dyDescent="0.25">
      <c r="D15">
        <v>1065888</v>
      </c>
      <c r="E15">
        <v>63958032</v>
      </c>
      <c r="F15" s="91">
        <v>42677.336721400461</v>
      </c>
      <c r="G15" t="s">
        <v>369</v>
      </c>
      <c r="H15">
        <v>1</v>
      </c>
      <c r="I15" t="s">
        <v>1178</v>
      </c>
      <c r="L15">
        <v>100</v>
      </c>
      <c r="M15" t="s">
        <v>1188</v>
      </c>
      <c r="O15">
        <v>0</v>
      </c>
      <c r="P15" t="s">
        <v>1180</v>
      </c>
      <c r="Q15" t="s">
        <v>1181</v>
      </c>
      <c r="R15" t="s">
        <v>1181</v>
      </c>
      <c r="S15" t="s">
        <v>1181</v>
      </c>
      <c r="T15" t="s">
        <v>1180</v>
      </c>
      <c r="U15" s="92">
        <v>42782.333333333336</v>
      </c>
      <c r="W15" t="s">
        <v>1180</v>
      </c>
      <c r="X15" t="s">
        <v>1181</v>
      </c>
      <c r="Y15" t="s">
        <v>1181</v>
      </c>
      <c r="Z15" t="s">
        <v>1181</v>
      </c>
      <c r="AA15" t="s">
        <v>1182</v>
      </c>
      <c r="AB15">
        <v>2946190</v>
      </c>
      <c r="AC15" t="s">
        <v>369</v>
      </c>
      <c r="AD15" t="s">
        <v>372</v>
      </c>
      <c r="AE15" t="s">
        <v>373</v>
      </c>
      <c r="AF15" s="96">
        <v>837662732</v>
      </c>
      <c r="AG15" t="s">
        <v>370</v>
      </c>
      <c r="AH15" t="s">
        <v>832</v>
      </c>
    </row>
    <row r="16" spans="1:34" x14ac:dyDescent="0.25">
      <c r="D16">
        <v>1073272</v>
      </c>
      <c r="E16">
        <v>26924830</v>
      </c>
      <c r="F16" s="91">
        <v>42678.652015960652</v>
      </c>
      <c r="G16" t="s">
        <v>374</v>
      </c>
      <c r="H16">
        <v>1</v>
      </c>
      <c r="I16" t="s">
        <v>1178</v>
      </c>
      <c r="L16">
        <v>100</v>
      </c>
      <c r="M16" t="s">
        <v>1188</v>
      </c>
      <c r="O16">
        <v>0</v>
      </c>
      <c r="P16" t="s">
        <v>1180</v>
      </c>
      <c r="Q16" t="s">
        <v>1181</v>
      </c>
      <c r="R16" t="s">
        <v>1181</v>
      </c>
      <c r="S16" t="s">
        <v>1181</v>
      </c>
      <c r="T16" t="s">
        <v>1180</v>
      </c>
      <c r="U16" s="92">
        <v>42782.333333333336</v>
      </c>
      <c r="W16" t="s">
        <v>1180</v>
      </c>
      <c r="X16" t="s">
        <v>1181</v>
      </c>
      <c r="Y16" t="s">
        <v>1181</v>
      </c>
      <c r="Z16" t="s">
        <v>1181</v>
      </c>
      <c r="AA16" t="s">
        <v>1182</v>
      </c>
      <c r="AB16">
        <v>2960871</v>
      </c>
      <c r="AC16" t="s">
        <v>374</v>
      </c>
      <c r="AD16" t="s">
        <v>1209</v>
      </c>
      <c r="AE16" t="s">
        <v>1210</v>
      </c>
      <c r="AF16" s="96">
        <v>734839052</v>
      </c>
      <c r="AG16" t="s">
        <v>1211</v>
      </c>
      <c r="AH16" t="s">
        <v>1191</v>
      </c>
    </row>
    <row r="17" spans="4:34" x14ac:dyDescent="0.25">
      <c r="D17">
        <v>1076309</v>
      </c>
      <c r="E17">
        <v>81435957</v>
      </c>
      <c r="F17" s="91">
        <v>42681.398166446757</v>
      </c>
      <c r="G17" t="s">
        <v>329</v>
      </c>
      <c r="H17">
        <v>1</v>
      </c>
      <c r="I17" t="s">
        <v>1178</v>
      </c>
      <c r="L17">
        <v>100</v>
      </c>
      <c r="M17" t="s">
        <v>1179</v>
      </c>
      <c r="O17">
        <v>0</v>
      </c>
      <c r="P17" t="s">
        <v>1180</v>
      </c>
      <c r="Q17" t="s">
        <v>1181</v>
      </c>
      <c r="R17" t="s">
        <v>1181</v>
      </c>
      <c r="S17" t="s">
        <v>1181</v>
      </c>
      <c r="T17" t="s">
        <v>1180</v>
      </c>
      <c r="U17" s="92">
        <v>42782.333333333336</v>
      </c>
      <c r="W17" t="s">
        <v>1180</v>
      </c>
      <c r="X17" t="s">
        <v>1181</v>
      </c>
      <c r="Y17" t="s">
        <v>1181</v>
      </c>
      <c r="Z17" t="s">
        <v>1181</v>
      </c>
      <c r="AA17" t="s">
        <v>1182</v>
      </c>
      <c r="AB17">
        <v>2967987</v>
      </c>
      <c r="AC17" t="s">
        <v>329</v>
      </c>
      <c r="AD17" t="s">
        <v>1212</v>
      </c>
      <c r="AE17" t="s">
        <v>1213</v>
      </c>
      <c r="AF17" s="96">
        <v>781163291</v>
      </c>
      <c r="AH17" t="s">
        <v>832</v>
      </c>
    </row>
    <row r="18" spans="4:34" x14ac:dyDescent="0.25">
      <c r="D18">
        <v>1076660</v>
      </c>
      <c r="E18">
        <v>24851632</v>
      </c>
      <c r="F18" s="91">
        <v>42681.469617893519</v>
      </c>
      <c r="G18" t="s">
        <v>378</v>
      </c>
      <c r="H18">
        <v>3</v>
      </c>
      <c r="I18" t="s">
        <v>1178</v>
      </c>
      <c r="L18">
        <v>100</v>
      </c>
      <c r="M18" t="s">
        <v>1188</v>
      </c>
      <c r="O18">
        <v>0</v>
      </c>
      <c r="P18" t="s">
        <v>1180</v>
      </c>
      <c r="Q18" t="s">
        <v>1181</v>
      </c>
      <c r="R18" t="s">
        <v>1181</v>
      </c>
      <c r="S18" t="s">
        <v>1181</v>
      </c>
      <c r="T18" t="s">
        <v>1180</v>
      </c>
      <c r="U18" s="92">
        <v>42782.333333333336</v>
      </c>
      <c r="W18" t="s">
        <v>1180</v>
      </c>
      <c r="X18" t="s">
        <v>1181</v>
      </c>
      <c r="Y18" t="s">
        <v>1181</v>
      </c>
      <c r="Z18" t="s">
        <v>1181</v>
      </c>
      <c r="AA18" t="s">
        <v>1182</v>
      </c>
      <c r="AB18">
        <v>2969023</v>
      </c>
      <c r="AC18" t="s">
        <v>378</v>
      </c>
      <c r="AD18" t="s">
        <v>1214</v>
      </c>
      <c r="AE18" t="s">
        <v>1215</v>
      </c>
      <c r="AF18" s="96">
        <v>729033852</v>
      </c>
      <c r="AH18" t="s">
        <v>858</v>
      </c>
    </row>
    <row r="19" spans="4:34" x14ac:dyDescent="0.25">
      <c r="D19">
        <v>1082527</v>
      </c>
      <c r="E19">
        <v>31090284</v>
      </c>
      <c r="F19" s="91">
        <v>42684.329918078707</v>
      </c>
      <c r="G19" t="s">
        <v>380</v>
      </c>
      <c r="H19">
        <v>1</v>
      </c>
      <c r="I19" t="s">
        <v>1178</v>
      </c>
      <c r="L19">
        <v>100</v>
      </c>
      <c r="M19" t="s">
        <v>1188</v>
      </c>
      <c r="O19">
        <v>0</v>
      </c>
      <c r="P19" t="s">
        <v>1180</v>
      </c>
      <c r="Q19" t="s">
        <v>1181</v>
      </c>
      <c r="R19" t="s">
        <v>1181</v>
      </c>
      <c r="S19" t="s">
        <v>1181</v>
      </c>
      <c r="T19" t="s">
        <v>1180</v>
      </c>
      <c r="U19" s="92">
        <v>42782.333333333336</v>
      </c>
      <c r="W19" t="s">
        <v>1180</v>
      </c>
      <c r="X19" t="s">
        <v>1181</v>
      </c>
      <c r="Y19" t="s">
        <v>1181</v>
      </c>
      <c r="Z19" t="s">
        <v>1181</v>
      </c>
      <c r="AA19" t="s">
        <v>1182</v>
      </c>
      <c r="AB19">
        <v>2990393</v>
      </c>
      <c r="AC19" t="s">
        <v>380</v>
      </c>
      <c r="AD19" t="s">
        <v>1216</v>
      </c>
      <c r="AE19" t="s">
        <v>1217</v>
      </c>
      <c r="AF19" s="96">
        <v>27723539437</v>
      </c>
      <c r="AH19" t="s">
        <v>832</v>
      </c>
    </row>
    <row r="20" spans="4:34" x14ac:dyDescent="0.25">
      <c r="D20">
        <v>1085841</v>
      </c>
      <c r="E20">
        <v>59664494</v>
      </c>
      <c r="F20" s="91">
        <v>42686.626607997685</v>
      </c>
      <c r="G20" t="s">
        <v>381</v>
      </c>
      <c r="I20" t="s">
        <v>1178</v>
      </c>
      <c r="L20">
        <v>100</v>
      </c>
      <c r="M20" t="s">
        <v>1188</v>
      </c>
      <c r="O20">
        <v>0</v>
      </c>
      <c r="P20" t="s">
        <v>1180</v>
      </c>
      <c r="Q20" t="s">
        <v>1181</v>
      </c>
      <c r="R20" t="s">
        <v>1181</v>
      </c>
      <c r="S20" t="s">
        <v>1181</v>
      </c>
      <c r="T20" t="s">
        <v>1180</v>
      </c>
      <c r="U20" s="92">
        <v>42782.333333333336</v>
      </c>
      <c r="W20" t="s">
        <v>1180</v>
      </c>
      <c r="X20" t="s">
        <v>1181</v>
      </c>
      <c r="Y20" t="s">
        <v>1181</v>
      </c>
      <c r="Z20" t="s">
        <v>1181</v>
      </c>
      <c r="AA20" t="s">
        <v>1182</v>
      </c>
      <c r="AB20">
        <v>3000749</v>
      </c>
      <c r="AC20" t="s">
        <v>381</v>
      </c>
      <c r="AD20" t="s">
        <v>383</v>
      </c>
      <c r="AE20" t="s">
        <v>384</v>
      </c>
      <c r="AF20" s="96">
        <v>766610170</v>
      </c>
      <c r="AH20" t="s">
        <v>832</v>
      </c>
    </row>
    <row r="21" spans="4:34" x14ac:dyDescent="0.25">
      <c r="D21">
        <v>1087057</v>
      </c>
      <c r="E21">
        <v>83890878</v>
      </c>
      <c r="F21" s="91">
        <v>42688.398088414353</v>
      </c>
      <c r="G21" t="s">
        <v>333</v>
      </c>
      <c r="H21">
        <v>2</v>
      </c>
      <c r="I21" t="s">
        <v>1178</v>
      </c>
      <c r="L21">
        <v>100</v>
      </c>
      <c r="M21" t="s">
        <v>1188</v>
      </c>
      <c r="O21">
        <v>0</v>
      </c>
      <c r="P21" t="s">
        <v>1180</v>
      </c>
      <c r="Q21" t="s">
        <v>1181</v>
      </c>
      <c r="R21" t="s">
        <v>1181</v>
      </c>
      <c r="S21" t="s">
        <v>1181</v>
      </c>
      <c r="T21" t="s">
        <v>1180</v>
      </c>
      <c r="U21" s="92">
        <v>42782.333333333336</v>
      </c>
      <c r="W21" t="s">
        <v>1180</v>
      </c>
      <c r="X21" t="s">
        <v>1181</v>
      </c>
      <c r="Y21" t="s">
        <v>1181</v>
      </c>
      <c r="Z21" t="s">
        <v>1181</v>
      </c>
      <c r="AA21" t="s">
        <v>1182</v>
      </c>
      <c r="AB21">
        <v>3009944</v>
      </c>
      <c r="AC21" t="s">
        <v>333</v>
      </c>
      <c r="AD21" t="s">
        <v>1218</v>
      </c>
      <c r="AE21" t="s">
        <v>1219</v>
      </c>
      <c r="AF21" s="96">
        <v>840485528</v>
      </c>
      <c r="AH21" t="s">
        <v>858</v>
      </c>
    </row>
    <row r="22" spans="4:34" x14ac:dyDescent="0.25">
      <c r="D22">
        <v>1090768</v>
      </c>
      <c r="E22">
        <v>58721564</v>
      </c>
      <c r="F22" s="91">
        <v>42690.661118298609</v>
      </c>
      <c r="G22" t="s">
        <v>386</v>
      </c>
      <c r="H22">
        <v>3</v>
      </c>
      <c r="I22" t="s">
        <v>1178</v>
      </c>
      <c r="L22">
        <v>100</v>
      </c>
      <c r="M22" t="s">
        <v>1179</v>
      </c>
      <c r="O22">
        <v>0</v>
      </c>
      <c r="P22" t="s">
        <v>1180</v>
      </c>
      <c r="Q22" t="s">
        <v>1181</v>
      </c>
      <c r="R22" t="s">
        <v>1181</v>
      </c>
      <c r="S22" t="s">
        <v>1181</v>
      </c>
      <c r="T22" t="s">
        <v>1180</v>
      </c>
      <c r="U22" s="92">
        <v>42782.333333333336</v>
      </c>
      <c r="W22" t="s">
        <v>1180</v>
      </c>
      <c r="X22" t="s">
        <v>1181</v>
      </c>
      <c r="Y22" t="s">
        <v>1181</v>
      </c>
      <c r="Z22" t="s">
        <v>1181</v>
      </c>
      <c r="AA22" t="s">
        <v>1182</v>
      </c>
      <c r="AB22">
        <v>3021913</v>
      </c>
      <c r="AC22" t="s">
        <v>386</v>
      </c>
      <c r="AD22" t="s">
        <v>1220</v>
      </c>
      <c r="AE22" t="s">
        <v>1221</v>
      </c>
      <c r="AF22" s="96">
        <v>724036859</v>
      </c>
      <c r="AG22" t="s">
        <v>387</v>
      </c>
      <c r="AH22" t="s">
        <v>832</v>
      </c>
    </row>
    <row r="23" spans="4:34" x14ac:dyDescent="0.25">
      <c r="D23">
        <v>1090768</v>
      </c>
      <c r="E23">
        <v>51039715</v>
      </c>
      <c r="F23" s="91">
        <v>42690.661118298609</v>
      </c>
      <c r="G23" t="s">
        <v>386</v>
      </c>
      <c r="H23">
        <v>3</v>
      </c>
      <c r="I23" t="s">
        <v>1178</v>
      </c>
      <c r="L23">
        <v>100</v>
      </c>
      <c r="M23" t="s">
        <v>1179</v>
      </c>
      <c r="O23">
        <v>0</v>
      </c>
      <c r="P23" t="s">
        <v>1180</v>
      </c>
      <c r="Q23" t="s">
        <v>1181</v>
      </c>
      <c r="R23" t="s">
        <v>1181</v>
      </c>
      <c r="S23" t="s">
        <v>1181</v>
      </c>
      <c r="T23" t="s">
        <v>1180</v>
      </c>
      <c r="U23" s="92">
        <v>42782.333333333336</v>
      </c>
      <c r="W23" t="s">
        <v>1180</v>
      </c>
      <c r="X23" t="s">
        <v>1181</v>
      </c>
      <c r="Y23" t="s">
        <v>1181</v>
      </c>
      <c r="Z23" t="s">
        <v>1181</v>
      </c>
      <c r="AA23" t="s">
        <v>1182</v>
      </c>
      <c r="AB23">
        <v>3021914</v>
      </c>
      <c r="AC23" t="s">
        <v>389</v>
      </c>
      <c r="AD23" t="s">
        <v>1222</v>
      </c>
      <c r="AE23" t="s">
        <v>1223</v>
      </c>
      <c r="AF23" s="96">
        <v>761046031</v>
      </c>
      <c r="AH23" t="s">
        <v>858</v>
      </c>
    </row>
    <row r="24" spans="4:34" x14ac:dyDescent="0.25">
      <c r="D24">
        <v>1093746</v>
      </c>
      <c r="E24">
        <v>39154273</v>
      </c>
      <c r="F24" s="91">
        <v>42691.889996863429</v>
      </c>
      <c r="G24" t="s">
        <v>391</v>
      </c>
      <c r="I24" t="s">
        <v>1178</v>
      </c>
      <c r="L24">
        <v>100</v>
      </c>
      <c r="M24" t="s">
        <v>1188</v>
      </c>
      <c r="O24">
        <v>0</v>
      </c>
      <c r="P24" t="s">
        <v>1180</v>
      </c>
      <c r="Q24" t="s">
        <v>1181</v>
      </c>
      <c r="R24" t="s">
        <v>1181</v>
      </c>
      <c r="S24" t="s">
        <v>1181</v>
      </c>
      <c r="T24" t="s">
        <v>1180</v>
      </c>
      <c r="U24" s="92">
        <v>42782.333333333336</v>
      </c>
      <c r="W24" t="s">
        <v>1180</v>
      </c>
      <c r="X24" t="s">
        <v>1181</v>
      </c>
      <c r="Y24" t="s">
        <v>1181</v>
      </c>
      <c r="Z24" t="s">
        <v>1181</v>
      </c>
      <c r="AA24" t="s">
        <v>1182</v>
      </c>
      <c r="AB24">
        <v>3032140</v>
      </c>
      <c r="AC24" t="s">
        <v>391</v>
      </c>
      <c r="AD24" t="s">
        <v>1224</v>
      </c>
      <c r="AE24" t="s">
        <v>1225</v>
      </c>
      <c r="AF24" s="96">
        <v>794716983</v>
      </c>
      <c r="AH24" t="s">
        <v>858</v>
      </c>
    </row>
    <row r="25" spans="4:34" x14ac:dyDescent="0.25">
      <c r="D25">
        <v>1093746</v>
      </c>
      <c r="E25">
        <v>33097601</v>
      </c>
      <c r="F25" s="91">
        <v>42691.889996863429</v>
      </c>
      <c r="G25" t="s">
        <v>391</v>
      </c>
      <c r="I25" t="s">
        <v>1178</v>
      </c>
      <c r="L25">
        <v>100</v>
      </c>
      <c r="M25" t="s">
        <v>1188</v>
      </c>
      <c r="O25">
        <v>0</v>
      </c>
      <c r="P25" t="s">
        <v>1180</v>
      </c>
      <c r="Q25" t="s">
        <v>1181</v>
      </c>
      <c r="R25" t="s">
        <v>1181</v>
      </c>
      <c r="S25" t="s">
        <v>1181</v>
      </c>
      <c r="T25" t="s">
        <v>1180</v>
      </c>
      <c r="U25" s="92">
        <v>42782.333333333336</v>
      </c>
      <c r="W25" t="s">
        <v>1180</v>
      </c>
      <c r="X25" t="s">
        <v>1181</v>
      </c>
      <c r="Y25" t="s">
        <v>1181</v>
      </c>
      <c r="Z25" t="s">
        <v>1181</v>
      </c>
      <c r="AA25" t="s">
        <v>1182</v>
      </c>
      <c r="AB25">
        <v>3032141</v>
      </c>
      <c r="AC25" t="s">
        <v>393</v>
      </c>
      <c r="AD25" t="s">
        <v>1226</v>
      </c>
      <c r="AE25" t="s">
        <v>1227</v>
      </c>
      <c r="AF25" s="96">
        <v>812785883</v>
      </c>
      <c r="AH25" t="s">
        <v>858</v>
      </c>
    </row>
    <row r="26" spans="4:34" x14ac:dyDescent="0.25">
      <c r="D26">
        <v>1094756</v>
      </c>
      <c r="E26">
        <v>97615333</v>
      </c>
      <c r="F26" s="91">
        <v>42692.682282824077</v>
      </c>
      <c r="G26" t="s">
        <v>395</v>
      </c>
      <c r="H26">
        <v>1</v>
      </c>
      <c r="I26" t="s">
        <v>1178</v>
      </c>
      <c r="L26">
        <v>100</v>
      </c>
      <c r="M26" t="s">
        <v>1228</v>
      </c>
      <c r="O26">
        <v>0</v>
      </c>
      <c r="P26" t="s">
        <v>1180</v>
      </c>
      <c r="Q26" t="s">
        <v>1181</v>
      </c>
      <c r="R26" t="s">
        <v>1181</v>
      </c>
      <c r="S26" t="s">
        <v>1181</v>
      </c>
      <c r="T26" t="s">
        <v>1180</v>
      </c>
      <c r="U26" s="92">
        <v>42782.333333333336</v>
      </c>
      <c r="W26" t="s">
        <v>1180</v>
      </c>
      <c r="X26" t="s">
        <v>1181</v>
      </c>
      <c r="Y26" t="s">
        <v>1181</v>
      </c>
      <c r="Z26" t="s">
        <v>1181</v>
      </c>
      <c r="AA26" t="s">
        <v>1182</v>
      </c>
      <c r="AB26">
        <v>3035277</v>
      </c>
      <c r="AC26" t="s">
        <v>395</v>
      </c>
      <c r="AD26" t="s">
        <v>1229</v>
      </c>
      <c r="AE26" t="s">
        <v>1230</v>
      </c>
      <c r="AF26" s="96">
        <v>833267907</v>
      </c>
      <c r="AH26" t="s">
        <v>832</v>
      </c>
    </row>
    <row r="27" spans="4:34" x14ac:dyDescent="0.25">
      <c r="D27">
        <v>1095949</v>
      </c>
      <c r="E27">
        <v>30421318</v>
      </c>
      <c r="F27" s="91">
        <v>42694.840471608797</v>
      </c>
      <c r="G27" t="s">
        <v>397</v>
      </c>
      <c r="H27">
        <v>2</v>
      </c>
      <c r="I27" t="s">
        <v>1178</v>
      </c>
      <c r="L27">
        <v>100</v>
      </c>
      <c r="M27" t="s">
        <v>1188</v>
      </c>
      <c r="O27">
        <v>0</v>
      </c>
      <c r="P27" t="s">
        <v>1180</v>
      </c>
      <c r="Q27" t="s">
        <v>1181</v>
      </c>
      <c r="R27" t="s">
        <v>1181</v>
      </c>
      <c r="S27" t="s">
        <v>1181</v>
      </c>
      <c r="T27" t="s">
        <v>1180</v>
      </c>
      <c r="U27" s="92">
        <v>42782.333333333336</v>
      </c>
      <c r="W27" t="s">
        <v>1180</v>
      </c>
      <c r="X27" t="s">
        <v>1181</v>
      </c>
      <c r="Y27" t="s">
        <v>1181</v>
      </c>
      <c r="Z27" t="s">
        <v>1181</v>
      </c>
      <c r="AA27" t="s">
        <v>1182</v>
      </c>
      <c r="AB27">
        <v>3039297</v>
      </c>
      <c r="AC27" t="s">
        <v>397</v>
      </c>
      <c r="AD27" t="s">
        <v>400</v>
      </c>
      <c r="AE27" t="s">
        <v>401</v>
      </c>
      <c r="AF27" s="96">
        <v>27834157448</v>
      </c>
      <c r="AG27" t="s">
        <v>398</v>
      </c>
      <c r="AH27" t="s">
        <v>832</v>
      </c>
    </row>
    <row r="28" spans="4:34" x14ac:dyDescent="0.25">
      <c r="D28">
        <v>1100409</v>
      </c>
      <c r="E28">
        <v>72934297</v>
      </c>
      <c r="F28" s="91">
        <v>42697.767627673609</v>
      </c>
      <c r="G28" t="s">
        <v>402</v>
      </c>
      <c r="I28" t="s">
        <v>1178</v>
      </c>
      <c r="L28">
        <v>0</v>
      </c>
      <c r="M28" t="s">
        <v>1231</v>
      </c>
      <c r="O28">
        <v>0</v>
      </c>
      <c r="P28" t="s">
        <v>1180</v>
      </c>
      <c r="Q28" t="s">
        <v>1181</v>
      </c>
      <c r="R28" t="s">
        <v>1181</v>
      </c>
      <c r="S28" t="s">
        <v>799</v>
      </c>
      <c r="T28" t="s">
        <v>1180</v>
      </c>
      <c r="U28" s="92">
        <v>42782.333333333336</v>
      </c>
      <c r="W28" t="s">
        <v>1180</v>
      </c>
      <c r="X28" t="s">
        <v>1181</v>
      </c>
      <c r="Y28" t="s">
        <v>1181</v>
      </c>
      <c r="Z28" t="s">
        <v>1181</v>
      </c>
      <c r="AA28" t="s">
        <v>1182</v>
      </c>
      <c r="AB28">
        <v>3053807</v>
      </c>
      <c r="AC28" t="s">
        <v>402</v>
      </c>
      <c r="AD28" t="s">
        <v>1232</v>
      </c>
      <c r="AE28" t="s">
        <v>1233</v>
      </c>
    </row>
    <row r="29" spans="4:34" x14ac:dyDescent="0.25">
      <c r="D29">
        <v>1109986</v>
      </c>
      <c r="E29">
        <v>55993492</v>
      </c>
      <c r="F29" s="91">
        <v>42705.610504212964</v>
      </c>
      <c r="G29" t="s">
        <v>404</v>
      </c>
      <c r="H29">
        <v>1</v>
      </c>
      <c r="I29" t="s">
        <v>1178</v>
      </c>
      <c r="L29">
        <v>100</v>
      </c>
      <c r="M29" t="s">
        <v>1188</v>
      </c>
      <c r="O29">
        <v>0</v>
      </c>
      <c r="P29" t="s">
        <v>1180</v>
      </c>
      <c r="Q29" t="s">
        <v>1181</v>
      </c>
      <c r="R29" t="s">
        <v>1181</v>
      </c>
      <c r="S29" t="s">
        <v>1181</v>
      </c>
      <c r="T29" t="s">
        <v>1180</v>
      </c>
      <c r="U29" s="92">
        <v>42782.333333333336</v>
      </c>
      <c r="W29" t="s">
        <v>1180</v>
      </c>
      <c r="X29" t="s">
        <v>1181</v>
      </c>
      <c r="Y29" t="s">
        <v>1181</v>
      </c>
      <c r="Z29" t="s">
        <v>1181</v>
      </c>
      <c r="AA29" t="s">
        <v>1182</v>
      </c>
      <c r="AB29">
        <v>3086337</v>
      </c>
      <c r="AC29" t="s">
        <v>404</v>
      </c>
      <c r="AD29" t="s">
        <v>1234</v>
      </c>
      <c r="AE29" t="s">
        <v>1235</v>
      </c>
      <c r="AF29" s="96">
        <v>611683590</v>
      </c>
      <c r="AG29" t="s">
        <v>1236</v>
      </c>
      <c r="AH29" t="s">
        <v>832</v>
      </c>
    </row>
    <row r="30" spans="4:34" x14ac:dyDescent="0.25">
      <c r="D30">
        <v>1110442</v>
      </c>
      <c r="E30">
        <v>76328387</v>
      </c>
      <c r="F30" s="91">
        <v>42705.851784687497</v>
      </c>
      <c r="G30" t="s">
        <v>407</v>
      </c>
      <c r="I30" t="s">
        <v>1178</v>
      </c>
      <c r="L30">
        <v>100</v>
      </c>
      <c r="M30" t="s">
        <v>1188</v>
      </c>
      <c r="O30">
        <v>0</v>
      </c>
      <c r="P30" t="s">
        <v>1180</v>
      </c>
      <c r="Q30" t="s">
        <v>1181</v>
      </c>
      <c r="R30" t="s">
        <v>1181</v>
      </c>
      <c r="S30" t="s">
        <v>1181</v>
      </c>
      <c r="T30" t="s">
        <v>1180</v>
      </c>
      <c r="U30" s="92">
        <v>42782.333333333336</v>
      </c>
      <c r="W30" t="s">
        <v>1180</v>
      </c>
      <c r="X30" t="s">
        <v>1181</v>
      </c>
      <c r="Y30" t="s">
        <v>1181</v>
      </c>
      <c r="Z30" t="s">
        <v>1181</v>
      </c>
      <c r="AA30" t="s">
        <v>1182</v>
      </c>
      <c r="AB30">
        <v>3087883</v>
      </c>
      <c r="AC30" t="s">
        <v>407</v>
      </c>
      <c r="AD30" t="s">
        <v>1237</v>
      </c>
      <c r="AE30" t="s">
        <v>1238</v>
      </c>
      <c r="AF30" s="96">
        <v>820568422</v>
      </c>
      <c r="AH30" t="s">
        <v>832</v>
      </c>
    </row>
    <row r="31" spans="4:34" x14ac:dyDescent="0.25">
      <c r="D31">
        <v>1110714</v>
      </c>
      <c r="E31">
        <v>85300078</v>
      </c>
      <c r="F31" s="91">
        <v>42706.363594965274</v>
      </c>
      <c r="G31" t="s">
        <v>381</v>
      </c>
      <c r="H31">
        <v>3</v>
      </c>
      <c r="I31" t="s">
        <v>1178</v>
      </c>
      <c r="L31">
        <v>100</v>
      </c>
      <c r="M31" t="s">
        <v>1188</v>
      </c>
      <c r="O31">
        <v>0</v>
      </c>
      <c r="P31" t="s">
        <v>1180</v>
      </c>
      <c r="Q31" t="s">
        <v>1181</v>
      </c>
      <c r="R31" t="s">
        <v>1181</v>
      </c>
      <c r="S31" t="s">
        <v>1181</v>
      </c>
      <c r="T31" t="s">
        <v>1180</v>
      </c>
      <c r="U31" s="92">
        <v>42782.333333333336</v>
      </c>
      <c r="W31" t="s">
        <v>1180</v>
      </c>
      <c r="X31" t="s">
        <v>1181</v>
      </c>
      <c r="Y31" t="s">
        <v>1181</v>
      </c>
      <c r="Z31" t="s">
        <v>1181</v>
      </c>
      <c r="AA31" t="s">
        <v>1182</v>
      </c>
      <c r="AB31">
        <v>3088661</v>
      </c>
      <c r="AC31" t="s">
        <v>381</v>
      </c>
      <c r="AD31" t="s">
        <v>383</v>
      </c>
      <c r="AE31" t="s">
        <v>384</v>
      </c>
      <c r="AF31" s="96">
        <v>766610170</v>
      </c>
      <c r="AH31" t="s">
        <v>1239</v>
      </c>
    </row>
    <row r="32" spans="4:34" x14ac:dyDescent="0.25">
      <c r="D32">
        <v>1110799</v>
      </c>
      <c r="E32">
        <v>31853732</v>
      </c>
      <c r="F32" s="91">
        <v>42706.39319865741</v>
      </c>
      <c r="G32" t="s">
        <v>409</v>
      </c>
      <c r="H32">
        <v>3</v>
      </c>
      <c r="I32" t="s">
        <v>1178</v>
      </c>
      <c r="L32">
        <v>100</v>
      </c>
      <c r="M32" t="s">
        <v>1188</v>
      </c>
      <c r="O32">
        <v>0</v>
      </c>
      <c r="P32" t="s">
        <v>1180</v>
      </c>
      <c r="Q32" t="s">
        <v>1181</v>
      </c>
      <c r="R32" t="s">
        <v>1181</v>
      </c>
      <c r="S32" t="s">
        <v>1181</v>
      </c>
      <c r="T32" t="s">
        <v>1180</v>
      </c>
      <c r="U32" s="92">
        <v>42782.333333333336</v>
      </c>
      <c r="W32" t="s">
        <v>1180</v>
      </c>
      <c r="X32" t="s">
        <v>1181</v>
      </c>
      <c r="Y32" t="s">
        <v>1181</v>
      </c>
      <c r="Z32" t="s">
        <v>1181</v>
      </c>
      <c r="AA32" t="s">
        <v>1182</v>
      </c>
      <c r="AB32">
        <v>3088990</v>
      </c>
      <c r="AC32" t="s">
        <v>409</v>
      </c>
      <c r="AD32" t="s">
        <v>1240</v>
      </c>
      <c r="AE32" t="s">
        <v>1241</v>
      </c>
      <c r="AF32" s="96">
        <v>832960907</v>
      </c>
      <c r="AH32" t="s">
        <v>832</v>
      </c>
    </row>
    <row r="33" spans="4:34" x14ac:dyDescent="0.25">
      <c r="D33">
        <v>1111265</v>
      </c>
      <c r="E33">
        <v>72371409</v>
      </c>
      <c r="F33" s="91">
        <v>42706.556188912036</v>
      </c>
      <c r="G33" t="s">
        <v>411</v>
      </c>
      <c r="H33">
        <v>3</v>
      </c>
      <c r="I33" t="s">
        <v>1178</v>
      </c>
      <c r="L33">
        <v>100</v>
      </c>
      <c r="M33" t="s">
        <v>1188</v>
      </c>
      <c r="O33">
        <v>0</v>
      </c>
      <c r="P33" t="s">
        <v>1180</v>
      </c>
      <c r="Q33" t="s">
        <v>1181</v>
      </c>
      <c r="R33" t="s">
        <v>1181</v>
      </c>
      <c r="S33" t="s">
        <v>1181</v>
      </c>
      <c r="T33" t="s">
        <v>1180</v>
      </c>
      <c r="U33" s="92">
        <v>42782.333333333336</v>
      </c>
      <c r="W33" t="s">
        <v>1180</v>
      </c>
      <c r="X33" t="s">
        <v>1181</v>
      </c>
      <c r="Y33" t="s">
        <v>1181</v>
      </c>
      <c r="Z33" t="s">
        <v>1181</v>
      </c>
      <c r="AA33" t="s">
        <v>1182</v>
      </c>
      <c r="AB33">
        <v>3091136</v>
      </c>
      <c r="AC33" t="s">
        <v>411</v>
      </c>
      <c r="AD33" t="s">
        <v>1242</v>
      </c>
      <c r="AE33" t="s">
        <v>1243</v>
      </c>
      <c r="AF33" s="96">
        <v>762783709</v>
      </c>
      <c r="AH33" t="s">
        <v>832</v>
      </c>
    </row>
    <row r="34" spans="4:34" x14ac:dyDescent="0.25">
      <c r="D34">
        <v>1113408</v>
      </c>
      <c r="E34">
        <v>32541756</v>
      </c>
      <c r="F34" s="91">
        <v>42709.402969803239</v>
      </c>
      <c r="G34" t="s">
        <v>413</v>
      </c>
      <c r="H34">
        <v>1</v>
      </c>
      <c r="I34" t="s">
        <v>1178</v>
      </c>
      <c r="L34">
        <v>100</v>
      </c>
      <c r="M34" t="s">
        <v>1188</v>
      </c>
      <c r="O34">
        <v>0</v>
      </c>
      <c r="P34" t="s">
        <v>1180</v>
      </c>
      <c r="Q34" t="s">
        <v>1181</v>
      </c>
      <c r="R34" t="s">
        <v>1181</v>
      </c>
      <c r="S34" t="s">
        <v>1181</v>
      </c>
      <c r="T34" t="s">
        <v>1180</v>
      </c>
      <c r="U34" s="92">
        <v>42782.333333333336</v>
      </c>
      <c r="W34" t="s">
        <v>1180</v>
      </c>
      <c r="X34" t="s">
        <v>1181</v>
      </c>
      <c r="Y34" t="s">
        <v>1181</v>
      </c>
      <c r="Z34" t="s">
        <v>1181</v>
      </c>
      <c r="AA34" t="s">
        <v>1182</v>
      </c>
      <c r="AB34">
        <v>3099002</v>
      </c>
      <c r="AC34" t="s">
        <v>413</v>
      </c>
      <c r="AD34" t="s">
        <v>1244</v>
      </c>
      <c r="AE34" t="s">
        <v>1245</v>
      </c>
      <c r="AF34" s="96">
        <v>829087176</v>
      </c>
      <c r="AH34" t="s">
        <v>832</v>
      </c>
    </row>
    <row r="35" spans="4:34" x14ac:dyDescent="0.25">
      <c r="D35">
        <v>1113488</v>
      </c>
      <c r="E35">
        <v>14004018</v>
      </c>
      <c r="F35" s="91">
        <v>42709.429104560186</v>
      </c>
      <c r="G35" t="s">
        <v>415</v>
      </c>
      <c r="I35" t="s">
        <v>1178</v>
      </c>
      <c r="L35">
        <v>100</v>
      </c>
      <c r="M35" t="s">
        <v>1188</v>
      </c>
      <c r="O35">
        <v>0</v>
      </c>
      <c r="P35" t="s">
        <v>1180</v>
      </c>
      <c r="Q35" t="s">
        <v>1181</v>
      </c>
      <c r="R35" t="s">
        <v>1181</v>
      </c>
      <c r="S35" t="s">
        <v>1181</v>
      </c>
      <c r="T35" t="s">
        <v>1180</v>
      </c>
      <c r="U35" s="92">
        <v>42782.333333333336</v>
      </c>
      <c r="W35" t="s">
        <v>1180</v>
      </c>
      <c r="X35" t="s">
        <v>1181</v>
      </c>
      <c r="Y35" t="s">
        <v>1181</v>
      </c>
      <c r="Z35" t="s">
        <v>1181</v>
      </c>
      <c r="AA35" t="s">
        <v>1182</v>
      </c>
      <c r="AB35">
        <v>3099302</v>
      </c>
      <c r="AC35" t="s">
        <v>415</v>
      </c>
      <c r="AD35" t="s">
        <v>418</v>
      </c>
      <c r="AE35" t="s">
        <v>419</v>
      </c>
      <c r="AF35" s="96">
        <v>845508916</v>
      </c>
      <c r="AG35" t="s">
        <v>416</v>
      </c>
      <c r="AH35" t="s">
        <v>832</v>
      </c>
    </row>
    <row r="36" spans="4:34" x14ac:dyDescent="0.25">
      <c r="D36">
        <v>1113488</v>
      </c>
      <c r="E36">
        <v>93428963</v>
      </c>
      <c r="F36" s="91">
        <v>42709.429104560186</v>
      </c>
      <c r="G36" t="s">
        <v>415</v>
      </c>
      <c r="I36" t="s">
        <v>1178</v>
      </c>
      <c r="L36">
        <v>100</v>
      </c>
      <c r="M36" t="s">
        <v>1188</v>
      </c>
      <c r="O36">
        <v>0</v>
      </c>
      <c r="P36" t="s">
        <v>1180</v>
      </c>
      <c r="Q36" t="s">
        <v>1181</v>
      </c>
      <c r="R36" t="s">
        <v>1181</v>
      </c>
      <c r="S36" t="s">
        <v>1181</v>
      </c>
      <c r="T36" t="s">
        <v>1180</v>
      </c>
      <c r="U36" s="92">
        <v>42782.333333333336</v>
      </c>
      <c r="W36" t="s">
        <v>1180</v>
      </c>
      <c r="X36" t="s">
        <v>1181</v>
      </c>
      <c r="Y36" t="s">
        <v>1181</v>
      </c>
      <c r="Z36" t="s">
        <v>1181</v>
      </c>
      <c r="AA36" t="s">
        <v>1182</v>
      </c>
      <c r="AB36">
        <v>3099303</v>
      </c>
      <c r="AC36" t="s">
        <v>420</v>
      </c>
      <c r="AD36" t="s">
        <v>422</v>
      </c>
      <c r="AE36" t="s">
        <v>423</v>
      </c>
      <c r="AF36" s="96">
        <v>716733605</v>
      </c>
      <c r="AG36" t="s">
        <v>60</v>
      </c>
      <c r="AH36" t="s">
        <v>1239</v>
      </c>
    </row>
    <row r="37" spans="4:34" x14ac:dyDescent="0.25">
      <c r="D37">
        <v>1113492</v>
      </c>
      <c r="E37">
        <v>87070262</v>
      </c>
      <c r="F37" s="91">
        <v>42709.426955717594</v>
      </c>
      <c r="G37" t="s">
        <v>424</v>
      </c>
      <c r="I37" t="s">
        <v>1178</v>
      </c>
      <c r="L37">
        <v>0</v>
      </c>
      <c r="M37" t="s">
        <v>1231</v>
      </c>
      <c r="O37">
        <v>0</v>
      </c>
      <c r="P37" t="s">
        <v>1180</v>
      </c>
      <c r="Q37" t="s">
        <v>1181</v>
      </c>
      <c r="R37" t="s">
        <v>1181</v>
      </c>
      <c r="S37" t="s">
        <v>799</v>
      </c>
      <c r="T37" t="s">
        <v>1180</v>
      </c>
      <c r="U37" s="92">
        <v>42782.333333333336</v>
      </c>
      <c r="W37" t="s">
        <v>1180</v>
      </c>
      <c r="X37" t="s">
        <v>1181</v>
      </c>
      <c r="Y37" t="s">
        <v>1181</v>
      </c>
      <c r="Z37" t="s">
        <v>1181</v>
      </c>
      <c r="AA37" t="s">
        <v>1182</v>
      </c>
      <c r="AB37">
        <v>3099319</v>
      </c>
      <c r="AC37" t="s">
        <v>424</v>
      </c>
      <c r="AD37" t="s">
        <v>1246</v>
      </c>
      <c r="AE37" t="s">
        <v>1247</v>
      </c>
    </row>
    <row r="38" spans="4:34" x14ac:dyDescent="0.25">
      <c r="D38">
        <v>1113492</v>
      </c>
      <c r="E38">
        <v>78221221</v>
      </c>
      <c r="F38" s="91">
        <v>42709.426955717594</v>
      </c>
      <c r="G38" t="s">
        <v>424</v>
      </c>
      <c r="I38" t="s">
        <v>1178</v>
      </c>
      <c r="L38">
        <v>0</v>
      </c>
      <c r="M38" t="s">
        <v>1231</v>
      </c>
      <c r="O38">
        <v>0</v>
      </c>
      <c r="P38" t="s">
        <v>1180</v>
      </c>
      <c r="Q38" t="s">
        <v>1181</v>
      </c>
      <c r="R38" t="s">
        <v>1181</v>
      </c>
      <c r="S38" t="s">
        <v>799</v>
      </c>
      <c r="T38" t="s">
        <v>1180</v>
      </c>
      <c r="U38" s="92">
        <v>42782.333333333336</v>
      </c>
      <c r="W38" t="s">
        <v>1180</v>
      </c>
      <c r="X38" t="s">
        <v>1181</v>
      </c>
      <c r="Y38" t="s">
        <v>1181</v>
      </c>
      <c r="Z38" t="s">
        <v>1181</v>
      </c>
      <c r="AA38" t="s">
        <v>1182</v>
      </c>
      <c r="AB38">
        <v>3099320</v>
      </c>
      <c r="AC38" t="s">
        <v>424</v>
      </c>
      <c r="AD38" t="s">
        <v>1246</v>
      </c>
      <c r="AE38" t="s">
        <v>1247</v>
      </c>
    </row>
    <row r="39" spans="4:34" x14ac:dyDescent="0.25">
      <c r="D39">
        <v>1113617</v>
      </c>
      <c r="E39">
        <v>49361916</v>
      </c>
      <c r="F39" s="91">
        <v>42709.471545520835</v>
      </c>
      <c r="G39" t="s">
        <v>425</v>
      </c>
      <c r="H39">
        <v>1</v>
      </c>
      <c r="I39" t="s">
        <v>1178</v>
      </c>
      <c r="L39">
        <v>100</v>
      </c>
      <c r="M39" t="s">
        <v>1228</v>
      </c>
      <c r="O39">
        <v>0</v>
      </c>
      <c r="P39" t="s">
        <v>1180</v>
      </c>
      <c r="Q39" t="s">
        <v>1181</v>
      </c>
      <c r="R39" t="s">
        <v>1181</v>
      </c>
      <c r="S39" t="s">
        <v>1181</v>
      </c>
      <c r="T39" t="s">
        <v>1180</v>
      </c>
      <c r="U39" s="92">
        <v>42782.333333333336</v>
      </c>
      <c r="W39" t="s">
        <v>1180</v>
      </c>
      <c r="X39" t="s">
        <v>1181</v>
      </c>
      <c r="Y39" t="s">
        <v>1181</v>
      </c>
      <c r="Z39" t="s">
        <v>1181</v>
      </c>
      <c r="AA39" t="s">
        <v>1182</v>
      </c>
      <c r="AB39">
        <v>3099984</v>
      </c>
      <c r="AC39" t="s">
        <v>425</v>
      </c>
      <c r="AD39" t="s">
        <v>1248</v>
      </c>
      <c r="AE39" t="s">
        <v>1249</v>
      </c>
      <c r="AF39" s="96">
        <v>768337525</v>
      </c>
      <c r="AH39" t="s">
        <v>832</v>
      </c>
    </row>
    <row r="40" spans="4:34" x14ac:dyDescent="0.25">
      <c r="D40">
        <v>1113647</v>
      </c>
      <c r="E40">
        <v>19910264</v>
      </c>
      <c r="F40" s="91">
        <v>42709.478147476853</v>
      </c>
      <c r="G40" t="s">
        <v>415</v>
      </c>
      <c r="I40" t="s">
        <v>1178</v>
      </c>
      <c r="L40">
        <v>100</v>
      </c>
      <c r="M40" t="s">
        <v>1188</v>
      </c>
      <c r="O40">
        <v>0</v>
      </c>
      <c r="P40" t="s">
        <v>1180</v>
      </c>
      <c r="Q40" t="s">
        <v>1181</v>
      </c>
      <c r="R40" t="s">
        <v>1181</v>
      </c>
      <c r="S40" t="s">
        <v>1181</v>
      </c>
      <c r="T40" t="s">
        <v>1180</v>
      </c>
      <c r="U40" s="92">
        <v>42782.333333333336</v>
      </c>
      <c r="W40" t="s">
        <v>1180</v>
      </c>
      <c r="X40" t="s">
        <v>1181</v>
      </c>
      <c r="Y40" t="s">
        <v>1181</v>
      </c>
      <c r="Z40" t="s">
        <v>1181</v>
      </c>
      <c r="AA40" t="s">
        <v>1182</v>
      </c>
      <c r="AB40">
        <v>3100184</v>
      </c>
      <c r="AC40" t="s">
        <v>427</v>
      </c>
      <c r="AD40" t="s">
        <v>1250</v>
      </c>
      <c r="AE40" t="s">
        <v>1251</v>
      </c>
      <c r="AF40" s="96">
        <v>624994902</v>
      </c>
      <c r="AH40" t="s">
        <v>832</v>
      </c>
    </row>
    <row r="41" spans="4:34" x14ac:dyDescent="0.25">
      <c r="D41">
        <v>1114932</v>
      </c>
      <c r="E41">
        <v>48397850</v>
      </c>
      <c r="F41" s="91">
        <v>42710.415179189818</v>
      </c>
      <c r="G41" t="s">
        <v>1252</v>
      </c>
      <c r="H41">
        <v>1</v>
      </c>
      <c r="I41" t="s">
        <v>1178</v>
      </c>
      <c r="L41">
        <v>100</v>
      </c>
      <c r="M41" t="s">
        <v>1188</v>
      </c>
      <c r="O41">
        <v>0</v>
      </c>
      <c r="P41" t="s">
        <v>1180</v>
      </c>
      <c r="Q41" t="s">
        <v>1181</v>
      </c>
      <c r="R41" t="s">
        <v>1181</v>
      </c>
      <c r="S41" t="s">
        <v>1181</v>
      </c>
      <c r="T41" t="s">
        <v>1180</v>
      </c>
      <c r="U41" s="92">
        <v>42782.333333333336</v>
      </c>
      <c r="W41" t="s">
        <v>1180</v>
      </c>
      <c r="X41" t="s">
        <v>1181</v>
      </c>
      <c r="Y41" t="s">
        <v>1181</v>
      </c>
      <c r="Z41" t="s">
        <v>1181</v>
      </c>
      <c r="AA41" t="s">
        <v>1182</v>
      </c>
      <c r="AB41">
        <v>3107891</v>
      </c>
      <c r="AC41" t="s">
        <v>429</v>
      </c>
      <c r="AD41" t="s">
        <v>1253</v>
      </c>
      <c r="AE41" t="s">
        <v>1254</v>
      </c>
      <c r="AF41" s="96">
        <v>722865037</v>
      </c>
      <c r="AH41" t="s">
        <v>858</v>
      </c>
    </row>
    <row r="42" spans="4:34" x14ac:dyDescent="0.25">
      <c r="D42">
        <v>1117067</v>
      </c>
      <c r="E42">
        <v>82421972</v>
      </c>
      <c r="F42" s="91">
        <v>42711.580080763888</v>
      </c>
      <c r="G42" t="s">
        <v>431</v>
      </c>
      <c r="H42">
        <v>3</v>
      </c>
      <c r="I42" t="s">
        <v>1178</v>
      </c>
      <c r="L42">
        <v>100</v>
      </c>
      <c r="M42" t="s">
        <v>1188</v>
      </c>
      <c r="O42">
        <v>0</v>
      </c>
      <c r="P42" t="s">
        <v>1180</v>
      </c>
      <c r="Q42" t="s">
        <v>1181</v>
      </c>
      <c r="R42" t="s">
        <v>1181</v>
      </c>
      <c r="S42" t="s">
        <v>1181</v>
      </c>
      <c r="T42" t="s">
        <v>1180</v>
      </c>
      <c r="U42" s="92">
        <v>42782.333333333336</v>
      </c>
      <c r="W42" t="s">
        <v>1180</v>
      </c>
      <c r="X42" t="s">
        <v>1181</v>
      </c>
      <c r="Y42" t="s">
        <v>1181</v>
      </c>
      <c r="Z42" t="s">
        <v>1181</v>
      </c>
      <c r="AA42" t="s">
        <v>1182</v>
      </c>
      <c r="AB42">
        <v>3119382</v>
      </c>
      <c r="AC42" t="s">
        <v>431</v>
      </c>
      <c r="AD42" t="s">
        <v>1255</v>
      </c>
      <c r="AE42" t="s">
        <v>1256</v>
      </c>
      <c r="AF42" s="96">
        <v>27723324076</v>
      </c>
      <c r="AH42" t="s">
        <v>832</v>
      </c>
    </row>
    <row r="43" spans="4:34" x14ac:dyDescent="0.25">
      <c r="D43">
        <v>1117255</v>
      </c>
      <c r="E43">
        <v>11858288</v>
      </c>
      <c r="F43" s="91">
        <v>42713.496468611113</v>
      </c>
      <c r="G43" t="s">
        <v>433</v>
      </c>
      <c r="H43">
        <v>1</v>
      </c>
      <c r="I43" t="s">
        <v>1178</v>
      </c>
      <c r="L43">
        <v>100</v>
      </c>
      <c r="M43" t="s">
        <v>1179</v>
      </c>
      <c r="O43">
        <v>0</v>
      </c>
      <c r="P43" t="s">
        <v>1180</v>
      </c>
      <c r="Q43" t="s">
        <v>1181</v>
      </c>
      <c r="R43" t="s">
        <v>1181</v>
      </c>
      <c r="S43" t="s">
        <v>1181</v>
      </c>
      <c r="T43" t="s">
        <v>1180</v>
      </c>
      <c r="U43" s="92">
        <v>42782.333333333336</v>
      </c>
      <c r="W43" t="s">
        <v>1180</v>
      </c>
      <c r="X43" t="s">
        <v>1181</v>
      </c>
      <c r="Y43" t="s">
        <v>1181</v>
      </c>
      <c r="Z43" t="s">
        <v>1181</v>
      </c>
      <c r="AA43" t="s">
        <v>1182</v>
      </c>
      <c r="AB43">
        <v>3120163</v>
      </c>
      <c r="AC43" t="s">
        <v>433</v>
      </c>
      <c r="AD43" t="s">
        <v>1257</v>
      </c>
      <c r="AE43" t="s">
        <v>1258</v>
      </c>
      <c r="AF43" s="96">
        <v>604022492</v>
      </c>
      <c r="AH43" t="s">
        <v>858</v>
      </c>
    </row>
    <row r="44" spans="4:34" x14ac:dyDescent="0.25">
      <c r="D44">
        <v>1117255</v>
      </c>
      <c r="E44">
        <v>31142884</v>
      </c>
      <c r="F44" s="91">
        <v>42713.496468611113</v>
      </c>
      <c r="G44" t="s">
        <v>433</v>
      </c>
      <c r="H44">
        <v>1</v>
      </c>
      <c r="I44" t="s">
        <v>1178</v>
      </c>
      <c r="L44">
        <v>100</v>
      </c>
      <c r="M44" t="s">
        <v>1179</v>
      </c>
      <c r="O44">
        <v>0</v>
      </c>
      <c r="P44" t="s">
        <v>1180</v>
      </c>
      <c r="Q44" t="s">
        <v>1181</v>
      </c>
      <c r="R44" t="s">
        <v>1181</v>
      </c>
      <c r="S44" t="s">
        <v>1181</v>
      </c>
      <c r="T44" t="s">
        <v>1180</v>
      </c>
      <c r="U44" s="92">
        <v>42782.333333333336</v>
      </c>
      <c r="W44" t="s">
        <v>1180</v>
      </c>
      <c r="X44" t="s">
        <v>1181</v>
      </c>
      <c r="Y44" t="s">
        <v>1181</v>
      </c>
      <c r="Z44" t="s">
        <v>1181</v>
      </c>
      <c r="AA44" t="s">
        <v>1182</v>
      </c>
      <c r="AB44">
        <v>3120164</v>
      </c>
      <c r="AC44" t="s">
        <v>435</v>
      </c>
      <c r="AD44" t="s">
        <v>1259</v>
      </c>
      <c r="AE44" t="s">
        <v>1260</v>
      </c>
      <c r="AF44" s="96">
        <v>842120011</v>
      </c>
      <c r="AH44" t="s">
        <v>858</v>
      </c>
    </row>
    <row r="45" spans="4:34" x14ac:dyDescent="0.25">
      <c r="D45">
        <v>1119565</v>
      </c>
      <c r="E45">
        <v>84081108</v>
      </c>
      <c r="F45" s="91">
        <v>42713.453239467592</v>
      </c>
      <c r="G45" t="s">
        <v>437</v>
      </c>
      <c r="H45">
        <v>1</v>
      </c>
      <c r="I45" t="s">
        <v>1178</v>
      </c>
      <c r="L45">
        <v>100</v>
      </c>
      <c r="M45" t="s">
        <v>1188</v>
      </c>
      <c r="O45">
        <v>0</v>
      </c>
      <c r="P45" t="s">
        <v>1180</v>
      </c>
      <c r="Q45" t="s">
        <v>1181</v>
      </c>
      <c r="R45" t="s">
        <v>1181</v>
      </c>
      <c r="S45" t="s">
        <v>1181</v>
      </c>
      <c r="T45" t="s">
        <v>1180</v>
      </c>
      <c r="U45" s="92">
        <v>42782.333333333336</v>
      </c>
      <c r="W45" t="s">
        <v>1180</v>
      </c>
      <c r="X45" t="s">
        <v>1181</v>
      </c>
      <c r="Y45" t="s">
        <v>1181</v>
      </c>
      <c r="Z45" t="s">
        <v>1181</v>
      </c>
      <c r="AA45" t="s">
        <v>1182</v>
      </c>
      <c r="AB45">
        <v>3129116</v>
      </c>
      <c r="AC45" t="s">
        <v>437</v>
      </c>
      <c r="AD45" t="s">
        <v>1261</v>
      </c>
      <c r="AE45" t="s">
        <v>1262</v>
      </c>
      <c r="AF45" s="96">
        <v>27824609268</v>
      </c>
      <c r="AH45" t="s">
        <v>832</v>
      </c>
    </row>
    <row r="46" spans="4:34" x14ac:dyDescent="0.25">
      <c r="D46">
        <v>1121680</v>
      </c>
      <c r="E46">
        <v>77739664</v>
      </c>
      <c r="F46" s="91">
        <v>42716.410701631947</v>
      </c>
      <c r="G46" t="s">
        <v>439</v>
      </c>
      <c r="I46" t="s">
        <v>1178</v>
      </c>
      <c r="L46">
        <v>100</v>
      </c>
      <c r="M46" t="s">
        <v>1188</v>
      </c>
      <c r="O46">
        <v>0</v>
      </c>
      <c r="P46" t="s">
        <v>1180</v>
      </c>
      <c r="Q46" t="s">
        <v>1181</v>
      </c>
      <c r="R46" t="s">
        <v>1181</v>
      </c>
      <c r="S46" t="s">
        <v>1181</v>
      </c>
      <c r="T46" t="s">
        <v>1180</v>
      </c>
      <c r="U46" s="92">
        <v>42782.333333333336</v>
      </c>
      <c r="W46" t="s">
        <v>1180</v>
      </c>
      <c r="X46" t="s">
        <v>1181</v>
      </c>
      <c r="Y46" t="s">
        <v>1181</v>
      </c>
      <c r="Z46" t="s">
        <v>1181</v>
      </c>
      <c r="AA46" t="s">
        <v>1182</v>
      </c>
      <c r="AB46">
        <v>3140704</v>
      </c>
      <c r="AC46" t="s">
        <v>439</v>
      </c>
      <c r="AD46" t="s">
        <v>1263</v>
      </c>
      <c r="AE46" t="s">
        <v>1264</v>
      </c>
      <c r="AF46" s="96">
        <v>835620326</v>
      </c>
      <c r="AH46" t="s">
        <v>832</v>
      </c>
    </row>
    <row r="47" spans="4:34" x14ac:dyDescent="0.25">
      <c r="D47">
        <v>1122866</v>
      </c>
      <c r="E47">
        <v>41417700</v>
      </c>
      <c r="F47" s="91">
        <v>42717.47615519676</v>
      </c>
      <c r="G47" t="s">
        <v>452</v>
      </c>
      <c r="H47">
        <v>3</v>
      </c>
      <c r="I47" t="s">
        <v>1178</v>
      </c>
      <c r="L47">
        <v>100</v>
      </c>
      <c r="M47" t="s">
        <v>1179</v>
      </c>
      <c r="O47">
        <v>0</v>
      </c>
      <c r="P47" t="s">
        <v>1180</v>
      </c>
      <c r="Q47" t="s">
        <v>1181</v>
      </c>
      <c r="R47" t="s">
        <v>1181</v>
      </c>
      <c r="S47" t="s">
        <v>1181</v>
      </c>
      <c r="T47" t="s">
        <v>1180</v>
      </c>
      <c r="U47" s="92">
        <v>42782.333333333336</v>
      </c>
      <c r="W47" t="s">
        <v>1180</v>
      </c>
      <c r="X47" t="s">
        <v>1181</v>
      </c>
      <c r="Y47" t="s">
        <v>1181</v>
      </c>
      <c r="Z47" t="s">
        <v>1181</v>
      </c>
      <c r="AA47" t="s">
        <v>1182</v>
      </c>
      <c r="AB47">
        <v>3147902</v>
      </c>
      <c r="AC47" t="s">
        <v>452</v>
      </c>
      <c r="AD47" t="s">
        <v>1274</v>
      </c>
      <c r="AE47" t="s">
        <v>1275</v>
      </c>
      <c r="AF47" s="96">
        <v>609929149</v>
      </c>
      <c r="AH47" t="s">
        <v>858</v>
      </c>
    </row>
    <row r="48" spans="4:34" x14ac:dyDescent="0.25">
      <c r="D48">
        <v>1122892</v>
      </c>
      <c r="E48">
        <v>93892936</v>
      </c>
      <c r="F48" s="91">
        <v>42717.498489606478</v>
      </c>
      <c r="G48" t="s">
        <v>454</v>
      </c>
      <c r="I48" t="s">
        <v>1178</v>
      </c>
      <c r="L48">
        <v>100</v>
      </c>
      <c r="M48" t="s">
        <v>1188</v>
      </c>
      <c r="O48">
        <v>0</v>
      </c>
      <c r="P48" t="s">
        <v>1180</v>
      </c>
      <c r="Q48" t="s">
        <v>1181</v>
      </c>
      <c r="R48" t="s">
        <v>1181</v>
      </c>
      <c r="S48" t="s">
        <v>1181</v>
      </c>
      <c r="T48" t="s">
        <v>1180</v>
      </c>
      <c r="U48" s="92">
        <v>42782.333333333336</v>
      </c>
      <c r="W48" t="s">
        <v>1180</v>
      </c>
      <c r="X48" t="s">
        <v>1181</v>
      </c>
      <c r="Y48" t="s">
        <v>1181</v>
      </c>
      <c r="Z48" t="s">
        <v>1181</v>
      </c>
      <c r="AA48" t="s">
        <v>1182</v>
      </c>
      <c r="AB48">
        <v>3147988</v>
      </c>
      <c r="AC48" t="s">
        <v>454</v>
      </c>
      <c r="AD48" t="s">
        <v>1276</v>
      </c>
      <c r="AE48" t="s">
        <v>1277</v>
      </c>
      <c r="AF48" s="96">
        <v>27823344167</v>
      </c>
      <c r="AG48" t="s">
        <v>455</v>
      </c>
      <c r="AH48" t="s">
        <v>832</v>
      </c>
    </row>
    <row r="49" spans="4:34" x14ac:dyDescent="0.25">
      <c r="D49">
        <v>1122960</v>
      </c>
      <c r="E49">
        <v>51135858</v>
      </c>
      <c r="F49" s="91">
        <v>42717.558154930557</v>
      </c>
      <c r="G49" t="s">
        <v>457</v>
      </c>
      <c r="H49">
        <v>1</v>
      </c>
      <c r="I49" t="s">
        <v>1178</v>
      </c>
      <c r="L49">
        <v>100</v>
      </c>
      <c r="M49" t="s">
        <v>1188</v>
      </c>
      <c r="O49">
        <v>0</v>
      </c>
      <c r="P49" t="s">
        <v>1180</v>
      </c>
      <c r="Q49" t="s">
        <v>1181</v>
      </c>
      <c r="R49" t="s">
        <v>1181</v>
      </c>
      <c r="S49" t="s">
        <v>1181</v>
      </c>
      <c r="T49" t="s">
        <v>1180</v>
      </c>
      <c r="U49" s="92">
        <v>42782.333333333336</v>
      </c>
      <c r="W49" t="s">
        <v>1180</v>
      </c>
      <c r="X49" t="s">
        <v>1181</v>
      </c>
      <c r="Y49" t="s">
        <v>1181</v>
      </c>
      <c r="Z49" t="s">
        <v>1181</v>
      </c>
      <c r="AA49" t="s">
        <v>1182</v>
      </c>
      <c r="AB49">
        <v>3148367</v>
      </c>
      <c r="AC49" t="s">
        <v>457</v>
      </c>
      <c r="AD49" t="s">
        <v>1278</v>
      </c>
      <c r="AE49" t="s">
        <v>1279</v>
      </c>
      <c r="AF49" s="96">
        <v>726737651</v>
      </c>
      <c r="AH49" t="s">
        <v>832</v>
      </c>
    </row>
    <row r="50" spans="4:34" x14ac:dyDescent="0.25">
      <c r="D50">
        <v>1123124</v>
      </c>
      <c r="E50">
        <v>22133496</v>
      </c>
      <c r="F50" s="91">
        <v>42717.620863113429</v>
      </c>
      <c r="G50" t="s">
        <v>459</v>
      </c>
      <c r="H50">
        <v>2</v>
      </c>
      <c r="I50" t="s">
        <v>1178</v>
      </c>
      <c r="L50">
        <v>100</v>
      </c>
      <c r="M50" t="s">
        <v>1188</v>
      </c>
      <c r="O50">
        <v>0</v>
      </c>
      <c r="P50" t="s">
        <v>1180</v>
      </c>
      <c r="Q50" t="s">
        <v>1181</v>
      </c>
      <c r="R50" t="s">
        <v>1181</v>
      </c>
      <c r="S50" t="s">
        <v>1181</v>
      </c>
      <c r="T50" t="s">
        <v>1180</v>
      </c>
      <c r="U50" s="92">
        <v>42782.333333333336</v>
      </c>
      <c r="W50" t="s">
        <v>1180</v>
      </c>
      <c r="X50" t="s">
        <v>1181</v>
      </c>
      <c r="Y50" t="s">
        <v>1181</v>
      </c>
      <c r="Z50" t="s">
        <v>1181</v>
      </c>
      <c r="AA50" t="s">
        <v>1182</v>
      </c>
      <c r="AB50">
        <v>3149137</v>
      </c>
      <c r="AC50" t="s">
        <v>459</v>
      </c>
      <c r="AD50" t="s">
        <v>1280</v>
      </c>
      <c r="AE50" t="s">
        <v>1281</v>
      </c>
      <c r="AF50" s="96">
        <v>769213790</v>
      </c>
      <c r="AH50" t="s">
        <v>832</v>
      </c>
    </row>
    <row r="51" spans="4:34" x14ac:dyDescent="0.25">
      <c r="D51">
        <v>1123124</v>
      </c>
      <c r="E51">
        <v>37790882</v>
      </c>
      <c r="F51" s="91">
        <v>42717.620863113429</v>
      </c>
      <c r="G51" t="s">
        <v>459</v>
      </c>
      <c r="I51" t="s">
        <v>1178</v>
      </c>
      <c r="L51">
        <v>100</v>
      </c>
      <c r="M51" t="s">
        <v>1188</v>
      </c>
      <c r="O51">
        <v>0</v>
      </c>
      <c r="P51" t="s">
        <v>1180</v>
      </c>
      <c r="Q51" t="s">
        <v>1181</v>
      </c>
      <c r="R51" t="s">
        <v>1181</v>
      </c>
      <c r="S51" t="s">
        <v>1181</v>
      </c>
      <c r="T51" t="s">
        <v>1180</v>
      </c>
      <c r="U51" s="92">
        <v>42782.333333333336</v>
      </c>
      <c r="W51" t="s">
        <v>1180</v>
      </c>
      <c r="X51" t="s">
        <v>1181</v>
      </c>
      <c r="Y51" t="s">
        <v>1181</v>
      </c>
      <c r="Z51" t="s">
        <v>1181</v>
      </c>
      <c r="AA51" t="s">
        <v>1182</v>
      </c>
      <c r="AB51">
        <v>3149138</v>
      </c>
      <c r="AC51" t="s">
        <v>461</v>
      </c>
      <c r="AD51" t="s">
        <v>1282</v>
      </c>
      <c r="AE51" t="s">
        <v>1283</v>
      </c>
      <c r="AF51" s="96">
        <v>711040507</v>
      </c>
      <c r="AH51" t="s">
        <v>858</v>
      </c>
    </row>
    <row r="52" spans="4:34" x14ac:dyDescent="0.25">
      <c r="D52">
        <v>1123124</v>
      </c>
      <c r="E52">
        <v>96025585</v>
      </c>
      <c r="F52" s="91">
        <v>42717.620863113429</v>
      </c>
      <c r="G52" t="s">
        <v>459</v>
      </c>
      <c r="H52">
        <v>3</v>
      </c>
      <c r="I52" t="s">
        <v>1178</v>
      </c>
      <c r="L52">
        <v>100</v>
      </c>
      <c r="M52" t="s">
        <v>1188</v>
      </c>
      <c r="O52">
        <v>0</v>
      </c>
      <c r="P52" t="s">
        <v>1180</v>
      </c>
      <c r="Q52" t="s">
        <v>1181</v>
      </c>
      <c r="R52" t="s">
        <v>1181</v>
      </c>
      <c r="S52" t="s">
        <v>1181</v>
      </c>
      <c r="T52" t="s">
        <v>1180</v>
      </c>
      <c r="U52" s="92">
        <v>42782.333333333336</v>
      </c>
      <c r="W52" t="s">
        <v>1180</v>
      </c>
      <c r="X52" t="s">
        <v>1181</v>
      </c>
      <c r="Y52" t="s">
        <v>1181</v>
      </c>
      <c r="Z52" t="s">
        <v>1181</v>
      </c>
      <c r="AA52" t="s">
        <v>1182</v>
      </c>
      <c r="AB52">
        <v>3149139</v>
      </c>
      <c r="AC52" t="s">
        <v>463</v>
      </c>
      <c r="AD52" t="s">
        <v>1284</v>
      </c>
      <c r="AE52" t="s">
        <v>1285</v>
      </c>
      <c r="AF52" s="96">
        <v>843073396</v>
      </c>
      <c r="AH52" t="s">
        <v>858</v>
      </c>
    </row>
    <row r="53" spans="4:34" x14ac:dyDescent="0.25">
      <c r="D53">
        <v>1123124</v>
      </c>
      <c r="E53">
        <v>49251883</v>
      </c>
      <c r="F53" s="91">
        <v>42717.620863113429</v>
      </c>
      <c r="G53" t="s">
        <v>459</v>
      </c>
      <c r="H53">
        <v>1</v>
      </c>
      <c r="I53" t="s">
        <v>1178</v>
      </c>
      <c r="L53">
        <v>100</v>
      </c>
      <c r="M53" t="s">
        <v>1188</v>
      </c>
      <c r="O53">
        <v>0</v>
      </c>
      <c r="P53" t="s">
        <v>1180</v>
      </c>
      <c r="Q53" t="s">
        <v>1181</v>
      </c>
      <c r="R53" t="s">
        <v>1181</v>
      </c>
      <c r="S53" t="s">
        <v>1181</v>
      </c>
      <c r="T53" t="s">
        <v>1180</v>
      </c>
      <c r="U53" s="92">
        <v>42782.333333333336</v>
      </c>
      <c r="W53" t="s">
        <v>1180</v>
      </c>
      <c r="X53" t="s">
        <v>1181</v>
      </c>
      <c r="Y53" t="s">
        <v>1181</v>
      </c>
      <c r="Z53" t="s">
        <v>1181</v>
      </c>
      <c r="AA53" t="s">
        <v>1182</v>
      </c>
      <c r="AB53">
        <v>3149140</v>
      </c>
      <c r="AC53" t="s">
        <v>465</v>
      </c>
      <c r="AD53" t="s">
        <v>1286</v>
      </c>
      <c r="AE53" t="s">
        <v>1287</v>
      </c>
      <c r="AF53" s="96">
        <v>827447468</v>
      </c>
      <c r="AH53" t="s">
        <v>858</v>
      </c>
    </row>
    <row r="54" spans="4:34" x14ac:dyDescent="0.25">
      <c r="D54">
        <v>1123194</v>
      </c>
      <c r="E54">
        <v>73412975</v>
      </c>
      <c r="F54" s="91">
        <v>42717.617465312498</v>
      </c>
      <c r="G54" t="s">
        <v>467</v>
      </c>
      <c r="H54">
        <v>3</v>
      </c>
      <c r="I54" t="s">
        <v>1178</v>
      </c>
      <c r="L54">
        <v>100</v>
      </c>
      <c r="M54" t="s">
        <v>1188</v>
      </c>
      <c r="O54">
        <v>0</v>
      </c>
      <c r="P54" t="s">
        <v>1180</v>
      </c>
      <c r="Q54" t="s">
        <v>1181</v>
      </c>
      <c r="R54" t="s">
        <v>1181</v>
      </c>
      <c r="S54" t="s">
        <v>1181</v>
      </c>
      <c r="T54" t="s">
        <v>1180</v>
      </c>
      <c r="U54" s="92">
        <v>42782.333333333336</v>
      </c>
      <c r="W54" t="s">
        <v>1180</v>
      </c>
      <c r="X54" t="s">
        <v>1181</v>
      </c>
      <c r="Y54" t="s">
        <v>1181</v>
      </c>
      <c r="Z54" t="s">
        <v>1181</v>
      </c>
      <c r="AA54" t="s">
        <v>1182</v>
      </c>
      <c r="AB54">
        <v>3149641</v>
      </c>
      <c r="AC54" t="s">
        <v>467</v>
      </c>
      <c r="AD54" t="s">
        <v>469</v>
      </c>
      <c r="AE54" t="s">
        <v>1289</v>
      </c>
      <c r="AF54" s="96">
        <v>825669204</v>
      </c>
      <c r="AH54" t="s">
        <v>832</v>
      </c>
    </row>
    <row r="55" spans="4:34" x14ac:dyDescent="0.25">
      <c r="D55">
        <v>1123194</v>
      </c>
      <c r="E55">
        <v>86328172</v>
      </c>
      <c r="F55" s="91">
        <v>42717.617465312498</v>
      </c>
      <c r="G55" t="s">
        <v>467</v>
      </c>
      <c r="H55">
        <v>3</v>
      </c>
      <c r="I55" t="s">
        <v>1178</v>
      </c>
      <c r="L55">
        <v>100</v>
      </c>
      <c r="M55" t="s">
        <v>1188</v>
      </c>
      <c r="O55">
        <v>0</v>
      </c>
      <c r="P55" t="s">
        <v>1180</v>
      </c>
      <c r="Q55" t="s">
        <v>1181</v>
      </c>
      <c r="R55" t="s">
        <v>1181</v>
      </c>
      <c r="S55" t="s">
        <v>1181</v>
      </c>
      <c r="T55" t="s">
        <v>1180</v>
      </c>
      <c r="U55" s="92">
        <v>42782.333333333336</v>
      </c>
      <c r="W55" t="s">
        <v>1180</v>
      </c>
      <c r="X55" t="s">
        <v>1181</v>
      </c>
      <c r="Y55" t="s">
        <v>1181</v>
      </c>
      <c r="Z55" t="s">
        <v>1181</v>
      </c>
      <c r="AA55" t="s">
        <v>1182</v>
      </c>
      <c r="AB55">
        <v>3149642</v>
      </c>
      <c r="AC55" t="s">
        <v>470</v>
      </c>
      <c r="AD55" t="s">
        <v>1290</v>
      </c>
      <c r="AE55" t="s">
        <v>1291</v>
      </c>
      <c r="AF55" s="96">
        <v>791024568</v>
      </c>
      <c r="AH55" t="s">
        <v>832</v>
      </c>
    </row>
    <row r="56" spans="4:34" x14ac:dyDescent="0.25">
      <c r="D56">
        <v>1123342</v>
      </c>
      <c r="E56">
        <v>12118160</v>
      </c>
      <c r="F56" s="91">
        <v>42717.710033842595</v>
      </c>
      <c r="G56" t="s">
        <v>472</v>
      </c>
      <c r="H56">
        <v>2</v>
      </c>
      <c r="I56" t="s">
        <v>1178</v>
      </c>
      <c r="L56">
        <v>100</v>
      </c>
      <c r="M56" t="s">
        <v>1188</v>
      </c>
      <c r="O56">
        <v>0</v>
      </c>
      <c r="P56" t="s">
        <v>1180</v>
      </c>
      <c r="Q56" t="s">
        <v>1181</v>
      </c>
      <c r="R56" t="s">
        <v>1181</v>
      </c>
      <c r="S56" t="s">
        <v>1181</v>
      </c>
      <c r="T56" t="s">
        <v>1180</v>
      </c>
      <c r="U56" s="92">
        <v>42782.333333333336</v>
      </c>
      <c r="W56" t="s">
        <v>1180</v>
      </c>
      <c r="X56" t="s">
        <v>1181</v>
      </c>
      <c r="Y56" t="s">
        <v>1181</v>
      </c>
      <c r="Z56" t="s">
        <v>1181</v>
      </c>
      <c r="AA56" t="s">
        <v>1182</v>
      </c>
      <c r="AB56">
        <v>3150266</v>
      </c>
      <c r="AC56" t="s">
        <v>472</v>
      </c>
      <c r="AD56" t="s">
        <v>1292</v>
      </c>
      <c r="AE56" t="s">
        <v>1293</v>
      </c>
      <c r="AF56" s="96">
        <v>848819110</v>
      </c>
      <c r="AG56" t="s">
        <v>473</v>
      </c>
      <c r="AH56" t="s">
        <v>858</v>
      </c>
    </row>
    <row r="57" spans="4:34" x14ac:dyDescent="0.25">
      <c r="D57">
        <v>1123461</v>
      </c>
      <c r="E57">
        <v>27293275</v>
      </c>
      <c r="F57" s="91">
        <v>42717.805699861114</v>
      </c>
      <c r="G57" t="s">
        <v>475</v>
      </c>
      <c r="H57">
        <v>3</v>
      </c>
      <c r="I57" t="s">
        <v>1178</v>
      </c>
      <c r="L57">
        <v>100</v>
      </c>
      <c r="M57" t="s">
        <v>1188</v>
      </c>
      <c r="O57">
        <v>0</v>
      </c>
      <c r="P57" t="s">
        <v>1180</v>
      </c>
      <c r="Q57" t="s">
        <v>1181</v>
      </c>
      <c r="R57" t="s">
        <v>1181</v>
      </c>
      <c r="S57" t="s">
        <v>1181</v>
      </c>
      <c r="T57" t="s">
        <v>1180</v>
      </c>
      <c r="U57" s="92">
        <v>42782.333333333336</v>
      </c>
      <c r="W57" t="s">
        <v>1180</v>
      </c>
      <c r="X57" t="s">
        <v>1181</v>
      </c>
      <c r="Y57" t="s">
        <v>1181</v>
      </c>
      <c r="Z57" t="s">
        <v>1181</v>
      </c>
      <c r="AA57" t="s">
        <v>1182</v>
      </c>
      <c r="AB57">
        <v>3150712</v>
      </c>
      <c r="AC57" t="s">
        <v>475</v>
      </c>
      <c r="AD57" t="s">
        <v>1294</v>
      </c>
      <c r="AE57" t="s">
        <v>1295</v>
      </c>
      <c r="AF57" s="96">
        <v>611013911</v>
      </c>
      <c r="AH57" t="s">
        <v>858</v>
      </c>
    </row>
    <row r="58" spans="4:34" x14ac:dyDescent="0.25">
      <c r="D58">
        <v>1123730</v>
      </c>
      <c r="E58">
        <v>75210132</v>
      </c>
      <c r="F58" s="91">
        <v>42718.336978564817</v>
      </c>
      <c r="G58" t="s">
        <v>327</v>
      </c>
      <c r="H58">
        <v>1</v>
      </c>
      <c r="I58" t="s">
        <v>1178</v>
      </c>
      <c r="L58">
        <v>100</v>
      </c>
      <c r="M58" t="s">
        <v>1188</v>
      </c>
      <c r="O58">
        <v>0</v>
      </c>
      <c r="P58" t="s">
        <v>1180</v>
      </c>
      <c r="Q58" t="s">
        <v>1181</v>
      </c>
      <c r="R58" t="s">
        <v>1181</v>
      </c>
      <c r="S58" t="s">
        <v>1181</v>
      </c>
      <c r="T58" t="s">
        <v>1180</v>
      </c>
      <c r="U58" s="92">
        <v>42782.333333333336</v>
      </c>
      <c r="W58" t="s">
        <v>1180</v>
      </c>
      <c r="X58" t="s">
        <v>1181</v>
      </c>
      <c r="Y58" t="s">
        <v>1181</v>
      </c>
      <c r="Z58" t="s">
        <v>1181</v>
      </c>
      <c r="AA58" t="s">
        <v>1182</v>
      </c>
      <c r="AB58">
        <v>3151970</v>
      </c>
      <c r="AC58" t="s">
        <v>327</v>
      </c>
      <c r="AD58" t="s">
        <v>1297</v>
      </c>
      <c r="AE58" t="s">
        <v>1298</v>
      </c>
      <c r="AF58" s="96">
        <v>722974740</v>
      </c>
      <c r="AH58" t="s">
        <v>1239</v>
      </c>
    </row>
    <row r="59" spans="4:34" x14ac:dyDescent="0.25">
      <c r="D59">
        <v>1124303</v>
      </c>
      <c r="E59">
        <v>16683584</v>
      </c>
      <c r="F59" s="91">
        <v>42719.514409062504</v>
      </c>
      <c r="G59" t="s">
        <v>478</v>
      </c>
      <c r="H59">
        <v>3</v>
      </c>
      <c r="I59" t="s">
        <v>1178</v>
      </c>
      <c r="L59">
        <v>100</v>
      </c>
      <c r="M59" t="s">
        <v>1179</v>
      </c>
      <c r="O59">
        <v>0</v>
      </c>
      <c r="P59" t="s">
        <v>1180</v>
      </c>
      <c r="Q59" t="s">
        <v>1181</v>
      </c>
      <c r="R59" t="s">
        <v>1181</v>
      </c>
      <c r="S59" t="s">
        <v>1181</v>
      </c>
      <c r="T59" t="s">
        <v>1180</v>
      </c>
      <c r="U59" s="92">
        <v>42782.333333333336</v>
      </c>
      <c r="W59" t="s">
        <v>1180</v>
      </c>
      <c r="X59" t="s">
        <v>1181</v>
      </c>
      <c r="Y59" t="s">
        <v>1181</v>
      </c>
      <c r="Z59" t="s">
        <v>1181</v>
      </c>
      <c r="AA59" t="s">
        <v>1182</v>
      </c>
      <c r="AB59">
        <v>3155078</v>
      </c>
      <c r="AC59" t="s">
        <v>478</v>
      </c>
      <c r="AD59" t="s">
        <v>1299</v>
      </c>
      <c r="AE59" t="s">
        <v>1300</v>
      </c>
      <c r="AF59" s="96">
        <v>799122802</v>
      </c>
      <c r="AH59" t="s">
        <v>832</v>
      </c>
    </row>
    <row r="60" spans="4:34" x14ac:dyDescent="0.25">
      <c r="D60">
        <v>1124471</v>
      </c>
      <c r="E60">
        <v>85754335</v>
      </c>
      <c r="F60" s="91">
        <v>42718.646214375003</v>
      </c>
      <c r="G60" t="s">
        <v>483</v>
      </c>
      <c r="H60">
        <v>1</v>
      </c>
      <c r="I60" t="s">
        <v>1178</v>
      </c>
      <c r="L60">
        <v>100</v>
      </c>
      <c r="M60" t="s">
        <v>1188</v>
      </c>
      <c r="O60">
        <v>0</v>
      </c>
      <c r="P60" t="s">
        <v>1180</v>
      </c>
      <c r="Q60" t="s">
        <v>1181</v>
      </c>
      <c r="R60" t="s">
        <v>1181</v>
      </c>
      <c r="S60" t="s">
        <v>1181</v>
      </c>
      <c r="T60" t="s">
        <v>1180</v>
      </c>
      <c r="U60" s="92">
        <v>42782.333333333336</v>
      </c>
      <c r="W60" t="s">
        <v>1180</v>
      </c>
      <c r="X60" t="s">
        <v>1181</v>
      </c>
      <c r="Y60" t="s">
        <v>1181</v>
      </c>
      <c r="Z60" t="s">
        <v>1181</v>
      </c>
      <c r="AA60" t="s">
        <v>1182</v>
      </c>
      <c r="AB60">
        <v>3155606</v>
      </c>
      <c r="AC60" t="s">
        <v>483</v>
      </c>
      <c r="AD60" t="s">
        <v>1306</v>
      </c>
      <c r="AE60" t="s">
        <v>1307</v>
      </c>
      <c r="AF60" s="96">
        <v>796420510</v>
      </c>
      <c r="AH60" t="s">
        <v>832</v>
      </c>
    </row>
    <row r="61" spans="4:34" x14ac:dyDescent="0.25">
      <c r="D61">
        <v>1124483</v>
      </c>
      <c r="E61">
        <v>19973674</v>
      </c>
      <c r="F61" s="91">
        <v>42718.650557303241</v>
      </c>
      <c r="G61" t="s">
        <v>485</v>
      </c>
      <c r="H61">
        <v>3</v>
      </c>
      <c r="I61" t="s">
        <v>1178</v>
      </c>
      <c r="L61">
        <v>100</v>
      </c>
      <c r="M61" t="s">
        <v>1188</v>
      </c>
      <c r="O61">
        <v>0</v>
      </c>
      <c r="P61" t="s">
        <v>1180</v>
      </c>
      <c r="Q61" t="s">
        <v>1181</v>
      </c>
      <c r="R61" t="s">
        <v>1181</v>
      </c>
      <c r="S61" t="s">
        <v>1181</v>
      </c>
      <c r="T61" t="s">
        <v>1180</v>
      </c>
      <c r="U61" s="92">
        <v>42782.333333333336</v>
      </c>
      <c r="W61" t="s">
        <v>1180</v>
      </c>
      <c r="X61" t="s">
        <v>1181</v>
      </c>
      <c r="Y61" t="s">
        <v>1181</v>
      </c>
      <c r="Z61" t="s">
        <v>1181</v>
      </c>
      <c r="AA61" t="s">
        <v>1182</v>
      </c>
      <c r="AB61">
        <v>3155644</v>
      </c>
      <c r="AC61" t="s">
        <v>485</v>
      </c>
      <c r="AD61" t="s">
        <v>1308</v>
      </c>
      <c r="AE61" t="s">
        <v>1309</v>
      </c>
      <c r="AF61" s="96">
        <v>823609271</v>
      </c>
      <c r="AG61" t="s">
        <v>486</v>
      </c>
      <c r="AH61" t="s">
        <v>832</v>
      </c>
    </row>
    <row r="62" spans="4:34" x14ac:dyDescent="0.25">
      <c r="D62">
        <v>1124495</v>
      </c>
      <c r="E62">
        <v>44193014</v>
      </c>
      <c r="F62" s="91">
        <v>42718.657242187503</v>
      </c>
      <c r="G62" t="s">
        <v>488</v>
      </c>
      <c r="H62">
        <v>1</v>
      </c>
      <c r="I62" t="s">
        <v>1178</v>
      </c>
      <c r="L62">
        <v>100</v>
      </c>
      <c r="M62" t="s">
        <v>1188</v>
      </c>
      <c r="O62">
        <v>0</v>
      </c>
      <c r="P62" t="s">
        <v>1180</v>
      </c>
      <c r="Q62" t="s">
        <v>1181</v>
      </c>
      <c r="R62" t="s">
        <v>1181</v>
      </c>
      <c r="S62" t="s">
        <v>1181</v>
      </c>
      <c r="T62" t="s">
        <v>1180</v>
      </c>
      <c r="U62" s="92">
        <v>42782.333333333336</v>
      </c>
      <c r="W62" t="s">
        <v>1180</v>
      </c>
      <c r="X62" t="s">
        <v>1181</v>
      </c>
      <c r="Y62" t="s">
        <v>1181</v>
      </c>
      <c r="Z62" t="s">
        <v>1181</v>
      </c>
      <c r="AA62" t="s">
        <v>1182</v>
      </c>
      <c r="AB62">
        <v>3155686</v>
      </c>
      <c r="AC62" t="s">
        <v>488</v>
      </c>
      <c r="AD62" t="s">
        <v>1310</v>
      </c>
      <c r="AE62" t="s">
        <v>1311</v>
      </c>
      <c r="AF62" s="96">
        <v>734787784</v>
      </c>
      <c r="AG62" t="s">
        <v>1312</v>
      </c>
      <c r="AH62" t="s">
        <v>832</v>
      </c>
    </row>
    <row r="63" spans="4:34" x14ac:dyDescent="0.25">
      <c r="D63">
        <v>1124590</v>
      </c>
      <c r="E63">
        <v>10929450</v>
      </c>
      <c r="F63" s="91">
        <v>42718.704730833335</v>
      </c>
      <c r="G63" t="s">
        <v>325</v>
      </c>
      <c r="H63">
        <v>1</v>
      </c>
      <c r="I63" t="s">
        <v>1178</v>
      </c>
      <c r="L63">
        <v>100</v>
      </c>
      <c r="M63" t="s">
        <v>1188</v>
      </c>
      <c r="O63">
        <v>0</v>
      </c>
      <c r="P63" t="s">
        <v>1180</v>
      </c>
      <c r="Q63" t="s">
        <v>1181</v>
      </c>
      <c r="R63" t="s">
        <v>1181</v>
      </c>
      <c r="S63" t="s">
        <v>1181</v>
      </c>
      <c r="T63" t="s">
        <v>1180</v>
      </c>
      <c r="U63" s="92">
        <v>42782.333333333336</v>
      </c>
      <c r="W63" t="s">
        <v>1180</v>
      </c>
      <c r="X63" t="s">
        <v>1181</v>
      </c>
      <c r="Y63" t="s">
        <v>1181</v>
      </c>
      <c r="Z63" t="s">
        <v>1181</v>
      </c>
      <c r="AA63" t="s">
        <v>1182</v>
      </c>
      <c r="AB63">
        <v>3156023</v>
      </c>
      <c r="AC63" t="s">
        <v>491</v>
      </c>
      <c r="AD63" t="s">
        <v>493</v>
      </c>
      <c r="AE63" t="s">
        <v>494</v>
      </c>
      <c r="AF63" s="96">
        <v>844202146</v>
      </c>
      <c r="AH63" t="s">
        <v>1313</v>
      </c>
    </row>
    <row r="64" spans="4:34" x14ac:dyDescent="0.25">
      <c r="D64">
        <v>1124590</v>
      </c>
      <c r="E64">
        <v>51443286</v>
      </c>
      <c r="F64" s="91">
        <v>42718.704730833335</v>
      </c>
      <c r="G64" t="s">
        <v>325</v>
      </c>
      <c r="H64">
        <v>1</v>
      </c>
      <c r="I64" t="s">
        <v>1178</v>
      </c>
      <c r="L64">
        <v>100</v>
      </c>
      <c r="M64" t="s">
        <v>1188</v>
      </c>
      <c r="O64">
        <v>0</v>
      </c>
      <c r="P64" t="s">
        <v>1180</v>
      </c>
      <c r="Q64" t="s">
        <v>1181</v>
      </c>
      <c r="R64" t="s">
        <v>1181</v>
      </c>
      <c r="S64" t="s">
        <v>1181</v>
      </c>
      <c r="T64" t="s">
        <v>1180</v>
      </c>
      <c r="U64" s="92">
        <v>42782.333333333336</v>
      </c>
      <c r="W64" t="s">
        <v>1180</v>
      </c>
      <c r="X64" t="s">
        <v>1181</v>
      </c>
      <c r="Y64" t="s">
        <v>1181</v>
      </c>
      <c r="Z64" t="s">
        <v>1181</v>
      </c>
      <c r="AA64" t="s">
        <v>1182</v>
      </c>
      <c r="AB64">
        <v>3156024</v>
      </c>
      <c r="AC64" t="s">
        <v>495</v>
      </c>
      <c r="AD64" t="s">
        <v>1286</v>
      </c>
      <c r="AE64" t="s">
        <v>1314</v>
      </c>
      <c r="AF64" s="96">
        <v>741115848</v>
      </c>
      <c r="AH64" t="s">
        <v>1191</v>
      </c>
    </row>
    <row r="65" spans="4:34" x14ac:dyDescent="0.25">
      <c r="D65">
        <v>1124590</v>
      </c>
      <c r="E65">
        <v>70501048</v>
      </c>
      <c r="F65" s="91">
        <v>42718.704730833335</v>
      </c>
      <c r="G65" t="s">
        <v>325</v>
      </c>
      <c r="H65">
        <v>3</v>
      </c>
      <c r="I65" t="s">
        <v>1178</v>
      </c>
      <c r="L65">
        <v>100</v>
      </c>
      <c r="M65" t="s">
        <v>1188</v>
      </c>
      <c r="O65">
        <v>0</v>
      </c>
      <c r="P65" t="s">
        <v>1180</v>
      </c>
      <c r="Q65" t="s">
        <v>1181</v>
      </c>
      <c r="R65" t="s">
        <v>1181</v>
      </c>
      <c r="S65" t="s">
        <v>1181</v>
      </c>
      <c r="T65" t="s">
        <v>1180</v>
      </c>
      <c r="U65" s="92">
        <v>42782.333333333336</v>
      </c>
      <c r="W65" t="s">
        <v>1180</v>
      </c>
      <c r="X65" t="s">
        <v>1181</v>
      </c>
      <c r="Y65" t="s">
        <v>1181</v>
      </c>
      <c r="Z65" t="s">
        <v>1181</v>
      </c>
      <c r="AA65" t="s">
        <v>1182</v>
      </c>
      <c r="AB65">
        <v>3156025</v>
      </c>
      <c r="AC65" t="s">
        <v>290</v>
      </c>
      <c r="AD65" t="s">
        <v>498</v>
      </c>
      <c r="AE65" t="s">
        <v>499</v>
      </c>
      <c r="AF65" s="96">
        <v>720526698</v>
      </c>
      <c r="AH65" t="s">
        <v>832</v>
      </c>
    </row>
    <row r="66" spans="4:34" x14ac:dyDescent="0.25">
      <c r="D66">
        <v>1124590</v>
      </c>
      <c r="E66">
        <v>40912144</v>
      </c>
      <c r="F66" s="91">
        <v>42718.704730833335</v>
      </c>
      <c r="G66" t="s">
        <v>325</v>
      </c>
      <c r="H66">
        <v>2</v>
      </c>
      <c r="I66" t="s">
        <v>1178</v>
      </c>
      <c r="L66">
        <v>100</v>
      </c>
      <c r="M66" t="s">
        <v>1188</v>
      </c>
      <c r="O66">
        <v>0</v>
      </c>
      <c r="P66" t="s">
        <v>1180</v>
      </c>
      <c r="Q66" t="s">
        <v>1181</v>
      </c>
      <c r="R66" t="s">
        <v>1181</v>
      </c>
      <c r="S66" t="s">
        <v>1181</v>
      </c>
      <c r="T66" t="s">
        <v>1180</v>
      </c>
      <c r="U66" s="92">
        <v>42782.333333333336</v>
      </c>
      <c r="W66" t="s">
        <v>1180</v>
      </c>
      <c r="X66" t="s">
        <v>1181</v>
      </c>
      <c r="Y66" t="s">
        <v>1181</v>
      </c>
      <c r="Z66" t="s">
        <v>1181</v>
      </c>
      <c r="AA66" t="s">
        <v>1182</v>
      </c>
      <c r="AB66">
        <v>3156026</v>
      </c>
      <c r="AC66" t="s">
        <v>500</v>
      </c>
      <c r="AD66" t="s">
        <v>400</v>
      </c>
      <c r="AE66" t="s">
        <v>1315</v>
      </c>
      <c r="AF66" s="96">
        <v>219701568</v>
      </c>
      <c r="AH66" t="s">
        <v>832</v>
      </c>
    </row>
    <row r="67" spans="4:34" x14ac:dyDescent="0.25">
      <c r="D67">
        <v>1124590</v>
      </c>
      <c r="E67">
        <v>59870438</v>
      </c>
      <c r="F67" s="91">
        <v>42718.704730833335</v>
      </c>
      <c r="G67" t="s">
        <v>325</v>
      </c>
      <c r="H67">
        <v>3</v>
      </c>
      <c r="I67" t="s">
        <v>1178</v>
      </c>
      <c r="L67">
        <v>100</v>
      </c>
      <c r="M67" t="s">
        <v>1188</v>
      </c>
      <c r="O67">
        <v>0</v>
      </c>
      <c r="P67" t="s">
        <v>1180</v>
      </c>
      <c r="Q67" t="s">
        <v>1181</v>
      </c>
      <c r="R67" t="s">
        <v>1181</v>
      </c>
      <c r="S67" t="s">
        <v>1181</v>
      </c>
      <c r="T67" t="s">
        <v>1180</v>
      </c>
      <c r="U67" s="92">
        <v>42782.333333333336</v>
      </c>
      <c r="W67" t="s">
        <v>1180</v>
      </c>
      <c r="X67" t="s">
        <v>1181</v>
      </c>
      <c r="Y67" t="s">
        <v>1181</v>
      </c>
      <c r="Z67" t="s">
        <v>1181</v>
      </c>
      <c r="AA67" t="s">
        <v>1182</v>
      </c>
      <c r="AB67">
        <v>3156027</v>
      </c>
      <c r="AC67" t="s">
        <v>325</v>
      </c>
      <c r="AD67" t="s">
        <v>1316</v>
      </c>
      <c r="AE67" t="s">
        <v>1317</v>
      </c>
      <c r="AF67" s="96">
        <v>715860388</v>
      </c>
      <c r="AH67" t="s">
        <v>1191</v>
      </c>
    </row>
    <row r="68" spans="4:34" x14ac:dyDescent="0.25">
      <c r="D68">
        <v>1124658</v>
      </c>
      <c r="E68">
        <v>58172373</v>
      </c>
      <c r="F68" s="91">
        <v>42718.75743646991</v>
      </c>
      <c r="G68" t="s">
        <v>503</v>
      </c>
      <c r="H68">
        <v>3</v>
      </c>
      <c r="I68" t="s">
        <v>1178</v>
      </c>
      <c r="L68">
        <v>100</v>
      </c>
      <c r="M68" t="s">
        <v>1188</v>
      </c>
      <c r="O68">
        <v>0</v>
      </c>
      <c r="P68" t="s">
        <v>1180</v>
      </c>
      <c r="Q68" t="s">
        <v>1181</v>
      </c>
      <c r="R68" t="s">
        <v>1181</v>
      </c>
      <c r="S68" t="s">
        <v>1181</v>
      </c>
      <c r="T68" t="s">
        <v>1180</v>
      </c>
      <c r="U68" s="92">
        <v>42782.333333333336</v>
      </c>
      <c r="W68" t="s">
        <v>1180</v>
      </c>
      <c r="X68" t="s">
        <v>1181</v>
      </c>
      <c r="Y68" t="s">
        <v>1181</v>
      </c>
      <c r="Z68" t="s">
        <v>1181</v>
      </c>
      <c r="AA68" t="s">
        <v>1182</v>
      </c>
      <c r="AB68">
        <v>3156299</v>
      </c>
      <c r="AC68" t="s">
        <v>503</v>
      </c>
      <c r="AD68" t="s">
        <v>1318</v>
      </c>
      <c r="AE68" t="s">
        <v>1319</v>
      </c>
      <c r="AF68" s="96">
        <v>616935812</v>
      </c>
      <c r="AH68" t="s">
        <v>832</v>
      </c>
    </row>
    <row r="69" spans="4:34" x14ac:dyDescent="0.25">
      <c r="D69">
        <v>1124862</v>
      </c>
      <c r="E69">
        <v>19901141</v>
      </c>
      <c r="F69" s="91">
        <v>42718.896013101854</v>
      </c>
      <c r="G69" t="s">
        <v>505</v>
      </c>
      <c r="H69">
        <v>1</v>
      </c>
      <c r="I69" t="s">
        <v>1178</v>
      </c>
      <c r="L69">
        <v>100</v>
      </c>
      <c r="M69" t="s">
        <v>1188</v>
      </c>
      <c r="O69">
        <v>0</v>
      </c>
      <c r="P69" t="s">
        <v>1180</v>
      </c>
      <c r="Q69" t="s">
        <v>1181</v>
      </c>
      <c r="R69" t="s">
        <v>1181</v>
      </c>
      <c r="S69" t="s">
        <v>1181</v>
      </c>
      <c r="T69" t="s">
        <v>1180</v>
      </c>
      <c r="U69" s="92">
        <v>42782.333333333336</v>
      </c>
      <c r="W69" t="s">
        <v>1180</v>
      </c>
      <c r="X69" t="s">
        <v>1181</v>
      </c>
      <c r="Y69" t="s">
        <v>1181</v>
      </c>
      <c r="Z69" t="s">
        <v>1181</v>
      </c>
      <c r="AA69" t="s">
        <v>1182</v>
      </c>
      <c r="AB69">
        <v>3157010</v>
      </c>
      <c r="AC69" t="s">
        <v>505</v>
      </c>
      <c r="AD69" t="s">
        <v>1320</v>
      </c>
      <c r="AE69" t="s">
        <v>1321</v>
      </c>
      <c r="AF69" s="96">
        <v>814016994</v>
      </c>
      <c r="AH69" t="s">
        <v>858</v>
      </c>
    </row>
    <row r="70" spans="4:34" x14ac:dyDescent="0.25">
      <c r="D70">
        <v>1125194</v>
      </c>
      <c r="E70">
        <v>59969529</v>
      </c>
      <c r="F70" s="91">
        <v>42719.325673749998</v>
      </c>
      <c r="G70" t="s">
        <v>509</v>
      </c>
      <c r="H70">
        <v>1</v>
      </c>
      <c r="I70" t="s">
        <v>1178</v>
      </c>
      <c r="L70">
        <v>100</v>
      </c>
      <c r="M70" t="s">
        <v>1188</v>
      </c>
      <c r="O70">
        <v>0</v>
      </c>
      <c r="P70" t="s">
        <v>1180</v>
      </c>
      <c r="Q70" t="s">
        <v>1181</v>
      </c>
      <c r="R70" t="s">
        <v>1181</v>
      </c>
      <c r="S70" t="s">
        <v>1181</v>
      </c>
      <c r="T70" t="s">
        <v>1180</v>
      </c>
      <c r="U70" s="92">
        <v>42782.333333333336</v>
      </c>
      <c r="W70" t="s">
        <v>1180</v>
      </c>
      <c r="X70" t="s">
        <v>1181</v>
      </c>
      <c r="Y70" t="s">
        <v>1181</v>
      </c>
      <c r="Z70" t="s">
        <v>1181</v>
      </c>
      <c r="AA70" t="s">
        <v>1182</v>
      </c>
      <c r="AB70">
        <v>3158231</v>
      </c>
      <c r="AC70" t="s">
        <v>509</v>
      </c>
      <c r="AD70" t="s">
        <v>511</v>
      </c>
      <c r="AE70" t="s">
        <v>512</v>
      </c>
      <c r="AF70" s="96">
        <v>848817466</v>
      </c>
      <c r="AH70" t="s">
        <v>832</v>
      </c>
    </row>
    <row r="71" spans="4:34" x14ac:dyDescent="0.25">
      <c r="D71">
        <v>1125405</v>
      </c>
      <c r="E71">
        <v>80826246</v>
      </c>
      <c r="F71" s="91">
        <v>42719.434278287037</v>
      </c>
      <c r="G71" t="s">
        <v>513</v>
      </c>
      <c r="H71">
        <v>2</v>
      </c>
      <c r="I71" t="s">
        <v>1178</v>
      </c>
      <c r="L71">
        <v>100</v>
      </c>
      <c r="M71" t="s">
        <v>1188</v>
      </c>
      <c r="O71">
        <v>0</v>
      </c>
      <c r="P71" t="s">
        <v>1180</v>
      </c>
      <c r="Q71" t="s">
        <v>1181</v>
      </c>
      <c r="R71" t="s">
        <v>1181</v>
      </c>
      <c r="S71" t="s">
        <v>1181</v>
      </c>
      <c r="T71" t="s">
        <v>1180</v>
      </c>
      <c r="U71" s="92">
        <v>42782.333333333336</v>
      </c>
      <c r="W71" t="s">
        <v>1180</v>
      </c>
      <c r="X71" t="s">
        <v>1181</v>
      </c>
      <c r="Y71" t="s">
        <v>1181</v>
      </c>
      <c r="Z71" t="s">
        <v>1181</v>
      </c>
      <c r="AA71" t="s">
        <v>1182</v>
      </c>
      <c r="AB71">
        <v>3159315</v>
      </c>
      <c r="AC71" t="s">
        <v>513</v>
      </c>
      <c r="AD71" t="s">
        <v>1325</v>
      </c>
      <c r="AE71" t="s">
        <v>1326</v>
      </c>
      <c r="AF71" s="96">
        <v>8346514722</v>
      </c>
      <c r="AH71" t="s">
        <v>858</v>
      </c>
    </row>
    <row r="72" spans="4:34" x14ac:dyDescent="0.25">
      <c r="D72">
        <v>1125455</v>
      </c>
      <c r="E72">
        <v>91740160</v>
      </c>
      <c r="F72" s="91">
        <v>42719.452097326386</v>
      </c>
      <c r="G72" t="s">
        <v>491</v>
      </c>
      <c r="I72" t="s">
        <v>1178</v>
      </c>
      <c r="L72">
        <v>100</v>
      </c>
      <c r="M72" t="s">
        <v>1188</v>
      </c>
      <c r="O72">
        <v>0</v>
      </c>
      <c r="P72" t="s">
        <v>1180</v>
      </c>
      <c r="Q72" t="s">
        <v>1181</v>
      </c>
      <c r="R72" t="s">
        <v>1181</v>
      </c>
      <c r="S72" t="s">
        <v>1181</v>
      </c>
      <c r="T72" t="s">
        <v>1180</v>
      </c>
      <c r="U72" s="92">
        <v>42782.333333333336</v>
      </c>
      <c r="W72" t="s">
        <v>1180</v>
      </c>
      <c r="X72" t="s">
        <v>1181</v>
      </c>
      <c r="Y72" t="s">
        <v>1181</v>
      </c>
      <c r="Z72" t="s">
        <v>1181</v>
      </c>
      <c r="AA72" t="s">
        <v>1182</v>
      </c>
      <c r="AB72">
        <v>3160068</v>
      </c>
      <c r="AC72" t="s">
        <v>491</v>
      </c>
      <c r="AD72" t="s">
        <v>515</v>
      </c>
      <c r="AE72" t="s">
        <v>1327</v>
      </c>
      <c r="AF72" s="96">
        <v>844202146</v>
      </c>
      <c r="AH72" t="s">
        <v>858</v>
      </c>
    </row>
    <row r="73" spans="4:34" x14ac:dyDescent="0.25">
      <c r="D73">
        <v>1125724</v>
      </c>
      <c r="E73">
        <v>49657016</v>
      </c>
      <c r="F73" s="91">
        <v>42719.533287719911</v>
      </c>
      <c r="G73" t="s">
        <v>516</v>
      </c>
      <c r="H73">
        <v>3</v>
      </c>
      <c r="I73" t="s">
        <v>1178</v>
      </c>
      <c r="L73">
        <v>100</v>
      </c>
      <c r="M73" t="s">
        <v>1188</v>
      </c>
      <c r="O73">
        <v>0</v>
      </c>
      <c r="P73" t="s">
        <v>1180</v>
      </c>
      <c r="Q73" t="s">
        <v>1181</v>
      </c>
      <c r="R73" t="s">
        <v>1181</v>
      </c>
      <c r="S73" t="s">
        <v>1181</v>
      </c>
      <c r="T73" t="s">
        <v>1180</v>
      </c>
      <c r="U73" s="92">
        <v>42782.333333333336</v>
      </c>
      <c r="W73" t="s">
        <v>1180</v>
      </c>
      <c r="X73" t="s">
        <v>1181</v>
      </c>
      <c r="Y73" t="s">
        <v>1181</v>
      </c>
      <c r="Z73" t="s">
        <v>1181</v>
      </c>
      <c r="AA73" t="s">
        <v>1182</v>
      </c>
      <c r="AB73">
        <v>3161002</v>
      </c>
      <c r="AC73" t="s">
        <v>516</v>
      </c>
      <c r="AD73" t="s">
        <v>1328</v>
      </c>
      <c r="AE73" t="s">
        <v>1329</v>
      </c>
      <c r="AF73" s="96">
        <v>827836998</v>
      </c>
      <c r="AH73" t="s">
        <v>858</v>
      </c>
    </row>
    <row r="74" spans="4:34" x14ac:dyDescent="0.25">
      <c r="D74">
        <v>1126174</v>
      </c>
      <c r="E74">
        <v>57882241</v>
      </c>
      <c r="F74" s="91">
        <v>42719.753612060187</v>
      </c>
      <c r="G74" t="s">
        <v>522</v>
      </c>
      <c r="H74">
        <v>3</v>
      </c>
      <c r="I74" t="s">
        <v>1178</v>
      </c>
      <c r="L74">
        <v>100</v>
      </c>
      <c r="M74" t="s">
        <v>1188</v>
      </c>
      <c r="O74">
        <v>0</v>
      </c>
      <c r="P74" t="s">
        <v>1180</v>
      </c>
      <c r="Q74" t="s">
        <v>1181</v>
      </c>
      <c r="R74" t="s">
        <v>1181</v>
      </c>
      <c r="S74" t="s">
        <v>1181</v>
      </c>
      <c r="T74" t="s">
        <v>1180</v>
      </c>
      <c r="U74" s="92">
        <v>42782.333333333336</v>
      </c>
      <c r="W74" t="s">
        <v>1180</v>
      </c>
      <c r="X74" t="s">
        <v>1181</v>
      </c>
      <c r="Y74" t="s">
        <v>1181</v>
      </c>
      <c r="Z74" t="s">
        <v>1181</v>
      </c>
      <c r="AA74" t="s">
        <v>1182</v>
      </c>
      <c r="AB74">
        <v>3162871</v>
      </c>
      <c r="AC74" t="s">
        <v>522</v>
      </c>
      <c r="AD74" t="s">
        <v>1333</v>
      </c>
      <c r="AE74" t="s">
        <v>1334</v>
      </c>
      <c r="AF74" s="96">
        <v>728319571</v>
      </c>
      <c r="AG74" t="s">
        <v>523</v>
      </c>
      <c r="AH74" t="s">
        <v>832</v>
      </c>
    </row>
    <row r="75" spans="4:34" x14ac:dyDescent="0.25">
      <c r="D75">
        <v>1127912</v>
      </c>
      <c r="E75">
        <v>55649886</v>
      </c>
      <c r="F75" s="91">
        <v>42720.778729641206</v>
      </c>
      <c r="G75" t="s">
        <v>525</v>
      </c>
      <c r="I75" t="s">
        <v>1178</v>
      </c>
      <c r="L75">
        <v>100</v>
      </c>
      <c r="M75" t="s">
        <v>1188</v>
      </c>
      <c r="O75">
        <v>0</v>
      </c>
      <c r="P75" t="s">
        <v>1180</v>
      </c>
      <c r="Q75" t="s">
        <v>1181</v>
      </c>
      <c r="R75" t="s">
        <v>1181</v>
      </c>
      <c r="S75" t="s">
        <v>1181</v>
      </c>
      <c r="T75" t="s">
        <v>1180</v>
      </c>
      <c r="U75" s="92">
        <v>42782.333333333336</v>
      </c>
      <c r="W75" t="s">
        <v>1180</v>
      </c>
      <c r="X75" t="s">
        <v>1181</v>
      </c>
      <c r="Y75" t="s">
        <v>1181</v>
      </c>
      <c r="Z75" t="s">
        <v>1181</v>
      </c>
      <c r="AA75" t="s">
        <v>1182</v>
      </c>
      <c r="AB75">
        <v>3167492</v>
      </c>
      <c r="AC75" t="s">
        <v>525</v>
      </c>
      <c r="AD75" t="s">
        <v>1335</v>
      </c>
      <c r="AE75" t="s">
        <v>1336</v>
      </c>
      <c r="AF75" s="96">
        <v>835737325</v>
      </c>
      <c r="AG75" t="s">
        <v>1337</v>
      </c>
      <c r="AH75" t="s">
        <v>858</v>
      </c>
    </row>
    <row r="76" spans="4:34" x14ac:dyDescent="0.25">
      <c r="D76">
        <v>1130199</v>
      </c>
      <c r="E76">
        <v>36452306</v>
      </c>
      <c r="F76" s="91">
        <v>42721.976111840275</v>
      </c>
      <c r="G76" t="s">
        <v>528</v>
      </c>
      <c r="H76" s="23"/>
      <c r="I76" t="s">
        <v>1178</v>
      </c>
      <c r="L76">
        <v>100</v>
      </c>
      <c r="M76" t="s">
        <v>1188</v>
      </c>
      <c r="O76">
        <v>0</v>
      </c>
      <c r="P76" t="s">
        <v>1180</v>
      </c>
      <c r="Q76" t="s">
        <v>1181</v>
      </c>
      <c r="R76" t="s">
        <v>1181</v>
      </c>
      <c r="S76" t="s">
        <v>1181</v>
      </c>
      <c r="T76" t="s">
        <v>1180</v>
      </c>
      <c r="U76" s="92">
        <v>42782.333333333336</v>
      </c>
      <c r="W76" t="s">
        <v>1180</v>
      </c>
      <c r="X76" t="s">
        <v>1181</v>
      </c>
      <c r="Y76" t="s">
        <v>1181</v>
      </c>
      <c r="Z76" t="s">
        <v>1181</v>
      </c>
      <c r="AA76" t="s">
        <v>1182</v>
      </c>
      <c r="AB76">
        <v>3172318</v>
      </c>
      <c r="AC76" t="s">
        <v>528</v>
      </c>
      <c r="AD76" t="s">
        <v>530</v>
      </c>
      <c r="AE76" t="s">
        <v>531</v>
      </c>
      <c r="AF76" s="96">
        <v>824529556</v>
      </c>
      <c r="AH76" t="s">
        <v>1239</v>
      </c>
    </row>
    <row r="77" spans="4:34" x14ac:dyDescent="0.25">
      <c r="D77">
        <v>1130931</v>
      </c>
      <c r="E77">
        <v>73832005</v>
      </c>
      <c r="F77" s="91">
        <v>42723.488060567128</v>
      </c>
      <c r="G77" t="s">
        <v>1338</v>
      </c>
      <c r="H77">
        <v>2</v>
      </c>
      <c r="I77" t="s">
        <v>1178</v>
      </c>
      <c r="L77">
        <v>100</v>
      </c>
      <c r="M77" t="s">
        <v>1188</v>
      </c>
      <c r="O77">
        <v>0</v>
      </c>
      <c r="P77" t="s">
        <v>1180</v>
      </c>
      <c r="Q77" t="s">
        <v>1181</v>
      </c>
      <c r="R77" t="s">
        <v>1181</v>
      </c>
      <c r="S77" t="s">
        <v>1181</v>
      </c>
      <c r="T77" t="s">
        <v>1180</v>
      </c>
      <c r="U77" s="92">
        <v>42782.333333333336</v>
      </c>
      <c r="W77" t="s">
        <v>1180</v>
      </c>
      <c r="X77" t="s">
        <v>1181</v>
      </c>
      <c r="Y77" t="s">
        <v>1181</v>
      </c>
      <c r="Z77" t="s">
        <v>1181</v>
      </c>
      <c r="AA77" t="s">
        <v>1182</v>
      </c>
      <c r="AB77">
        <v>3175213</v>
      </c>
      <c r="AC77" t="s">
        <v>532</v>
      </c>
      <c r="AD77" t="s">
        <v>1339</v>
      </c>
      <c r="AE77" t="s">
        <v>1340</v>
      </c>
      <c r="AF77" s="96">
        <v>832543110</v>
      </c>
      <c r="AH77" t="s">
        <v>832</v>
      </c>
    </row>
    <row r="78" spans="4:34" x14ac:dyDescent="0.25">
      <c r="D78">
        <v>1130931</v>
      </c>
      <c r="E78">
        <v>12514159</v>
      </c>
      <c r="F78" s="91">
        <v>42723.488060567128</v>
      </c>
      <c r="G78" t="s">
        <v>1338</v>
      </c>
      <c r="H78">
        <v>1</v>
      </c>
      <c r="I78" t="s">
        <v>1178</v>
      </c>
      <c r="L78">
        <v>100</v>
      </c>
      <c r="M78" t="s">
        <v>1188</v>
      </c>
      <c r="O78">
        <v>0</v>
      </c>
      <c r="P78" t="s">
        <v>1180</v>
      </c>
      <c r="Q78" t="s">
        <v>1181</v>
      </c>
      <c r="R78" t="s">
        <v>1181</v>
      </c>
      <c r="S78" t="s">
        <v>1181</v>
      </c>
      <c r="T78" t="s">
        <v>1180</v>
      </c>
      <c r="U78" s="92">
        <v>42782.333333333336</v>
      </c>
      <c r="W78" t="s">
        <v>1180</v>
      </c>
      <c r="X78" t="s">
        <v>1181</v>
      </c>
      <c r="Y78" t="s">
        <v>1181</v>
      </c>
      <c r="Z78" t="s">
        <v>1181</v>
      </c>
      <c r="AA78" t="s">
        <v>1182</v>
      </c>
      <c r="AB78">
        <v>3175214</v>
      </c>
      <c r="AC78" t="s">
        <v>534</v>
      </c>
      <c r="AD78" t="s">
        <v>1341</v>
      </c>
      <c r="AE78" t="s">
        <v>1342</v>
      </c>
      <c r="AF78" s="96">
        <v>823930494</v>
      </c>
      <c r="AH78" t="s">
        <v>832</v>
      </c>
    </row>
    <row r="79" spans="4:34" x14ac:dyDescent="0.25">
      <c r="D79">
        <v>1130931</v>
      </c>
      <c r="E79">
        <v>95957334</v>
      </c>
      <c r="F79" s="91">
        <v>42723.488060567128</v>
      </c>
      <c r="G79" t="s">
        <v>1338</v>
      </c>
      <c r="H79">
        <v>3</v>
      </c>
      <c r="I79" t="s">
        <v>1178</v>
      </c>
      <c r="L79">
        <v>100</v>
      </c>
      <c r="M79" t="s">
        <v>1188</v>
      </c>
      <c r="O79">
        <v>0</v>
      </c>
      <c r="P79" t="s">
        <v>1180</v>
      </c>
      <c r="Q79" t="s">
        <v>1181</v>
      </c>
      <c r="R79" t="s">
        <v>1181</v>
      </c>
      <c r="S79" t="s">
        <v>1181</v>
      </c>
      <c r="T79" t="s">
        <v>1180</v>
      </c>
      <c r="U79" s="92">
        <v>42782.333333333336</v>
      </c>
      <c r="W79" t="s">
        <v>1180</v>
      </c>
      <c r="X79" t="s">
        <v>1181</v>
      </c>
      <c r="Y79" t="s">
        <v>1181</v>
      </c>
      <c r="Z79" t="s">
        <v>1181</v>
      </c>
      <c r="AA79" t="s">
        <v>1182</v>
      </c>
      <c r="AB79">
        <v>3175215</v>
      </c>
      <c r="AC79" t="s">
        <v>536</v>
      </c>
      <c r="AD79" t="s">
        <v>1343</v>
      </c>
      <c r="AE79" t="s">
        <v>1344</v>
      </c>
      <c r="AF79" s="96">
        <v>836855906</v>
      </c>
      <c r="AH79" t="s">
        <v>832</v>
      </c>
    </row>
    <row r="80" spans="4:34" x14ac:dyDescent="0.25">
      <c r="D80">
        <v>1130931</v>
      </c>
      <c r="E80">
        <v>80658200</v>
      </c>
      <c r="F80" s="91">
        <v>42723.488060567128</v>
      </c>
      <c r="G80" t="s">
        <v>1338</v>
      </c>
      <c r="H80">
        <v>1</v>
      </c>
      <c r="I80" t="s">
        <v>1178</v>
      </c>
      <c r="L80">
        <v>100</v>
      </c>
      <c r="M80" t="s">
        <v>1188</v>
      </c>
      <c r="O80">
        <v>0</v>
      </c>
      <c r="P80" t="s">
        <v>1180</v>
      </c>
      <c r="Q80" t="s">
        <v>1181</v>
      </c>
      <c r="R80" t="s">
        <v>1181</v>
      </c>
      <c r="S80" t="s">
        <v>1181</v>
      </c>
      <c r="T80" t="s">
        <v>1180</v>
      </c>
      <c r="U80" s="92">
        <v>42782.333333333336</v>
      </c>
      <c r="W80" t="s">
        <v>1180</v>
      </c>
      <c r="X80" t="s">
        <v>1181</v>
      </c>
      <c r="Y80" t="s">
        <v>1181</v>
      </c>
      <c r="Z80" t="s">
        <v>1181</v>
      </c>
      <c r="AA80" t="s">
        <v>1182</v>
      </c>
      <c r="AB80">
        <v>3175216</v>
      </c>
      <c r="AC80" t="s">
        <v>538</v>
      </c>
      <c r="AD80" t="s">
        <v>1345</v>
      </c>
      <c r="AE80" t="s">
        <v>1346</v>
      </c>
      <c r="AF80" s="96">
        <v>786510260</v>
      </c>
      <c r="AH80" t="s">
        <v>858</v>
      </c>
    </row>
    <row r="81" spans="4:34" x14ac:dyDescent="0.25">
      <c r="D81">
        <v>1130931</v>
      </c>
      <c r="E81">
        <v>48267265</v>
      </c>
      <c r="F81" s="91">
        <v>42723.488060567128</v>
      </c>
      <c r="G81" t="s">
        <v>1338</v>
      </c>
      <c r="H81">
        <v>1</v>
      </c>
      <c r="I81" t="s">
        <v>1178</v>
      </c>
      <c r="L81">
        <v>100</v>
      </c>
      <c r="M81" t="s">
        <v>1188</v>
      </c>
      <c r="O81">
        <v>0</v>
      </c>
      <c r="P81" t="s">
        <v>1180</v>
      </c>
      <c r="Q81" t="s">
        <v>1181</v>
      </c>
      <c r="R81" t="s">
        <v>1181</v>
      </c>
      <c r="S81" t="s">
        <v>1181</v>
      </c>
      <c r="T81" t="s">
        <v>1180</v>
      </c>
      <c r="U81" s="92">
        <v>42782.333333333336</v>
      </c>
      <c r="W81" t="s">
        <v>1180</v>
      </c>
      <c r="X81" t="s">
        <v>1181</v>
      </c>
      <c r="Y81" t="s">
        <v>1181</v>
      </c>
      <c r="Z81" t="s">
        <v>1181</v>
      </c>
      <c r="AA81" t="s">
        <v>1182</v>
      </c>
      <c r="AB81">
        <v>3175217</v>
      </c>
      <c r="AC81" t="s">
        <v>540</v>
      </c>
      <c r="AD81" t="s">
        <v>1347</v>
      </c>
      <c r="AE81" t="s">
        <v>1348</v>
      </c>
      <c r="AF81" s="96">
        <v>824127938</v>
      </c>
      <c r="AH81" t="s">
        <v>1239</v>
      </c>
    </row>
    <row r="82" spans="4:34" x14ac:dyDescent="0.25">
      <c r="D82">
        <v>1130993</v>
      </c>
      <c r="E82">
        <v>18965258</v>
      </c>
      <c r="F82" s="91">
        <v>42723.506121006947</v>
      </c>
      <c r="G82" t="s">
        <v>1349</v>
      </c>
      <c r="H82">
        <v>1</v>
      </c>
      <c r="I82" t="s">
        <v>1178</v>
      </c>
      <c r="L82">
        <v>100</v>
      </c>
      <c r="M82" t="s">
        <v>1188</v>
      </c>
      <c r="O82">
        <v>0</v>
      </c>
      <c r="P82" t="s">
        <v>1180</v>
      </c>
      <c r="Q82" t="s">
        <v>1181</v>
      </c>
      <c r="R82" t="s">
        <v>1181</v>
      </c>
      <c r="S82" t="s">
        <v>1181</v>
      </c>
      <c r="T82" t="s">
        <v>1180</v>
      </c>
      <c r="U82" s="92">
        <v>42782.333333333336</v>
      </c>
      <c r="W82" t="s">
        <v>1180</v>
      </c>
      <c r="X82" t="s">
        <v>1181</v>
      </c>
      <c r="Y82" t="s">
        <v>1181</v>
      </c>
      <c r="Z82" t="s">
        <v>1181</v>
      </c>
      <c r="AA82" t="s">
        <v>1182</v>
      </c>
      <c r="AB82">
        <v>3175507</v>
      </c>
      <c r="AC82" t="s">
        <v>542</v>
      </c>
      <c r="AD82" t="s">
        <v>1278</v>
      </c>
      <c r="AE82" t="s">
        <v>1350</v>
      </c>
      <c r="AF82" s="96">
        <v>836960351</v>
      </c>
      <c r="AG82" t="s">
        <v>1351</v>
      </c>
      <c r="AH82" t="s">
        <v>832</v>
      </c>
    </row>
    <row r="83" spans="4:34" x14ac:dyDescent="0.25">
      <c r="D83">
        <v>1131093</v>
      </c>
      <c r="E83">
        <v>40793085</v>
      </c>
      <c r="F83" s="91">
        <v>42723.552364930554</v>
      </c>
      <c r="G83" t="s">
        <v>545</v>
      </c>
      <c r="H83">
        <v>2</v>
      </c>
      <c r="I83" t="s">
        <v>1178</v>
      </c>
      <c r="L83">
        <v>100</v>
      </c>
      <c r="M83" t="s">
        <v>1188</v>
      </c>
      <c r="O83">
        <v>0</v>
      </c>
      <c r="P83" t="s">
        <v>1180</v>
      </c>
      <c r="Q83" t="s">
        <v>1181</v>
      </c>
      <c r="R83" t="s">
        <v>1181</v>
      </c>
      <c r="S83" t="s">
        <v>1181</v>
      </c>
      <c r="T83" t="s">
        <v>1180</v>
      </c>
      <c r="U83" s="92">
        <v>42782.333333333336</v>
      </c>
      <c r="W83" t="s">
        <v>1180</v>
      </c>
      <c r="X83" t="s">
        <v>1181</v>
      </c>
      <c r="Y83" t="s">
        <v>1181</v>
      </c>
      <c r="Z83" t="s">
        <v>1181</v>
      </c>
      <c r="AA83" t="s">
        <v>1182</v>
      </c>
      <c r="AB83">
        <v>3176024</v>
      </c>
      <c r="AC83" t="s">
        <v>545</v>
      </c>
      <c r="AD83" t="s">
        <v>1352</v>
      </c>
      <c r="AE83" t="s">
        <v>1353</v>
      </c>
      <c r="AF83" s="96">
        <v>832693075</v>
      </c>
      <c r="AH83" t="s">
        <v>832</v>
      </c>
    </row>
    <row r="84" spans="4:34" x14ac:dyDescent="0.25">
      <c r="D84">
        <v>1131093</v>
      </c>
      <c r="E84">
        <v>60557603</v>
      </c>
      <c r="F84" s="91">
        <v>42723.552364930554</v>
      </c>
      <c r="G84" t="s">
        <v>545</v>
      </c>
      <c r="H84">
        <v>1</v>
      </c>
      <c r="I84" t="s">
        <v>1178</v>
      </c>
      <c r="L84">
        <v>100</v>
      </c>
      <c r="M84" t="s">
        <v>1188</v>
      </c>
      <c r="O84">
        <v>0</v>
      </c>
      <c r="P84" t="s">
        <v>1180</v>
      </c>
      <c r="Q84" t="s">
        <v>1181</v>
      </c>
      <c r="R84" t="s">
        <v>1181</v>
      </c>
      <c r="S84" t="s">
        <v>1181</v>
      </c>
      <c r="T84" t="s">
        <v>1180</v>
      </c>
      <c r="U84" s="92">
        <v>42782.333333333336</v>
      </c>
      <c r="W84" t="s">
        <v>1180</v>
      </c>
      <c r="X84" t="s">
        <v>1181</v>
      </c>
      <c r="Y84" t="s">
        <v>1181</v>
      </c>
      <c r="Z84" t="s">
        <v>1181</v>
      </c>
      <c r="AA84" t="s">
        <v>1182</v>
      </c>
      <c r="AB84">
        <v>3176025</v>
      </c>
      <c r="AC84" t="s">
        <v>545</v>
      </c>
      <c r="AD84" t="s">
        <v>1354</v>
      </c>
      <c r="AE84" t="s">
        <v>1353</v>
      </c>
      <c r="AF84" s="96">
        <v>832693075</v>
      </c>
      <c r="AH84" t="s">
        <v>858</v>
      </c>
    </row>
    <row r="85" spans="4:34" x14ac:dyDescent="0.25">
      <c r="D85">
        <v>1131353</v>
      </c>
      <c r="E85">
        <v>25545437</v>
      </c>
      <c r="F85" s="91">
        <v>42723.702951423613</v>
      </c>
      <c r="G85" t="s">
        <v>547</v>
      </c>
      <c r="H85">
        <v>3</v>
      </c>
      <c r="I85" t="s">
        <v>1178</v>
      </c>
      <c r="L85">
        <v>100</v>
      </c>
      <c r="M85" t="s">
        <v>1188</v>
      </c>
      <c r="O85">
        <v>0</v>
      </c>
      <c r="P85" t="s">
        <v>1180</v>
      </c>
      <c r="Q85" t="s">
        <v>1181</v>
      </c>
      <c r="R85" t="s">
        <v>1181</v>
      </c>
      <c r="S85" t="s">
        <v>1181</v>
      </c>
      <c r="T85" t="s">
        <v>1180</v>
      </c>
      <c r="U85" s="92">
        <v>42782.333333333336</v>
      </c>
      <c r="W85" t="s">
        <v>1180</v>
      </c>
      <c r="X85" t="s">
        <v>1181</v>
      </c>
      <c r="Y85" t="s">
        <v>1181</v>
      </c>
      <c r="Z85" t="s">
        <v>1181</v>
      </c>
      <c r="AA85" t="s">
        <v>1182</v>
      </c>
      <c r="AB85">
        <v>3177124</v>
      </c>
      <c r="AC85" t="s">
        <v>547</v>
      </c>
      <c r="AD85" t="s">
        <v>1355</v>
      </c>
      <c r="AE85" t="s">
        <v>1356</v>
      </c>
      <c r="AF85" s="96">
        <v>731175466</v>
      </c>
      <c r="AH85" t="s">
        <v>858</v>
      </c>
    </row>
    <row r="86" spans="4:34" x14ac:dyDescent="0.25">
      <c r="D86">
        <v>1131908</v>
      </c>
      <c r="E86">
        <v>20689881</v>
      </c>
      <c r="F86" s="91">
        <v>42724.459321655093</v>
      </c>
      <c r="G86" t="s">
        <v>1357</v>
      </c>
      <c r="H86">
        <v>1</v>
      </c>
      <c r="I86" t="s">
        <v>1178</v>
      </c>
      <c r="L86">
        <v>100</v>
      </c>
      <c r="M86" t="s">
        <v>1188</v>
      </c>
      <c r="O86">
        <v>0</v>
      </c>
      <c r="P86" t="s">
        <v>1180</v>
      </c>
      <c r="Q86" t="s">
        <v>1181</v>
      </c>
      <c r="R86" t="s">
        <v>1181</v>
      </c>
      <c r="S86" t="s">
        <v>1181</v>
      </c>
      <c r="T86" t="s">
        <v>1180</v>
      </c>
      <c r="U86" s="92">
        <v>42782.333333333336</v>
      </c>
      <c r="W86" t="s">
        <v>1180</v>
      </c>
      <c r="X86" t="s">
        <v>1181</v>
      </c>
      <c r="Y86" t="s">
        <v>1181</v>
      </c>
      <c r="Z86" t="s">
        <v>1181</v>
      </c>
      <c r="AA86" t="s">
        <v>1182</v>
      </c>
      <c r="AB86">
        <v>3179468</v>
      </c>
      <c r="AC86" t="s">
        <v>549</v>
      </c>
      <c r="AD86" t="s">
        <v>1358</v>
      </c>
      <c r="AE86" t="s">
        <v>1359</v>
      </c>
      <c r="AF86" s="96">
        <v>730001703</v>
      </c>
      <c r="AH86" t="s">
        <v>1239</v>
      </c>
    </row>
    <row r="87" spans="4:34" x14ac:dyDescent="0.25">
      <c r="D87">
        <v>1131908</v>
      </c>
      <c r="E87">
        <v>72813204</v>
      </c>
      <c r="F87" s="91">
        <v>42724.459321655093</v>
      </c>
      <c r="G87" t="s">
        <v>1357</v>
      </c>
      <c r="H87">
        <v>3</v>
      </c>
      <c r="I87" t="s">
        <v>1178</v>
      </c>
      <c r="L87">
        <v>100</v>
      </c>
      <c r="M87" t="s">
        <v>1188</v>
      </c>
      <c r="O87">
        <v>0</v>
      </c>
      <c r="P87" t="s">
        <v>1180</v>
      </c>
      <c r="Q87" t="s">
        <v>1181</v>
      </c>
      <c r="R87" t="s">
        <v>1181</v>
      </c>
      <c r="S87" t="s">
        <v>1181</v>
      </c>
      <c r="T87" t="s">
        <v>1180</v>
      </c>
      <c r="U87" s="92">
        <v>42782.333333333336</v>
      </c>
      <c r="W87" t="s">
        <v>1180</v>
      </c>
      <c r="X87" t="s">
        <v>1181</v>
      </c>
      <c r="Y87" t="s">
        <v>1181</v>
      </c>
      <c r="Z87" t="s">
        <v>1181</v>
      </c>
      <c r="AA87" t="s">
        <v>1182</v>
      </c>
      <c r="AB87">
        <v>3179469</v>
      </c>
      <c r="AC87" t="s">
        <v>551</v>
      </c>
      <c r="AD87" t="s">
        <v>1360</v>
      </c>
      <c r="AE87" t="s">
        <v>1361</v>
      </c>
      <c r="AF87" s="96">
        <v>731610830</v>
      </c>
      <c r="AH87" t="s">
        <v>1239</v>
      </c>
    </row>
    <row r="88" spans="4:34" x14ac:dyDescent="0.25">
      <c r="D88">
        <v>1131908</v>
      </c>
      <c r="E88">
        <v>87971336</v>
      </c>
      <c r="F88" s="91">
        <v>42724.459321655093</v>
      </c>
      <c r="G88" t="s">
        <v>1357</v>
      </c>
      <c r="H88">
        <v>3</v>
      </c>
      <c r="I88" t="s">
        <v>1178</v>
      </c>
      <c r="L88">
        <v>100</v>
      </c>
      <c r="M88" t="s">
        <v>1188</v>
      </c>
      <c r="O88">
        <v>0</v>
      </c>
      <c r="P88" t="s">
        <v>1180</v>
      </c>
      <c r="Q88" t="s">
        <v>1181</v>
      </c>
      <c r="R88" t="s">
        <v>1181</v>
      </c>
      <c r="S88" t="s">
        <v>1181</v>
      </c>
      <c r="T88" t="s">
        <v>1180</v>
      </c>
      <c r="U88" s="92">
        <v>42782.333333333336</v>
      </c>
      <c r="W88" t="s">
        <v>1180</v>
      </c>
      <c r="X88" t="s">
        <v>1181</v>
      </c>
      <c r="Y88" t="s">
        <v>1181</v>
      </c>
      <c r="Z88" t="s">
        <v>1181</v>
      </c>
      <c r="AA88" t="s">
        <v>1182</v>
      </c>
      <c r="AB88">
        <v>3179470</v>
      </c>
      <c r="AC88" t="s">
        <v>553</v>
      </c>
      <c r="AD88" t="s">
        <v>1183</v>
      </c>
      <c r="AE88" t="s">
        <v>1362</v>
      </c>
      <c r="AF88" s="96">
        <v>834442625</v>
      </c>
      <c r="AH88" t="s">
        <v>1239</v>
      </c>
    </row>
    <row r="89" spans="4:34" x14ac:dyDescent="0.25">
      <c r="D89">
        <v>1132032</v>
      </c>
      <c r="E89">
        <v>90956388</v>
      </c>
      <c r="F89" s="91">
        <v>42724.506043379632</v>
      </c>
      <c r="G89" t="s">
        <v>555</v>
      </c>
      <c r="H89">
        <v>2</v>
      </c>
      <c r="I89" t="s">
        <v>1178</v>
      </c>
      <c r="L89">
        <v>100</v>
      </c>
      <c r="M89" t="s">
        <v>1188</v>
      </c>
      <c r="O89">
        <v>0</v>
      </c>
      <c r="P89" t="s">
        <v>1180</v>
      </c>
      <c r="Q89" t="s">
        <v>1181</v>
      </c>
      <c r="R89" t="s">
        <v>1181</v>
      </c>
      <c r="S89" t="s">
        <v>1181</v>
      </c>
      <c r="T89" t="s">
        <v>1180</v>
      </c>
      <c r="U89" s="92">
        <v>42782.333333333336</v>
      </c>
      <c r="W89" t="s">
        <v>1180</v>
      </c>
      <c r="X89" t="s">
        <v>1181</v>
      </c>
      <c r="Y89" t="s">
        <v>1181</v>
      </c>
      <c r="Z89" t="s">
        <v>1181</v>
      </c>
      <c r="AA89" t="s">
        <v>1182</v>
      </c>
      <c r="AB89">
        <v>3179981</v>
      </c>
      <c r="AC89" t="s">
        <v>555</v>
      </c>
      <c r="AD89" t="s">
        <v>1363</v>
      </c>
      <c r="AE89" t="s">
        <v>1364</v>
      </c>
      <c r="AF89" s="96">
        <v>713891424</v>
      </c>
      <c r="AG89" t="s">
        <v>556</v>
      </c>
      <c r="AH89" t="s">
        <v>858</v>
      </c>
    </row>
    <row r="90" spans="4:34" x14ac:dyDescent="0.25">
      <c r="D90">
        <v>1132404</v>
      </c>
      <c r="E90">
        <v>31755907</v>
      </c>
      <c r="F90" s="91">
        <v>42724.691636446762</v>
      </c>
      <c r="G90" t="s">
        <v>558</v>
      </c>
      <c r="H90">
        <v>1</v>
      </c>
      <c r="I90" t="s">
        <v>1178</v>
      </c>
      <c r="L90">
        <v>100</v>
      </c>
      <c r="M90" t="s">
        <v>1188</v>
      </c>
      <c r="O90">
        <v>0</v>
      </c>
      <c r="P90" t="s">
        <v>1180</v>
      </c>
      <c r="Q90" t="s">
        <v>1181</v>
      </c>
      <c r="R90" t="s">
        <v>1181</v>
      </c>
      <c r="S90" t="s">
        <v>1181</v>
      </c>
      <c r="T90" t="s">
        <v>1180</v>
      </c>
      <c r="U90" s="92">
        <v>42782.333333333336</v>
      </c>
      <c r="W90" t="s">
        <v>1180</v>
      </c>
      <c r="X90" t="s">
        <v>1181</v>
      </c>
      <c r="Y90" t="s">
        <v>1181</v>
      </c>
      <c r="Z90" t="s">
        <v>1181</v>
      </c>
      <c r="AA90" t="s">
        <v>1182</v>
      </c>
      <c r="AB90">
        <v>3181333</v>
      </c>
      <c r="AC90" t="s">
        <v>558</v>
      </c>
      <c r="AD90" t="s">
        <v>1365</v>
      </c>
      <c r="AE90" t="s">
        <v>1366</v>
      </c>
      <c r="AF90" s="96">
        <v>798799559</v>
      </c>
      <c r="AG90" t="s">
        <v>559</v>
      </c>
      <c r="AH90" t="s">
        <v>1239</v>
      </c>
    </row>
    <row r="91" spans="4:34" x14ac:dyDescent="0.25">
      <c r="D91">
        <v>1132404</v>
      </c>
      <c r="E91">
        <v>31020293</v>
      </c>
      <c r="F91" s="91">
        <v>42724.691636446762</v>
      </c>
      <c r="G91" t="s">
        <v>558</v>
      </c>
      <c r="H91">
        <v>3</v>
      </c>
      <c r="I91" t="s">
        <v>1178</v>
      </c>
      <c r="L91">
        <v>100</v>
      </c>
      <c r="M91" t="s">
        <v>1188</v>
      </c>
      <c r="O91">
        <v>0</v>
      </c>
      <c r="P91" t="s">
        <v>1180</v>
      </c>
      <c r="Q91" t="s">
        <v>1181</v>
      </c>
      <c r="R91" t="s">
        <v>1181</v>
      </c>
      <c r="S91" t="s">
        <v>1181</v>
      </c>
      <c r="T91" t="s">
        <v>1180</v>
      </c>
      <c r="U91" s="92">
        <v>42782.333333333336</v>
      </c>
      <c r="W91" t="s">
        <v>1180</v>
      </c>
      <c r="X91" t="s">
        <v>1181</v>
      </c>
      <c r="Y91" t="s">
        <v>1181</v>
      </c>
      <c r="Z91" t="s">
        <v>1181</v>
      </c>
      <c r="AA91" t="s">
        <v>1182</v>
      </c>
      <c r="AB91">
        <v>3181334</v>
      </c>
      <c r="AC91" t="s">
        <v>561</v>
      </c>
      <c r="AD91" t="s">
        <v>1367</v>
      </c>
      <c r="AE91" t="s">
        <v>1368</v>
      </c>
      <c r="AF91" s="96">
        <v>795244990</v>
      </c>
      <c r="AH91" t="s">
        <v>832</v>
      </c>
    </row>
    <row r="92" spans="4:34" x14ac:dyDescent="0.25">
      <c r="D92">
        <v>1132404</v>
      </c>
      <c r="E92">
        <v>60795231</v>
      </c>
      <c r="F92" s="91">
        <v>42724.691636446762</v>
      </c>
      <c r="G92" t="s">
        <v>558</v>
      </c>
      <c r="I92" t="s">
        <v>1178</v>
      </c>
      <c r="L92">
        <v>100</v>
      </c>
      <c r="M92" t="s">
        <v>1188</v>
      </c>
      <c r="O92">
        <v>0</v>
      </c>
      <c r="P92" t="s">
        <v>1180</v>
      </c>
      <c r="Q92" t="s">
        <v>1181</v>
      </c>
      <c r="R92" t="s">
        <v>1181</v>
      </c>
      <c r="S92" t="s">
        <v>1181</v>
      </c>
      <c r="T92" t="s">
        <v>1180</v>
      </c>
      <c r="U92" s="92">
        <v>42782.333333333336</v>
      </c>
      <c r="W92" t="s">
        <v>1180</v>
      </c>
      <c r="X92" t="s">
        <v>1181</v>
      </c>
      <c r="Y92" t="s">
        <v>1181</v>
      </c>
      <c r="Z92" t="s">
        <v>1181</v>
      </c>
      <c r="AA92" t="s">
        <v>1182</v>
      </c>
      <c r="AB92">
        <v>3181335</v>
      </c>
      <c r="AC92" t="s">
        <v>563</v>
      </c>
      <c r="AD92" t="s">
        <v>339</v>
      </c>
      <c r="AE92" t="s">
        <v>340</v>
      </c>
      <c r="AF92" s="96">
        <v>767663634</v>
      </c>
      <c r="AH92" t="s">
        <v>1239</v>
      </c>
    </row>
    <row r="93" spans="4:34" x14ac:dyDescent="0.25">
      <c r="D93">
        <v>1132404</v>
      </c>
      <c r="E93">
        <v>26787508</v>
      </c>
      <c r="F93" s="91">
        <v>42724.691636446762</v>
      </c>
      <c r="G93" t="s">
        <v>558</v>
      </c>
      <c r="H93">
        <v>1</v>
      </c>
      <c r="I93" t="s">
        <v>1178</v>
      </c>
      <c r="L93">
        <v>100</v>
      </c>
      <c r="M93" t="s">
        <v>1188</v>
      </c>
      <c r="O93">
        <v>0</v>
      </c>
      <c r="P93" t="s">
        <v>1180</v>
      </c>
      <c r="Q93" t="s">
        <v>1181</v>
      </c>
      <c r="R93" t="s">
        <v>1181</v>
      </c>
      <c r="S93" t="s">
        <v>1181</v>
      </c>
      <c r="T93" t="s">
        <v>1180</v>
      </c>
      <c r="U93" s="92">
        <v>42782.333333333336</v>
      </c>
      <c r="W93" t="s">
        <v>1180</v>
      </c>
      <c r="X93" t="s">
        <v>1181</v>
      </c>
      <c r="Y93" t="s">
        <v>1181</v>
      </c>
      <c r="Z93" t="s">
        <v>1181</v>
      </c>
      <c r="AA93" t="s">
        <v>1182</v>
      </c>
      <c r="AB93">
        <v>3181336</v>
      </c>
      <c r="AC93" t="s">
        <v>564</v>
      </c>
      <c r="AD93" t="s">
        <v>1369</v>
      </c>
      <c r="AE93" t="s">
        <v>1370</v>
      </c>
      <c r="AF93" s="96">
        <v>834410543</v>
      </c>
      <c r="AH93" t="s">
        <v>1239</v>
      </c>
    </row>
    <row r="94" spans="4:34" x14ac:dyDescent="0.25">
      <c r="D94">
        <v>1132811</v>
      </c>
      <c r="E94">
        <v>88195165</v>
      </c>
      <c r="F94" s="91">
        <v>42725.334054780091</v>
      </c>
      <c r="G94" t="s">
        <v>1371</v>
      </c>
      <c r="H94">
        <v>1</v>
      </c>
      <c r="I94" t="s">
        <v>1178</v>
      </c>
      <c r="L94">
        <v>100</v>
      </c>
      <c r="M94" t="s">
        <v>1179</v>
      </c>
      <c r="O94">
        <v>0</v>
      </c>
      <c r="P94" t="s">
        <v>1180</v>
      </c>
      <c r="Q94" t="s">
        <v>1181</v>
      </c>
      <c r="R94" t="s">
        <v>1181</v>
      </c>
      <c r="S94" t="s">
        <v>1181</v>
      </c>
      <c r="T94" t="s">
        <v>1180</v>
      </c>
      <c r="U94" s="92">
        <v>42782.333333333336</v>
      </c>
      <c r="W94" t="s">
        <v>1180</v>
      </c>
      <c r="X94" t="s">
        <v>1181</v>
      </c>
      <c r="Y94" t="s">
        <v>1181</v>
      </c>
      <c r="Z94" t="s">
        <v>1181</v>
      </c>
      <c r="AA94" t="s">
        <v>1182</v>
      </c>
      <c r="AB94">
        <v>3182863</v>
      </c>
      <c r="AC94" t="s">
        <v>566</v>
      </c>
      <c r="AD94" t="s">
        <v>1372</v>
      </c>
      <c r="AE94" t="s">
        <v>1373</v>
      </c>
      <c r="AF94" s="96">
        <v>725117910</v>
      </c>
      <c r="AH94" t="s">
        <v>832</v>
      </c>
    </row>
    <row r="95" spans="4:34" x14ac:dyDescent="0.25">
      <c r="D95">
        <v>1132893</v>
      </c>
      <c r="E95">
        <v>73693984</v>
      </c>
      <c r="F95" s="91">
        <v>42725.376622997683</v>
      </c>
      <c r="G95" t="s">
        <v>1357</v>
      </c>
      <c r="H95">
        <v>3</v>
      </c>
      <c r="I95" t="s">
        <v>1178</v>
      </c>
      <c r="L95">
        <v>100</v>
      </c>
      <c r="M95" t="s">
        <v>1188</v>
      </c>
      <c r="O95">
        <v>0</v>
      </c>
      <c r="P95" t="s">
        <v>1180</v>
      </c>
      <c r="Q95" t="s">
        <v>1181</v>
      </c>
      <c r="R95" t="s">
        <v>1181</v>
      </c>
      <c r="S95" t="s">
        <v>1181</v>
      </c>
      <c r="T95" t="s">
        <v>1180</v>
      </c>
      <c r="U95" s="92">
        <v>42782.333333333336</v>
      </c>
      <c r="W95" t="s">
        <v>1180</v>
      </c>
      <c r="X95" t="s">
        <v>1181</v>
      </c>
      <c r="Y95" t="s">
        <v>1181</v>
      </c>
      <c r="Z95" t="s">
        <v>1181</v>
      </c>
      <c r="AA95" t="s">
        <v>1182</v>
      </c>
      <c r="AB95">
        <v>3183174</v>
      </c>
      <c r="AC95" t="s">
        <v>568</v>
      </c>
      <c r="AD95" t="s">
        <v>1374</v>
      </c>
      <c r="AE95" t="s">
        <v>1375</v>
      </c>
      <c r="AF95" s="96">
        <v>718891656</v>
      </c>
      <c r="AH95" t="s">
        <v>1239</v>
      </c>
    </row>
    <row r="96" spans="4:34" x14ac:dyDescent="0.25">
      <c r="D96">
        <v>1132893</v>
      </c>
      <c r="E96">
        <v>74373653</v>
      </c>
      <c r="F96" s="91">
        <v>42725.376622997683</v>
      </c>
      <c r="G96" t="s">
        <v>1357</v>
      </c>
      <c r="H96">
        <v>1</v>
      </c>
      <c r="I96" t="s">
        <v>1178</v>
      </c>
      <c r="L96">
        <v>100</v>
      </c>
      <c r="M96" t="s">
        <v>1188</v>
      </c>
      <c r="O96">
        <v>0</v>
      </c>
      <c r="P96" t="s">
        <v>1180</v>
      </c>
      <c r="Q96" t="s">
        <v>1181</v>
      </c>
      <c r="R96" t="s">
        <v>1181</v>
      </c>
      <c r="S96" t="s">
        <v>1181</v>
      </c>
      <c r="T96" t="s">
        <v>1180</v>
      </c>
      <c r="U96" s="92">
        <v>42782.333333333336</v>
      </c>
      <c r="W96" t="s">
        <v>1180</v>
      </c>
      <c r="X96" t="s">
        <v>1181</v>
      </c>
      <c r="Y96" t="s">
        <v>1181</v>
      </c>
      <c r="Z96" t="s">
        <v>1181</v>
      </c>
      <c r="AA96" t="s">
        <v>1182</v>
      </c>
      <c r="AB96">
        <v>3183175</v>
      </c>
      <c r="AC96" t="s">
        <v>570</v>
      </c>
      <c r="AD96" t="s">
        <v>1376</v>
      </c>
      <c r="AE96" t="s">
        <v>1377</v>
      </c>
      <c r="AF96" s="96">
        <v>764109034</v>
      </c>
      <c r="AH96" t="s">
        <v>1239</v>
      </c>
    </row>
    <row r="97" spans="4:34" x14ac:dyDescent="0.25">
      <c r="D97">
        <v>1132893</v>
      </c>
      <c r="E97">
        <v>43256692</v>
      </c>
      <c r="F97" s="91">
        <v>42725.376622997683</v>
      </c>
      <c r="G97" t="s">
        <v>1357</v>
      </c>
      <c r="H97">
        <v>1</v>
      </c>
      <c r="I97" t="s">
        <v>1178</v>
      </c>
      <c r="L97">
        <v>100</v>
      </c>
      <c r="M97" t="s">
        <v>1188</v>
      </c>
      <c r="O97">
        <v>0</v>
      </c>
      <c r="P97" t="s">
        <v>1180</v>
      </c>
      <c r="Q97" t="s">
        <v>1181</v>
      </c>
      <c r="R97" t="s">
        <v>1181</v>
      </c>
      <c r="S97" t="s">
        <v>1181</v>
      </c>
      <c r="T97" t="s">
        <v>1180</v>
      </c>
      <c r="U97" s="92">
        <v>42782.333333333336</v>
      </c>
      <c r="W97" t="s">
        <v>1180</v>
      </c>
      <c r="X97" t="s">
        <v>1181</v>
      </c>
      <c r="Y97" t="s">
        <v>1181</v>
      </c>
      <c r="Z97" t="s">
        <v>1181</v>
      </c>
      <c r="AA97" t="s">
        <v>1182</v>
      </c>
      <c r="AB97">
        <v>3183176</v>
      </c>
      <c r="AC97" t="s">
        <v>572</v>
      </c>
      <c r="AD97" t="s">
        <v>1378</v>
      </c>
      <c r="AE97" t="s">
        <v>1379</v>
      </c>
      <c r="AF97" s="96">
        <v>723261987</v>
      </c>
      <c r="AH97" t="s">
        <v>1239</v>
      </c>
    </row>
    <row r="98" spans="4:34" x14ac:dyDescent="0.25">
      <c r="D98">
        <v>1132976</v>
      </c>
      <c r="E98">
        <v>16211081</v>
      </c>
      <c r="F98" s="91">
        <v>42725.412262939812</v>
      </c>
      <c r="G98" t="s">
        <v>1380</v>
      </c>
      <c r="H98">
        <v>3</v>
      </c>
      <c r="I98" t="s">
        <v>1178</v>
      </c>
      <c r="L98">
        <v>100</v>
      </c>
      <c r="M98" t="s">
        <v>1188</v>
      </c>
      <c r="O98">
        <v>0</v>
      </c>
      <c r="P98" t="s">
        <v>1180</v>
      </c>
      <c r="Q98" t="s">
        <v>1181</v>
      </c>
      <c r="R98" t="s">
        <v>1181</v>
      </c>
      <c r="S98" t="s">
        <v>1181</v>
      </c>
      <c r="T98" t="s">
        <v>1180</v>
      </c>
      <c r="U98" s="92">
        <v>42782.333333333336</v>
      </c>
      <c r="W98" t="s">
        <v>1180</v>
      </c>
      <c r="X98" t="s">
        <v>1181</v>
      </c>
      <c r="Y98" t="s">
        <v>1181</v>
      </c>
      <c r="Z98" t="s">
        <v>1181</v>
      </c>
      <c r="AA98" t="s">
        <v>1182</v>
      </c>
      <c r="AB98">
        <v>3183549</v>
      </c>
      <c r="AC98" t="s">
        <v>1381</v>
      </c>
      <c r="AD98" t="s">
        <v>1382</v>
      </c>
      <c r="AE98" t="s">
        <v>1383</v>
      </c>
      <c r="AF98" s="96">
        <v>722889922</v>
      </c>
      <c r="AH98" t="s">
        <v>832</v>
      </c>
    </row>
    <row r="99" spans="4:34" x14ac:dyDescent="0.25">
      <c r="D99">
        <v>1132976</v>
      </c>
      <c r="E99">
        <v>16210726</v>
      </c>
      <c r="F99" s="91">
        <v>42725.412262939812</v>
      </c>
      <c r="G99" t="s">
        <v>1380</v>
      </c>
      <c r="H99">
        <v>1</v>
      </c>
      <c r="I99" t="s">
        <v>1178</v>
      </c>
      <c r="L99">
        <v>100</v>
      </c>
      <c r="M99" t="s">
        <v>1188</v>
      </c>
      <c r="O99">
        <v>0</v>
      </c>
      <c r="P99" t="s">
        <v>1180</v>
      </c>
      <c r="Q99" t="s">
        <v>1181</v>
      </c>
      <c r="R99" t="s">
        <v>1181</v>
      </c>
      <c r="S99" t="s">
        <v>1181</v>
      </c>
      <c r="T99" t="s">
        <v>1180</v>
      </c>
      <c r="U99" s="92">
        <v>42782.333333333336</v>
      </c>
      <c r="W99" t="s">
        <v>1180</v>
      </c>
      <c r="X99" t="s">
        <v>1181</v>
      </c>
      <c r="Y99" t="s">
        <v>1181</v>
      </c>
      <c r="Z99" t="s">
        <v>1181</v>
      </c>
      <c r="AA99" t="s">
        <v>1182</v>
      </c>
      <c r="AB99">
        <v>3183550</v>
      </c>
      <c r="AC99" t="s">
        <v>575</v>
      </c>
      <c r="AD99" t="s">
        <v>1384</v>
      </c>
      <c r="AE99" t="s">
        <v>1385</v>
      </c>
      <c r="AF99" s="96">
        <v>832592440</v>
      </c>
      <c r="AH99" t="s">
        <v>858</v>
      </c>
    </row>
    <row r="100" spans="4:34" x14ac:dyDescent="0.25">
      <c r="D100">
        <v>1133699</v>
      </c>
      <c r="E100">
        <v>80426275</v>
      </c>
      <c r="F100" s="91">
        <v>42725.705777916664</v>
      </c>
      <c r="G100" t="s">
        <v>1386</v>
      </c>
      <c r="H100">
        <v>3</v>
      </c>
      <c r="I100" t="s">
        <v>1178</v>
      </c>
      <c r="L100">
        <v>100</v>
      </c>
      <c r="M100" t="s">
        <v>1188</v>
      </c>
      <c r="O100">
        <v>0</v>
      </c>
      <c r="P100" t="s">
        <v>1180</v>
      </c>
      <c r="Q100" t="s">
        <v>1181</v>
      </c>
      <c r="R100" t="s">
        <v>1181</v>
      </c>
      <c r="S100" t="s">
        <v>1181</v>
      </c>
      <c r="T100" t="s">
        <v>1180</v>
      </c>
      <c r="U100" s="92">
        <v>42782.333333333336</v>
      </c>
      <c r="W100" t="s">
        <v>1180</v>
      </c>
      <c r="X100" t="s">
        <v>1181</v>
      </c>
      <c r="Y100" t="s">
        <v>1181</v>
      </c>
      <c r="Z100" t="s">
        <v>1181</v>
      </c>
      <c r="AA100" t="s">
        <v>1182</v>
      </c>
      <c r="AB100">
        <v>3186549</v>
      </c>
      <c r="AC100" t="s">
        <v>1386</v>
      </c>
      <c r="AD100" t="s">
        <v>1387</v>
      </c>
      <c r="AE100" t="s">
        <v>1388</v>
      </c>
      <c r="AF100" s="96">
        <v>764279933</v>
      </c>
      <c r="AG100" t="s">
        <v>577</v>
      </c>
      <c r="AH100" t="s">
        <v>832</v>
      </c>
    </row>
    <row r="101" spans="4:34" x14ac:dyDescent="0.25">
      <c r="D101">
        <v>1133699</v>
      </c>
      <c r="E101">
        <v>28960173</v>
      </c>
      <c r="F101" s="91">
        <v>42725.705777916664</v>
      </c>
      <c r="G101" t="s">
        <v>1386</v>
      </c>
      <c r="I101" t="s">
        <v>1178</v>
      </c>
      <c r="L101">
        <v>100</v>
      </c>
      <c r="M101" t="s">
        <v>1188</v>
      </c>
      <c r="O101">
        <v>0</v>
      </c>
      <c r="P101" t="s">
        <v>1180</v>
      </c>
      <c r="Q101" t="s">
        <v>1181</v>
      </c>
      <c r="R101" t="s">
        <v>1181</v>
      </c>
      <c r="S101" t="s">
        <v>1181</v>
      </c>
      <c r="T101" t="s">
        <v>1180</v>
      </c>
      <c r="U101" s="92">
        <v>42782.333333333336</v>
      </c>
      <c r="W101" t="s">
        <v>1180</v>
      </c>
      <c r="X101" t="s">
        <v>1181</v>
      </c>
      <c r="Y101" t="s">
        <v>1181</v>
      </c>
      <c r="Z101" t="s">
        <v>1181</v>
      </c>
      <c r="AA101" t="s">
        <v>1182</v>
      </c>
      <c r="AB101">
        <v>3186550</v>
      </c>
      <c r="AC101" t="s">
        <v>579</v>
      </c>
      <c r="AD101" t="s">
        <v>1389</v>
      </c>
      <c r="AE101" t="s">
        <v>1390</v>
      </c>
      <c r="AF101" s="96">
        <v>764279933</v>
      </c>
      <c r="AH101" t="s">
        <v>1239</v>
      </c>
    </row>
    <row r="102" spans="4:34" x14ac:dyDescent="0.25">
      <c r="D102">
        <v>1136076</v>
      </c>
      <c r="E102">
        <v>62873740</v>
      </c>
      <c r="F102" s="91">
        <v>42727.889032349536</v>
      </c>
      <c r="G102" t="s">
        <v>580</v>
      </c>
      <c r="I102" t="s">
        <v>1178</v>
      </c>
      <c r="L102">
        <v>100</v>
      </c>
      <c r="M102" t="s">
        <v>1188</v>
      </c>
      <c r="O102">
        <v>0</v>
      </c>
      <c r="P102" t="s">
        <v>1180</v>
      </c>
      <c r="Q102" t="s">
        <v>1181</v>
      </c>
      <c r="R102" t="s">
        <v>1181</v>
      </c>
      <c r="S102" t="s">
        <v>1181</v>
      </c>
      <c r="T102" t="s">
        <v>1180</v>
      </c>
      <c r="U102" s="92">
        <v>42782.333333333336</v>
      </c>
      <c r="W102" t="s">
        <v>1180</v>
      </c>
      <c r="X102" t="s">
        <v>1181</v>
      </c>
      <c r="Y102" t="s">
        <v>1181</v>
      </c>
      <c r="Z102" t="s">
        <v>1181</v>
      </c>
      <c r="AA102" t="s">
        <v>1182</v>
      </c>
      <c r="AB102">
        <v>3196492</v>
      </c>
      <c r="AC102" t="s">
        <v>580</v>
      </c>
      <c r="AD102" t="s">
        <v>1391</v>
      </c>
      <c r="AE102" t="s">
        <v>1392</v>
      </c>
      <c r="AF102" s="96">
        <v>6049266385</v>
      </c>
      <c r="AG102" t="s">
        <v>1393</v>
      </c>
      <c r="AH102" t="s">
        <v>832</v>
      </c>
    </row>
    <row r="103" spans="4:34" x14ac:dyDescent="0.25">
      <c r="D103">
        <v>1136079</v>
      </c>
      <c r="E103">
        <v>23928575</v>
      </c>
      <c r="F103" s="91">
        <v>42727.895803287036</v>
      </c>
      <c r="G103" t="s">
        <v>49</v>
      </c>
      <c r="H103">
        <v>1</v>
      </c>
      <c r="I103" t="s">
        <v>1178</v>
      </c>
      <c r="L103">
        <v>100</v>
      </c>
      <c r="M103" t="s">
        <v>1228</v>
      </c>
      <c r="O103">
        <v>0</v>
      </c>
      <c r="P103" t="s">
        <v>1180</v>
      </c>
      <c r="Q103" t="s">
        <v>1181</v>
      </c>
      <c r="R103" t="s">
        <v>1181</v>
      </c>
      <c r="S103" t="s">
        <v>1181</v>
      </c>
      <c r="T103" t="s">
        <v>1180</v>
      </c>
      <c r="U103" s="92">
        <v>42782.333333333336</v>
      </c>
      <c r="W103" t="s">
        <v>1180</v>
      </c>
      <c r="X103" t="s">
        <v>1181</v>
      </c>
      <c r="Y103" t="s">
        <v>1181</v>
      </c>
      <c r="Z103" t="s">
        <v>1181</v>
      </c>
      <c r="AA103" t="s">
        <v>1182</v>
      </c>
      <c r="AB103">
        <v>3196506</v>
      </c>
      <c r="AC103" t="s">
        <v>49</v>
      </c>
      <c r="AD103" t="s">
        <v>584</v>
      </c>
      <c r="AE103" t="s">
        <v>585</v>
      </c>
      <c r="AF103" s="96">
        <v>844317612</v>
      </c>
      <c r="AH103" t="s">
        <v>832</v>
      </c>
    </row>
    <row r="104" spans="4:34" x14ac:dyDescent="0.25">
      <c r="D104">
        <v>1136124</v>
      </c>
      <c r="E104">
        <v>69751097</v>
      </c>
      <c r="F104" s="91">
        <v>42727.990256562502</v>
      </c>
      <c r="G104" t="s">
        <v>87</v>
      </c>
      <c r="H104">
        <v>2</v>
      </c>
      <c r="I104" t="s">
        <v>1178</v>
      </c>
      <c r="L104">
        <v>100</v>
      </c>
      <c r="M104" t="s">
        <v>1179</v>
      </c>
      <c r="O104">
        <v>0</v>
      </c>
      <c r="P104" t="s">
        <v>1180</v>
      </c>
      <c r="Q104" t="s">
        <v>1181</v>
      </c>
      <c r="R104" t="s">
        <v>1181</v>
      </c>
      <c r="S104" t="s">
        <v>1181</v>
      </c>
      <c r="T104" t="s">
        <v>1180</v>
      </c>
      <c r="U104" s="92">
        <v>42782.333333333336</v>
      </c>
      <c r="W104" t="s">
        <v>1180</v>
      </c>
      <c r="X104" t="s">
        <v>1181</v>
      </c>
      <c r="Y104" t="s">
        <v>1181</v>
      </c>
      <c r="Z104" t="s">
        <v>1181</v>
      </c>
      <c r="AA104" t="s">
        <v>1182</v>
      </c>
      <c r="AB104">
        <v>3196638</v>
      </c>
      <c r="AC104" t="s">
        <v>87</v>
      </c>
      <c r="AD104" t="s">
        <v>587</v>
      </c>
      <c r="AE104" t="s">
        <v>588</v>
      </c>
      <c r="AF104" s="96">
        <v>832615307</v>
      </c>
      <c r="AH104" t="s">
        <v>832</v>
      </c>
    </row>
    <row r="105" spans="4:34" x14ac:dyDescent="0.25">
      <c r="D105">
        <v>1136124</v>
      </c>
      <c r="E105">
        <v>77573462</v>
      </c>
      <c r="F105" s="91">
        <v>42727.990256562502</v>
      </c>
      <c r="G105" t="s">
        <v>87</v>
      </c>
      <c r="H105">
        <v>1</v>
      </c>
      <c r="I105" t="s">
        <v>1178</v>
      </c>
      <c r="L105">
        <v>100</v>
      </c>
      <c r="M105" t="s">
        <v>1179</v>
      </c>
      <c r="O105">
        <v>0</v>
      </c>
      <c r="P105" t="s">
        <v>1180</v>
      </c>
      <c r="Q105" t="s">
        <v>1181</v>
      </c>
      <c r="R105" t="s">
        <v>1181</v>
      </c>
      <c r="S105" t="s">
        <v>1181</v>
      </c>
      <c r="T105" t="s">
        <v>1180</v>
      </c>
      <c r="U105" s="92">
        <v>42782.333333333336</v>
      </c>
      <c r="W105" t="s">
        <v>1180</v>
      </c>
      <c r="X105" t="s">
        <v>1181</v>
      </c>
      <c r="Y105" t="s">
        <v>1181</v>
      </c>
      <c r="Z105" t="s">
        <v>1181</v>
      </c>
      <c r="AA105" t="s">
        <v>1182</v>
      </c>
      <c r="AB105">
        <v>3196639</v>
      </c>
      <c r="AC105" t="s">
        <v>589</v>
      </c>
      <c r="AD105" t="s">
        <v>1394</v>
      </c>
      <c r="AE105" t="s">
        <v>588</v>
      </c>
      <c r="AF105" s="96">
        <v>835355639</v>
      </c>
      <c r="AH105" t="s">
        <v>858</v>
      </c>
    </row>
    <row r="106" spans="4:34" x14ac:dyDescent="0.25">
      <c r="D106">
        <v>1170073</v>
      </c>
      <c r="E106">
        <v>40790620</v>
      </c>
      <c r="F106" s="91">
        <v>42759.657226354168</v>
      </c>
      <c r="G106" t="s">
        <v>1544</v>
      </c>
      <c r="I106" t="s">
        <v>1178</v>
      </c>
      <c r="L106">
        <v>0</v>
      </c>
      <c r="M106" t="s">
        <v>1231</v>
      </c>
      <c r="O106">
        <v>0</v>
      </c>
      <c r="P106" t="s">
        <v>1180</v>
      </c>
      <c r="Q106" t="s">
        <v>1181</v>
      </c>
      <c r="R106" t="s">
        <v>1181</v>
      </c>
      <c r="S106" t="s">
        <v>799</v>
      </c>
      <c r="T106" t="s">
        <v>1180</v>
      </c>
      <c r="U106" s="92">
        <v>42782.333333333336</v>
      </c>
      <c r="W106" t="s">
        <v>1180</v>
      </c>
      <c r="X106" t="s">
        <v>1181</v>
      </c>
      <c r="Y106" t="s">
        <v>1181</v>
      </c>
      <c r="Z106" t="s">
        <v>1181</v>
      </c>
      <c r="AA106" t="s">
        <v>1182</v>
      </c>
      <c r="AB106">
        <v>3296008</v>
      </c>
      <c r="AC106" t="s">
        <v>1544</v>
      </c>
      <c r="AD106" t="s">
        <v>493</v>
      </c>
      <c r="AE106" t="s">
        <v>1545</v>
      </c>
    </row>
    <row r="107" spans="4:34" x14ac:dyDescent="0.25">
      <c r="D107">
        <v>1136138</v>
      </c>
      <c r="E107">
        <v>98006993</v>
      </c>
      <c r="F107" s="91">
        <v>42728.110243124996</v>
      </c>
      <c r="G107" t="s">
        <v>305</v>
      </c>
      <c r="H107">
        <v>1</v>
      </c>
      <c r="I107" t="s">
        <v>1396</v>
      </c>
      <c r="L107">
        <v>200</v>
      </c>
      <c r="M107" t="s">
        <v>1188</v>
      </c>
      <c r="O107">
        <v>0</v>
      </c>
      <c r="P107" t="s">
        <v>1180</v>
      </c>
      <c r="Q107" t="s">
        <v>1181</v>
      </c>
      <c r="R107" t="s">
        <v>1181</v>
      </c>
      <c r="S107" t="s">
        <v>1181</v>
      </c>
      <c r="T107" t="s">
        <v>1180</v>
      </c>
      <c r="U107" s="92">
        <v>42782.333333333336</v>
      </c>
      <c r="W107" t="s">
        <v>1180</v>
      </c>
      <c r="X107" t="s">
        <v>1181</v>
      </c>
      <c r="Y107" t="s">
        <v>1181</v>
      </c>
      <c r="Z107" t="s">
        <v>1181</v>
      </c>
      <c r="AA107" t="s">
        <v>1182</v>
      </c>
      <c r="AB107">
        <v>3196671</v>
      </c>
      <c r="AC107" t="s">
        <v>305</v>
      </c>
      <c r="AD107" t="s">
        <v>1397</v>
      </c>
      <c r="AE107" t="s">
        <v>1398</v>
      </c>
      <c r="AF107" s="96">
        <v>721822021</v>
      </c>
      <c r="AH107" t="s">
        <v>832</v>
      </c>
    </row>
    <row r="108" spans="4:34" x14ac:dyDescent="0.25">
      <c r="D108">
        <v>1136158</v>
      </c>
      <c r="E108">
        <v>48372559</v>
      </c>
      <c r="F108" s="91">
        <v>42728.254591770834</v>
      </c>
      <c r="G108" t="s">
        <v>285</v>
      </c>
      <c r="H108">
        <v>3</v>
      </c>
      <c r="I108" t="s">
        <v>1396</v>
      </c>
      <c r="L108">
        <v>200</v>
      </c>
      <c r="M108" t="s">
        <v>1188</v>
      </c>
      <c r="O108">
        <v>0</v>
      </c>
      <c r="P108" t="s">
        <v>1180</v>
      </c>
      <c r="Q108" t="s">
        <v>1181</v>
      </c>
      <c r="R108" t="s">
        <v>1181</v>
      </c>
      <c r="S108" t="s">
        <v>1181</v>
      </c>
      <c r="T108" t="s">
        <v>1180</v>
      </c>
      <c r="U108" s="92">
        <v>42782.333333333336</v>
      </c>
      <c r="W108" t="s">
        <v>1180</v>
      </c>
      <c r="X108" t="s">
        <v>1181</v>
      </c>
      <c r="Y108" t="s">
        <v>1181</v>
      </c>
      <c r="Z108" t="s">
        <v>1181</v>
      </c>
      <c r="AA108" t="s">
        <v>1182</v>
      </c>
      <c r="AB108">
        <v>3196772</v>
      </c>
      <c r="AC108" t="s">
        <v>285</v>
      </c>
      <c r="AD108" t="s">
        <v>284</v>
      </c>
      <c r="AE108" t="s">
        <v>1399</v>
      </c>
      <c r="AF108" s="96">
        <v>845665567</v>
      </c>
      <c r="AH108" t="s">
        <v>858</v>
      </c>
    </row>
    <row r="109" spans="4:34" x14ac:dyDescent="0.25">
      <c r="D109">
        <v>1136158</v>
      </c>
      <c r="E109">
        <v>75434432</v>
      </c>
      <c r="F109" s="91">
        <v>42728.254591770834</v>
      </c>
      <c r="G109" t="s">
        <v>285</v>
      </c>
      <c r="H109">
        <v>1</v>
      </c>
      <c r="I109" t="s">
        <v>1396</v>
      </c>
      <c r="L109">
        <v>200</v>
      </c>
      <c r="M109" t="s">
        <v>1188</v>
      </c>
      <c r="O109">
        <v>0</v>
      </c>
      <c r="P109" t="s">
        <v>1180</v>
      </c>
      <c r="Q109" t="s">
        <v>1181</v>
      </c>
      <c r="R109" t="s">
        <v>1181</v>
      </c>
      <c r="S109" t="s">
        <v>1181</v>
      </c>
      <c r="T109" t="s">
        <v>1180</v>
      </c>
      <c r="U109" s="92">
        <v>42782.333333333336</v>
      </c>
      <c r="W109" t="s">
        <v>1180</v>
      </c>
      <c r="X109" t="s">
        <v>1181</v>
      </c>
      <c r="Y109" t="s">
        <v>1181</v>
      </c>
      <c r="Z109" t="s">
        <v>1181</v>
      </c>
      <c r="AA109" t="s">
        <v>1182</v>
      </c>
      <c r="AB109">
        <v>3196773</v>
      </c>
      <c r="AC109" t="s">
        <v>593</v>
      </c>
      <c r="AD109" t="s">
        <v>1400</v>
      </c>
      <c r="AE109" t="s">
        <v>1401</v>
      </c>
      <c r="AF109" s="96">
        <v>845665567</v>
      </c>
      <c r="AH109" t="s">
        <v>858</v>
      </c>
    </row>
    <row r="110" spans="4:34" x14ac:dyDescent="0.25">
      <c r="D110">
        <v>1137123</v>
      </c>
      <c r="E110">
        <v>61011096</v>
      </c>
      <c r="F110" s="91">
        <v>42730.33809380787</v>
      </c>
      <c r="G110" t="s">
        <v>595</v>
      </c>
      <c r="H110">
        <v>3</v>
      </c>
      <c r="I110" t="s">
        <v>1396</v>
      </c>
      <c r="L110">
        <v>200</v>
      </c>
      <c r="M110" t="s">
        <v>1188</v>
      </c>
      <c r="O110">
        <v>0</v>
      </c>
      <c r="P110" t="s">
        <v>1180</v>
      </c>
      <c r="Q110" t="s">
        <v>1181</v>
      </c>
      <c r="R110" t="s">
        <v>1181</v>
      </c>
      <c r="S110" t="s">
        <v>1181</v>
      </c>
      <c r="T110" t="s">
        <v>1180</v>
      </c>
      <c r="U110" s="92">
        <v>42782.333333333336</v>
      </c>
      <c r="W110" t="s">
        <v>1180</v>
      </c>
      <c r="X110" t="s">
        <v>1181</v>
      </c>
      <c r="Y110" t="s">
        <v>1181</v>
      </c>
      <c r="Z110" t="s">
        <v>1181</v>
      </c>
      <c r="AA110" t="s">
        <v>1182</v>
      </c>
      <c r="AB110">
        <v>3204761</v>
      </c>
      <c r="AC110" t="s">
        <v>595</v>
      </c>
      <c r="AD110" t="s">
        <v>1286</v>
      </c>
      <c r="AE110" t="s">
        <v>1407</v>
      </c>
      <c r="AF110" s="96">
        <v>842587886</v>
      </c>
      <c r="AG110" t="s">
        <v>596</v>
      </c>
      <c r="AH110" t="s">
        <v>858</v>
      </c>
    </row>
    <row r="111" spans="4:34" x14ac:dyDescent="0.25">
      <c r="D111">
        <v>1137331</v>
      </c>
      <c r="E111">
        <v>30812977</v>
      </c>
      <c r="F111" s="91">
        <v>42730.523164745369</v>
      </c>
      <c r="G111" t="s">
        <v>278</v>
      </c>
      <c r="I111" t="s">
        <v>1396</v>
      </c>
      <c r="L111">
        <v>200</v>
      </c>
      <c r="M111" t="s">
        <v>1188</v>
      </c>
      <c r="O111">
        <v>0</v>
      </c>
      <c r="P111" t="s">
        <v>1180</v>
      </c>
      <c r="Q111" t="s">
        <v>1181</v>
      </c>
      <c r="R111" t="s">
        <v>1181</v>
      </c>
      <c r="S111" t="s">
        <v>1181</v>
      </c>
      <c r="T111" t="s">
        <v>1180</v>
      </c>
      <c r="U111" s="92">
        <v>42782.333333333336</v>
      </c>
      <c r="W111" t="s">
        <v>1180</v>
      </c>
      <c r="X111" t="s">
        <v>1181</v>
      </c>
      <c r="Y111" t="s">
        <v>1181</v>
      </c>
      <c r="Z111" t="s">
        <v>1181</v>
      </c>
      <c r="AA111" t="s">
        <v>1182</v>
      </c>
      <c r="AB111">
        <v>3205409</v>
      </c>
      <c r="AC111" t="s">
        <v>278</v>
      </c>
      <c r="AD111" t="s">
        <v>1408</v>
      </c>
      <c r="AE111" t="s">
        <v>1409</v>
      </c>
      <c r="AF111" s="96">
        <v>722409179</v>
      </c>
      <c r="AH111" t="s">
        <v>832</v>
      </c>
    </row>
    <row r="112" spans="4:34" x14ac:dyDescent="0.25">
      <c r="D112">
        <v>1138235</v>
      </c>
      <c r="E112">
        <v>55336540</v>
      </c>
      <c r="F112" s="91">
        <v>42731.749837210649</v>
      </c>
      <c r="G112" t="s">
        <v>599</v>
      </c>
      <c r="H112">
        <v>1</v>
      </c>
      <c r="I112" t="s">
        <v>1396</v>
      </c>
      <c r="L112">
        <v>200</v>
      </c>
      <c r="M112" t="s">
        <v>1188</v>
      </c>
      <c r="O112">
        <v>0</v>
      </c>
      <c r="P112" t="s">
        <v>1180</v>
      </c>
      <c r="Q112" t="s">
        <v>1181</v>
      </c>
      <c r="R112" t="s">
        <v>1181</v>
      </c>
      <c r="S112" t="s">
        <v>1181</v>
      </c>
      <c r="T112" t="s">
        <v>1180</v>
      </c>
      <c r="U112" s="92">
        <v>42782.333333333336</v>
      </c>
      <c r="W112" t="s">
        <v>1180</v>
      </c>
      <c r="X112" t="s">
        <v>1181</v>
      </c>
      <c r="Y112" t="s">
        <v>1181</v>
      </c>
      <c r="Z112" t="s">
        <v>1181</v>
      </c>
      <c r="AA112" t="s">
        <v>1182</v>
      </c>
      <c r="AB112">
        <v>3208485</v>
      </c>
      <c r="AC112" t="s">
        <v>599</v>
      </c>
      <c r="AD112" t="s">
        <v>1410</v>
      </c>
      <c r="AE112" t="s">
        <v>1411</v>
      </c>
      <c r="AF112" s="96">
        <v>794279581</v>
      </c>
      <c r="AH112" t="s">
        <v>858</v>
      </c>
    </row>
    <row r="113" spans="4:34" x14ac:dyDescent="0.25">
      <c r="D113">
        <v>1143222</v>
      </c>
      <c r="E113">
        <v>85490307</v>
      </c>
      <c r="F113" s="91">
        <v>42738.393369409721</v>
      </c>
      <c r="G113" t="s">
        <v>601</v>
      </c>
      <c r="H113">
        <v>1</v>
      </c>
      <c r="I113" t="s">
        <v>1396</v>
      </c>
      <c r="L113">
        <v>200</v>
      </c>
      <c r="M113" t="s">
        <v>1188</v>
      </c>
      <c r="O113">
        <v>0</v>
      </c>
      <c r="P113" t="s">
        <v>1180</v>
      </c>
      <c r="Q113" t="s">
        <v>1181</v>
      </c>
      <c r="R113" t="s">
        <v>1181</v>
      </c>
      <c r="S113" t="s">
        <v>1181</v>
      </c>
      <c r="T113" t="s">
        <v>1180</v>
      </c>
      <c r="U113" s="92">
        <v>42782.333333333336</v>
      </c>
      <c r="W113" t="s">
        <v>1180</v>
      </c>
      <c r="X113" t="s">
        <v>1181</v>
      </c>
      <c r="Y113" t="s">
        <v>1181</v>
      </c>
      <c r="Z113" t="s">
        <v>1181</v>
      </c>
      <c r="AA113" t="s">
        <v>1182</v>
      </c>
      <c r="AB113">
        <v>3225901</v>
      </c>
      <c r="AC113" t="s">
        <v>601</v>
      </c>
      <c r="AD113" t="s">
        <v>1240</v>
      </c>
      <c r="AE113" t="s">
        <v>1412</v>
      </c>
      <c r="AF113" s="96">
        <v>828506997</v>
      </c>
      <c r="AH113" t="s">
        <v>858</v>
      </c>
    </row>
    <row r="114" spans="4:34" x14ac:dyDescent="0.25">
      <c r="D114">
        <v>1143361</v>
      </c>
      <c r="E114">
        <v>51030988</v>
      </c>
      <c r="F114" s="91">
        <v>42738.475390833337</v>
      </c>
      <c r="G114" t="s">
        <v>275</v>
      </c>
      <c r="H114">
        <v>1</v>
      </c>
      <c r="I114" t="s">
        <v>1396</v>
      </c>
      <c r="L114">
        <v>200</v>
      </c>
      <c r="M114" t="s">
        <v>1188</v>
      </c>
      <c r="O114">
        <v>0</v>
      </c>
      <c r="P114" t="s">
        <v>1180</v>
      </c>
      <c r="Q114" t="s">
        <v>1181</v>
      </c>
      <c r="R114" t="s">
        <v>1181</v>
      </c>
      <c r="S114" t="s">
        <v>1181</v>
      </c>
      <c r="T114" t="s">
        <v>1180</v>
      </c>
      <c r="U114" s="92">
        <v>42782.333333333336</v>
      </c>
      <c r="W114" t="s">
        <v>1180</v>
      </c>
      <c r="X114" t="s">
        <v>1181</v>
      </c>
      <c r="Y114" t="s">
        <v>1181</v>
      </c>
      <c r="Z114" t="s">
        <v>1181</v>
      </c>
      <c r="AA114" t="s">
        <v>1182</v>
      </c>
      <c r="AB114">
        <v>3226436</v>
      </c>
      <c r="AC114" t="s">
        <v>275</v>
      </c>
      <c r="AD114" t="s">
        <v>1413</v>
      </c>
      <c r="AE114" t="s">
        <v>1414</v>
      </c>
      <c r="AF114" s="96">
        <v>27812852939</v>
      </c>
      <c r="AH114" t="s">
        <v>858</v>
      </c>
    </row>
    <row r="115" spans="4:34" x14ac:dyDescent="0.25">
      <c r="D115">
        <v>1143571</v>
      </c>
      <c r="E115">
        <v>24869426</v>
      </c>
      <c r="F115" s="91">
        <v>42738.653005451386</v>
      </c>
      <c r="G115" t="s">
        <v>604</v>
      </c>
      <c r="H115">
        <v>1</v>
      </c>
      <c r="I115" t="s">
        <v>1396</v>
      </c>
      <c r="L115">
        <v>200</v>
      </c>
      <c r="M115" t="s">
        <v>1188</v>
      </c>
      <c r="O115">
        <v>0</v>
      </c>
      <c r="P115" t="s">
        <v>1180</v>
      </c>
      <c r="Q115" t="s">
        <v>1181</v>
      </c>
      <c r="R115" t="s">
        <v>1181</v>
      </c>
      <c r="S115" t="s">
        <v>1181</v>
      </c>
      <c r="T115" t="s">
        <v>1180</v>
      </c>
      <c r="U115" s="92">
        <v>42782.333333333336</v>
      </c>
      <c r="W115" t="s">
        <v>1180</v>
      </c>
      <c r="X115" t="s">
        <v>1181</v>
      </c>
      <c r="Y115" t="s">
        <v>1181</v>
      </c>
      <c r="Z115" t="s">
        <v>1181</v>
      </c>
      <c r="AA115" t="s">
        <v>1182</v>
      </c>
      <c r="AB115">
        <v>3227188</v>
      </c>
      <c r="AC115" t="s">
        <v>604</v>
      </c>
      <c r="AD115" t="s">
        <v>1415</v>
      </c>
      <c r="AE115" t="s">
        <v>1416</v>
      </c>
      <c r="AF115" s="96">
        <v>761538793</v>
      </c>
      <c r="AH115" t="s">
        <v>858</v>
      </c>
    </row>
    <row r="116" spans="4:34" x14ac:dyDescent="0.25">
      <c r="D116">
        <v>1143644</v>
      </c>
      <c r="E116">
        <v>37203740</v>
      </c>
      <c r="F116" s="91">
        <v>42738.705381782405</v>
      </c>
      <c r="G116" t="s">
        <v>606</v>
      </c>
      <c r="H116">
        <v>3</v>
      </c>
      <c r="I116" t="s">
        <v>1396</v>
      </c>
      <c r="L116">
        <v>200</v>
      </c>
      <c r="M116" t="s">
        <v>1188</v>
      </c>
      <c r="O116">
        <v>0</v>
      </c>
      <c r="P116" t="s">
        <v>1180</v>
      </c>
      <c r="Q116" t="s">
        <v>1181</v>
      </c>
      <c r="R116" t="s">
        <v>1181</v>
      </c>
      <c r="S116" t="s">
        <v>1181</v>
      </c>
      <c r="T116" t="s">
        <v>1180</v>
      </c>
      <c r="U116" s="92">
        <v>42782.333333333336</v>
      </c>
      <c r="W116" t="s">
        <v>1180</v>
      </c>
      <c r="X116" t="s">
        <v>1181</v>
      </c>
      <c r="Y116" t="s">
        <v>1181</v>
      </c>
      <c r="Z116" t="s">
        <v>1181</v>
      </c>
      <c r="AA116" t="s">
        <v>1182</v>
      </c>
      <c r="AB116">
        <v>3227342</v>
      </c>
      <c r="AC116" t="s">
        <v>606</v>
      </c>
      <c r="AD116" t="s">
        <v>608</v>
      </c>
      <c r="AE116" t="s">
        <v>1417</v>
      </c>
      <c r="AF116" s="96">
        <v>722424353</v>
      </c>
      <c r="AH116" t="s">
        <v>832</v>
      </c>
    </row>
    <row r="117" spans="4:34" x14ac:dyDescent="0.25">
      <c r="D117">
        <v>1143785</v>
      </c>
      <c r="E117">
        <v>96780977</v>
      </c>
      <c r="F117" s="91">
        <v>42738.852871134259</v>
      </c>
      <c r="G117" t="s">
        <v>445</v>
      </c>
      <c r="H117">
        <v>1</v>
      </c>
      <c r="I117" t="s">
        <v>1396</v>
      </c>
      <c r="L117">
        <v>200</v>
      </c>
      <c r="M117" t="s">
        <v>1188</v>
      </c>
      <c r="O117">
        <v>0</v>
      </c>
      <c r="P117" t="s">
        <v>1180</v>
      </c>
      <c r="Q117" t="s">
        <v>1181</v>
      </c>
      <c r="R117" t="s">
        <v>1181</v>
      </c>
      <c r="S117" t="s">
        <v>1181</v>
      </c>
      <c r="T117" t="s">
        <v>1180</v>
      </c>
      <c r="U117" s="92">
        <v>42782.333333333336</v>
      </c>
      <c r="W117" t="s">
        <v>1180</v>
      </c>
      <c r="X117" t="s">
        <v>1181</v>
      </c>
      <c r="Y117" t="s">
        <v>1181</v>
      </c>
      <c r="Z117" t="s">
        <v>1181</v>
      </c>
      <c r="AA117" t="s">
        <v>1182</v>
      </c>
      <c r="AB117">
        <v>3227846</v>
      </c>
      <c r="AC117" t="s">
        <v>445</v>
      </c>
      <c r="AD117" t="s">
        <v>1267</v>
      </c>
      <c r="AE117" t="s">
        <v>1268</v>
      </c>
      <c r="AF117" s="96">
        <v>824034660</v>
      </c>
      <c r="AG117" t="s">
        <v>1269</v>
      </c>
      <c r="AH117" t="s">
        <v>1239</v>
      </c>
    </row>
    <row r="118" spans="4:34" x14ac:dyDescent="0.25">
      <c r="D118">
        <v>1143984</v>
      </c>
      <c r="E118">
        <v>93418354</v>
      </c>
      <c r="F118" s="91">
        <v>42739.384897800926</v>
      </c>
      <c r="G118" t="s">
        <v>609</v>
      </c>
      <c r="H118">
        <v>3</v>
      </c>
      <c r="I118" t="s">
        <v>1396</v>
      </c>
      <c r="L118">
        <v>200</v>
      </c>
      <c r="M118" t="s">
        <v>1188</v>
      </c>
      <c r="O118">
        <v>0</v>
      </c>
      <c r="P118" t="s">
        <v>1180</v>
      </c>
      <c r="Q118" t="s">
        <v>1181</v>
      </c>
      <c r="R118" t="s">
        <v>1181</v>
      </c>
      <c r="S118" t="s">
        <v>1181</v>
      </c>
      <c r="T118" t="s">
        <v>1180</v>
      </c>
      <c r="U118" s="92">
        <v>42782.333333333336</v>
      </c>
      <c r="W118" t="s">
        <v>1180</v>
      </c>
      <c r="X118" t="s">
        <v>1181</v>
      </c>
      <c r="Y118" t="s">
        <v>1181</v>
      </c>
      <c r="Z118" t="s">
        <v>1181</v>
      </c>
      <c r="AA118" t="s">
        <v>1182</v>
      </c>
      <c r="AB118">
        <v>3228427</v>
      </c>
      <c r="AC118" t="s">
        <v>609</v>
      </c>
      <c r="AD118" t="s">
        <v>1418</v>
      </c>
      <c r="AE118" t="s">
        <v>1419</v>
      </c>
      <c r="AF118" s="96">
        <v>726965726</v>
      </c>
      <c r="AH118" t="s">
        <v>832</v>
      </c>
    </row>
    <row r="119" spans="4:34" x14ac:dyDescent="0.25">
      <c r="D119">
        <v>1144395</v>
      </c>
      <c r="E119">
        <v>67930726</v>
      </c>
      <c r="F119" s="91">
        <v>42739.651805474539</v>
      </c>
      <c r="G119" t="s">
        <v>611</v>
      </c>
      <c r="H119">
        <v>1</v>
      </c>
      <c r="I119" t="s">
        <v>1396</v>
      </c>
      <c r="L119">
        <v>200</v>
      </c>
      <c r="M119" t="s">
        <v>1188</v>
      </c>
      <c r="O119">
        <v>0</v>
      </c>
      <c r="P119" t="s">
        <v>1180</v>
      </c>
      <c r="Q119" t="s">
        <v>1181</v>
      </c>
      <c r="R119" t="s">
        <v>1181</v>
      </c>
      <c r="S119" t="s">
        <v>1181</v>
      </c>
      <c r="T119" t="s">
        <v>1180</v>
      </c>
      <c r="U119" s="92">
        <v>42782.333333333336</v>
      </c>
      <c r="W119" t="s">
        <v>1180</v>
      </c>
      <c r="X119" t="s">
        <v>1181</v>
      </c>
      <c r="Y119" t="s">
        <v>1181</v>
      </c>
      <c r="Z119" t="s">
        <v>1181</v>
      </c>
      <c r="AA119" t="s">
        <v>1182</v>
      </c>
      <c r="AB119">
        <v>3229514</v>
      </c>
      <c r="AC119" t="s">
        <v>611</v>
      </c>
      <c r="AD119" t="s">
        <v>1420</v>
      </c>
      <c r="AE119" t="s">
        <v>1421</v>
      </c>
      <c r="AF119" s="96">
        <v>764962726</v>
      </c>
      <c r="AH119" t="s">
        <v>858</v>
      </c>
    </row>
    <row r="120" spans="4:34" x14ac:dyDescent="0.25">
      <c r="D120">
        <v>1144395</v>
      </c>
      <c r="E120">
        <v>65458210</v>
      </c>
      <c r="F120" s="91">
        <v>42739.651805474539</v>
      </c>
      <c r="G120" t="s">
        <v>611</v>
      </c>
      <c r="H120">
        <v>1</v>
      </c>
      <c r="I120" t="s">
        <v>1396</v>
      </c>
      <c r="L120">
        <v>200</v>
      </c>
      <c r="M120" t="s">
        <v>1188</v>
      </c>
      <c r="O120">
        <v>0</v>
      </c>
      <c r="P120" t="s">
        <v>1180</v>
      </c>
      <c r="Q120" t="s">
        <v>1181</v>
      </c>
      <c r="R120" t="s">
        <v>1181</v>
      </c>
      <c r="S120" t="s">
        <v>1181</v>
      </c>
      <c r="T120" t="s">
        <v>1180</v>
      </c>
      <c r="U120" s="92">
        <v>42782.333333333336</v>
      </c>
      <c r="W120" t="s">
        <v>1180</v>
      </c>
      <c r="X120" t="s">
        <v>1181</v>
      </c>
      <c r="Y120" t="s">
        <v>1181</v>
      </c>
      <c r="Z120" t="s">
        <v>1181</v>
      </c>
      <c r="AA120" t="s">
        <v>1182</v>
      </c>
      <c r="AB120">
        <v>3229515</v>
      </c>
      <c r="AC120" t="s">
        <v>613</v>
      </c>
      <c r="AD120" t="s">
        <v>615</v>
      </c>
      <c r="AE120" t="s">
        <v>616</v>
      </c>
      <c r="AF120" s="96">
        <v>834446235</v>
      </c>
      <c r="AH120" t="s">
        <v>858</v>
      </c>
    </row>
    <row r="121" spans="4:34" x14ac:dyDescent="0.25">
      <c r="D121">
        <v>1144540</v>
      </c>
      <c r="E121">
        <v>45581077</v>
      </c>
      <c r="F121" s="91">
        <v>42739.771208842591</v>
      </c>
      <c r="G121" t="s">
        <v>617</v>
      </c>
      <c r="H121">
        <v>3</v>
      </c>
      <c r="I121" t="s">
        <v>1396</v>
      </c>
      <c r="L121">
        <v>200</v>
      </c>
      <c r="M121" t="s">
        <v>1188</v>
      </c>
      <c r="O121">
        <v>0</v>
      </c>
      <c r="P121" t="s">
        <v>1180</v>
      </c>
      <c r="Q121" t="s">
        <v>1181</v>
      </c>
      <c r="R121" t="s">
        <v>1181</v>
      </c>
      <c r="S121" t="s">
        <v>1181</v>
      </c>
      <c r="T121" t="s">
        <v>1180</v>
      </c>
      <c r="U121" s="92">
        <v>42782.333333333336</v>
      </c>
      <c r="W121" t="s">
        <v>1180</v>
      </c>
      <c r="X121" t="s">
        <v>1181</v>
      </c>
      <c r="Y121" t="s">
        <v>1181</v>
      </c>
      <c r="Z121" t="s">
        <v>1181</v>
      </c>
      <c r="AA121" t="s">
        <v>1182</v>
      </c>
      <c r="AB121">
        <v>3229878</v>
      </c>
      <c r="AC121" t="s">
        <v>617</v>
      </c>
      <c r="AD121" t="s">
        <v>1422</v>
      </c>
      <c r="AE121" t="s">
        <v>1423</v>
      </c>
      <c r="AF121" s="96">
        <v>722413719</v>
      </c>
      <c r="AH121" t="s">
        <v>858</v>
      </c>
    </row>
    <row r="122" spans="4:34" x14ac:dyDescent="0.25">
      <c r="D122">
        <v>1145368</v>
      </c>
      <c r="E122">
        <v>96715490</v>
      </c>
      <c r="F122" s="91">
        <v>42740.647734861108</v>
      </c>
      <c r="G122" t="s">
        <v>1424</v>
      </c>
      <c r="I122" t="s">
        <v>1396</v>
      </c>
      <c r="L122">
        <v>200</v>
      </c>
      <c r="M122" t="s">
        <v>1188</v>
      </c>
      <c r="O122">
        <v>0</v>
      </c>
      <c r="P122" t="s">
        <v>1180</v>
      </c>
      <c r="Q122" t="s">
        <v>1181</v>
      </c>
      <c r="R122" t="s">
        <v>1181</v>
      </c>
      <c r="S122" t="s">
        <v>1181</v>
      </c>
      <c r="T122" t="s">
        <v>1180</v>
      </c>
      <c r="U122" s="92">
        <v>42782.333333333336</v>
      </c>
      <c r="W122" t="s">
        <v>1180</v>
      </c>
      <c r="X122" t="s">
        <v>1181</v>
      </c>
      <c r="Y122" t="s">
        <v>1181</v>
      </c>
      <c r="Z122" t="s">
        <v>1181</v>
      </c>
      <c r="AA122" t="s">
        <v>1182</v>
      </c>
      <c r="AB122">
        <v>3232222</v>
      </c>
      <c r="AC122" t="s">
        <v>619</v>
      </c>
      <c r="AD122" t="s">
        <v>1425</v>
      </c>
      <c r="AE122" t="s">
        <v>1329</v>
      </c>
      <c r="AF122" s="96">
        <v>826647797</v>
      </c>
      <c r="AH122" t="s">
        <v>858</v>
      </c>
    </row>
    <row r="123" spans="4:34" x14ac:dyDescent="0.25">
      <c r="D123">
        <v>1145368</v>
      </c>
      <c r="E123">
        <v>20126552</v>
      </c>
      <c r="F123" s="91">
        <v>42740.647734861108</v>
      </c>
      <c r="G123" t="s">
        <v>1424</v>
      </c>
      <c r="H123">
        <v>2</v>
      </c>
      <c r="I123" t="s">
        <v>1396</v>
      </c>
      <c r="L123">
        <v>200</v>
      </c>
      <c r="M123" t="s">
        <v>1188</v>
      </c>
      <c r="O123">
        <v>0</v>
      </c>
      <c r="P123" t="s">
        <v>1180</v>
      </c>
      <c r="Q123" t="s">
        <v>1181</v>
      </c>
      <c r="R123" t="s">
        <v>1181</v>
      </c>
      <c r="S123" t="s">
        <v>1181</v>
      </c>
      <c r="T123" t="s">
        <v>1180</v>
      </c>
      <c r="U123" s="92">
        <v>42782.333333333336</v>
      </c>
      <c r="W123" t="s">
        <v>1180</v>
      </c>
      <c r="X123" t="s">
        <v>1181</v>
      </c>
      <c r="Y123" t="s">
        <v>1181</v>
      </c>
      <c r="Z123" t="s">
        <v>1181</v>
      </c>
      <c r="AA123" t="s">
        <v>1182</v>
      </c>
      <c r="AB123">
        <v>3232223</v>
      </c>
      <c r="AC123" t="s">
        <v>621</v>
      </c>
      <c r="AD123" t="s">
        <v>1426</v>
      </c>
      <c r="AE123" t="s">
        <v>1427</v>
      </c>
      <c r="AF123" s="96">
        <v>620518052</v>
      </c>
      <c r="AH123" t="s">
        <v>832</v>
      </c>
    </row>
    <row r="124" spans="4:34" x14ac:dyDescent="0.25">
      <c r="D124">
        <v>1145605</v>
      </c>
      <c r="E124">
        <v>80047442</v>
      </c>
      <c r="F124" s="91">
        <v>42740.808717164349</v>
      </c>
      <c r="G124" t="s">
        <v>623</v>
      </c>
      <c r="H124">
        <v>1</v>
      </c>
      <c r="I124" t="s">
        <v>1396</v>
      </c>
      <c r="L124">
        <v>200</v>
      </c>
      <c r="M124" t="s">
        <v>1188</v>
      </c>
      <c r="O124">
        <v>0</v>
      </c>
      <c r="P124" t="s">
        <v>1180</v>
      </c>
      <c r="Q124" t="s">
        <v>1181</v>
      </c>
      <c r="R124" t="s">
        <v>1181</v>
      </c>
      <c r="S124" t="s">
        <v>1181</v>
      </c>
      <c r="T124" t="s">
        <v>1180</v>
      </c>
      <c r="U124" s="92">
        <v>42782.333333333336</v>
      </c>
      <c r="W124" t="s">
        <v>1180</v>
      </c>
      <c r="X124" t="s">
        <v>1181</v>
      </c>
      <c r="Y124" t="s">
        <v>1181</v>
      </c>
      <c r="Z124" t="s">
        <v>1181</v>
      </c>
      <c r="AA124" t="s">
        <v>1182</v>
      </c>
      <c r="AB124">
        <v>3232944</v>
      </c>
      <c r="AC124" t="s">
        <v>623</v>
      </c>
      <c r="AD124" t="s">
        <v>469</v>
      </c>
      <c r="AE124" t="s">
        <v>626</v>
      </c>
      <c r="AF124" s="96">
        <v>832334987</v>
      </c>
      <c r="AG124" t="s">
        <v>624</v>
      </c>
      <c r="AH124" t="s">
        <v>858</v>
      </c>
    </row>
    <row r="125" spans="4:34" x14ac:dyDescent="0.25">
      <c r="D125">
        <v>1147007</v>
      </c>
      <c r="E125">
        <v>29673586</v>
      </c>
      <c r="F125" s="91">
        <v>42742.457679247687</v>
      </c>
      <c r="G125" t="s">
        <v>1428</v>
      </c>
      <c r="H125">
        <v>3</v>
      </c>
      <c r="I125" t="s">
        <v>1396</v>
      </c>
      <c r="L125">
        <v>200</v>
      </c>
      <c r="M125" t="s">
        <v>1188</v>
      </c>
      <c r="O125">
        <v>0</v>
      </c>
      <c r="P125" t="s">
        <v>1180</v>
      </c>
      <c r="Q125" t="s">
        <v>1181</v>
      </c>
      <c r="R125" t="s">
        <v>1181</v>
      </c>
      <c r="S125" t="s">
        <v>1181</v>
      </c>
      <c r="T125" t="s">
        <v>1180</v>
      </c>
      <c r="U125" s="92">
        <v>42782.333333333336</v>
      </c>
      <c r="W125" t="s">
        <v>1180</v>
      </c>
      <c r="X125" t="s">
        <v>1181</v>
      </c>
      <c r="Y125" t="s">
        <v>1181</v>
      </c>
      <c r="Z125" t="s">
        <v>1181</v>
      </c>
      <c r="AA125" t="s">
        <v>1182</v>
      </c>
      <c r="AB125">
        <v>3237005</v>
      </c>
      <c r="AC125" t="s">
        <v>1428</v>
      </c>
      <c r="AD125" t="s">
        <v>1429</v>
      </c>
      <c r="AE125" t="s">
        <v>1430</v>
      </c>
      <c r="AF125" s="96">
        <v>610755705</v>
      </c>
      <c r="AH125" t="s">
        <v>832</v>
      </c>
    </row>
    <row r="126" spans="4:34" x14ac:dyDescent="0.25">
      <c r="D126">
        <v>1147212</v>
      </c>
      <c r="E126">
        <v>38420633</v>
      </c>
      <c r="F126" s="91">
        <v>42742.769135787035</v>
      </c>
      <c r="G126" t="s">
        <v>1431</v>
      </c>
      <c r="H126">
        <v>1</v>
      </c>
      <c r="I126" t="s">
        <v>1396</v>
      </c>
      <c r="L126">
        <v>200</v>
      </c>
      <c r="M126" t="s">
        <v>1188</v>
      </c>
      <c r="O126">
        <v>0</v>
      </c>
      <c r="P126" t="s">
        <v>1180</v>
      </c>
      <c r="Q126" t="s">
        <v>1181</v>
      </c>
      <c r="R126" t="s">
        <v>1181</v>
      </c>
      <c r="S126" t="s">
        <v>1181</v>
      </c>
      <c r="T126" t="s">
        <v>1180</v>
      </c>
      <c r="U126" s="92">
        <v>42782.333333333336</v>
      </c>
      <c r="W126" t="s">
        <v>1180</v>
      </c>
      <c r="X126" t="s">
        <v>1181</v>
      </c>
      <c r="Y126" t="s">
        <v>1181</v>
      </c>
      <c r="Z126" t="s">
        <v>1181</v>
      </c>
      <c r="AA126" t="s">
        <v>1182</v>
      </c>
      <c r="AB126">
        <v>3237624</v>
      </c>
      <c r="AC126" t="s">
        <v>1431</v>
      </c>
      <c r="AD126" t="s">
        <v>953</v>
      </c>
      <c r="AE126" t="s">
        <v>1432</v>
      </c>
      <c r="AF126" s="96">
        <v>27837044111</v>
      </c>
      <c r="AH126" t="s">
        <v>858</v>
      </c>
    </row>
    <row r="127" spans="4:34" x14ac:dyDescent="0.25">
      <c r="D127">
        <v>1147834</v>
      </c>
      <c r="E127">
        <v>33789721</v>
      </c>
      <c r="F127" s="91">
        <v>42744.416975474538</v>
      </c>
      <c r="G127" t="s">
        <v>1433</v>
      </c>
      <c r="H127">
        <v>1</v>
      </c>
      <c r="I127" t="s">
        <v>1396</v>
      </c>
      <c r="L127">
        <v>200</v>
      </c>
      <c r="M127" t="s">
        <v>1188</v>
      </c>
      <c r="O127">
        <v>0</v>
      </c>
      <c r="P127" t="s">
        <v>1180</v>
      </c>
      <c r="Q127" t="s">
        <v>1181</v>
      </c>
      <c r="R127" t="s">
        <v>1181</v>
      </c>
      <c r="S127" t="s">
        <v>1181</v>
      </c>
      <c r="T127" t="s">
        <v>1180</v>
      </c>
      <c r="U127" s="92">
        <v>42782.333333333336</v>
      </c>
      <c r="W127" t="s">
        <v>1180</v>
      </c>
      <c r="X127" t="s">
        <v>1181</v>
      </c>
      <c r="Y127" t="s">
        <v>1181</v>
      </c>
      <c r="Z127" t="s">
        <v>1181</v>
      </c>
      <c r="AA127" t="s">
        <v>1182</v>
      </c>
      <c r="AB127">
        <v>3239020</v>
      </c>
      <c r="AC127" t="s">
        <v>1433</v>
      </c>
      <c r="AD127" t="s">
        <v>1434</v>
      </c>
      <c r="AE127" t="s">
        <v>1435</v>
      </c>
      <c r="AF127" s="96">
        <v>724326279</v>
      </c>
      <c r="AG127" t="s">
        <v>1436</v>
      </c>
      <c r="AH127" t="s">
        <v>832</v>
      </c>
    </row>
    <row r="128" spans="4:34" x14ac:dyDescent="0.25">
      <c r="D128">
        <v>1147834</v>
      </c>
      <c r="E128">
        <v>71454540</v>
      </c>
      <c r="F128" s="91">
        <v>42744.416975474538</v>
      </c>
      <c r="G128" t="s">
        <v>1433</v>
      </c>
      <c r="H128">
        <v>3</v>
      </c>
      <c r="I128" t="s">
        <v>1396</v>
      </c>
      <c r="L128">
        <v>200</v>
      </c>
      <c r="M128" t="s">
        <v>1188</v>
      </c>
      <c r="O128">
        <v>0</v>
      </c>
      <c r="P128" t="s">
        <v>1180</v>
      </c>
      <c r="Q128" t="s">
        <v>1181</v>
      </c>
      <c r="R128" t="s">
        <v>1181</v>
      </c>
      <c r="S128" t="s">
        <v>1181</v>
      </c>
      <c r="T128" t="s">
        <v>1180</v>
      </c>
      <c r="U128" s="92">
        <v>42782.333333333336</v>
      </c>
      <c r="W128" t="s">
        <v>1180</v>
      </c>
      <c r="X128" t="s">
        <v>1181</v>
      </c>
      <c r="Y128" t="s">
        <v>1181</v>
      </c>
      <c r="Z128" t="s">
        <v>1181</v>
      </c>
      <c r="AA128" t="s">
        <v>1182</v>
      </c>
      <c r="AB128">
        <v>3239021</v>
      </c>
      <c r="AC128" t="s">
        <v>1437</v>
      </c>
      <c r="AD128" t="s">
        <v>1438</v>
      </c>
      <c r="AE128" t="s">
        <v>1439</v>
      </c>
      <c r="AF128" s="96">
        <v>846555225</v>
      </c>
      <c r="AG128" t="s">
        <v>1440</v>
      </c>
      <c r="AH128" t="s">
        <v>832</v>
      </c>
    </row>
    <row r="129" spans="4:34" x14ac:dyDescent="0.25">
      <c r="D129">
        <v>1150151</v>
      </c>
      <c r="E129">
        <v>75140489</v>
      </c>
      <c r="F129" s="91">
        <v>42745.887273483793</v>
      </c>
      <c r="G129" t="s">
        <v>1441</v>
      </c>
      <c r="H129">
        <v>1</v>
      </c>
      <c r="I129" t="s">
        <v>1396</v>
      </c>
      <c r="L129">
        <v>200</v>
      </c>
      <c r="M129" t="s">
        <v>1188</v>
      </c>
      <c r="O129">
        <v>0</v>
      </c>
      <c r="P129" t="s">
        <v>1180</v>
      </c>
      <c r="Q129" t="s">
        <v>1181</v>
      </c>
      <c r="R129" t="s">
        <v>1181</v>
      </c>
      <c r="S129" t="s">
        <v>1181</v>
      </c>
      <c r="T129" t="s">
        <v>1180</v>
      </c>
      <c r="U129" s="92">
        <v>42782.333333333336</v>
      </c>
      <c r="W129" t="s">
        <v>1180</v>
      </c>
      <c r="X129" t="s">
        <v>1181</v>
      </c>
      <c r="Y129" t="s">
        <v>1181</v>
      </c>
      <c r="Z129" t="s">
        <v>1181</v>
      </c>
      <c r="AA129" t="s">
        <v>1182</v>
      </c>
      <c r="AB129">
        <v>3244483</v>
      </c>
      <c r="AC129" t="s">
        <v>1441</v>
      </c>
      <c r="AD129" t="s">
        <v>979</v>
      </c>
      <c r="AE129" t="s">
        <v>1442</v>
      </c>
      <c r="AF129" s="96">
        <v>820932380</v>
      </c>
      <c r="AH129" t="s">
        <v>832</v>
      </c>
    </row>
    <row r="130" spans="4:34" x14ac:dyDescent="0.25">
      <c r="D130">
        <v>1151118</v>
      </c>
      <c r="E130">
        <v>91815583</v>
      </c>
      <c r="F130" s="91">
        <v>42746.56920510417</v>
      </c>
      <c r="G130" t="s">
        <v>1443</v>
      </c>
      <c r="H130">
        <v>1</v>
      </c>
      <c r="I130" t="s">
        <v>1396</v>
      </c>
      <c r="L130">
        <v>200</v>
      </c>
      <c r="M130" t="s">
        <v>1188</v>
      </c>
      <c r="O130">
        <v>0</v>
      </c>
      <c r="P130" t="s">
        <v>1180</v>
      </c>
      <c r="Q130" t="s">
        <v>1181</v>
      </c>
      <c r="R130" t="s">
        <v>1181</v>
      </c>
      <c r="S130" t="s">
        <v>1181</v>
      </c>
      <c r="T130" t="s">
        <v>1180</v>
      </c>
      <c r="U130" s="92">
        <v>42782.333333333336</v>
      </c>
      <c r="W130" t="s">
        <v>1180</v>
      </c>
      <c r="X130" t="s">
        <v>1181</v>
      </c>
      <c r="Y130" t="s">
        <v>1181</v>
      </c>
      <c r="Z130" t="s">
        <v>1181</v>
      </c>
      <c r="AA130" t="s">
        <v>1182</v>
      </c>
      <c r="AB130">
        <v>3246537</v>
      </c>
      <c r="AC130" t="s">
        <v>1443</v>
      </c>
      <c r="AD130" t="s">
        <v>1444</v>
      </c>
      <c r="AE130" t="s">
        <v>1445</v>
      </c>
      <c r="AF130" s="96">
        <v>845058890</v>
      </c>
      <c r="AH130" t="s">
        <v>858</v>
      </c>
    </row>
    <row r="131" spans="4:34" x14ac:dyDescent="0.25">
      <c r="D131">
        <v>1151118</v>
      </c>
      <c r="E131">
        <v>34261155</v>
      </c>
      <c r="F131" s="91">
        <v>42746.56920510417</v>
      </c>
      <c r="G131" t="s">
        <v>1443</v>
      </c>
      <c r="H131">
        <v>1</v>
      </c>
      <c r="I131" t="s">
        <v>1396</v>
      </c>
      <c r="L131">
        <v>200</v>
      </c>
      <c r="M131" t="s">
        <v>1188</v>
      </c>
      <c r="O131">
        <v>0</v>
      </c>
      <c r="P131" t="s">
        <v>1180</v>
      </c>
      <c r="Q131" t="s">
        <v>1181</v>
      </c>
      <c r="R131" t="s">
        <v>1181</v>
      </c>
      <c r="S131" t="s">
        <v>1181</v>
      </c>
      <c r="T131" t="s">
        <v>1180</v>
      </c>
      <c r="U131" s="92">
        <v>42782.333333333336</v>
      </c>
      <c r="W131" t="s">
        <v>1180</v>
      </c>
      <c r="X131" t="s">
        <v>1181</v>
      </c>
      <c r="Y131" t="s">
        <v>1181</v>
      </c>
      <c r="Z131" t="s">
        <v>1181</v>
      </c>
      <c r="AA131" t="s">
        <v>1182</v>
      </c>
      <c r="AB131">
        <v>3246538</v>
      </c>
      <c r="AC131" t="s">
        <v>1446</v>
      </c>
      <c r="AD131" t="s">
        <v>1447</v>
      </c>
      <c r="AE131" t="s">
        <v>1448</v>
      </c>
      <c r="AF131" s="96">
        <v>848486137</v>
      </c>
      <c r="AH131" t="s">
        <v>858</v>
      </c>
    </row>
    <row r="132" spans="4:34" x14ac:dyDescent="0.25">
      <c r="D132">
        <v>1152072</v>
      </c>
      <c r="E132">
        <v>37253059</v>
      </c>
      <c r="F132" s="91">
        <v>42747.384311979164</v>
      </c>
      <c r="G132" t="s">
        <v>1449</v>
      </c>
      <c r="H132">
        <v>2</v>
      </c>
      <c r="I132" t="s">
        <v>1396</v>
      </c>
      <c r="L132">
        <v>200</v>
      </c>
      <c r="M132" t="s">
        <v>1188</v>
      </c>
      <c r="O132">
        <v>0</v>
      </c>
      <c r="P132" t="s">
        <v>1180</v>
      </c>
      <c r="Q132" t="s">
        <v>1181</v>
      </c>
      <c r="R132" t="s">
        <v>1181</v>
      </c>
      <c r="S132" t="s">
        <v>1181</v>
      </c>
      <c r="T132" t="s">
        <v>1180</v>
      </c>
      <c r="U132" s="92">
        <v>42782.333333333336</v>
      </c>
      <c r="W132" t="s">
        <v>1180</v>
      </c>
      <c r="X132" t="s">
        <v>1181</v>
      </c>
      <c r="Y132" t="s">
        <v>1181</v>
      </c>
      <c r="Z132" t="s">
        <v>1181</v>
      </c>
      <c r="AA132" t="s">
        <v>1182</v>
      </c>
      <c r="AB132">
        <v>3248561</v>
      </c>
      <c r="AC132" t="s">
        <v>1449</v>
      </c>
      <c r="AD132" t="s">
        <v>1450</v>
      </c>
      <c r="AE132" t="s">
        <v>1451</v>
      </c>
      <c r="AF132" s="96">
        <v>726880277</v>
      </c>
      <c r="AH132" t="s">
        <v>858</v>
      </c>
    </row>
    <row r="133" spans="4:34" x14ac:dyDescent="0.25">
      <c r="D133">
        <v>1152072</v>
      </c>
      <c r="E133">
        <v>27183661</v>
      </c>
      <c r="F133" s="91">
        <v>42747.384311979164</v>
      </c>
      <c r="G133" t="s">
        <v>1449</v>
      </c>
      <c r="I133" t="s">
        <v>1396</v>
      </c>
      <c r="L133">
        <v>200</v>
      </c>
      <c r="M133" t="s">
        <v>1188</v>
      </c>
      <c r="O133">
        <v>0</v>
      </c>
      <c r="P133" t="s">
        <v>1180</v>
      </c>
      <c r="Q133" t="s">
        <v>1181</v>
      </c>
      <c r="R133" t="s">
        <v>1181</v>
      </c>
      <c r="S133" t="s">
        <v>1181</v>
      </c>
      <c r="T133" t="s">
        <v>1180</v>
      </c>
      <c r="U133" s="92">
        <v>42782.333333333336</v>
      </c>
      <c r="W133" t="s">
        <v>1180</v>
      </c>
      <c r="X133" t="s">
        <v>1181</v>
      </c>
      <c r="Y133" t="s">
        <v>1181</v>
      </c>
      <c r="Z133" t="s">
        <v>1181</v>
      </c>
      <c r="AA133" t="s">
        <v>1182</v>
      </c>
      <c r="AB133">
        <v>3248562</v>
      </c>
      <c r="AC133" t="s">
        <v>1452</v>
      </c>
      <c r="AD133" t="s">
        <v>1453</v>
      </c>
      <c r="AE133" t="s">
        <v>1454</v>
      </c>
      <c r="AF133" s="96">
        <v>722491234</v>
      </c>
      <c r="AH133" t="s">
        <v>858</v>
      </c>
    </row>
    <row r="134" spans="4:34" x14ac:dyDescent="0.25">
      <c r="D134">
        <v>1152072</v>
      </c>
      <c r="E134">
        <v>33416936</v>
      </c>
      <c r="F134" s="91">
        <v>42747.384311979164</v>
      </c>
      <c r="G134" t="s">
        <v>1449</v>
      </c>
      <c r="I134" t="s">
        <v>1396</v>
      </c>
      <c r="L134">
        <v>200</v>
      </c>
      <c r="M134" t="s">
        <v>1188</v>
      </c>
      <c r="O134">
        <v>0</v>
      </c>
      <c r="P134" t="s">
        <v>1180</v>
      </c>
      <c r="Q134" t="s">
        <v>1181</v>
      </c>
      <c r="R134" t="s">
        <v>1181</v>
      </c>
      <c r="S134" t="s">
        <v>1181</v>
      </c>
      <c r="T134" t="s">
        <v>1180</v>
      </c>
      <c r="U134" s="92">
        <v>42782.333333333336</v>
      </c>
      <c r="W134" t="s">
        <v>1180</v>
      </c>
      <c r="X134" t="s">
        <v>1181</v>
      </c>
      <c r="Y134" t="s">
        <v>1181</v>
      </c>
      <c r="Z134" t="s">
        <v>1181</v>
      </c>
      <c r="AA134" t="s">
        <v>1182</v>
      </c>
      <c r="AB134">
        <v>3248563</v>
      </c>
      <c r="AC134" t="s">
        <v>1455</v>
      </c>
      <c r="AD134" t="s">
        <v>1456</v>
      </c>
      <c r="AE134" t="s">
        <v>1457</v>
      </c>
      <c r="AF134" s="96">
        <v>764301141</v>
      </c>
      <c r="AH134" t="s">
        <v>832</v>
      </c>
    </row>
    <row r="135" spans="4:34" x14ac:dyDescent="0.25">
      <c r="D135">
        <v>1152072</v>
      </c>
      <c r="E135">
        <v>26387796</v>
      </c>
      <c r="F135" s="91">
        <v>42747.384311979164</v>
      </c>
      <c r="G135" t="s">
        <v>1449</v>
      </c>
      <c r="I135" t="s">
        <v>1396</v>
      </c>
      <c r="L135">
        <v>200</v>
      </c>
      <c r="M135" t="s">
        <v>1188</v>
      </c>
      <c r="O135">
        <v>0</v>
      </c>
      <c r="P135" t="s">
        <v>1180</v>
      </c>
      <c r="Q135" t="s">
        <v>1181</v>
      </c>
      <c r="R135" t="s">
        <v>1181</v>
      </c>
      <c r="S135" t="s">
        <v>1181</v>
      </c>
      <c r="T135" t="s">
        <v>1180</v>
      </c>
      <c r="U135" s="92">
        <v>42782.333333333336</v>
      </c>
      <c r="W135" t="s">
        <v>1180</v>
      </c>
      <c r="X135" t="s">
        <v>1181</v>
      </c>
      <c r="Y135" t="s">
        <v>1181</v>
      </c>
      <c r="Z135" t="s">
        <v>1181</v>
      </c>
      <c r="AA135" t="s">
        <v>1182</v>
      </c>
      <c r="AB135">
        <v>3248564</v>
      </c>
      <c r="AC135" t="s">
        <v>1458</v>
      </c>
      <c r="AD135" t="s">
        <v>1459</v>
      </c>
      <c r="AE135" t="s">
        <v>1460</v>
      </c>
      <c r="AF135" s="96">
        <v>785291962</v>
      </c>
      <c r="AH135" t="s">
        <v>858</v>
      </c>
    </row>
    <row r="136" spans="4:34" x14ac:dyDescent="0.25">
      <c r="D136">
        <v>1152072</v>
      </c>
      <c r="E136">
        <v>35669459</v>
      </c>
      <c r="F136" s="91">
        <v>42747.384311979164</v>
      </c>
      <c r="G136" t="s">
        <v>1449</v>
      </c>
      <c r="H136">
        <v>1</v>
      </c>
      <c r="I136" t="s">
        <v>1396</v>
      </c>
      <c r="L136">
        <v>200</v>
      </c>
      <c r="M136" t="s">
        <v>1188</v>
      </c>
      <c r="O136">
        <v>0</v>
      </c>
      <c r="P136" t="s">
        <v>1180</v>
      </c>
      <c r="Q136" t="s">
        <v>1181</v>
      </c>
      <c r="R136" t="s">
        <v>1181</v>
      </c>
      <c r="S136" t="s">
        <v>1181</v>
      </c>
      <c r="T136" t="s">
        <v>1180</v>
      </c>
      <c r="U136" s="92">
        <v>42782.333333333336</v>
      </c>
      <c r="W136" t="s">
        <v>1180</v>
      </c>
      <c r="X136" t="s">
        <v>1181</v>
      </c>
      <c r="Y136" t="s">
        <v>1181</v>
      </c>
      <c r="Z136" t="s">
        <v>1181</v>
      </c>
      <c r="AA136" t="s">
        <v>1182</v>
      </c>
      <c r="AB136">
        <v>3248565</v>
      </c>
      <c r="AC136" t="s">
        <v>1461</v>
      </c>
      <c r="AD136" t="s">
        <v>1462</v>
      </c>
      <c r="AE136" t="s">
        <v>1463</v>
      </c>
      <c r="AF136" s="96">
        <v>833810131</v>
      </c>
      <c r="AH136" t="s">
        <v>858</v>
      </c>
    </row>
    <row r="137" spans="4:34" x14ac:dyDescent="0.25">
      <c r="D137">
        <v>1152072</v>
      </c>
      <c r="E137">
        <v>77754268</v>
      </c>
      <c r="F137" s="91">
        <v>42747.384311979164</v>
      </c>
      <c r="G137" t="s">
        <v>1449</v>
      </c>
      <c r="H137">
        <v>1</v>
      </c>
      <c r="I137" t="s">
        <v>1396</v>
      </c>
      <c r="L137">
        <v>200</v>
      </c>
      <c r="M137" t="s">
        <v>1188</v>
      </c>
      <c r="O137">
        <v>0</v>
      </c>
      <c r="P137" t="s">
        <v>1180</v>
      </c>
      <c r="Q137" t="s">
        <v>1181</v>
      </c>
      <c r="R137" t="s">
        <v>1181</v>
      </c>
      <c r="S137" t="s">
        <v>1181</v>
      </c>
      <c r="T137" t="s">
        <v>1180</v>
      </c>
      <c r="U137" s="92">
        <v>42782.333333333336</v>
      </c>
      <c r="W137" t="s">
        <v>1180</v>
      </c>
      <c r="X137" t="s">
        <v>1181</v>
      </c>
      <c r="Y137" t="s">
        <v>1181</v>
      </c>
      <c r="Z137" t="s">
        <v>1181</v>
      </c>
      <c r="AA137" t="s">
        <v>1182</v>
      </c>
      <c r="AB137">
        <v>3248566</v>
      </c>
      <c r="AC137" t="s">
        <v>1464</v>
      </c>
      <c r="AD137" t="s">
        <v>1465</v>
      </c>
      <c r="AE137" t="s">
        <v>1466</v>
      </c>
      <c r="AF137" s="96">
        <v>726880277</v>
      </c>
      <c r="AH137" t="s">
        <v>858</v>
      </c>
    </row>
    <row r="138" spans="4:34" x14ac:dyDescent="0.25">
      <c r="D138">
        <v>1152072</v>
      </c>
      <c r="E138">
        <v>53355805</v>
      </c>
      <c r="F138" s="91">
        <v>42747.384311979164</v>
      </c>
      <c r="G138" t="s">
        <v>1449</v>
      </c>
      <c r="I138" t="s">
        <v>1396</v>
      </c>
      <c r="L138">
        <v>200</v>
      </c>
      <c r="M138" t="s">
        <v>1188</v>
      </c>
      <c r="O138">
        <v>0</v>
      </c>
      <c r="P138" t="s">
        <v>1180</v>
      </c>
      <c r="Q138" t="s">
        <v>1181</v>
      </c>
      <c r="R138" t="s">
        <v>1181</v>
      </c>
      <c r="S138" t="s">
        <v>1181</v>
      </c>
      <c r="T138" t="s">
        <v>1180</v>
      </c>
      <c r="U138" s="92">
        <v>42782.333333333336</v>
      </c>
      <c r="W138" t="s">
        <v>1180</v>
      </c>
      <c r="X138" t="s">
        <v>1181</v>
      </c>
      <c r="Y138" t="s">
        <v>1181</v>
      </c>
      <c r="Z138" t="s">
        <v>1181</v>
      </c>
      <c r="AA138" t="s">
        <v>1182</v>
      </c>
      <c r="AB138">
        <v>3248567</v>
      </c>
      <c r="AC138" t="s">
        <v>1467</v>
      </c>
      <c r="AD138" t="s">
        <v>1468</v>
      </c>
      <c r="AE138" t="s">
        <v>1469</v>
      </c>
      <c r="AF138" s="96">
        <v>714377453</v>
      </c>
      <c r="AH138" t="s">
        <v>858</v>
      </c>
    </row>
    <row r="139" spans="4:34" x14ac:dyDescent="0.25">
      <c r="D139">
        <v>1152108</v>
      </c>
      <c r="E139">
        <v>19911077</v>
      </c>
      <c r="F139" s="91">
        <v>42747.380056655093</v>
      </c>
      <c r="G139" t="s">
        <v>1470</v>
      </c>
      <c r="H139">
        <v>1</v>
      </c>
      <c r="I139" t="s">
        <v>1396</v>
      </c>
      <c r="L139">
        <v>200</v>
      </c>
      <c r="M139" t="s">
        <v>1188</v>
      </c>
      <c r="O139">
        <v>0</v>
      </c>
      <c r="P139" t="s">
        <v>1180</v>
      </c>
      <c r="Q139" t="s">
        <v>1181</v>
      </c>
      <c r="R139" t="s">
        <v>1181</v>
      </c>
      <c r="S139" t="s">
        <v>1181</v>
      </c>
      <c r="T139" t="s">
        <v>1180</v>
      </c>
      <c r="U139" s="92">
        <v>42782.333333333336</v>
      </c>
      <c r="W139" t="s">
        <v>1180</v>
      </c>
      <c r="X139" t="s">
        <v>1181</v>
      </c>
      <c r="Y139" t="s">
        <v>1181</v>
      </c>
      <c r="Z139" t="s">
        <v>1181</v>
      </c>
      <c r="AA139" t="s">
        <v>1182</v>
      </c>
      <c r="AB139">
        <v>3248623</v>
      </c>
      <c r="AC139" t="s">
        <v>1470</v>
      </c>
      <c r="AD139" t="s">
        <v>1471</v>
      </c>
      <c r="AE139" t="s">
        <v>1472</v>
      </c>
      <c r="AF139" s="96">
        <v>839592957</v>
      </c>
      <c r="AG139" t="s">
        <v>1473</v>
      </c>
      <c r="AH139" t="s">
        <v>832</v>
      </c>
    </row>
    <row r="140" spans="4:34" x14ac:dyDescent="0.25">
      <c r="D140">
        <v>1152108</v>
      </c>
      <c r="E140">
        <v>77859982</v>
      </c>
      <c r="F140" s="91">
        <v>42747.380056655093</v>
      </c>
      <c r="G140" t="s">
        <v>1470</v>
      </c>
      <c r="H140">
        <v>1</v>
      </c>
      <c r="I140" t="s">
        <v>1396</v>
      </c>
      <c r="L140">
        <v>200</v>
      </c>
      <c r="M140" t="s">
        <v>1188</v>
      </c>
      <c r="O140">
        <v>0</v>
      </c>
      <c r="P140" t="s">
        <v>1180</v>
      </c>
      <c r="Q140" t="s">
        <v>1181</v>
      </c>
      <c r="R140" t="s">
        <v>1181</v>
      </c>
      <c r="S140" t="s">
        <v>1181</v>
      </c>
      <c r="T140" t="s">
        <v>1180</v>
      </c>
      <c r="U140" s="92">
        <v>42782.333333333336</v>
      </c>
      <c r="W140" t="s">
        <v>1180</v>
      </c>
      <c r="X140" t="s">
        <v>1181</v>
      </c>
      <c r="Y140" t="s">
        <v>1181</v>
      </c>
      <c r="Z140" t="s">
        <v>1181</v>
      </c>
      <c r="AA140" t="s">
        <v>1182</v>
      </c>
      <c r="AB140">
        <v>3248624</v>
      </c>
      <c r="AC140" t="s">
        <v>1474</v>
      </c>
      <c r="AD140" t="s">
        <v>530</v>
      </c>
      <c r="AE140" t="s">
        <v>1475</v>
      </c>
      <c r="AF140" s="96">
        <v>828287963</v>
      </c>
      <c r="AH140" t="s">
        <v>832</v>
      </c>
    </row>
    <row r="141" spans="4:34" x14ac:dyDescent="0.25">
      <c r="D141">
        <v>1152108</v>
      </c>
      <c r="E141">
        <v>48138025</v>
      </c>
      <c r="F141" s="91">
        <v>42747.380056655093</v>
      </c>
      <c r="G141" t="s">
        <v>1470</v>
      </c>
      <c r="H141">
        <v>1</v>
      </c>
      <c r="I141" t="s">
        <v>1396</v>
      </c>
      <c r="L141">
        <v>200</v>
      </c>
      <c r="M141" t="s">
        <v>1188</v>
      </c>
      <c r="O141">
        <v>0</v>
      </c>
      <c r="P141" t="s">
        <v>1180</v>
      </c>
      <c r="Q141" t="s">
        <v>1181</v>
      </c>
      <c r="R141" t="s">
        <v>1181</v>
      </c>
      <c r="S141" t="s">
        <v>1181</v>
      </c>
      <c r="T141" t="s">
        <v>1180</v>
      </c>
      <c r="U141" s="92">
        <v>42782.333333333336</v>
      </c>
      <c r="W141" t="s">
        <v>1180</v>
      </c>
      <c r="X141" t="s">
        <v>1181</v>
      </c>
      <c r="Y141" t="s">
        <v>1181</v>
      </c>
      <c r="Z141" t="s">
        <v>1181</v>
      </c>
      <c r="AA141" t="s">
        <v>1182</v>
      </c>
      <c r="AB141">
        <v>3248625</v>
      </c>
      <c r="AC141" t="s">
        <v>1476</v>
      </c>
      <c r="AD141" t="s">
        <v>1477</v>
      </c>
      <c r="AE141" t="s">
        <v>1478</v>
      </c>
      <c r="AF141" s="96">
        <v>761684187</v>
      </c>
      <c r="AH141" t="s">
        <v>858</v>
      </c>
    </row>
    <row r="142" spans="4:34" x14ac:dyDescent="0.25">
      <c r="D142">
        <v>1152108</v>
      </c>
      <c r="E142">
        <v>87942891</v>
      </c>
      <c r="F142" s="91">
        <v>42747.380056655093</v>
      </c>
      <c r="G142" t="s">
        <v>1470</v>
      </c>
      <c r="H142">
        <v>1</v>
      </c>
      <c r="I142" t="s">
        <v>1396</v>
      </c>
      <c r="L142">
        <v>200</v>
      </c>
      <c r="M142" t="s">
        <v>1188</v>
      </c>
      <c r="O142">
        <v>0</v>
      </c>
      <c r="P142" t="s">
        <v>1180</v>
      </c>
      <c r="Q142" t="s">
        <v>1181</v>
      </c>
      <c r="R142" t="s">
        <v>1181</v>
      </c>
      <c r="S142" t="s">
        <v>1181</v>
      </c>
      <c r="T142" t="s">
        <v>1180</v>
      </c>
      <c r="U142" s="92">
        <v>42782.333333333336</v>
      </c>
      <c r="W142" t="s">
        <v>1180</v>
      </c>
      <c r="X142" t="s">
        <v>1181</v>
      </c>
      <c r="Y142" t="s">
        <v>1181</v>
      </c>
      <c r="Z142" t="s">
        <v>1181</v>
      </c>
      <c r="AA142" t="s">
        <v>1182</v>
      </c>
      <c r="AB142">
        <v>3248626</v>
      </c>
      <c r="AC142" t="s">
        <v>1479</v>
      </c>
      <c r="AD142" t="s">
        <v>1480</v>
      </c>
      <c r="AE142" t="s">
        <v>1481</v>
      </c>
      <c r="AF142" s="96">
        <v>834071972</v>
      </c>
      <c r="AH142" t="s">
        <v>858</v>
      </c>
    </row>
    <row r="143" spans="4:34" x14ac:dyDescent="0.25">
      <c r="D143">
        <v>1152518</v>
      </c>
      <c r="E143">
        <v>37405171</v>
      </c>
      <c r="F143" s="91">
        <v>42747.531198414355</v>
      </c>
      <c r="G143" t="s">
        <v>1482</v>
      </c>
      <c r="I143" t="s">
        <v>1396</v>
      </c>
      <c r="L143">
        <v>200</v>
      </c>
      <c r="M143" t="s">
        <v>1179</v>
      </c>
      <c r="O143">
        <v>0</v>
      </c>
      <c r="P143" t="s">
        <v>1180</v>
      </c>
      <c r="Q143" t="s">
        <v>1181</v>
      </c>
      <c r="R143" t="s">
        <v>1181</v>
      </c>
      <c r="S143" t="s">
        <v>1181</v>
      </c>
      <c r="T143" t="s">
        <v>1180</v>
      </c>
      <c r="U143" s="92">
        <v>42782.333333333336</v>
      </c>
      <c r="W143" t="s">
        <v>1180</v>
      </c>
      <c r="X143" t="s">
        <v>1181</v>
      </c>
      <c r="Y143" t="s">
        <v>1181</v>
      </c>
      <c r="Z143" t="s">
        <v>1181</v>
      </c>
      <c r="AA143" t="s">
        <v>1182</v>
      </c>
      <c r="AB143">
        <v>3249506</v>
      </c>
      <c r="AC143" t="s">
        <v>1482</v>
      </c>
      <c r="AD143" t="s">
        <v>1483</v>
      </c>
      <c r="AE143" t="s">
        <v>1484</v>
      </c>
      <c r="AF143" s="96">
        <v>824484696</v>
      </c>
      <c r="AH143" t="s">
        <v>832</v>
      </c>
    </row>
    <row r="144" spans="4:34" x14ac:dyDescent="0.25">
      <c r="D144">
        <v>1152729</v>
      </c>
      <c r="E144">
        <v>58261887</v>
      </c>
      <c r="F144" s="91">
        <v>42747.602564826389</v>
      </c>
      <c r="G144" t="s">
        <v>1485</v>
      </c>
      <c r="I144" t="s">
        <v>1396</v>
      </c>
      <c r="L144">
        <v>200</v>
      </c>
      <c r="M144" t="s">
        <v>1188</v>
      </c>
      <c r="O144">
        <v>0</v>
      </c>
      <c r="P144" t="s">
        <v>1180</v>
      </c>
      <c r="Q144" t="s">
        <v>1181</v>
      </c>
      <c r="R144" t="s">
        <v>1181</v>
      </c>
      <c r="S144" t="s">
        <v>1181</v>
      </c>
      <c r="T144" t="s">
        <v>1180</v>
      </c>
      <c r="U144" s="92">
        <v>42782.333333333336</v>
      </c>
      <c r="W144" t="s">
        <v>1180</v>
      </c>
      <c r="X144" t="s">
        <v>1181</v>
      </c>
      <c r="Y144" t="s">
        <v>1181</v>
      </c>
      <c r="Z144" t="s">
        <v>1181</v>
      </c>
      <c r="AA144" t="s">
        <v>1182</v>
      </c>
      <c r="AB144">
        <v>3249943</v>
      </c>
      <c r="AC144" t="s">
        <v>1485</v>
      </c>
      <c r="AD144" t="s">
        <v>1486</v>
      </c>
      <c r="AE144" t="s">
        <v>1487</v>
      </c>
      <c r="AF144" s="96">
        <v>848454903</v>
      </c>
      <c r="AH144" t="s">
        <v>858</v>
      </c>
    </row>
    <row r="145" spans="4:34" x14ac:dyDescent="0.25">
      <c r="D145">
        <v>1153478</v>
      </c>
      <c r="E145">
        <v>84952317</v>
      </c>
      <c r="F145" s="91">
        <v>42748.391862743054</v>
      </c>
      <c r="G145" t="s">
        <v>1488</v>
      </c>
      <c r="I145" t="s">
        <v>1396</v>
      </c>
      <c r="L145">
        <v>200</v>
      </c>
      <c r="M145" t="s">
        <v>1188</v>
      </c>
      <c r="O145">
        <v>0</v>
      </c>
      <c r="P145" t="s">
        <v>1180</v>
      </c>
      <c r="Q145" t="s">
        <v>1181</v>
      </c>
      <c r="R145" t="s">
        <v>1181</v>
      </c>
      <c r="S145" t="s">
        <v>1181</v>
      </c>
      <c r="T145" t="s">
        <v>1180</v>
      </c>
      <c r="U145" s="92">
        <v>42782.333333333336</v>
      </c>
      <c r="W145" t="s">
        <v>1180</v>
      </c>
      <c r="X145" t="s">
        <v>1181</v>
      </c>
      <c r="Y145" t="s">
        <v>1181</v>
      </c>
      <c r="Z145" t="s">
        <v>1181</v>
      </c>
      <c r="AA145" t="s">
        <v>1182</v>
      </c>
      <c r="AB145">
        <v>3251768</v>
      </c>
      <c r="AC145" t="s">
        <v>1488</v>
      </c>
      <c r="AD145" t="s">
        <v>1489</v>
      </c>
      <c r="AE145" t="s">
        <v>1490</v>
      </c>
      <c r="AF145" s="96">
        <v>846830701</v>
      </c>
      <c r="AH145" t="s">
        <v>832</v>
      </c>
    </row>
    <row r="146" spans="4:34" x14ac:dyDescent="0.25">
      <c r="D146">
        <v>1153612</v>
      </c>
      <c r="E146">
        <v>85401606</v>
      </c>
      <c r="F146" s="91">
        <v>42748.445454375003</v>
      </c>
      <c r="G146" t="s">
        <v>1491</v>
      </c>
      <c r="H146">
        <v>1</v>
      </c>
      <c r="I146" t="s">
        <v>1396</v>
      </c>
      <c r="L146">
        <v>200</v>
      </c>
      <c r="M146" t="s">
        <v>1188</v>
      </c>
      <c r="O146">
        <v>0</v>
      </c>
      <c r="P146" t="s">
        <v>1180</v>
      </c>
      <c r="Q146" t="s">
        <v>1181</v>
      </c>
      <c r="R146" t="s">
        <v>1181</v>
      </c>
      <c r="S146" t="s">
        <v>1181</v>
      </c>
      <c r="T146" t="s">
        <v>1180</v>
      </c>
      <c r="U146" s="92">
        <v>42782.333333333336</v>
      </c>
      <c r="W146" t="s">
        <v>1180</v>
      </c>
      <c r="X146" t="s">
        <v>1181</v>
      </c>
      <c r="Y146" t="s">
        <v>1181</v>
      </c>
      <c r="Z146" t="s">
        <v>1181</v>
      </c>
      <c r="AA146" t="s">
        <v>1182</v>
      </c>
      <c r="AB146">
        <v>3252121</v>
      </c>
      <c r="AC146" t="s">
        <v>1491</v>
      </c>
      <c r="AD146" t="s">
        <v>1492</v>
      </c>
      <c r="AE146" t="s">
        <v>1493</v>
      </c>
      <c r="AF146" s="96">
        <v>844089511</v>
      </c>
      <c r="AH146" t="s">
        <v>858</v>
      </c>
    </row>
    <row r="147" spans="4:34" x14ac:dyDescent="0.25">
      <c r="D147">
        <v>1153688</v>
      </c>
      <c r="E147">
        <v>58790755</v>
      </c>
      <c r="F147" s="91">
        <v>42748.47801515046</v>
      </c>
      <c r="G147" t="s">
        <v>1357</v>
      </c>
      <c r="H147">
        <v>2</v>
      </c>
      <c r="I147" t="s">
        <v>1396</v>
      </c>
      <c r="L147">
        <v>200</v>
      </c>
      <c r="M147" t="s">
        <v>1188</v>
      </c>
      <c r="O147">
        <v>0</v>
      </c>
      <c r="P147" t="s">
        <v>1180</v>
      </c>
      <c r="Q147" t="s">
        <v>1181</v>
      </c>
      <c r="R147" t="s">
        <v>1181</v>
      </c>
      <c r="S147" t="s">
        <v>1181</v>
      </c>
      <c r="T147" t="s">
        <v>1180</v>
      </c>
      <c r="U147" s="92">
        <v>42782.333333333336</v>
      </c>
      <c r="W147" t="s">
        <v>1180</v>
      </c>
      <c r="X147" t="s">
        <v>1181</v>
      </c>
      <c r="Y147" t="s">
        <v>1181</v>
      </c>
      <c r="Z147" t="s">
        <v>1181</v>
      </c>
      <c r="AA147" t="s">
        <v>1182</v>
      </c>
      <c r="AB147">
        <v>3253084</v>
      </c>
      <c r="AC147" t="s">
        <v>1494</v>
      </c>
      <c r="AD147" t="s">
        <v>1495</v>
      </c>
      <c r="AE147" t="s">
        <v>1496</v>
      </c>
      <c r="AF147" s="96">
        <v>836375333</v>
      </c>
      <c r="AH147" t="s">
        <v>1239</v>
      </c>
    </row>
    <row r="148" spans="4:34" x14ac:dyDescent="0.25">
      <c r="D148">
        <v>1153884</v>
      </c>
      <c r="E148">
        <v>94373297</v>
      </c>
      <c r="F148" s="91">
        <v>42748.563849976854</v>
      </c>
      <c r="G148" t="s">
        <v>1497</v>
      </c>
      <c r="H148">
        <v>1</v>
      </c>
      <c r="I148" t="s">
        <v>1396</v>
      </c>
      <c r="L148">
        <v>200</v>
      </c>
      <c r="M148" t="s">
        <v>1188</v>
      </c>
      <c r="O148">
        <v>0</v>
      </c>
      <c r="P148" t="s">
        <v>1180</v>
      </c>
      <c r="Q148" t="s">
        <v>1181</v>
      </c>
      <c r="R148" t="s">
        <v>1181</v>
      </c>
      <c r="S148" t="s">
        <v>1181</v>
      </c>
      <c r="T148" t="s">
        <v>1180</v>
      </c>
      <c r="U148" s="92">
        <v>42782.333333333336</v>
      </c>
      <c r="W148" t="s">
        <v>1180</v>
      </c>
      <c r="X148" t="s">
        <v>1181</v>
      </c>
      <c r="Y148" t="s">
        <v>1181</v>
      </c>
      <c r="Z148" t="s">
        <v>1181</v>
      </c>
      <c r="AA148" t="s">
        <v>1182</v>
      </c>
      <c r="AB148">
        <v>3253522</v>
      </c>
      <c r="AC148" t="s">
        <v>1497</v>
      </c>
      <c r="AD148" t="s">
        <v>1498</v>
      </c>
      <c r="AE148" t="s">
        <v>1499</v>
      </c>
      <c r="AF148" s="96">
        <v>726774410</v>
      </c>
      <c r="AH148" t="s">
        <v>858</v>
      </c>
    </row>
    <row r="149" spans="4:34" x14ac:dyDescent="0.25">
      <c r="D149">
        <v>1153884</v>
      </c>
      <c r="E149">
        <v>87891818</v>
      </c>
      <c r="F149" s="91">
        <v>42748.563849976854</v>
      </c>
      <c r="G149" t="s">
        <v>1497</v>
      </c>
      <c r="H149">
        <v>1</v>
      </c>
      <c r="I149" t="s">
        <v>1396</v>
      </c>
      <c r="L149">
        <v>200</v>
      </c>
      <c r="M149" t="s">
        <v>1188</v>
      </c>
      <c r="O149">
        <v>0</v>
      </c>
      <c r="P149" t="s">
        <v>1180</v>
      </c>
      <c r="Q149" t="s">
        <v>1181</v>
      </c>
      <c r="R149" t="s">
        <v>1181</v>
      </c>
      <c r="S149" t="s">
        <v>1181</v>
      </c>
      <c r="T149" t="s">
        <v>1180</v>
      </c>
      <c r="U149" s="92">
        <v>42782.333333333336</v>
      </c>
      <c r="W149" t="s">
        <v>1180</v>
      </c>
      <c r="X149" t="s">
        <v>1181</v>
      </c>
      <c r="Y149" t="s">
        <v>1181</v>
      </c>
      <c r="Z149" t="s">
        <v>1181</v>
      </c>
      <c r="AA149" t="s">
        <v>1182</v>
      </c>
      <c r="AB149">
        <v>3253523</v>
      </c>
      <c r="AC149" t="s">
        <v>1500</v>
      </c>
      <c r="AD149" t="s">
        <v>1501</v>
      </c>
      <c r="AE149" t="s">
        <v>1502</v>
      </c>
      <c r="AF149" s="96">
        <v>721111111</v>
      </c>
      <c r="AH149" t="s">
        <v>858</v>
      </c>
    </row>
    <row r="150" spans="4:34" x14ac:dyDescent="0.25">
      <c r="D150">
        <v>1158850</v>
      </c>
      <c r="E150">
        <v>37143221</v>
      </c>
      <c r="F150" s="91">
        <v>42752.493438020836</v>
      </c>
      <c r="G150" t="s">
        <v>1503</v>
      </c>
      <c r="H150">
        <v>2</v>
      </c>
      <c r="I150" t="s">
        <v>1396</v>
      </c>
      <c r="L150">
        <v>200</v>
      </c>
      <c r="M150" t="s">
        <v>1188</v>
      </c>
      <c r="O150">
        <v>0</v>
      </c>
      <c r="P150" t="s">
        <v>1180</v>
      </c>
      <c r="Q150" t="s">
        <v>1181</v>
      </c>
      <c r="R150" t="s">
        <v>1181</v>
      </c>
      <c r="S150" t="s">
        <v>1181</v>
      </c>
      <c r="T150" t="s">
        <v>1180</v>
      </c>
      <c r="U150" s="92">
        <v>42782.333333333336</v>
      </c>
      <c r="W150" t="s">
        <v>1180</v>
      </c>
      <c r="X150" t="s">
        <v>1181</v>
      </c>
      <c r="Y150" t="s">
        <v>1181</v>
      </c>
      <c r="Z150" t="s">
        <v>1181</v>
      </c>
      <c r="AA150" t="s">
        <v>1182</v>
      </c>
      <c r="AB150">
        <v>3264586</v>
      </c>
      <c r="AC150" t="s">
        <v>1503</v>
      </c>
      <c r="AD150" t="s">
        <v>530</v>
      </c>
      <c r="AE150" t="s">
        <v>1504</v>
      </c>
      <c r="AF150" s="96">
        <v>839552849</v>
      </c>
      <c r="AG150" t="s">
        <v>1505</v>
      </c>
      <c r="AH150" t="s">
        <v>1239</v>
      </c>
    </row>
    <row r="151" spans="4:34" x14ac:dyDescent="0.25">
      <c r="D151">
        <v>1160065</v>
      </c>
      <c r="E151">
        <v>14351327</v>
      </c>
      <c r="F151" s="91">
        <v>42753.363859537036</v>
      </c>
      <c r="G151" t="s">
        <v>1506</v>
      </c>
      <c r="I151" t="s">
        <v>1396</v>
      </c>
      <c r="L151">
        <v>200</v>
      </c>
      <c r="M151" t="s">
        <v>1188</v>
      </c>
      <c r="O151">
        <v>0</v>
      </c>
      <c r="P151" t="s">
        <v>1180</v>
      </c>
      <c r="Q151" t="s">
        <v>1181</v>
      </c>
      <c r="R151" t="s">
        <v>1181</v>
      </c>
      <c r="S151" t="s">
        <v>1181</v>
      </c>
      <c r="T151" t="s">
        <v>1180</v>
      </c>
      <c r="U151" s="92">
        <v>42782.333333333336</v>
      </c>
      <c r="W151" t="s">
        <v>1180</v>
      </c>
      <c r="X151" t="s">
        <v>1181</v>
      </c>
      <c r="Y151" t="s">
        <v>1181</v>
      </c>
      <c r="Z151" t="s">
        <v>1181</v>
      </c>
      <c r="AA151" t="s">
        <v>1182</v>
      </c>
      <c r="AB151">
        <v>3272453</v>
      </c>
      <c r="AC151" t="s">
        <v>981</v>
      </c>
      <c r="AD151" t="s">
        <v>979</v>
      </c>
      <c r="AE151" t="s">
        <v>980</v>
      </c>
      <c r="AF151" s="96">
        <v>747424037</v>
      </c>
      <c r="AG151" t="s">
        <v>1507</v>
      </c>
      <c r="AH151" t="s">
        <v>1239</v>
      </c>
    </row>
    <row r="152" spans="4:34" x14ac:dyDescent="0.25">
      <c r="D152">
        <v>1160183</v>
      </c>
      <c r="E152">
        <v>46599922</v>
      </c>
      <c r="F152" s="91">
        <v>42753.395454247686</v>
      </c>
      <c r="G152" t="s">
        <v>1508</v>
      </c>
      <c r="H152">
        <v>2</v>
      </c>
      <c r="I152" t="s">
        <v>1396</v>
      </c>
      <c r="L152">
        <v>0</v>
      </c>
      <c r="M152" t="s">
        <v>1231</v>
      </c>
      <c r="O152">
        <v>0</v>
      </c>
      <c r="P152" t="s">
        <v>1180</v>
      </c>
      <c r="Q152" t="s">
        <v>1181</v>
      </c>
      <c r="R152" t="s">
        <v>1181</v>
      </c>
      <c r="S152" t="s">
        <v>799</v>
      </c>
      <c r="T152" t="s">
        <v>1180</v>
      </c>
      <c r="U152" s="92">
        <v>42782.333333333336</v>
      </c>
      <c r="W152" t="s">
        <v>1180</v>
      </c>
      <c r="X152" t="s">
        <v>1181</v>
      </c>
      <c r="Y152" t="s">
        <v>1181</v>
      </c>
      <c r="Z152" t="s">
        <v>1181</v>
      </c>
      <c r="AA152" t="s">
        <v>1182</v>
      </c>
      <c r="AB152">
        <v>3272704</v>
      </c>
      <c r="AC152" t="s">
        <v>1508</v>
      </c>
      <c r="AD152" t="s">
        <v>1035</v>
      </c>
      <c r="AE152" t="s">
        <v>1036</v>
      </c>
    </row>
    <row r="153" spans="4:34" x14ac:dyDescent="0.25">
      <c r="D153">
        <v>1160259</v>
      </c>
      <c r="E153">
        <v>45897313</v>
      </c>
      <c r="F153" s="91">
        <v>42753.421963530091</v>
      </c>
      <c r="G153" t="s">
        <v>1509</v>
      </c>
      <c r="H153">
        <v>1</v>
      </c>
      <c r="I153" t="s">
        <v>1396</v>
      </c>
      <c r="L153">
        <v>200</v>
      </c>
      <c r="M153" t="s">
        <v>1228</v>
      </c>
      <c r="O153">
        <v>0</v>
      </c>
      <c r="P153" t="s">
        <v>1180</v>
      </c>
      <c r="Q153" t="s">
        <v>1181</v>
      </c>
      <c r="R153" t="s">
        <v>1181</v>
      </c>
      <c r="S153" t="s">
        <v>1181</v>
      </c>
      <c r="T153" t="s">
        <v>1180</v>
      </c>
      <c r="U153" s="92">
        <v>42782.333333333336</v>
      </c>
      <c r="W153" t="s">
        <v>1180</v>
      </c>
      <c r="X153" t="s">
        <v>1181</v>
      </c>
      <c r="Y153" t="s">
        <v>1181</v>
      </c>
      <c r="Z153" t="s">
        <v>1181</v>
      </c>
      <c r="AA153" t="s">
        <v>1182</v>
      </c>
      <c r="AB153">
        <v>3272862</v>
      </c>
      <c r="AC153" t="s">
        <v>1509</v>
      </c>
      <c r="AD153" t="s">
        <v>1205</v>
      </c>
      <c r="AE153" t="s">
        <v>1510</v>
      </c>
      <c r="AF153" s="96">
        <v>741342175</v>
      </c>
      <c r="AH153" t="s">
        <v>832</v>
      </c>
    </row>
    <row r="154" spans="4:34" x14ac:dyDescent="0.25">
      <c r="D154">
        <v>1160416</v>
      </c>
      <c r="E154">
        <v>47767003</v>
      </c>
      <c r="F154" s="91">
        <v>42753.467937187503</v>
      </c>
      <c r="G154" t="s">
        <v>1511</v>
      </c>
      <c r="I154" t="s">
        <v>1396</v>
      </c>
      <c r="L154">
        <v>200</v>
      </c>
      <c r="M154" t="s">
        <v>1188</v>
      </c>
      <c r="O154">
        <v>0</v>
      </c>
      <c r="P154" t="s">
        <v>1180</v>
      </c>
      <c r="Q154" t="s">
        <v>1181</v>
      </c>
      <c r="R154" t="s">
        <v>1181</v>
      </c>
      <c r="S154" t="s">
        <v>1181</v>
      </c>
      <c r="T154" t="s">
        <v>1180</v>
      </c>
      <c r="U154" s="92">
        <v>42782.333333333336</v>
      </c>
      <c r="W154" t="s">
        <v>1180</v>
      </c>
      <c r="X154" t="s">
        <v>1181</v>
      </c>
      <c r="Y154" t="s">
        <v>1181</v>
      </c>
      <c r="Z154" t="s">
        <v>1181</v>
      </c>
      <c r="AA154" t="s">
        <v>1182</v>
      </c>
      <c r="AB154">
        <v>3273290</v>
      </c>
      <c r="AC154" t="s">
        <v>1511</v>
      </c>
      <c r="AD154" t="s">
        <v>1512</v>
      </c>
      <c r="AE154" t="s">
        <v>1513</v>
      </c>
      <c r="AF154" s="96">
        <v>609741256</v>
      </c>
      <c r="AH154" t="s">
        <v>1239</v>
      </c>
    </row>
    <row r="155" spans="4:34" x14ac:dyDescent="0.25">
      <c r="D155">
        <v>1160416</v>
      </c>
      <c r="E155">
        <v>52828727</v>
      </c>
      <c r="F155" s="91">
        <v>42753.467937187503</v>
      </c>
      <c r="G155" t="s">
        <v>1511</v>
      </c>
      <c r="I155" t="s">
        <v>1396</v>
      </c>
      <c r="L155">
        <v>200</v>
      </c>
      <c r="M155" t="s">
        <v>1188</v>
      </c>
      <c r="O155">
        <v>0</v>
      </c>
      <c r="P155" t="s">
        <v>1180</v>
      </c>
      <c r="Q155" t="s">
        <v>1181</v>
      </c>
      <c r="R155" t="s">
        <v>1181</v>
      </c>
      <c r="S155" t="s">
        <v>1181</v>
      </c>
      <c r="T155" t="s">
        <v>1180</v>
      </c>
      <c r="U155" s="92">
        <v>42782.333333333336</v>
      </c>
      <c r="W155" t="s">
        <v>1180</v>
      </c>
      <c r="X155" t="s">
        <v>1181</v>
      </c>
      <c r="Y155" t="s">
        <v>1181</v>
      </c>
      <c r="Z155" t="s">
        <v>1181</v>
      </c>
      <c r="AA155" t="s">
        <v>1182</v>
      </c>
      <c r="AB155">
        <v>3273291</v>
      </c>
      <c r="AC155" t="s">
        <v>1514</v>
      </c>
      <c r="AD155" t="s">
        <v>1418</v>
      </c>
      <c r="AE155" t="s">
        <v>1359</v>
      </c>
      <c r="AF155" s="96">
        <v>832936793</v>
      </c>
      <c r="AH155" t="s">
        <v>858</v>
      </c>
    </row>
    <row r="156" spans="4:34" x14ac:dyDescent="0.25">
      <c r="D156">
        <v>1160757</v>
      </c>
      <c r="E156">
        <v>60999895</v>
      </c>
      <c r="F156" s="91">
        <v>42753.549932662034</v>
      </c>
      <c r="G156" t="s">
        <v>1515</v>
      </c>
      <c r="I156" t="s">
        <v>1396</v>
      </c>
      <c r="L156">
        <v>200</v>
      </c>
      <c r="M156" t="s">
        <v>1188</v>
      </c>
      <c r="O156">
        <v>0</v>
      </c>
      <c r="P156" t="s">
        <v>1180</v>
      </c>
      <c r="Q156" t="s">
        <v>1181</v>
      </c>
      <c r="R156" t="s">
        <v>1181</v>
      </c>
      <c r="S156" t="s">
        <v>1181</v>
      </c>
      <c r="T156" t="s">
        <v>1180</v>
      </c>
      <c r="U156" s="92">
        <v>42782.333333333336</v>
      </c>
      <c r="W156" t="s">
        <v>1180</v>
      </c>
      <c r="X156" t="s">
        <v>1181</v>
      </c>
      <c r="Y156" t="s">
        <v>1181</v>
      </c>
      <c r="Z156" t="s">
        <v>1181</v>
      </c>
      <c r="AA156" t="s">
        <v>1182</v>
      </c>
      <c r="AB156">
        <v>3273984</v>
      </c>
      <c r="AC156" t="s">
        <v>1515</v>
      </c>
      <c r="AD156" t="s">
        <v>1289</v>
      </c>
      <c r="AE156" t="s">
        <v>1516</v>
      </c>
      <c r="AF156" s="96">
        <v>833004073</v>
      </c>
      <c r="AH156" t="s">
        <v>858</v>
      </c>
    </row>
    <row r="157" spans="4:34" x14ac:dyDescent="0.25">
      <c r="D157">
        <v>1161118</v>
      </c>
      <c r="E157">
        <v>24598353</v>
      </c>
      <c r="F157" s="91">
        <v>42753.645877939816</v>
      </c>
      <c r="G157" t="s">
        <v>1517</v>
      </c>
      <c r="H157">
        <v>1</v>
      </c>
      <c r="I157" t="s">
        <v>1396</v>
      </c>
      <c r="L157">
        <v>200</v>
      </c>
      <c r="M157" t="s">
        <v>1188</v>
      </c>
      <c r="O157">
        <v>0</v>
      </c>
      <c r="P157" t="s">
        <v>1180</v>
      </c>
      <c r="Q157" t="s">
        <v>1181</v>
      </c>
      <c r="R157" t="s">
        <v>1181</v>
      </c>
      <c r="S157" t="s">
        <v>1181</v>
      </c>
      <c r="T157" t="s">
        <v>1180</v>
      </c>
      <c r="U157" s="92">
        <v>42782.333333333336</v>
      </c>
      <c r="W157" t="s">
        <v>1180</v>
      </c>
      <c r="X157" t="s">
        <v>1181</v>
      </c>
      <c r="Y157" t="s">
        <v>1181</v>
      </c>
      <c r="Z157" t="s">
        <v>1181</v>
      </c>
      <c r="AA157" t="s">
        <v>1182</v>
      </c>
      <c r="AB157">
        <v>3274976</v>
      </c>
      <c r="AC157" t="s">
        <v>1517</v>
      </c>
      <c r="AD157" t="s">
        <v>1518</v>
      </c>
      <c r="AE157" t="s">
        <v>1519</v>
      </c>
      <c r="AF157" s="96">
        <v>27832710986</v>
      </c>
      <c r="AH157" t="s">
        <v>832</v>
      </c>
    </row>
    <row r="158" spans="4:34" x14ac:dyDescent="0.25">
      <c r="D158">
        <v>1161222</v>
      </c>
      <c r="E158">
        <v>54499294</v>
      </c>
      <c r="F158" s="91">
        <v>42753.672341782411</v>
      </c>
      <c r="G158" t="s">
        <v>1520</v>
      </c>
      <c r="H158">
        <v>2</v>
      </c>
      <c r="I158" t="s">
        <v>1396</v>
      </c>
      <c r="L158">
        <v>200</v>
      </c>
      <c r="M158" t="s">
        <v>1188</v>
      </c>
      <c r="O158">
        <v>0</v>
      </c>
      <c r="P158" t="s">
        <v>1180</v>
      </c>
      <c r="Q158" t="s">
        <v>1181</v>
      </c>
      <c r="R158" t="s">
        <v>1181</v>
      </c>
      <c r="S158" t="s">
        <v>1181</v>
      </c>
      <c r="T158" t="s">
        <v>1180</v>
      </c>
      <c r="U158" s="92">
        <v>42782.333333333336</v>
      </c>
      <c r="W158" t="s">
        <v>1180</v>
      </c>
      <c r="X158" t="s">
        <v>1181</v>
      </c>
      <c r="Y158" t="s">
        <v>1181</v>
      </c>
      <c r="Z158" t="s">
        <v>1181</v>
      </c>
      <c r="AA158" t="s">
        <v>1182</v>
      </c>
      <c r="AB158">
        <v>3275231</v>
      </c>
      <c r="AC158" t="s">
        <v>1520</v>
      </c>
      <c r="AD158" t="s">
        <v>1521</v>
      </c>
      <c r="AE158" t="s">
        <v>1522</v>
      </c>
      <c r="AF158" s="96">
        <v>835565536</v>
      </c>
      <c r="AG158" t="s">
        <v>1523</v>
      </c>
      <c r="AH158" t="s">
        <v>858</v>
      </c>
    </row>
    <row r="159" spans="4:34" x14ac:dyDescent="0.25">
      <c r="D159">
        <v>1162776</v>
      </c>
      <c r="E159">
        <v>40903736</v>
      </c>
      <c r="F159" s="91">
        <v>42754.615622592595</v>
      </c>
      <c r="G159" t="s">
        <v>1482</v>
      </c>
      <c r="I159" t="s">
        <v>1396</v>
      </c>
      <c r="L159">
        <v>200</v>
      </c>
      <c r="M159" t="s">
        <v>1188</v>
      </c>
      <c r="O159">
        <v>0</v>
      </c>
      <c r="P159" t="s">
        <v>1180</v>
      </c>
      <c r="Q159" t="s">
        <v>1181</v>
      </c>
      <c r="R159" t="s">
        <v>1181</v>
      </c>
      <c r="S159" t="s">
        <v>1181</v>
      </c>
      <c r="T159" t="s">
        <v>1180</v>
      </c>
      <c r="U159" s="92">
        <v>42782.333333333336</v>
      </c>
      <c r="W159" t="s">
        <v>1180</v>
      </c>
      <c r="X159" t="s">
        <v>1181</v>
      </c>
      <c r="Y159" t="s">
        <v>1181</v>
      </c>
      <c r="Z159" t="s">
        <v>1181</v>
      </c>
      <c r="AA159" t="s">
        <v>1182</v>
      </c>
      <c r="AB159">
        <v>3278934</v>
      </c>
      <c r="AC159" t="s">
        <v>1482</v>
      </c>
      <c r="AD159" t="s">
        <v>1483</v>
      </c>
      <c r="AE159" t="s">
        <v>1484</v>
      </c>
      <c r="AF159" s="96">
        <v>824484696</v>
      </c>
      <c r="AH159" t="s">
        <v>832</v>
      </c>
    </row>
    <row r="160" spans="4:34" x14ac:dyDescent="0.25">
      <c r="D160">
        <v>1162962</v>
      </c>
      <c r="E160">
        <v>56303496</v>
      </c>
      <c r="F160" s="91">
        <v>42754.678013680554</v>
      </c>
      <c r="G160" t="s">
        <v>1526</v>
      </c>
      <c r="I160" t="s">
        <v>1396</v>
      </c>
      <c r="L160">
        <v>200</v>
      </c>
      <c r="M160" t="s">
        <v>1188</v>
      </c>
      <c r="O160">
        <v>0</v>
      </c>
      <c r="P160" t="s">
        <v>1180</v>
      </c>
      <c r="Q160" t="s">
        <v>1181</v>
      </c>
      <c r="R160" t="s">
        <v>1181</v>
      </c>
      <c r="S160" t="s">
        <v>1181</v>
      </c>
      <c r="T160" t="s">
        <v>1180</v>
      </c>
      <c r="U160" s="92">
        <v>42782.333333333336</v>
      </c>
      <c r="W160" t="s">
        <v>1180</v>
      </c>
      <c r="X160" t="s">
        <v>1181</v>
      </c>
      <c r="Y160" t="s">
        <v>1181</v>
      </c>
      <c r="Z160" t="s">
        <v>1181</v>
      </c>
      <c r="AA160" t="s">
        <v>1182</v>
      </c>
      <c r="AB160">
        <v>3279339</v>
      </c>
      <c r="AC160" t="s">
        <v>1527</v>
      </c>
      <c r="AD160" t="s">
        <v>1528</v>
      </c>
      <c r="AE160" t="s">
        <v>1529</v>
      </c>
      <c r="AF160" s="96">
        <v>825731167</v>
      </c>
      <c r="AH160" t="s">
        <v>858</v>
      </c>
    </row>
    <row r="161" spans="4:34" x14ac:dyDescent="0.25">
      <c r="D161">
        <v>1162962</v>
      </c>
      <c r="E161">
        <v>56770761</v>
      </c>
      <c r="F161" s="91">
        <v>42754.678013680554</v>
      </c>
      <c r="G161" t="s">
        <v>1526</v>
      </c>
      <c r="H161">
        <v>1</v>
      </c>
      <c r="I161" t="s">
        <v>1396</v>
      </c>
      <c r="L161">
        <v>200</v>
      </c>
      <c r="M161" t="s">
        <v>1188</v>
      </c>
      <c r="O161">
        <v>0</v>
      </c>
      <c r="P161" t="s">
        <v>1180</v>
      </c>
      <c r="Q161" t="s">
        <v>1181</v>
      </c>
      <c r="R161" t="s">
        <v>1181</v>
      </c>
      <c r="S161" t="s">
        <v>1181</v>
      </c>
      <c r="T161" t="s">
        <v>1180</v>
      </c>
      <c r="U161" s="92">
        <v>42782.333333333336</v>
      </c>
      <c r="W161" t="s">
        <v>1180</v>
      </c>
      <c r="X161" t="s">
        <v>1181</v>
      </c>
      <c r="Y161" t="s">
        <v>1181</v>
      </c>
      <c r="Z161" t="s">
        <v>1181</v>
      </c>
      <c r="AA161" t="s">
        <v>1182</v>
      </c>
      <c r="AB161">
        <v>3279340</v>
      </c>
      <c r="AC161" t="s">
        <v>1530</v>
      </c>
      <c r="AD161" t="s">
        <v>1531</v>
      </c>
      <c r="AE161" t="s">
        <v>1532</v>
      </c>
      <c r="AF161" s="96">
        <v>824563431</v>
      </c>
      <c r="AH161" t="s">
        <v>1239</v>
      </c>
    </row>
    <row r="162" spans="4:34" x14ac:dyDescent="0.25">
      <c r="D162">
        <v>1165523</v>
      </c>
      <c r="E162">
        <v>50114163</v>
      </c>
      <c r="F162" s="91">
        <v>42756.472742708334</v>
      </c>
      <c r="G162" t="s">
        <v>1533</v>
      </c>
      <c r="H162">
        <v>3</v>
      </c>
      <c r="I162" t="s">
        <v>1396</v>
      </c>
      <c r="L162">
        <v>200</v>
      </c>
      <c r="M162" t="s">
        <v>1188</v>
      </c>
      <c r="O162">
        <v>0</v>
      </c>
      <c r="P162" t="s">
        <v>1180</v>
      </c>
      <c r="Q162" t="s">
        <v>1181</v>
      </c>
      <c r="R162" t="s">
        <v>1181</v>
      </c>
      <c r="S162" t="s">
        <v>1181</v>
      </c>
      <c r="T162" t="s">
        <v>1180</v>
      </c>
      <c r="U162" s="92">
        <v>42782.333333333336</v>
      </c>
      <c r="W162" t="s">
        <v>1180</v>
      </c>
      <c r="X162" t="s">
        <v>1181</v>
      </c>
      <c r="Y162" t="s">
        <v>1181</v>
      </c>
      <c r="Z162" t="s">
        <v>1181</v>
      </c>
      <c r="AA162" t="s">
        <v>1182</v>
      </c>
      <c r="AB162">
        <v>3285059</v>
      </c>
      <c r="AC162" t="s">
        <v>1533</v>
      </c>
      <c r="AD162" t="s">
        <v>1534</v>
      </c>
      <c r="AE162" t="s">
        <v>1535</v>
      </c>
      <c r="AF162" s="96">
        <v>836380354</v>
      </c>
      <c r="AH162" t="s">
        <v>858</v>
      </c>
    </row>
    <row r="163" spans="4:34" x14ac:dyDescent="0.25">
      <c r="D163">
        <v>1167413</v>
      </c>
      <c r="E163">
        <v>84660107</v>
      </c>
      <c r="F163" s="91">
        <v>42758.407749756945</v>
      </c>
      <c r="G163" t="s">
        <v>1536</v>
      </c>
      <c r="H163">
        <v>2</v>
      </c>
      <c r="I163" t="s">
        <v>1396</v>
      </c>
      <c r="L163">
        <v>200</v>
      </c>
      <c r="M163" t="s">
        <v>1188</v>
      </c>
      <c r="O163">
        <v>0</v>
      </c>
      <c r="P163" t="s">
        <v>1180</v>
      </c>
      <c r="Q163" t="s">
        <v>1181</v>
      </c>
      <c r="R163" t="s">
        <v>1181</v>
      </c>
      <c r="S163" t="s">
        <v>1181</v>
      </c>
      <c r="T163" t="s">
        <v>1180</v>
      </c>
      <c r="U163" s="92">
        <v>42782.333333333336</v>
      </c>
      <c r="W163" t="s">
        <v>1180</v>
      </c>
      <c r="X163" t="s">
        <v>1181</v>
      </c>
      <c r="Y163" t="s">
        <v>1181</v>
      </c>
      <c r="Z163" t="s">
        <v>1181</v>
      </c>
      <c r="AA163" t="s">
        <v>1182</v>
      </c>
      <c r="AB163">
        <v>3289045</v>
      </c>
      <c r="AC163" t="s">
        <v>1536</v>
      </c>
      <c r="AD163" t="s">
        <v>1537</v>
      </c>
      <c r="AE163" t="s">
        <v>1538</v>
      </c>
      <c r="AF163" s="96">
        <v>720397918</v>
      </c>
      <c r="AH163" t="s">
        <v>832</v>
      </c>
    </row>
    <row r="164" spans="4:34" x14ac:dyDescent="0.25">
      <c r="D164">
        <v>1169154</v>
      </c>
      <c r="E164">
        <v>43482587</v>
      </c>
      <c r="F164" s="91">
        <v>42759.392516631946</v>
      </c>
      <c r="G164" t="s">
        <v>1539</v>
      </c>
      <c r="H164">
        <v>3</v>
      </c>
      <c r="I164" t="s">
        <v>1396</v>
      </c>
      <c r="L164">
        <v>200</v>
      </c>
      <c r="M164" t="s">
        <v>1188</v>
      </c>
      <c r="O164">
        <v>0</v>
      </c>
      <c r="P164" t="s">
        <v>1180</v>
      </c>
      <c r="Q164" t="s">
        <v>1181</v>
      </c>
      <c r="R164" t="s">
        <v>1181</v>
      </c>
      <c r="S164" t="s">
        <v>1181</v>
      </c>
      <c r="T164" t="s">
        <v>1180</v>
      </c>
      <c r="U164" s="92">
        <v>42782.333333333336</v>
      </c>
      <c r="W164" t="s">
        <v>1180</v>
      </c>
      <c r="X164" t="s">
        <v>1181</v>
      </c>
      <c r="Y164" t="s">
        <v>1181</v>
      </c>
      <c r="Z164" t="s">
        <v>1181</v>
      </c>
      <c r="AA164" t="s">
        <v>1182</v>
      </c>
      <c r="AB164">
        <v>3293486</v>
      </c>
      <c r="AC164" t="s">
        <v>1539</v>
      </c>
      <c r="AD164" t="s">
        <v>1540</v>
      </c>
      <c r="AE164" t="s">
        <v>1541</v>
      </c>
      <c r="AF164" s="96">
        <v>749923267</v>
      </c>
      <c r="AH164" t="s">
        <v>858</v>
      </c>
    </row>
    <row r="165" spans="4:34" x14ac:dyDescent="0.25">
      <c r="D165">
        <v>1169154</v>
      </c>
      <c r="E165">
        <v>43097972</v>
      </c>
      <c r="F165" s="91">
        <v>42759.392516631946</v>
      </c>
      <c r="G165" t="s">
        <v>1539</v>
      </c>
      <c r="H165">
        <v>3</v>
      </c>
      <c r="I165" t="s">
        <v>1396</v>
      </c>
      <c r="L165">
        <v>200</v>
      </c>
      <c r="M165" t="s">
        <v>1188</v>
      </c>
      <c r="O165">
        <v>0</v>
      </c>
      <c r="P165" t="s">
        <v>1180</v>
      </c>
      <c r="Q165" t="s">
        <v>1181</v>
      </c>
      <c r="R165" t="s">
        <v>1181</v>
      </c>
      <c r="S165" t="s">
        <v>1181</v>
      </c>
      <c r="T165" t="s">
        <v>1180</v>
      </c>
      <c r="U165" s="92">
        <v>42782.333333333336</v>
      </c>
      <c r="W165" t="s">
        <v>1180</v>
      </c>
      <c r="X165" t="s">
        <v>1181</v>
      </c>
      <c r="Y165" t="s">
        <v>1181</v>
      </c>
      <c r="Z165" t="s">
        <v>1181</v>
      </c>
      <c r="AA165" t="s">
        <v>1182</v>
      </c>
      <c r="AB165">
        <v>3293487</v>
      </c>
      <c r="AC165" t="s">
        <v>1542</v>
      </c>
      <c r="AD165" t="s">
        <v>1543</v>
      </c>
      <c r="AE165" t="s">
        <v>1541</v>
      </c>
      <c r="AF165" s="96">
        <v>716289197</v>
      </c>
      <c r="AH165" t="s">
        <v>858</v>
      </c>
    </row>
    <row r="166" spans="4:34" x14ac:dyDescent="0.25">
      <c r="D166">
        <v>1170591</v>
      </c>
      <c r="E166">
        <v>18748471</v>
      </c>
      <c r="F166" s="91">
        <v>42759.888299537037</v>
      </c>
      <c r="G166" t="s">
        <v>1546</v>
      </c>
      <c r="H166">
        <v>2</v>
      </c>
      <c r="I166" t="s">
        <v>1396</v>
      </c>
      <c r="L166">
        <v>200</v>
      </c>
      <c r="M166" t="s">
        <v>1188</v>
      </c>
      <c r="O166">
        <v>0</v>
      </c>
      <c r="P166" t="s">
        <v>1180</v>
      </c>
      <c r="Q166" t="s">
        <v>1181</v>
      </c>
      <c r="R166" t="s">
        <v>1181</v>
      </c>
      <c r="S166" t="s">
        <v>1181</v>
      </c>
      <c r="T166" t="s">
        <v>1180</v>
      </c>
      <c r="U166" s="92">
        <v>42782.333333333336</v>
      </c>
      <c r="W166" t="s">
        <v>1180</v>
      </c>
      <c r="X166" t="s">
        <v>1181</v>
      </c>
      <c r="Y166" t="s">
        <v>1181</v>
      </c>
      <c r="Z166" t="s">
        <v>1181</v>
      </c>
      <c r="AA166" t="s">
        <v>1182</v>
      </c>
      <c r="AB166">
        <v>3297517</v>
      </c>
      <c r="AC166" t="s">
        <v>1546</v>
      </c>
      <c r="AD166" t="s">
        <v>1243</v>
      </c>
      <c r="AE166" t="s">
        <v>1547</v>
      </c>
      <c r="AF166" s="96">
        <v>722545330</v>
      </c>
      <c r="AH166" t="s">
        <v>832</v>
      </c>
    </row>
    <row r="167" spans="4:34" x14ac:dyDescent="0.25">
      <c r="D167">
        <v>1173269</v>
      </c>
      <c r="E167">
        <v>23697697</v>
      </c>
      <c r="F167" s="91">
        <v>42761.351282384261</v>
      </c>
      <c r="G167" t="s">
        <v>1548</v>
      </c>
      <c r="H167">
        <v>1</v>
      </c>
      <c r="I167" t="s">
        <v>1396</v>
      </c>
      <c r="L167">
        <v>200</v>
      </c>
      <c r="M167" t="s">
        <v>1188</v>
      </c>
      <c r="O167">
        <v>0</v>
      </c>
      <c r="P167" t="s">
        <v>1180</v>
      </c>
      <c r="Q167" t="s">
        <v>1181</v>
      </c>
      <c r="R167" t="s">
        <v>1181</v>
      </c>
      <c r="S167" t="s">
        <v>1181</v>
      </c>
      <c r="T167" t="s">
        <v>1180</v>
      </c>
      <c r="U167" s="92">
        <v>42782.333333333336</v>
      </c>
      <c r="W167" t="s">
        <v>1180</v>
      </c>
      <c r="X167" t="s">
        <v>1181</v>
      </c>
      <c r="Y167" t="s">
        <v>1181</v>
      </c>
      <c r="Z167" t="s">
        <v>1181</v>
      </c>
      <c r="AA167" t="s">
        <v>1182</v>
      </c>
      <c r="AB167">
        <v>3306176</v>
      </c>
      <c r="AC167" t="s">
        <v>1548</v>
      </c>
      <c r="AD167" t="s">
        <v>1549</v>
      </c>
      <c r="AE167" t="s">
        <v>1043</v>
      </c>
      <c r="AF167" s="96">
        <v>793912592</v>
      </c>
      <c r="AH167" t="s">
        <v>832</v>
      </c>
    </row>
    <row r="168" spans="4:34" x14ac:dyDescent="0.25">
      <c r="D168">
        <v>1173353</v>
      </c>
      <c r="E168">
        <v>13233072</v>
      </c>
      <c r="F168" s="91">
        <v>42761.373386898151</v>
      </c>
      <c r="G168" t="s">
        <v>1550</v>
      </c>
      <c r="H168">
        <v>3</v>
      </c>
      <c r="I168" t="s">
        <v>1396</v>
      </c>
      <c r="L168">
        <v>200</v>
      </c>
      <c r="M168" t="s">
        <v>1188</v>
      </c>
      <c r="O168">
        <v>0</v>
      </c>
      <c r="P168" t="s">
        <v>1180</v>
      </c>
      <c r="Q168" t="s">
        <v>1181</v>
      </c>
      <c r="R168" t="s">
        <v>1181</v>
      </c>
      <c r="S168" t="s">
        <v>1181</v>
      </c>
      <c r="T168" t="s">
        <v>1180</v>
      </c>
      <c r="U168" s="92">
        <v>42782.333333333336</v>
      </c>
      <c r="W168" t="s">
        <v>1180</v>
      </c>
      <c r="X168" t="s">
        <v>1181</v>
      </c>
      <c r="Y168" t="s">
        <v>1181</v>
      </c>
      <c r="Z168" t="s">
        <v>1181</v>
      </c>
      <c r="AA168" t="s">
        <v>1182</v>
      </c>
      <c r="AB168">
        <v>3306342</v>
      </c>
      <c r="AC168" t="s">
        <v>1550</v>
      </c>
      <c r="AD168" t="s">
        <v>1551</v>
      </c>
      <c r="AE168" t="s">
        <v>1552</v>
      </c>
      <c r="AF168" s="96">
        <v>834441161</v>
      </c>
      <c r="AH168" t="s">
        <v>832</v>
      </c>
    </row>
    <row r="169" spans="4:34" x14ac:dyDescent="0.25">
      <c r="D169">
        <v>1173381</v>
      </c>
      <c r="E169">
        <v>69744864</v>
      </c>
      <c r="F169" s="91">
        <v>42761.383678287035</v>
      </c>
      <c r="G169" t="s">
        <v>1553</v>
      </c>
      <c r="H169">
        <v>1</v>
      </c>
      <c r="I169" t="s">
        <v>1396</v>
      </c>
      <c r="L169">
        <v>200</v>
      </c>
      <c r="M169" t="s">
        <v>1188</v>
      </c>
      <c r="O169">
        <v>0</v>
      </c>
      <c r="P169" t="s">
        <v>1180</v>
      </c>
      <c r="Q169" t="s">
        <v>1181</v>
      </c>
      <c r="R169" t="s">
        <v>1181</v>
      </c>
      <c r="S169" t="s">
        <v>1181</v>
      </c>
      <c r="T169" t="s">
        <v>1180</v>
      </c>
      <c r="U169" s="92">
        <v>42782.333333333336</v>
      </c>
      <c r="W169" t="s">
        <v>1180</v>
      </c>
      <c r="X169" t="s">
        <v>1181</v>
      </c>
      <c r="Y169" t="s">
        <v>1181</v>
      </c>
      <c r="Z169" t="s">
        <v>1181</v>
      </c>
      <c r="AA169" t="s">
        <v>1182</v>
      </c>
      <c r="AB169">
        <v>3306395</v>
      </c>
      <c r="AC169" t="s">
        <v>1553</v>
      </c>
      <c r="AD169" t="s">
        <v>1554</v>
      </c>
      <c r="AE169" t="s">
        <v>1555</v>
      </c>
      <c r="AF169" s="96">
        <v>834711111</v>
      </c>
      <c r="AH169" t="s">
        <v>832</v>
      </c>
    </row>
    <row r="170" spans="4:34" x14ac:dyDescent="0.25">
      <c r="D170">
        <v>1174104</v>
      </c>
      <c r="E170">
        <v>43960058</v>
      </c>
      <c r="F170" s="91">
        <v>42761.562122673611</v>
      </c>
      <c r="G170" t="s">
        <v>1556</v>
      </c>
      <c r="I170" t="s">
        <v>1396</v>
      </c>
      <c r="L170">
        <v>200</v>
      </c>
      <c r="M170" t="s">
        <v>1179</v>
      </c>
      <c r="O170">
        <v>0</v>
      </c>
      <c r="P170" t="s">
        <v>1180</v>
      </c>
      <c r="Q170" t="s">
        <v>1181</v>
      </c>
      <c r="R170" t="s">
        <v>1181</v>
      </c>
      <c r="S170" t="s">
        <v>1181</v>
      </c>
      <c r="T170" t="s">
        <v>1180</v>
      </c>
      <c r="U170" s="92">
        <v>42782.333333333336</v>
      </c>
      <c r="W170" t="s">
        <v>1180</v>
      </c>
      <c r="X170" t="s">
        <v>1181</v>
      </c>
      <c r="Y170" t="s">
        <v>1181</v>
      </c>
      <c r="Z170" t="s">
        <v>1181</v>
      </c>
      <c r="AA170" t="s">
        <v>1182</v>
      </c>
      <c r="AB170">
        <v>3308029</v>
      </c>
      <c r="AC170" t="s">
        <v>1557</v>
      </c>
      <c r="AD170" t="s">
        <v>1558</v>
      </c>
      <c r="AE170" t="s">
        <v>1559</v>
      </c>
      <c r="AF170" s="96">
        <v>620949438</v>
      </c>
      <c r="AH170" t="s">
        <v>832</v>
      </c>
    </row>
    <row r="171" spans="4:34" x14ac:dyDescent="0.25">
      <c r="D171">
        <v>1174104</v>
      </c>
      <c r="E171">
        <v>81092108</v>
      </c>
      <c r="F171" s="91">
        <v>42761.562122673611</v>
      </c>
      <c r="G171" t="s">
        <v>1556</v>
      </c>
      <c r="I171" t="s">
        <v>1396</v>
      </c>
      <c r="L171">
        <v>200</v>
      </c>
      <c r="M171" t="s">
        <v>1179</v>
      </c>
      <c r="O171">
        <v>0</v>
      </c>
      <c r="P171" t="s">
        <v>1180</v>
      </c>
      <c r="Q171" t="s">
        <v>1181</v>
      </c>
      <c r="R171" t="s">
        <v>1181</v>
      </c>
      <c r="S171" t="s">
        <v>1181</v>
      </c>
      <c r="T171" t="s">
        <v>1180</v>
      </c>
      <c r="U171" s="92">
        <v>42782.333333333336</v>
      </c>
      <c r="W171" t="s">
        <v>1180</v>
      </c>
      <c r="X171" t="s">
        <v>1181</v>
      </c>
      <c r="Y171" t="s">
        <v>1181</v>
      </c>
      <c r="Z171" t="s">
        <v>1181</v>
      </c>
      <c r="AA171" t="s">
        <v>1182</v>
      </c>
      <c r="AB171">
        <v>3308030</v>
      </c>
      <c r="AC171" t="s">
        <v>1560</v>
      </c>
      <c r="AD171" t="s">
        <v>1561</v>
      </c>
      <c r="AE171" t="s">
        <v>1562</v>
      </c>
      <c r="AF171" s="96">
        <v>721871331</v>
      </c>
      <c r="AH171" t="s">
        <v>832</v>
      </c>
    </row>
    <row r="172" spans="4:34" x14ac:dyDescent="0.25">
      <c r="D172">
        <v>1174731</v>
      </c>
      <c r="E172">
        <v>94420538</v>
      </c>
      <c r="F172" s="91">
        <v>42761.698501388892</v>
      </c>
      <c r="G172" t="s">
        <v>1563</v>
      </c>
      <c r="H172">
        <v>1</v>
      </c>
      <c r="I172" t="s">
        <v>1396</v>
      </c>
      <c r="L172">
        <v>200</v>
      </c>
      <c r="M172" t="s">
        <v>1188</v>
      </c>
      <c r="O172">
        <v>0</v>
      </c>
      <c r="P172" t="s">
        <v>1180</v>
      </c>
      <c r="Q172" t="s">
        <v>1181</v>
      </c>
      <c r="R172" t="s">
        <v>1181</v>
      </c>
      <c r="S172" t="s">
        <v>1181</v>
      </c>
      <c r="T172" t="s">
        <v>1180</v>
      </c>
      <c r="U172" s="92">
        <v>42782.333333333336</v>
      </c>
      <c r="W172" t="s">
        <v>1180</v>
      </c>
      <c r="X172" t="s">
        <v>1181</v>
      </c>
      <c r="Y172" t="s">
        <v>1181</v>
      </c>
      <c r="Z172" t="s">
        <v>1181</v>
      </c>
      <c r="AA172" t="s">
        <v>1182</v>
      </c>
      <c r="AB172">
        <v>3310828</v>
      </c>
      <c r="AC172" t="s">
        <v>1563</v>
      </c>
      <c r="AD172" t="s">
        <v>1564</v>
      </c>
      <c r="AE172" t="s">
        <v>1565</v>
      </c>
      <c r="AF172" s="96">
        <v>823917613</v>
      </c>
      <c r="AG172" t="s">
        <v>1566</v>
      </c>
      <c r="AH172" t="s">
        <v>832</v>
      </c>
    </row>
    <row r="173" spans="4:34" x14ac:dyDescent="0.25">
      <c r="D173">
        <v>1176041</v>
      </c>
      <c r="E173">
        <v>38365081</v>
      </c>
      <c r="F173" s="91">
        <v>42762.446600740739</v>
      </c>
      <c r="G173" t="s">
        <v>1692</v>
      </c>
      <c r="H173">
        <v>2</v>
      </c>
      <c r="I173" t="s">
        <v>1396</v>
      </c>
      <c r="L173">
        <v>200</v>
      </c>
      <c r="M173" t="s">
        <v>1188</v>
      </c>
      <c r="O173">
        <v>0</v>
      </c>
      <c r="P173" t="s">
        <v>1180</v>
      </c>
      <c r="Q173" t="s">
        <v>1181</v>
      </c>
      <c r="R173" t="s">
        <v>1181</v>
      </c>
      <c r="S173" t="s">
        <v>1181</v>
      </c>
      <c r="T173" t="s">
        <v>1180</v>
      </c>
      <c r="U173" s="92">
        <v>42782.333333333336</v>
      </c>
      <c r="W173" t="s">
        <v>1180</v>
      </c>
      <c r="X173" t="s">
        <v>1181</v>
      </c>
      <c r="Y173" t="s">
        <v>1181</v>
      </c>
      <c r="Z173" t="s">
        <v>1181</v>
      </c>
      <c r="AA173" t="s">
        <v>1182</v>
      </c>
      <c r="AB173">
        <v>3313443</v>
      </c>
      <c r="AC173" t="s">
        <v>1692</v>
      </c>
      <c r="AD173" t="s">
        <v>1693</v>
      </c>
      <c r="AE173" t="s">
        <v>1694</v>
      </c>
      <c r="AF173" s="96" t="s">
        <v>1699</v>
      </c>
      <c r="AG173" t="s">
        <v>1700</v>
      </c>
      <c r="AH173" t="s">
        <v>858</v>
      </c>
    </row>
    <row r="174" spans="4:34" x14ac:dyDescent="0.25">
      <c r="D174">
        <v>1176776</v>
      </c>
      <c r="E174">
        <v>36799615</v>
      </c>
      <c r="F174" s="91">
        <v>42765.425307500002</v>
      </c>
      <c r="G174" t="s">
        <v>1567</v>
      </c>
      <c r="H174">
        <v>2</v>
      </c>
      <c r="I174" t="s">
        <v>1396</v>
      </c>
      <c r="L174">
        <v>200</v>
      </c>
      <c r="M174" t="s">
        <v>1179</v>
      </c>
      <c r="O174">
        <v>0</v>
      </c>
      <c r="P174" t="s">
        <v>1180</v>
      </c>
      <c r="Q174" t="s">
        <v>1181</v>
      </c>
      <c r="R174" t="s">
        <v>1181</v>
      </c>
      <c r="S174" t="s">
        <v>1181</v>
      </c>
      <c r="T174" t="s">
        <v>1180</v>
      </c>
      <c r="U174" s="92">
        <v>42782.333333333336</v>
      </c>
      <c r="W174" t="s">
        <v>1180</v>
      </c>
      <c r="X174" t="s">
        <v>1181</v>
      </c>
      <c r="Y174" t="s">
        <v>1181</v>
      </c>
      <c r="Z174" t="s">
        <v>1181</v>
      </c>
      <c r="AA174" t="s">
        <v>1182</v>
      </c>
      <c r="AB174">
        <v>3315133</v>
      </c>
      <c r="AC174" t="s">
        <v>1567</v>
      </c>
      <c r="AD174" t="s">
        <v>1259</v>
      </c>
      <c r="AE174" t="s">
        <v>1568</v>
      </c>
      <c r="AF174" s="96">
        <v>769070256</v>
      </c>
      <c r="AH174" t="s">
        <v>858</v>
      </c>
    </row>
    <row r="175" spans="4:34" x14ac:dyDescent="0.25">
      <c r="D175">
        <v>1177047</v>
      </c>
      <c r="E175">
        <v>88753028</v>
      </c>
      <c r="F175" s="91">
        <v>42762.714614675926</v>
      </c>
      <c r="G175" t="s">
        <v>1569</v>
      </c>
      <c r="H175">
        <v>1</v>
      </c>
      <c r="I175" t="s">
        <v>1396</v>
      </c>
      <c r="L175">
        <v>200</v>
      </c>
      <c r="M175" t="s">
        <v>1188</v>
      </c>
      <c r="O175">
        <v>0</v>
      </c>
      <c r="P175" t="s">
        <v>1180</v>
      </c>
      <c r="Q175" t="s">
        <v>1181</v>
      </c>
      <c r="R175" t="s">
        <v>1181</v>
      </c>
      <c r="S175" t="s">
        <v>1181</v>
      </c>
      <c r="T175" t="s">
        <v>1180</v>
      </c>
      <c r="U175" s="92">
        <v>42782.333333333336</v>
      </c>
      <c r="W175" t="s">
        <v>1180</v>
      </c>
      <c r="X175" t="s">
        <v>1181</v>
      </c>
      <c r="Y175" t="s">
        <v>1181</v>
      </c>
      <c r="Z175" t="s">
        <v>1181</v>
      </c>
      <c r="AA175" t="s">
        <v>1182</v>
      </c>
      <c r="AB175">
        <v>3315712</v>
      </c>
      <c r="AC175" t="s">
        <v>1569</v>
      </c>
      <c r="AD175" t="s">
        <v>1570</v>
      </c>
      <c r="AE175" t="s">
        <v>1571</v>
      </c>
      <c r="AF175" s="96">
        <v>793144113</v>
      </c>
      <c r="AH175" t="s">
        <v>858</v>
      </c>
    </row>
    <row r="176" spans="4:34" x14ac:dyDescent="0.25">
      <c r="D176">
        <v>1185627</v>
      </c>
      <c r="E176">
        <v>35580645</v>
      </c>
      <c r="F176" s="91">
        <v>42766.568092511574</v>
      </c>
      <c r="G176" t="s">
        <v>1357</v>
      </c>
      <c r="H176">
        <v>3</v>
      </c>
      <c r="I176" t="s">
        <v>1396</v>
      </c>
      <c r="L176">
        <v>200</v>
      </c>
      <c r="M176" t="s">
        <v>1188</v>
      </c>
      <c r="O176">
        <v>0</v>
      </c>
      <c r="P176" t="s">
        <v>1180</v>
      </c>
      <c r="Q176" t="s">
        <v>1181</v>
      </c>
      <c r="R176" t="s">
        <v>1181</v>
      </c>
      <c r="S176" t="s">
        <v>1181</v>
      </c>
      <c r="T176" t="s">
        <v>1180</v>
      </c>
      <c r="U176" s="92">
        <v>42782.333333333336</v>
      </c>
      <c r="W176" t="s">
        <v>1180</v>
      </c>
      <c r="X176" t="s">
        <v>1181</v>
      </c>
      <c r="Y176" t="s">
        <v>1181</v>
      </c>
      <c r="Z176" t="s">
        <v>1181</v>
      </c>
      <c r="AA176" t="s">
        <v>1182</v>
      </c>
      <c r="AB176">
        <v>3332983</v>
      </c>
      <c r="AC176" t="s">
        <v>1572</v>
      </c>
      <c r="AD176" t="s">
        <v>1573</v>
      </c>
      <c r="AE176" t="s">
        <v>1574</v>
      </c>
      <c r="AF176" s="96">
        <v>837768180</v>
      </c>
      <c r="AH176" t="s">
        <v>1239</v>
      </c>
    </row>
    <row r="177" spans="4:34" x14ac:dyDescent="0.25">
      <c r="D177">
        <v>1187737</v>
      </c>
      <c r="E177">
        <v>64147809</v>
      </c>
      <c r="F177" s="91">
        <v>42767.490204560185</v>
      </c>
      <c r="G177" t="s">
        <v>1575</v>
      </c>
      <c r="H177">
        <v>2</v>
      </c>
      <c r="I177" t="s">
        <v>1396</v>
      </c>
      <c r="L177">
        <v>200</v>
      </c>
      <c r="M177" t="s">
        <v>1188</v>
      </c>
      <c r="O177">
        <v>0</v>
      </c>
      <c r="P177" t="s">
        <v>1180</v>
      </c>
      <c r="Q177" t="s">
        <v>1181</v>
      </c>
      <c r="R177" t="s">
        <v>1181</v>
      </c>
      <c r="S177" t="s">
        <v>1181</v>
      </c>
      <c r="T177" t="s">
        <v>1180</v>
      </c>
      <c r="U177" s="92">
        <v>42782.333333333336</v>
      </c>
      <c r="W177" t="s">
        <v>1180</v>
      </c>
      <c r="X177" t="s">
        <v>1181</v>
      </c>
      <c r="Y177" t="s">
        <v>1181</v>
      </c>
      <c r="Z177" t="s">
        <v>1181</v>
      </c>
      <c r="AA177" t="s">
        <v>1182</v>
      </c>
      <c r="AB177">
        <v>3337602</v>
      </c>
      <c r="AC177" t="s">
        <v>1575</v>
      </c>
      <c r="AD177" t="s">
        <v>1576</v>
      </c>
      <c r="AE177" t="s">
        <v>1577</v>
      </c>
      <c r="AF177" s="96">
        <v>817318127</v>
      </c>
      <c r="AH177" t="s">
        <v>858</v>
      </c>
    </row>
    <row r="178" spans="4:34" x14ac:dyDescent="0.25">
      <c r="D178">
        <v>1187737</v>
      </c>
      <c r="E178">
        <v>96933333</v>
      </c>
      <c r="F178" s="91">
        <v>42767.490204560185</v>
      </c>
      <c r="G178" t="s">
        <v>1575</v>
      </c>
      <c r="H178">
        <v>2</v>
      </c>
      <c r="I178" t="s">
        <v>1396</v>
      </c>
      <c r="L178">
        <v>200</v>
      </c>
      <c r="M178" t="s">
        <v>1188</v>
      </c>
      <c r="O178">
        <v>0</v>
      </c>
      <c r="P178" t="s">
        <v>1180</v>
      </c>
      <c r="Q178" t="s">
        <v>1181</v>
      </c>
      <c r="R178" t="s">
        <v>1181</v>
      </c>
      <c r="S178" t="s">
        <v>1181</v>
      </c>
      <c r="T178" t="s">
        <v>1180</v>
      </c>
      <c r="U178" s="92">
        <v>42782.333333333336</v>
      </c>
      <c r="W178" t="s">
        <v>1180</v>
      </c>
      <c r="X178" t="s">
        <v>1181</v>
      </c>
      <c r="Y178" t="s">
        <v>1181</v>
      </c>
      <c r="Z178" t="s">
        <v>1181</v>
      </c>
      <c r="AA178" t="s">
        <v>1182</v>
      </c>
      <c r="AB178">
        <v>3337603</v>
      </c>
      <c r="AC178" t="s">
        <v>1578</v>
      </c>
      <c r="AD178" t="s">
        <v>1579</v>
      </c>
      <c r="AE178" t="s">
        <v>1014</v>
      </c>
      <c r="AF178" s="96">
        <v>788020089</v>
      </c>
      <c r="AH178" t="s">
        <v>858</v>
      </c>
    </row>
    <row r="179" spans="4:34" x14ac:dyDescent="0.25">
      <c r="D179">
        <v>1189191</v>
      </c>
      <c r="E179">
        <v>28724424</v>
      </c>
      <c r="F179" s="91">
        <v>42767.976565416669</v>
      </c>
      <c r="G179" t="s">
        <v>67</v>
      </c>
      <c r="H179">
        <v>1</v>
      </c>
      <c r="I179" t="s">
        <v>1396</v>
      </c>
      <c r="L179">
        <v>200</v>
      </c>
      <c r="M179" t="s">
        <v>1179</v>
      </c>
      <c r="O179">
        <v>0</v>
      </c>
      <c r="P179" t="s">
        <v>1180</v>
      </c>
      <c r="Q179" t="s">
        <v>1181</v>
      </c>
      <c r="R179" t="s">
        <v>1181</v>
      </c>
      <c r="S179" t="s">
        <v>1181</v>
      </c>
      <c r="T179" t="s">
        <v>1180</v>
      </c>
      <c r="U179" s="92">
        <v>42782.333333333336</v>
      </c>
      <c r="W179" t="s">
        <v>1180</v>
      </c>
      <c r="X179" t="s">
        <v>1181</v>
      </c>
      <c r="Y179" t="s">
        <v>1181</v>
      </c>
      <c r="Z179" t="s">
        <v>1181</v>
      </c>
      <c r="AA179" t="s">
        <v>1182</v>
      </c>
      <c r="AB179">
        <v>3340620</v>
      </c>
      <c r="AC179" t="s">
        <v>67</v>
      </c>
      <c r="AD179" t="s">
        <v>1030</v>
      </c>
      <c r="AE179" t="s">
        <v>1031</v>
      </c>
      <c r="AF179" s="96">
        <v>609821106</v>
      </c>
      <c r="AG179" t="s">
        <v>1580</v>
      </c>
      <c r="AH179" t="s">
        <v>858</v>
      </c>
    </row>
    <row r="180" spans="4:34" x14ac:dyDescent="0.25">
      <c r="D180">
        <v>1189438</v>
      </c>
      <c r="E180">
        <v>32239158</v>
      </c>
      <c r="F180" s="91">
        <v>42768.353043541669</v>
      </c>
      <c r="G180" t="s">
        <v>1581</v>
      </c>
      <c r="H180">
        <v>1</v>
      </c>
      <c r="I180" t="s">
        <v>1396</v>
      </c>
      <c r="L180">
        <v>200</v>
      </c>
      <c r="M180" t="s">
        <v>1188</v>
      </c>
      <c r="O180">
        <v>0</v>
      </c>
      <c r="P180" t="s">
        <v>1180</v>
      </c>
      <c r="Q180" t="s">
        <v>1181</v>
      </c>
      <c r="R180" t="s">
        <v>1181</v>
      </c>
      <c r="S180" t="s">
        <v>1181</v>
      </c>
      <c r="T180" t="s">
        <v>1180</v>
      </c>
      <c r="U180" s="92">
        <v>42782.333333333336</v>
      </c>
      <c r="W180" t="s">
        <v>1180</v>
      </c>
      <c r="X180" t="s">
        <v>1181</v>
      </c>
      <c r="Y180" t="s">
        <v>1181</v>
      </c>
      <c r="Z180" t="s">
        <v>1181</v>
      </c>
      <c r="AA180" t="s">
        <v>1182</v>
      </c>
      <c r="AB180">
        <v>3341186</v>
      </c>
      <c r="AC180" t="s">
        <v>1582</v>
      </c>
      <c r="AD180" t="s">
        <v>1583</v>
      </c>
      <c r="AE180" t="s">
        <v>1584</v>
      </c>
      <c r="AF180" s="96">
        <v>820466254</v>
      </c>
      <c r="AH180" t="s">
        <v>832</v>
      </c>
    </row>
    <row r="181" spans="4:34" x14ac:dyDescent="0.25">
      <c r="D181">
        <v>1189866</v>
      </c>
      <c r="E181">
        <v>86062261</v>
      </c>
      <c r="F181" s="91">
        <v>42768.451170949076</v>
      </c>
      <c r="G181" t="s">
        <v>1585</v>
      </c>
      <c r="H181">
        <v>3</v>
      </c>
      <c r="I181" t="s">
        <v>1396</v>
      </c>
      <c r="L181">
        <v>200</v>
      </c>
      <c r="M181" t="s">
        <v>1188</v>
      </c>
      <c r="O181">
        <v>0</v>
      </c>
      <c r="P181" t="s">
        <v>1180</v>
      </c>
      <c r="Q181" t="s">
        <v>1181</v>
      </c>
      <c r="R181" t="s">
        <v>1181</v>
      </c>
      <c r="S181" t="s">
        <v>1181</v>
      </c>
      <c r="T181" t="s">
        <v>1180</v>
      </c>
      <c r="U181" s="92">
        <v>42782.333333333336</v>
      </c>
      <c r="W181" t="s">
        <v>1180</v>
      </c>
      <c r="X181" t="s">
        <v>1181</v>
      </c>
      <c r="Y181" t="s">
        <v>1181</v>
      </c>
      <c r="Z181" t="s">
        <v>1181</v>
      </c>
      <c r="AA181" t="s">
        <v>1182</v>
      </c>
      <c r="AB181">
        <v>3342206</v>
      </c>
      <c r="AC181" t="s">
        <v>1585</v>
      </c>
      <c r="AD181" t="s">
        <v>1586</v>
      </c>
      <c r="AE181" t="s">
        <v>1587</v>
      </c>
      <c r="AF181" s="96">
        <v>735620050</v>
      </c>
      <c r="AH181" t="s">
        <v>858</v>
      </c>
    </row>
    <row r="182" spans="4:34" x14ac:dyDescent="0.25">
      <c r="D182">
        <v>1197697</v>
      </c>
      <c r="E182">
        <v>96199448</v>
      </c>
      <c r="F182" s="91">
        <v>42770.482691562502</v>
      </c>
      <c r="G182" t="s">
        <v>1590</v>
      </c>
      <c r="H182">
        <v>3</v>
      </c>
      <c r="I182" t="s">
        <v>1396</v>
      </c>
      <c r="L182">
        <v>200</v>
      </c>
      <c r="M182" t="s">
        <v>1188</v>
      </c>
      <c r="O182">
        <v>0</v>
      </c>
      <c r="P182" t="s">
        <v>1180</v>
      </c>
      <c r="Q182" t="s">
        <v>1181</v>
      </c>
      <c r="R182" t="s">
        <v>1181</v>
      </c>
      <c r="S182" t="s">
        <v>1181</v>
      </c>
      <c r="T182" t="s">
        <v>1180</v>
      </c>
      <c r="U182" s="92">
        <v>42782.333333333336</v>
      </c>
      <c r="W182" t="s">
        <v>1180</v>
      </c>
      <c r="X182" t="s">
        <v>1181</v>
      </c>
      <c r="Y182" t="s">
        <v>1181</v>
      </c>
      <c r="Z182" t="s">
        <v>1181</v>
      </c>
      <c r="AA182" t="s">
        <v>1182</v>
      </c>
      <c r="AB182">
        <v>3356031</v>
      </c>
      <c r="AC182" t="s">
        <v>1590</v>
      </c>
      <c r="AD182" t="s">
        <v>1591</v>
      </c>
      <c r="AE182" t="s">
        <v>1592</v>
      </c>
      <c r="AF182" s="96">
        <v>722189615</v>
      </c>
      <c r="AH182" t="s">
        <v>832</v>
      </c>
    </row>
    <row r="183" spans="4:34" x14ac:dyDescent="0.25">
      <c r="D183">
        <v>1197868</v>
      </c>
      <c r="E183">
        <v>36325034</v>
      </c>
      <c r="F183" s="91">
        <v>42770.547702303244</v>
      </c>
      <c r="G183" t="s">
        <v>1593</v>
      </c>
      <c r="H183">
        <v>3</v>
      </c>
      <c r="I183" t="s">
        <v>1396</v>
      </c>
      <c r="L183">
        <v>200</v>
      </c>
      <c r="M183" t="s">
        <v>1188</v>
      </c>
      <c r="O183">
        <v>0</v>
      </c>
      <c r="P183" t="s">
        <v>1180</v>
      </c>
      <c r="Q183" t="s">
        <v>1181</v>
      </c>
      <c r="R183" t="s">
        <v>1181</v>
      </c>
      <c r="S183" t="s">
        <v>1181</v>
      </c>
      <c r="T183" t="s">
        <v>1180</v>
      </c>
      <c r="U183" s="92">
        <v>42782.333333333336</v>
      </c>
      <c r="W183" t="s">
        <v>1180</v>
      </c>
      <c r="X183" t="s">
        <v>1181</v>
      </c>
      <c r="Y183" t="s">
        <v>1181</v>
      </c>
      <c r="Z183" t="s">
        <v>1181</v>
      </c>
      <c r="AA183" t="s">
        <v>1182</v>
      </c>
      <c r="AB183">
        <v>3356380</v>
      </c>
      <c r="AC183" t="s">
        <v>1594</v>
      </c>
      <c r="AD183" t="s">
        <v>1595</v>
      </c>
      <c r="AE183" t="s">
        <v>1596</v>
      </c>
      <c r="AF183" s="96">
        <v>832103508</v>
      </c>
      <c r="AH183" t="s">
        <v>858</v>
      </c>
    </row>
    <row r="184" spans="4:34" x14ac:dyDescent="0.25">
      <c r="D184">
        <v>1199810</v>
      </c>
      <c r="E184">
        <v>85821448</v>
      </c>
      <c r="F184" s="91">
        <v>42771.999089999998</v>
      </c>
      <c r="G184" t="s">
        <v>1597</v>
      </c>
      <c r="H184">
        <v>2</v>
      </c>
      <c r="I184" t="s">
        <v>1396</v>
      </c>
      <c r="L184">
        <v>200</v>
      </c>
      <c r="M184" t="s">
        <v>1188</v>
      </c>
      <c r="O184">
        <v>0</v>
      </c>
      <c r="P184" t="s">
        <v>1180</v>
      </c>
      <c r="Q184" t="s">
        <v>1181</v>
      </c>
      <c r="R184" t="s">
        <v>1181</v>
      </c>
      <c r="S184" t="s">
        <v>1181</v>
      </c>
      <c r="T184" t="s">
        <v>1180</v>
      </c>
      <c r="U184" s="92">
        <v>42782.333333333336</v>
      </c>
      <c r="W184" t="s">
        <v>1180</v>
      </c>
      <c r="X184" t="s">
        <v>1181</v>
      </c>
      <c r="Y184" t="s">
        <v>1181</v>
      </c>
      <c r="Z184" t="s">
        <v>1181</v>
      </c>
      <c r="AA184" t="s">
        <v>1182</v>
      </c>
      <c r="AB184">
        <v>3361267</v>
      </c>
      <c r="AC184" t="s">
        <v>1597</v>
      </c>
      <c r="AD184" t="s">
        <v>1598</v>
      </c>
      <c r="AE184" t="s">
        <v>1599</v>
      </c>
      <c r="AF184" s="96">
        <v>447879897709</v>
      </c>
      <c r="AG184" t="s">
        <v>1600</v>
      </c>
      <c r="AH184" t="s">
        <v>1239</v>
      </c>
    </row>
    <row r="185" spans="4:34" x14ac:dyDescent="0.25">
      <c r="F185" s="91"/>
      <c r="U185" s="92"/>
    </row>
    <row r="186" spans="4:34" x14ac:dyDescent="0.25">
      <c r="D186">
        <v>1200390</v>
      </c>
      <c r="E186">
        <v>86422848</v>
      </c>
      <c r="F186" t="s">
        <v>1602</v>
      </c>
      <c r="G186" t="s">
        <v>1603</v>
      </c>
      <c r="H186">
        <v>2</v>
      </c>
      <c r="I186" t="s">
        <v>1396</v>
      </c>
      <c r="J186" t="s">
        <v>342</v>
      </c>
      <c r="K186" t="s">
        <v>342</v>
      </c>
      <c r="L186">
        <v>200</v>
      </c>
      <c r="M186" t="s">
        <v>1188</v>
      </c>
      <c r="N186" t="s">
        <v>342</v>
      </c>
      <c r="O186">
        <v>0</v>
      </c>
      <c r="P186" t="s">
        <v>1180</v>
      </c>
      <c r="Q186" t="s">
        <v>1181</v>
      </c>
      <c r="R186" t="s">
        <v>1181</v>
      </c>
      <c r="S186" t="s">
        <v>1181</v>
      </c>
      <c r="T186" t="s">
        <v>1180</v>
      </c>
      <c r="U186" t="s">
        <v>1604</v>
      </c>
      <c r="V186" t="s">
        <v>342</v>
      </c>
      <c r="W186" t="s">
        <v>1180</v>
      </c>
      <c r="X186" t="s">
        <v>1181</v>
      </c>
      <c r="Y186" t="s">
        <v>1181</v>
      </c>
      <c r="Z186" t="s">
        <v>1181</v>
      </c>
      <c r="AA186" t="s">
        <v>1182</v>
      </c>
      <c r="AB186">
        <v>3362378</v>
      </c>
      <c r="AC186" t="s">
        <v>1603</v>
      </c>
      <c r="AD186" t="s">
        <v>1605</v>
      </c>
      <c r="AE186" t="s">
        <v>1606</v>
      </c>
      <c r="AF186" s="96" t="s">
        <v>1607</v>
      </c>
      <c r="AG186" t="s">
        <v>1608</v>
      </c>
      <c r="AH186" t="s">
        <v>832</v>
      </c>
    </row>
    <row r="187" spans="4:34" x14ac:dyDescent="0.25">
      <c r="D187">
        <v>1200393</v>
      </c>
      <c r="E187">
        <v>47477683</v>
      </c>
      <c r="F187" t="s">
        <v>1609</v>
      </c>
      <c r="G187" t="s">
        <v>1610</v>
      </c>
      <c r="H187">
        <v>3</v>
      </c>
      <c r="I187" t="s">
        <v>1396</v>
      </c>
      <c r="J187" t="s">
        <v>342</v>
      </c>
      <c r="K187" t="s">
        <v>342</v>
      </c>
      <c r="L187">
        <v>200</v>
      </c>
      <c r="M187" t="s">
        <v>1188</v>
      </c>
      <c r="N187" t="s">
        <v>342</v>
      </c>
      <c r="O187">
        <v>0</v>
      </c>
      <c r="P187" t="s">
        <v>1180</v>
      </c>
      <c r="Q187" t="s">
        <v>1181</v>
      </c>
      <c r="R187" t="s">
        <v>1181</v>
      </c>
      <c r="S187" t="s">
        <v>1181</v>
      </c>
      <c r="T187" t="s">
        <v>1180</v>
      </c>
      <c r="U187" t="s">
        <v>1604</v>
      </c>
      <c r="V187" t="s">
        <v>342</v>
      </c>
      <c r="W187" t="s">
        <v>1180</v>
      </c>
      <c r="X187" t="s">
        <v>1181</v>
      </c>
      <c r="Y187" t="s">
        <v>1181</v>
      </c>
      <c r="Z187" t="s">
        <v>1181</v>
      </c>
      <c r="AA187" t="s">
        <v>1182</v>
      </c>
      <c r="AB187">
        <v>3362384</v>
      </c>
      <c r="AC187" t="s">
        <v>1610</v>
      </c>
      <c r="AD187" t="s">
        <v>1611</v>
      </c>
      <c r="AE187" t="s">
        <v>1562</v>
      </c>
      <c r="AF187" s="96" t="s">
        <v>1612</v>
      </c>
      <c r="AG187" t="s">
        <v>1613</v>
      </c>
      <c r="AH187" t="s">
        <v>1239</v>
      </c>
    </row>
    <row r="188" spans="4:34" x14ac:dyDescent="0.25">
      <c r="D188">
        <v>1200393</v>
      </c>
      <c r="E188">
        <v>52475512</v>
      </c>
      <c r="F188" t="s">
        <v>1609</v>
      </c>
      <c r="G188" t="s">
        <v>1610</v>
      </c>
      <c r="H188">
        <v>1</v>
      </c>
      <c r="I188" t="s">
        <v>1396</v>
      </c>
      <c r="J188" t="s">
        <v>342</v>
      </c>
      <c r="K188" t="s">
        <v>342</v>
      </c>
      <c r="L188">
        <v>200</v>
      </c>
      <c r="M188" t="s">
        <v>1188</v>
      </c>
      <c r="N188" t="s">
        <v>342</v>
      </c>
      <c r="O188">
        <v>0</v>
      </c>
      <c r="P188" t="s">
        <v>1180</v>
      </c>
      <c r="Q188" t="s">
        <v>1181</v>
      </c>
      <c r="R188" t="s">
        <v>1181</v>
      </c>
      <c r="S188" t="s">
        <v>1181</v>
      </c>
      <c r="T188" t="s">
        <v>1180</v>
      </c>
      <c r="U188" t="s">
        <v>1604</v>
      </c>
      <c r="V188" t="s">
        <v>342</v>
      </c>
      <c r="W188" t="s">
        <v>1180</v>
      </c>
      <c r="X188" t="s">
        <v>1181</v>
      </c>
      <c r="Y188" t="s">
        <v>1181</v>
      </c>
      <c r="Z188" t="s">
        <v>1181</v>
      </c>
      <c r="AA188" t="s">
        <v>1182</v>
      </c>
      <c r="AB188">
        <v>3362385</v>
      </c>
      <c r="AC188" t="s">
        <v>1614</v>
      </c>
      <c r="AD188" t="s">
        <v>1615</v>
      </c>
      <c r="AE188" t="s">
        <v>1525</v>
      </c>
      <c r="AF188" s="96" t="s">
        <v>1616</v>
      </c>
      <c r="AG188" t="s">
        <v>342</v>
      </c>
      <c r="AH188" t="s">
        <v>832</v>
      </c>
    </row>
    <row r="189" spans="4:34" x14ac:dyDescent="0.25">
      <c r="D189">
        <v>1200393</v>
      </c>
      <c r="E189">
        <v>15298844</v>
      </c>
      <c r="F189" t="s">
        <v>1609</v>
      </c>
      <c r="G189" t="s">
        <v>1610</v>
      </c>
      <c r="H189">
        <v>1</v>
      </c>
      <c r="I189" t="s">
        <v>1396</v>
      </c>
      <c r="J189" t="s">
        <v>342</v>
      </c>
      <c r="K189" t="s">
        <v>342</v>
      </c>
      <c r="L189">
        <v>200</v>
      </c>
      <c r="M189" t="s">
        <v>1188</v>
      </c>
      <c r="N189" t="s">
        <v>342</v>
      </c>
      <c r="O189">
        <v>0</v>
      </c>
      <c r="P189" t="s">
        <v>1180</v>
      </c>
      <c r="Q189" t="s">
        <v>1181</v>
      </c>
      <c r="R189" t="s">
        <v>1181</v>
      </c>
      <c r="S189" t="s">
        <v>1181</v>
      </c>
      <c r="T189" t="s">
        <v>1180</v>
      </c>
      <c r="U189" t="s">
        <v>1604</v>
      </c>
      <c r="V189" t="s">
        <v>342</v>
      </c>
      <c r="W189" t="s">
        <v>1180</v>
      </c>
      <c r="X189" t="s">
        <v>1181</v>
      </c>
      <c r="Y189" t="s">
        <v>1181</v>
      </c>
      <c r="Z189" t="s">
        <v>1181</v>
      </c>
      <c r="AA189" t="s">
        <v>1182</v>
      </c>
      <c r="AB189">
        <v>3362386</v>
      </c>
      <c r="AC189" t="s">
        <v>1617</v>
      </c>
      <c r="AD189" t="s">
        <v>1618</v>
      </c>
      <c r="AE189" t="s">
        <v>1619</v>
      </c>
      <c r="AF189" s="96" t="s">
        <v>1616</v>
      </c>
      <c r="AG189" t="s">
        <v>342</v>
      </c>
      <c r="AH189" t="s">
        <v>1239</v>
      </c>
    </row>
    <row r="190" spans="4:34" x14ac:dyDescent="0.25">
      <c r="D190">
        <v>1200393</v>
      </c>
      <c r="E190">
        <v>96214190</v>
      </c>
      <c r="F190" t="s">
        <v>1609</v>
      </c>
      <c r="G190" t="s">
        <v>1610</v>
      </c>
      <c r="H190">
        <v>3</v>
      </c>
      <c r="I190" t="s">
        <v>1396</v>
      </c>
      <c r="J190" t="s">
        <v>342</v>
      </c>
      <c r="K190" t="s">
        <v>342</v>
      </c>
      <c r="L190">
        <v>200</v>
      </c>
      <c r="M190" t="s">
        <v>1188</v>
      </c>
      <c r="N190" t="s">
        <v>342</v>
      </c>
      <c r="O190">
        <v>0</v>
      </c>
      <c r="P190" t="s">
        <v>1180</v>
      </c>
      <c r="Q190" t="s">
        <v>1181</v>
      </c>
      <c r="R190" t="s">
        <v>1181</v>
      </c>
      <c r="S190" t="s">
        <v>1181</v>
      </c>
      <c r="T190" t="s">
        <v>1180</v>
      </c>
      <c r="U190" t="s">
        <v>1604</v>
      </c>
      <c r="V190" t="s">
        <v>342</v>
      </c>
      <c r="W190" t="s">
        <v>1180</v>
      </c>
      <c r="X190" t="s">
        <v>1181</v>
      </c>
      <c r="Y190" t="s">
        <v>1181</v>
      </c>
      <c r="Z190" t="s">
        <v>1181</v>
      </c>
      <c r="AA190" t="s">
        <v>1182</v>
      </c>
      <c r="AB190">
        <v>3362387</v>
      </c>
      <c r="AC190" t="s">
        <v>1620</v>
      </c>
      <c r="AD190" t="s">
        <v>608</v>
      </c>
      <c r="AE190" t="s">
        <v>1254</v>
      </c>
      <c r="AF190" s="96" t="s">
        <v>1616</v>
      </c>
      <c r="AG190" t="s">
        <v>342</v>
      </c>
      <c r="AH190" t="s">
        <v>858</v>
      </c>
    </row>
    <row r="191" spans="4:34" x14ac:dyDescent="0.25">
      <c r="D191">
        <v>1200394</v>
      </c>
      <c r="E191">
        <v>94495961</v>
      </c>
      <c r="F191" t="s">
        <v>1621</v>
      </c>
      <c r="G191" t="s">
        <v>1622</v>
      </c>
      <c r="H191">
        <v>3</v>
      </c>
      <c r="I191" t="s">
        <v>1396</v>
      </c>
      <c r="J191" t="s">
        <v>342</v>
      </c>
      <c r="K191" t="s">
        <v>342</v>
      </c>
      <c r="L191">
        <v>200</v>
      </c>
      <c r="M191" t="s">
        <v>1188</v>
      </c>
      <c r="N191" t="s">
        <v>342</v>
      </c>
      <c r="O191">
        <v>0</v>
      </c>
      <c r="P191" t="s">
        <v>1180</v>
      </c>
      <c r="Q191" t="s">
        <v>1181</v>
      </c>
      <c r="R191" t="s">
        <v>1181</v>
      </c>
      <c r="S191" t="s">
        <v>1181</v>
      </c>
      <c r="T191" t="s">
        <v>1180</v>
      </c>
      <c r="U191" t="s">
        <v>1604</v>
      </c>
      <c r="V191" t="s">
        <v>342</v>
      </c>
      <c r="W191" t="s">
        <v>1180</v>
      </c>
      <c r="X191" t="s">
        <v>1181</v>
      </c>
      <c r="Y191" t="s">
        <v>1181</v>
      </c>
      <c r="Z191" t="s">
        <v>1181</v>
      </c>
      <c r="AA191" t="s">
        <v>1182</v>
      </c>
      <c r="AB191">
        <v>3362388</v>
      </c>
      <c r="AC191" t="s">
        <v>1622</v>
      </c>
      <c r="AD191" t="s">
        <v>979</v>
      </c>
      <c r="AE191" t="s">
        <v>1623</v>
      </c>
      <c r="AF191" s="96" t="s">
        <v>1624</v>
      </c>
      <c r="AG191" t="s">
        <v>342</v>
      </c>
      <c r="AH191" t="s">
        <v>858</v>
      </c>
    </row>
    <row r="192" spans="4:34" x14ac:dyDescent="0.25">
      <c r="D192">
        <v>1200404</v>
      </c>
      <c r="E192">
        <v>24678744</v>
      </c>
      <c r="F192" t="s">
        <v>1625</v>
      </c>
      <c r="G192" t="s">
        <v>1626</v>
      </c>
      <c r="H192">
        <v>3</v>
      </c>
      <c r="I192" t="s">
        <v>1396</v>
      </c>
      <c r="J192" t="s">
        <v>342</v>
      </c>
      <c r="K192" t="s">
        <v>342</v>
      </c>
      <c r="L192">
        <v>200</v>
      </c>
      <c r="M192" t="s">
        <v>1188</v>
      </c>
      <c r="N192" t="s">
        <v>342</v>
      </c>
      <c r="O192">
        <v>0</v>
      </c>
      <c r="P192" t="s">
        <v>1180</v>
      </c>
      <c r="Q192" t="s">
        <v>1181</v>
      </c>
      <c r="R192" t="s">
        <v>1181</v>
      </c>
      <c r="S192" t="s">
        <v>1181</v>
      </c>
      <c r="T192" t="s">
        <v>1180</v>
      </c>
      <c r="U192" t="s">
        <v>1604</v>
      </c>
      <c r="V192" t="s">
        <v>342</v>
      </c>
      <c r="W192" t="s">
        <v>1180</v>
      </c>
      <c r="X192" t="s">
        <v>1181</v>
      </c>
      <c r="Y192" t="s">
        <v>1181</v>
      </c>
      <c r="Z192" t="s">
        <v>1181</v>
      </c>
      <c r="AA192" t="s">
        <v>1182</v>
      </c>
      <c r="AB192">
        <v>3362423</v>
      </c>
      <c r="AC192" t="s">
        <v>1626</v>
      </c>
      <c r="AD192" t="s">
        <v>1627</v>
      </c>
      <c r="AE192" t="s">
        <v>1628</v>
      </c>
      <c r="AF192" s="96" t="s">
        <v>1629</v>
      </c>
      <c r="AG192" t="s">
        <v>342</v>
      </c>
      <c r="AH192" t="s">
        <v>832</v>
      </c>
    </row>
    <row r="193" spans="4:34" x14ac:dyDescent="0.25">
      <c r="D193">
        <v>1200415</v>
      </c>
      <c r="E193">
        <v>91879805</v>
      </c>
      <c r="F193" t="s">
        <v>1630</v>
      </c>
      <c r="G193" t="s">
        <v>1631</v>
      </c>
      <c r="H193">
        <v>3</v>
      </c>
      <c r="I193" t="s">
        <v>1396</v>
      </c>
      <c r="J193" t="s">
        <v>342</v>
      </c>
      <c r="K193" t="s">
        <v>342</v>
      </c>
      <c r="L193">
        <v>200</v>
      </c>
      <c r="M193" t="s">
        <v>1188</v>
      </c>
      <c r="N193" t="s">
        <v>342</v>
      </c>
      <c r="O193">
        <v>0</v>
      </c>
      <c r="P193" t="s">
        <v>1180</v>
      </c>
      <c r="Q193" t="s">
        <v>1181</v>
      </c>
      <c r="R193" t="s">
        <v>1181</v>
      </c>
      <c r="S193" t="s">
        <v>1181</v>
      </c>
      <c r="T193" t="s">
        <v>1180</v>
      </c>
      <c r="U193" t="s">
        <v>1604</v>
      </c>
      <c r="V193" t="s">
        <v>342</v>
      </c>
      <c r="W193" t="s">
        <v>1180</v>
      </c>
      <c r="X193" t="s">
        <v>1181</v>
      </c>
      <c r="Y193" t="s">
        <v>1181</v>
      </c>
      <c r="Z193" t="s">
        <v>1181</v>
      </c>
      <c r="AA193" t="s">
        <v>1182</v>
      </c>
      <c r="AB193">
        <v>3362446</v>
      </c>
      <c r="AC193" t="s">
        <v>1631</v>
      </c>
      <c r="AD193" t="s">
        <v>1632</v>
      </c>
      <c r="AE193" t="s">
        <v>1633</v>
      </c>
      <c r="AF193" s="96" t="s">
        <v>1634</v>
      </c>
      <c r="AG193" t="s">
        <v>1635</v>
      </c>
      <c r="AH193" t="s">
        <v>858</v>
      </c>
    </row>
    <row r="194" spans="4:34" x14ac:dyDescent="0.25">
      <c r="D194">
        <v>1200416</v>
      </c>
      <c r="E194">
        <v>48898083</v>
      </c>
      <c r="F194" t="s">
        <v>1636</v>
      </c>
      <c r="G194" t="s">
        <v>1637</v>
      </c>
      <c r="I194" t="s">
        <v>1396</v>
      </c>
      <c r="J194" t="s">
        <v>342</v>
      </c>
      <c r="K194" t="s">
        <v>342</v>
      </c>
      <c r="L194">
        <v>200</v>
      </c>
      <c r="M194" t="s">
        <v>1188</v>
      </c>
      <c r="N194" t="s">
        <v>342</v>
      </c>
      <c r="O194">
        <v>0</v>
      </c>
      <c r="P194" t="s">
        <v>1180</v>
      </c>
      <c r="Q194" t="s">
        <v>1181</v>
      </c>
      <c r="R194" t="s">
        <v>1181</v>
      </c>
      <c r="S194" t="s">
        <v>1181</v>
      </c>
      <c r="T194" t="s">
        <v>1180</v>
      </c>
      <c r="U194" t="s">
        <v>1604</v>
      </c>
      <c r="V194" t="s">
        <v>342</v>
      </c>
      <c r="W194" t="s">
        <v>1180</v>
      </c>
      <c r="X194" t="s">
        <v>1181</v>
      </c>
      <c r="Y194" t="s">
        <v>1181</v>
      </c>
      <c r="Z194" t="s">
        <v>1181</v>
      </c>
      <c r="AA194" t="s">
        <v>1182</v>
      </c>
      <c r="AB194">
        <v>3362447</v>
      </c>
      <c r="AC194" t="s">
        <v>1637</v>
      </c>
      <c r="AD194" t="s">
        <v>1638</v>
      </c>
      <c r="AE194" t="s">
        <v>1639</v>
      </c>
      <c r="AF194" s="96" t="s">
        <v>1640</v>
      </c>
      <c r="AG194" t="s">
        <v>342</v>
      </c>
      <c r="AH194" t="s">
        <v>858</v>
      </c>
    </row>
    <row r="195" spans="4:34" x14ac:dyDescent="0.25">
      <c r="D195">
        <v>1200562</v>
      </c>
      <c r="E195">
        <v>73566712</v>
      </c>
      <c r="F195" t="s">
        <v>1641</v>
      </c>
      <c r="G195" t="s">
        <v>1642</v>
      </c>
      <c r="H195">
        <v>2</v>
      </c>
      <c r="I195" t="s">
        <v>1396</v>
      </c>
      <c r="J195" t="s">
        <v>342</v>
      </c>
      <c r="K195" t="s">
        <v>342</v>
      </c>
      <c r="L195">
        <v>200</v>
      </c>
      <c r="M195" t="s">
        <v>1188</v>
      </c>
      <c r="N195" t="s">
        <v>342</v>
      </c>
      <c r="O195">
        <v>0</v>
      </c>
      <c r="P195" t="s">
        <v>1180</v>
      </c>
      <c r="Q195" t="s">
        <v>1181</v>
      </c>
      <c r="R195" t="s">
        <v>1181</v>
      </c>
      <c r="S195" t="s">
        <v>1181</v>
      </c>
      <c r="T195" t="s">
        <v>1180</v>
      </c>
      <c r="U195" t="s">
        <v>1604</v>
      </c>
      <c r="V195" t="s">
        <v>342</v>
      </c>
      <c r="W195" t="s">
        <v>1180</v>
      </c>
      <c r="X195" t="s">
        <v>1181</v>
      </c>
      <c r="Y195" t="s">
        <v>1181</v>
      </c>
      <c r="Z195" t="s">
        <v>1181</v>
      </c>
      <c r="AA195" t="s">
        <v>1182</v>
      </c>
      <c r="AB195">
        <v>3362731</v>
      </c>
      <c r="AC195" t="s">
        <v>1642</v>
      </c>
      <c r="AD195" t="s">
        <v>1643</v>
      </c>
      <c r="AE195" t="s">
        <v>1644</v>
      </c>
      <c r="AF195" s="96" t="s">
        <v>1645</v>
      </c>
      <c r="AG195" t="s">
        <v>342</v>
      </c>
      <c r="AH195" t="s">
        <v>858</v>
      </c>
    </row>
    <row r="196" spans="4:34" x14ac:dyDescent="0.25">
      <c r="D196">
        <v>1200593</v>
      </c>
      <c r="E196">
        <v>91133338</v>
      </c>
      <c r="F196" t="s">
        <v>1646</v>
      </c>
      <c r="G196" t="s">
        <v>1647</v>
      </c>
      <c r="H196">
        <v>1</v>
      </c>
      <c r="I196" t="s">
        <v>1396</v>
      </c>
      <c r="J196" t="s">
        <v>342</v>
      </c>
      <c r="K196" t="s">
        <v>342</v>
      </c>
      <c r="L196">
        <v>200</v>
      </c>
      <c r="M196" t="s">
        <v>1188</v>
      </c>
      <c r="N196" t="s">
        <v>342</v>
      </c>
      <c r="O196">
        <v>0</v>
      </c>
      <c r="P196" t="s">
        <v>1180</v>
      </c>
      <c r="Q196" t="s">
        <v>1181</v>
      </c>
      <c r="R196" t="s">
        <v>1181</v>
      </c>
      <c r="S196" t="s">
        <v>1181</v>
      </c>
      <c r="T196" t="s">
        <v>1180</v>
      </c>
      <c r="U196" t="s">
        <v>1604</v>
      </c>
      <c r="V196" t="s">
        <v>342</v>
      </c>
      <c r="W196" t="s">
        <v>1180</v>
      </c>
      <c r="X196" t="s">
        <v>1181</v>
      </c>
      <c r="Y196" t="s">
        <v>1181</v>
      </c>
      <c r="Z196" t="s">
        <v>1181</v>
      </c>
      <c r="AA196" t="s">
        <v>1182</v>
      </c>
      <c r="AB196">
        <v>3362782</v>
      </c>
      <c r="AC196" t="s">
        <v>1647</v>
      </c>
      <c r="AD196" t="s">
        <v>1648</v>
      </c>
      <c r="AE196" t="s">
        <v>1649</v>
      </c>
      <c r="AF196" s="96" t="s">
        <v>1650</v>
      </c>
      <c r="AG196" t="s">
        <v>1651</v>
      </c>
      <c r="AH196" t="s">
        <v>832</v>
      </c>
    </row>
    <row r="197" spans="4:34" x14ac:dyDescent="0.25">
      <c r="D197">
        <v>1201189</v>
      </c>
      <c r="E197">
        <v>34027192</v>
      </c>
      <c r="F197" t="s">
        <v>1652</v>
      </c>
      <c r="G197" t="s">
        <v>1653</v>
      </c>
      <c r="H197">
        <v>1</v>
      </c>
      <c r="I197" t="s">
        <v>1396</v>
      </c>
      <c r="J197" t="s">
        <v>342</v>
      </c>
      <c r="K197" t="s">
        <v>342</v>
      </c>
      <c r="L197">
        <v>200</v>
      </c>
      <c r="M197" t="s">
        <v>1188</v>
      </c>
      <c r="N197" t="s">
        <v>342</v>
      </c>
      <c r="O197">
        <v>0</v>
      </c>
      <c r="P197" t="s">
        <v>1180</v>
      </c>
      <c r="Q197" t="s">
        <v>1181</v>
      </c>
      <c r="R197" t="s">
        <v>1181</v>
      </c>
      <c r="S197" t="s">
        <v>1181</v>
      </c>
      <c r="T197" t="s">
        <v>1180</v>
      </c>
      <c r="U197" t="s">
        <v>1604</v>
      </c>
      <c r="V197" t="s">
        <v>342</v>
      </c>
      <c r="W197" t="s">
        <v>1180</v>
      </c>
      <c r="X197" t="s">
        <v>1181</v>
      </c>
      <c r="Y197" t="s">
        <v>1181</v>
      </c>
      <c r="Z197" t="s">
        <v>1181</v>
      </c>
      <c r="AA197" t="s">
        <v>1182</v>
      </c>
      <c r="AB197">
        <v>3364110</v>
      </c>
      <c r="AC197" t="s">
        <v>1653</v>
      </c>
      <c r="AD197" t="s">
        <v>1654</v>
      </c>
      <c r="AE197" t="s">
        <v>1655</v>
      </c>
      <c r="AF197" s="96" t="s">
        <v>1656</v>
      </c>
      <c r="AG197" t="s">
        <v>342</v>
      </c>
      <c r="AH197" t="s">
        <v>1239</v>
      </c>
    </row>
    <row r="198" spans="4:34" x14ac:dyDescent="0.25">
      <c r="D198">
        <v>1201255</v>
      </c>
      <c r="E198">
        <v>77233558</v>
      </c>
      <c r="F198" t="s">
        <v>1657</v>
      </c>
      <c r="G198" t="s">
        <v>1658</v>
      </c>
      <c r="I198" t="s">
        <v>1396</v>
      </c>
      <c r="J198" t="s">
        <v>342</v>
      </c>
      <c r="K198" t="s">
        <v>342</v>
      </c>
      <c r="L198">
        <v>200</v>
      </c>
      <c r="M198" t="s">
        <v>1188</v>
      </c>
      <c r="N198" t="s">
        <v>342</v>
      </c>
      <c r="O198">
        <v>0</v>
      </c>
      <c r="P198" t="s">
        <v>1180</v>
      </c>
      <c r="Q198" t="s">
        <v>1181</v>
      </c>
      <c r="R198" t="s">
        <v>1181</v>
      </c>
      <c r="S198" t="s">
        <v>1181</v>
      </c>
      <c r="T198" t="s">
        <v>1180</v>
      </c>
      <c r="U198" t="s">
        <v>1604</v>
      </c>
      <c r="V198" t="s">
        <v>342</v>
      </c>
      <c r="W198" t="s">
        <v>1180</v>
      </c>
      <c r="X198" t="s">
        <v>1181</v>
      </c>
      <c r="Y198" t="s">
        <v>1181</v>
      </c>
      <c r="Z198" t="s">
        <v>1181</v>
      </c>
      <c r="AA198" t="s">
        <v>1182</v>
      </c>
      <c r="AB198">
        <v>3364235</v>
      </c>
      <c r="AC198" t="s">
        <v>1658</v>
      </c>
      <c r="AD198" t="s">
        <v>1289</v>
      </c>
      <c r="AE198" t="s">
        <v>1659</v>
      </c>
      <c r="AF198" s="96" t="s">
        <v>1660</v>
      </c>
      <c r="AG198" t="s">
        <v>342</v>
      </c>
      <c r="AH198" t="s">
        <v>858</v>
      </c>
    </row>
    <row r="199" spans="4:34" x14ac:dyDescent="0.25">
      <c r="D199">
        <v>1201816</v>
      </c>
      <c r="E199">
        <v>84487671</v>
      </c>
      <c r="F199" t="s">
        <v>1661</v>
      </c>
      <c r="G199" t="s">
        <v>1662</v>
      </c>
      <c r="H199">
        <v>1</v>
      </c>
      <c r="I199" t="s">
        <v>1396</v>
      </c>
      <c r="J199" t="s">
        <v>342</v>
      </c>
      <c r="K199" t="s">
        <v>342</v>
      </c>
      <c r="L199">
        <v>200</v>
      </c>
      <c r="M199" t="s">
        <v>1179</v>
      </c>
      <c r="N199" t="s">
        <v>342</v>
      </c>
      <c r="O199">
        <v>0</v>
      </c>
      <c r="P199" t="s">
        <v>1180</v>
      </c>
      <c r="Q199" t="s">
        <v>1181</v>
      </c>
      <c r="R199" t="s">
        <v>1181</v>
      </c>
      <c r="S199" t="s">
        <v>1181</v>
      </c>
      <c r="T199" t="s">
        <v>1180</v>
      </c>
      <c r="U199" t="s">
        <v>1604</v>
      </c>
      <c r="V199" t="s">
        <v>342</v>
      </c>
      <c r="W199" t="s">
        <v>1180</v>
      </c>
      <c r="X199" t="s">
        <v>1181</v>
      </c>
      <c r="Y199" t="s">
        <v>1181</v>
      </c>
      <c r="Z199" t="s">
        <v>1181</v>
      </c>
      <c r="AA199" t="s">
        <v>1182</v>
      </c>
      <c r="AB199">
        <v>3365558</v>
      </c>
      <c r="AC199" t="s">
        <v>1662</v>
      </c>
      <c r="AD199" t="s">
        <v>1073</v>
      </c>
      <c r="AE199" t="s">
        <v>1663</v>
      </c>
      <c r="AF199" s="96" t="s">
        <v>1664</v>
      </c>
      <c r="AG199" t="s">
        <v>342</v>
      </c>
      <c r="AH199" t="s">
        <v>858</v>
      </c>
    </row>
    <row r="200" spans="4:34" x14ac:dyDescent="0.25">
      <c r="D200">
        <v>1202193</v>
      </c>
      <c r="E200">
        <v>86706980</v>
      </c>
      <c r="F200" t="s">
        <v>1665</v>
      </c>
      <c r="G200" t="s">
        <v>815</v>
      </c>
      <c r="H200">
        <v>1</v>
      </c>
      <c r="I200" t="s">
        <v>1178</v>
      </c>
      <c r="J200" t="s">
        <v>342</v>
      </c>
      <c r="K200" t="s">
        <v>342</v>
      </c>
      <c r="L200">
        <v>0</v>
      </c>
      <c r="M200" t="s">
        <v>1231</v>
      </c>
      <c r="N200" t="s">
        <v>342</v>
      </c>
      <c r="O200">
        <v>0</v>
      </c>
      <c r="P200" t="s">
        <v>1180</v>
      </c>
      <c r="Q200" t="s">
        <v>1181</v>
      </c>
      <c r="R200" t="s">
        <v>1181</v>
      </c>
      <c r="S200" t="s">
        <v>799</v>
      </c>
      <c r="T200" t="s">
        <v>1180</v>
      </c>
      <c r="U200" t="s">
        <v>1604</v>
      </c>
      <c r="V200" t="s">
        <v>342</v>
      </c>
      <c r="W200" t="s">
        <v>1180</v>
      </c>
      <c r="X200" t="s">
        <v>1181</v>
      </c>
      <c r="Y200" t="s">
        <v>1181</v>
      </c>
      <c r="Z200" t="s">
        <v>1181</v>
      </c>
      <c r="AA200" t="s">
        <v>1182</v>
      </c>
      <c r="AB200">
        <v>3366369</v>
      </c>
      <c r="AC200" t="s">
        <v>815</v>
      </c>
      <c r="AD200" t="s">
        <v>1090</v>
      </c>
      <c r="AE200" t="s">
        <v>1457</v>
      </c>
      <c r="AF200" s="96" t="s">
        <v>342</v>
      </c>
      <c r="AG200" t="s">
        <v>342</v>
      </c>
      <c r="AH200" t="s">
        <v>342</v>
      </c>
    </row>
    <row r="202" spans="4:34" x14ac:dyDescent="0.25">
      <c r="H202">
        <v>3</v>
      </c>
      <c r="AD202" t="s">
        <v>469</v>
      </c>
      <c r="AE202" t="s">
        <v>1525</v>
      </c>
    </row>
    <row r="203" spans="4:34" x14ac:dyDescent="0.25">
      <c r="H203">
        <v>1</v>
      </c>
      <c r="AD203" t="s">
        <v>1674</v>
      </c>
      <c r="AE203" t="s">
        <v>1675</v>
      </c>
    </row>
    <row r="204" spans="4:34" x14ac:dyDescent="0.25">
      <c r="H204">
        <v>1</v>
      </c>
      <c r="AD204" t="s">
        <v>1676</v>
      </c>
      <c r="AE204" t="s">
        <v>1677</v>
      </c>
    </row>
    <row r="205" spans="4:34" x14ac:dyDescent="0.25">
      <c r="H205">
        <v>1</v>
      </c>
      <c r="AD205" t="s">
        <v>1678</v>
      </c>
      <c r="AE205" t="s">
        <v>1679</v>
      </c>
    </row>
    <row r="206" spans="4:34" x14ac:dyDescent="0.25">
      <c r="H206">
        <v>2</v>
      </c>
      <c r="AD206" s="97" t="s">
        <v>1680</v>
      </c>
      <c r="AE206" t="s">
        <v>1681</v>
      </c>
    </row>
    <row r="208" spans="4:34" x14ac:dyDescent="0.25">
      <c r="F208" s="91"/>
      <c r="U208" s="92"/>
    </row>
    <row r="209" spans="4:34" x14ac:dyDescent="0.25">
      <c r="D209">
        <v>1044241</v>
      </c>
      <c r="E209">
        <v>61117859</v>
      </c>
      <c r="F209" s="91">
        <v>42669.462562465276</v>
      </c>
      <c r="G209" t="s">
        <v>334</v>
      </c>
      <c r="H209" s="23"/>
      <c r="I209" t="s">
        <v>1186</v>
      </c>
      <c r="L209">
        <v>1000</v>
      </c>
      <c r="M209" t="s">
        <v>1179</v>
      </c>
      <c r="O209">
        <v>0</v>
      </c>
      <c r="P209" t="s">
        <v>1180</v>
      </c>
      <c r="Q209" t="s">
        <v>1181</v>
      </c>
      <c r="R209" t="s">
        <v>1181</v>
      </c>
      <c r="S209" t="s">
        <v>1181</v>
      </c>
      <c r="T209" t="s">
        <v>1180</v>
      </c>
      <c r="U209" s="92">
        <v>42782.333333333336</v>
      </c>
      <c r="W209" t="s">
        <v>1180</v>
      </c>
      <c r="X209" t="s">
        <v>1181</v>
      </c>
      <c r="Y209" t="s">
        <v>1181</v>
      </c>
      <c r="Z209" t="s">
        <v>1181</v>
      </c>
      <c r="AA209" t="s">
        <v>1182</v>
      </c>
      <c r="AB209">
        <v>2847347</v>
      </c>
      <c r="AC209" t="s">
        <v>334</v>
      </c>
      <c r="AD209" t="s">
        <v>1183</v>
      </c>
      <c r="AE209" t="s">
        <v>1184</v>
      </c>
      <c r="AF209" s="96">
        <v>723377701</v>
      </c>
      <c r="AG209" t="s">
        <v>1185</v>
      </c>
      <c r="AH209" t="s">
        <v>858</v>
      </c>
    </row>
    <row r="210" spans="4:34" x14ac:dyDescent="0.25">
      <c r="D210">
        <v>1049536</v>
      </c>
      <c r="E210">
        <v>29760072</v>
      </c>
      <c r="F210" s="91">
        <v>42670.309164699072</v>
      </c>
      <c r="G210" t="s">
        <v>341</v>
      </c>
      <c r="H210" s="23"/>
      <c r="I210" t="s">
        <v>1186</v>
      </c>
      <c r="L210">
        <v>1000</v>
      </c>
      <c r="M210" t="s">
        <v>1188</v>
      </c>
      <c r="O210">
        <v>0</v>
      </c>
      <c r="P210" t="s">
        <v>1180</v>
      </c>
      <c r="Q210" t="s">
        <v>1181</v>
      </c>
      <c r="R210" t="s">
        <v>1181</v>
      </c>
      <c r="S210" t="s">
        <v>1181</v>
      </c>
      <c r="T210" t="s">
        <v>1180</v>
      </c>
      <c r="U210" s="92">
        <v>42782.333333333336</v>
      </c>
      <c r="W210" t="s">
        <v>1180</v>
      </c>
      <c r="X210" t="s">
        <v>1181</v>
      </c>
      <c r="Y210" t="s">
        <v>1181</v>
      </c>
      <c r="Z210" t="s">
        <v>1181</v>
      </c>
      <c r="AA210" t="s">
        <v>1182</v>
      </c>
      <c r="AB210">
        <v>2859850</v>
      </c>
      <c r="AC210" t="s">
        <v>341</v>
      </c>
      <c r="AD210" t="s">
        <v>1189</v>
      </c>
      <c r="AE210" t="s">
        <v>1190</v>
      </c>
      <c r="AF210" s="96">
        <v>833887930</v>
      </c>
      <c r="AH210" t="s">
        <v>1191</v>
      </c>
    </row>
    <row r="211" spans="4:34" x14ac:dyDescent="0.25">
      <c r="D211">
        <v>1049709</v>
      </c>
      <c r="E211">
        <v>98287948</v>
      </c>
      <c r="F211" s="91">
        <v>42670.363118587964</v>
      </c>
      <c r="G211" t="s">
        <v>344</v>
      </c>
      <c r="H211" s="23"/>
      <c r="I211" t="s">
        <v>1186</v>
      </c>
      <c r="L211">
        <v>1000</v>
      </c>
      <c r="M211" t="s">
        <v>1188</v>
      </c>
      <c r="O211">
        <v>0</v>
      </c>
      <c r="P211" t="s">
        <v>1180</v>
      </c>
      <c r="Q211" t="s">
        <v>1181</v>
      </c>
      <c r="R211" t="s">
        <v>1181</v>
      </c>
      <c r="S211" t="s">
        <v>1181</v>
      </c>
      <c r="T211" t="s">
        <v>1180</v>
      </c>
      <c r="U211" s="92">
        <v>42782.333333333336</v>
      </c>
      <c r="W211" t="s">
        <v>1180</v>
      </c>
      <c r="X211" t="s">
        <v>1181</v>
      </c>
      <c r="Y211" t="s">
        <v>1181</v>
      </c>
      <c r="Z211" t="s">
        <v>1181</v>
      </c>
      <c r="AA211" t="s">
        <v>1182</v>
      </c>
      <c r="AB211">
        <v>2860264</v>
      </c>
      <c r="AC211" t="s">
        <v>344</v>
      </c>
      <c r="AD211" t="s">
        <v>1192</v>
      </c>
      <c r="AE211" t="s">
        <v>1193</v>
      </c>
      <c r="AF211" s="96">
        <v>848756856</v>
      </c>
      <c r="AG211" t="s">
        <v>345</v>
      </c>
      <c r="AH211" t="s">
        <v>832</v>
      </c>
    </row>
    <row r="212" spans="4:34" x14ac:dyDescent="0.25">
      <c r="D212">
        <v>1051627</v>
      </c>
      <c r="E212">
        <v>36291524</v>
      </c>
      <c r="F212" s="91">
        <v>42670.743361145833</v>
      </c>
      <c r="G212" t="s">
        <v>347</v>
      </c>
      <c r="H212" s="23"/>
      <c r="I212" t="s">
        <v>1186</v>
      </c>
      <c r="L212">
        <v>1000</v>
      </c>
      <c r="M212" t="s">
        <v>1188</v>
      </c>
      <c r="O212">
        <v>0</v>
      </c>
      <c r="P212" t="s">
        <v>1180</v>
      </c>
      <c r="Q212" t="s">
        <v>1181</v>
      </c>
      <c r="R212" t="s">
        <v>1181</v>
      </c>
      <c r="S212" t="s">
        <v>1181</v>
      </c>
      <c r="T212" t="s">
        <v>1180</v>
      </c>
      <c r="U212" s="92">
        <v>42782.333333333336</v>
      </c>
      <c r="W212" t="s">
        <v>1180</v>
      </c>
      <c r="X212" t="s">
        <v>1181</v>
      </c>
      <c r="Y212" t="s">
        <v>1181</v>
      </c>
      <c r="Z212" t="s">
        <v>1181</v>
      </c>
      <c r="AA212" t="s">
        <v>1182</v>
      </c>
      <c r="AB212">
        <v>2909025</v>
      </c>
      <c r="AC212" t="s">
        <v>347</v>
      </c>
      <c r="AD212" t="s">
        <v>1194</v>
      </c>
      <c r="AE212" t="s">
        <v>349</v>
      </c>
      <c r="AF212" s="96">
        <v>824292571</v>
      </c>
      <c r="AH212" t="s">
        <v>832</v>
      </c>
    </row>
    <row r="213" spans="4:34" x14ac:dyDescent="0.25">
      <c r="D213">
        <v>1059857</v>
      </c>
      <c r="E213">
        <v>63379765</v>
      </c>
      <c r="F213" s="91">
        <v>42674.430003310183</v>
      </c>
      <c r="G213" t="s">
        <v>365</v>
      </c>
      <c r="H213" s="23"/>
      <c r="I213" t="s">
        <v>1186</v>
      </c>
      <c r="L213">
        <v>1000</v>
      </c>
      <c r="M213" t="s">
        <v>1188</v>
      </c>
      <c r="O213">
        <v>0</v>
      </c>
      <c r="P213" t="s">
        <v>1180</v>
      </c>
      <c r="Q213" t="s">
        <v>1181</v>
      </c>
      <c r="R213" t="s">
        <v>1181</v>
      </c>
      <c r="S213" t="s">
        <v>1181</v>
      </c>
      <c r="T213" t="s">
        <v>1180</v>
      </c>
      <c r="U213" s="92">
        <v>42782.333333333336</v>
      </c>
      <c r="W213" t="s">
        <v>1180</v>
      </c>
      <c r="X213" t="s">
        <v>1181</v>
      </c>
      <c r="Y213" t="s">
        <v>1181</v>
      </c>
      <c r="Z213" t="s">
        <v>1181</v>
      </c>
      <c r="AA213" t="s">
        <v>1182</v>
      </c>
      <c r="AB213">
        <v>2928012</v>
      </c>
      <c r="AC213" t="s">
        <v>365</v>
      </c>
      <c r="AD213" t="s">
        <v>367</v>
      </c>
      <c r="AE213" t="s">
        <v>368</v>
      </c>
      <c r="AF213" s="96">
        <v>712217515</v>
      </c>
      <c r="AH213" t="s">
        <v>832</v>
      </c>
    </row>
    <row r="214" spans="4:34" x14ac:dyDescent="0.25">
      <c r="D214">
        <v>1087057</v>
      </c>
      <c r="E214">
        <v>62155626</v>
      </c>
      <c r="F214" s="91">
        <v>42688.398088414353</v>
      </c>
      <c r="G214" t="s">
        <v>333</v>
      </c>
      <c r="H214" s="23"/>
      <c r="I214" t="s">
        <v>1186</v>
      </c>
      <c r="L214">
        <v>1000</v>
      </c>
      <c r="M214" t="s">
        <v>1188</v>
      </c>
      <c r="O214">
        <v>0</v>
      </c>
      <c r="P214" t="s">
        <v>1180</v>
      </c>
      <c r="Q214" t="s">
        <v>1181</v>
      </c>
      <c r="R214" t="s">
        <v>1181</v>
      </c>
      <c r="S214" t="s">
        <v>1181</v>
      </c>
      <c r="T214" t="s">
        <v>1180</v>
      </c>
      <c r="U214" s="92">
        <v>42782.333333333336</v>
      </c>
      <c r="W214" t="s">
        <v>1180</v>
      </c>
      <c r="X214" t="s">
        <v>1181</v>
      </c>
      <c r="Y214" t="s">
        <v>1181</v>
      </c>
      <c r="Z214" t="s">
        <v>1181</v>
      </c>
      <c r="AA214" t="s">
        <v>1182</v>
      </c>
      <c r="AB214">
        <v>3009945</v>
      </c>
      <c r="AC214" t="s">
        <v>333</v>
      </c>
      <c r="AD214" t="s">
        <v>1218</v>
      </c>
      <c r="AE214" t="s">
        <v>1219</v>
      </c>
      <c r="AF214" s="96">
        <v>840485528</v>
      </c>
      <c r="AH214" t="s">
        <v>858</v>
      </c>
    </row>
    <row r="215" spans="4:34" x14ac:dyDescent="0.25">
      <c r="D215">
        <v>1090768</v>
      </c>
      <c r="E215">
        <v>55037794</v>
      </c>
      <c r="F215" s="91">
        <v>42690.661118298609</v>
      </c>
      <c r="G215" t="s">
        <v>386</v>
      </c>
      <c r="H215" s="23"/>
      <c r="I215" t="s">
        <v>1186</v>
      </c>
      <c r="L215">
        <v>1000</v>
      </c>
      <c r="M215" t="s">
        <v>1179</v>
      </c>
      <c r="O215">
        <v>0</v>
      </c>
      <c r="P215" t="s">
        <v>1180</v>
      </c>
      <c r="Q215" t="s">
        <v>1181</v>
      </c>
      <c r="R215" t="s">
        <v>1181</v>
      </c>
      <c r="S215" t="s">
        <v>1181</v>
      </c>
      <c r="T215" t="s">
        <v>1180</v>
      </c>
      <c r="U215" s="92">
        <v>42782.333333333336</v>
      </c>
      <c r="W215" t="s">
        <v>1180</v>
      </c>
      <c r="X215" t="s">
        <v>1181</v>
      </c>
      <c r="Y215" t="s">
        <v>1181</v>
      </c>
      <c r="Z215" t="s">
        <v>1181</v>
      </c>
      <c r="AA215" t="s">
        <v>1182</v>
      </c>
      <c r="AB215">
        <v>3021915</v>
      </c>
      <c r="AC215" t="s">
        <v>386</v>
      </c>
      <c r="AD215" t="s">
        <v>1220</v>
      </c>
      <c r="AE215" t="s">
        <v>1221</v>
      </c>
      <c r="AF215" s="96">
        <v>724036859</v>
      </c>
      <c r="AG215" t="s">
        <v>387</v>
      </c>
      <c r="AH215" t="s">
        <v>832</v>
      </c>
    </row>
    <row r="216" spans="4:34" x14ac:dyDescent="0.25">
      <c r="D216">
        <v>1090768</v>
      </c>
      <c r="E216">
        <v>34900301</v>
      </c>
      <c r="F216" s="91">
        <v>42690.661118298609</v>
      </c>
      <c r="G216" t="s">
        <v>386</v>
      </c>
      <c r="H216" s="23"/>
      <c r="I216" t="s">
        <v>1186</v>
      </c>
      <c r="L216">
        <v>1000</v>
      </c>
      <c r="M216" t="s">
        <v>1179</v>
      </c>
      <c r="O216">
        <v>0</v>
      </c>
      <c r="P216" t="s">
        <v>1180</v>
      </c>
      <c r="Q216" t="s">
        <v>1181</v>
      </c>
      <c r="R216" t="s">
        <v>1181</v>
      </c>
      <c r="S216" t="s">
        <v>1181</v>
      </c>
      <c r="T216" t="s">
        <v>1180</v>
      </c>
      <c r="U216" s="92">
        <v>42782.333333333336</v>
      </c>
      <c r="W216" t="s">
        <v>1180</v>
      </c>
      <c r="X216" t="s">
        <v>1181</v>
      </c>
      <c r="Y216" t="s">
        <v>1181</v>
      </c>
      <c r="Z216" t="s">
        <v>1181</v>
      </c>
      <c r="AA216" t="s">
        <v>1182</v>
      </c>
      <c r="AB216">
        <v>3021916</v>
      </c>
      <c r="AC216" t="s">
        <v>389</v>
      </c>
      <c r="AD216" t="s">
        <v>1222</v>
      </c>
      <c r="AE216" t="s">
        <v>1223</v>
      </c>
      <c r="AF216" s="96">
        <v>761046031</v>
      </c>
      <c r="AH216" t="s">
        <v>858</v>
      </c>
    </row>
    <row r="217" spans="4:34" x14ac:dyDescent="0.25">
      <c r="D217">
        <v>1095949</v>
      </c>
      <c r="E217">
        <v>69206911</v>
      </c>
      <c r="F217" s="91">
        <v>42694.840471608797</v>
      </c>
      <c r="G217" t="s">
        <v>397</v>
      </c>
      <c r="H217" s="23"/>
      <c r="I217" t="s">
        <v>1186</v>
      </c>
      <c r="L217">
        <v>1000</v>
      </c>
      <c r="M217" t="s">
        <v>1188</v>
      </c>
      <c r="O217">
        <v>0</v>
      </c>
      <c r="P217" t="s">
        <v>1180</v>
      </c>
      <c r="Q217" t="s">
        <v>1181</v>
      </c>
      <c r="R217" t="s">
        <v>1181</v>
      </c>
      <c r="S217" t="s">
        <v>1181</v>
      </c>
      <c r="T217" t="s">
        <v>1180</v>
      </c>
      <c r="U217" s="92">
        <v>42782.333333333336</v>
      </c>
      <c r="W217" t="s">
        <v>1180</v>
      </c>
      <c r="X217" t="s">
        <v>1181</v>
      </c>
      <c r="Y217" t="s">
        <v>1181</v>
      </c>
      <c r="Z217" t="s">
        <v>1181</v>
      </c>
      <c r="AA217" t="s">
        <v>1182</v>
      </c>
      <c r="AB217">
        <v>3039298</v>
      </c>
      <c r="AC217" t="s">
        <v>397</v>
      </c>
      <c r="AD217" t="s">
        <v>400</v>
      </c>
      <c r="AE217" t="s">
        <v>401</v>
      </c>
      <c r="AF217" s="96">
        <v>27834157448</v>
      </c>
      <c r="AG217" t="s">
        <v>398</v>
      </c>
      <c r="AH217" t="s">
        <v>832</v>
      </c>
    </row>
    <row r="218" spans="4:34" x14ac:dyDescent="0.25">
      <c r="D218">
        <v>1102231</v>
      </c>
      <c r="E218">
        <v>19245454</v>
      </c>
      <c r="F218" s="91">
        <v>42699.36183765046</v>
      </c>
      <c r="G218" t="s">
        <v>380</v>
      </c>
      <c r="H218" s="23"/>
      <c r="I218" t="s">
        <v>1186</v>
      </c>
      <c r="L218">
        <v>1000</v>
      </c>
      <c r="M218" t="s">
        <v>1188</v>
      </c>
      <c r="O218">
        <v>0</v>
      </c>
      <c r="P218" t="s">
        <v>1180</v>
      </c>
      <c r="Q218" t="s">
        <v>1181</v>
      </c>
      <c r="R218" t="s">
        <v>1181</v>
      </c>
      <c r="S218" t="s">
        <v>1181</v>
      </c>
      <c r="T218" t="s">
        <v>1180</v>
      </c>
      <c r="U218" s="92">
        <v>42782.333333333336</v>
      </c>
      <c r="W218" t="s">
        <v>1180</v>
      </c>
      <c r="X218" t="s">
        <v>1181</v>
      </c>
      <c r="Y218" t="s">
        <v>1181</v>
      </c>
      <c r="Z218" t="s">
        <v>1181</v>
      </c>
      <c r="AA218" t="s">
        <v>1182</v>
      </c>
      <c r="AB218">
        <v>3060014</v>
      </c>
      <c r="AC218" t="s">
        <v>380</v>
      </c>
      <c r="AD218" t="s">
        <v>1216</v>
      </c>
      <c r="AE218" t="s">
        <v>1217</v>
      </c>
      <c r="AF218" s="96">
        <v>723539437</v>
      </c>
      <c r="AH218" t="s">
        <v>832</v>
      </c>
    </row>
    <row r="219" spans="4:34" x14ac:dyDescent="0.25">
      <c r="D219">
        <v>1109986</v>
      </c>
      <c r="E219">
        <v>43749071</v>
      </c>
      <c r="F219" s="91">
        <v>42705.610504212964</v>
      </c>
      <c r="G219" t="s">
        <v>404</v>
      </c>
      <c r="H219" s="23"/>
      <c r="I219" t="s">
        <v>1186</v>
      </c>
      <c r="L219">
        <v>1000</v>
      </c>
      <c r="M219" t="s">
        <v>1188</v>
      </c>
      <c r="O219">
        <v>0</v>
      </c>
      <c r="P219" t="s">
        <v>1180</v>
      </c>
      <c r="Q219" t="s">
        <v>1181</v>
      </c>
      <c r="R219" t="s">
        <v>1181</v>
      </c>
      <c r="S219" t="s">
        <v>1181</v>
      </c>
      <c r="T219" t="s">
        <v>1180</v>
      </c>
      <c r="U219" s="92">
        <v>42782.333333333336</v>
      </c>
      <c r="W219" t="s">
        <v>1180</v>
      </c>
      <c r="X219" t="s">
        <v>1181</v>
      </c>
      <c r="Y219" t="s">
        <v>1181</v>
      </c>
      <c r="Z219" t="s">
        <v>1181</v>
      </c>
      <c r="AA219" t="s">
        <v>1182</v>
      </c>
      <c r="AB219">
        <v>3086338</v>
      </c>
      <c r="AC219" t="s">
        <v>404</v>
      </c>
      <c r="AD219" t="s">
        <v>1234</v>
      </c>
      <c r="AE219" t="s">
        <v>1235</v>
      </c>
      <c r="AF219" s="96">
        <v>611683590</v>
      </c>
      <c r="AG219" t="s">
        <v>1236</v>
      </c>
      <c r="AH219" t="s">
        <v>832</v>
      </c>
    </row>
    <row r="220" spans="4:34" x14ac:dyDescent="0.25">
      <c r="D220">
        <v>1110799</v>
      </c>
      <c r="E220">
        <v>93189320</v>
      </c>
      <c r="F220" s="91">
        <v>42706.39319865741</v>
      </c>
      <c r="G220" t="s">
        <v>409</v>
      </c>
      <c r="H220" s="23"/>
      <c r="I220" t="s">
        <v>1186</v>
      </c>
      <c r="L220">
        <v>1000</v>
      </c>
      <c r="M220" t="s">
        <v>1188</v>
      </c>
      <c r="O220">
        <v>0</v>
      </c>
      <c r="P220" t="s">
        <v>1180</v>
      </c>
      <c r="Q220" t="s">
        <v>1181</v>
      </c>
      <c r="R220" t="s">
        <v>1181</v>
      </c>
      <c r="S220" t="s">
        <v>1181</v>
      </c>
      <c r="T220" t="s">
        <v>1180</v>
      </c>
      <c r="U220" s="92">
        <v>42782.333333333336</v>
      </c>
      <c r="W220" t="s">
        <v>1180</v>
      </c>
      <c r="X220" t="s">
        <v>1181</v>
      </c>
      <c r="Y220" t="s">
        <v>1181</v>
      </c>
      <c r="Z220" t="s">
        <v>1181</v>
      </c>
      <c r="AA220" t="s">
        <v>1182</v>
      </c>
      <c r="AB220">
        <v>3088991</v>
      </c>
      <c r="AC220" t="s">
        <v>409</v>
      </c>
      <c r="AD220" t="s">
        <v>1240</v>
      </c>
      <c r="AE220" t="s">
        <v>1241</v>
      </c>
      <c r="AF220" s="96">
        <v>832960907</v>
      </c>
      <c r="AH220" t="s">
        <v>832</v>
      </c>
    </row>
    <row r="221" spans="4:34" x14ac:dyDescent="0.25">
      <c r="D221">
        <v>1113408</v>
      </c>
      <c r="E221">
        <v>50814916</v>
      </c>
      <c r="F221" s="91">
        <v>42709.402969803239</v>
      </c>
      <c r="G221" t="s">
        <v>413</v>
      </c>
      <c r="H221" s="23"/>
      <c r="I221" t="s">
        <v>1186</v>
      </c>
      <c r="L221">
        <v>1000</v>
      </c>
      <c r="M221" t="s">
        <v>1188</v>
      </c>
      <c r="O221">
        <v>0</v>
      </c>
      <c r="P221" t="s">
        <v>1180</v>
      </c>
      <c r="Q221" t="s">
        <v>1181</v>
      </c>
      <c r="R221" t="s">
        <v>1181</v>
      </c>
      <c r="S221" t="s">
        <v>1181</v>
      </c>
      <c r="T221" t="s">
        <v>1180</v>
      </c>
      <c r="U221" s="92">
        <v>42782.333333333336</v>
      </c>
      <c r="W221" t="s">
        <v>1180</v>
      </c>
      <c r="X221" t="s">
        <v>1181</v>
      </c>
      <c r="Y221" t="s">
        <v>1181</v>
      </c>
      <c r="Z221" t="s">
        <v>1181</v>
      </c>
      <c r="AA221" t="s">
        <v>1182</v>
      </c>
      <c r="AB221">
        <v>3099003</v>
      </c>
      <c r="AC221" t="s">
        <v>413</v>
      </c>
      <c r="AD221" t="s">
        <v>1244</v>
      </c>
      <c r="AE221" t="s">
        <v>1245</v>
      </c>
      <c r="AF221" s="96">
        <v>829087176</v>
      </c>
      <c r="AH221" t="s">
        <v>832</v>
      </c>
    </row>
    <row r="222" spans="4:34" x14ac:dyDescent="0.25">
      <c r="D222">
        <v>1117255</v>
      </c>
      <c r="E222">
        <v>63579134</v>
      </c>
      <c r="F222" s="91">
        <v>42713.496468611113</v>
      </c>
      <c r="G222" t="s">
        <v>433</v>
      </c>
      <c r="H222" s="23"/>
      <c r="I222" t="s">
        <v>1186</v>
      </c>
      <c r="L222">
        <v>1000</v>
      </c>
      <c r="M222" t="s">
        <v>1179</v>
      </c>
      <c r="O222">
        <v>0</v>
      </c>
      <c r="P222" t="s">
        <v>1180</v>
      </c>
      <c r="Q222" t="s">
        <v>1181</v>
      </c>
      <c r="R222" t="s">
        <v>1181</v>
      </c>
      <c r="S222" t="s">
        <v>1181</v>
      </c>
      <c r="T222" t="s">
        <v>1180</v>
      </c>
      <c r="U222" s="92">
        <v>42782.333333333336</v>
      </c>
      <c r="W222" t="s">
        <v>1180</v>
      </c>
      <c r="X222" t="s">
        <v>1181</v>
      </c>
      <c r="Y222" t="s">
        <v>1181</v>
      </c>
      <c r="Z222" t="s">
        <v>1181</v>
      </c>
      <c r="AA222" t="s">
        <v>1182</v>
      </c>
      <c r="AB222">
        <v>3120165</v>
      </c>
      <c r="AC222" t="s">
        <v>433</v>
      </c>
      <c r="AD222" t="s">
        <v>1257</v>
      </c>
      <c r="AE222" t="s">
        <v>1258</v>
      </c>
      <c r="AF222" s="96">
        <v>604022492</v>
      </c>
      <c r="AH222" t="s">
        <v>858</v>
      </c>
    </row>
    <row r="223" spans="4:34" x14ac:dyDescent="0.25">
      <c r="D223">
        <v>1117255</v>
      </c>
      <c r="E223">
        <v>76561518</v>
      </c>
      <c r="F223" s="91">
        <v>42713.496468611113</v>
      </c>
      <c r="G223" t="s">
        <v>433</v>
      </c>
      <c r="H223" s="23"/>
      <c r="I223" t="s">
        <v>1186</v>
      </c>
      <c r="L223">
        <v>1000</v>
      </c>
      <c r="M223" t="s">
        <v>1179</v>
      </c>
      <c r="O223">
        <v>0</v>
      </c>
      <c r="P223" t="s">
        <v>1180</v>
      </c>
      <c r="Q223" t="s">
        <v>1181</v>
      </c>
      <c r="R223" t="s">
        <v>1181</v>
      </c>
      <c r="S223" t="s">
        <v>1181</v>
      </c>
      <c r="T223" t="s">
        <v>1180</v>
      </c>
      <c r="U223" s="92">
        <v>42782.333333333336</v>
      </c>
      <c r="W223" t="s">
        <v>1180</v>
      </c>
      <c r="X223" t="s">
        <v>1181</v>
      </c>
      <c r="Y223" t="s">
        <v>1181</v>
      </c>
      <c r="Z223" t="s">
        <v>1181</v>
      </c>
      <c r="AA223" t="s">
        <v>1182</v>
      </c>
      <c r="AB223">
        <v>3120166</v>
      </c>
      <c r="AC223" t="s">
        <v>435</v>
      </c>
      <c r="AD223" t="s">
        <v>1259</v>
      </c>
      <c r="AE223" t="s">
        <v>1260</v>
      </c>
      <c r="AF223" s="96">
        <v>842120011</v>
      </c>
      <c r="AH223" t="s">
        <v>858</v>
      </c>
    </row>
    <row r="224" spans="4:34" x14ac:dyDescent="0.25">
      <c r="D224">
        <v>1119565</v>
      </c>
      <c r="E224">
        <v>12873481</v>
      </c>
      <c r="F224" s="91">
        <v>42713.453239467592</v>
      </c>
      <c r="G224" t="s">
        <v>437</v>
      </c>
      <c r="H224" s="23"/>
      <c r="I224" t="s">
        <v>1186</v>
      </c>
      <c r="L224">
        <v>1000</v>
      </c>
      <c r="M224" t="s">
        <v>1188</v>
      </c>
      <c r="O224">
        <v>0</v>
      </c>
      <c r="P224" t="s">
        <v>1180</v>
      </c>
      <c r="Q224" t="s">
        <v>1181</v>
      </c>
      <c r="R224" t="s">
        <v>1181</v>
      </c>
      <c r="S224" t="s">
        <v>1181</v>
      </c>
      <c r="T224" t="s">
        <v>1180</v>
      </c>
      <c r="U224" s="92">
        <v>42782.333333333336</v>
      </c>
      <c r="W224" t="s">
        <v>1180</v>
      </c>
      <c r="X224" t="s">
        <v>1181</v>
      </c>
      <c r="Y224" t="s">
        <v>1181</v>
      </c>
      <c r="Z224" t="s">
        <v>1181</v>
      </c>
      <c r="AA224" t="s">
        <v>1182</v>
      </c>
      <c r="AB224">
        <v>3129117</v>
      </c>
      <c r="AC224" t="s">
        <v>437</v>
      </c>
      <c r="AD224" t="s">
        <v>1261</v>
      </c>
      <c r="AE224" t="s">
        <v>1262</v>
      </c>
      <c r="AF224" s="96">
        <v>27824609268</v>
      </c>
      <c r="AH224" t="s">
        <v>832</v>
      </c>
    </row>
    <row r="225" spans="4:34" x14ac:dyDescent="0.25">
      <c r="D225">
        <v>1122688</v>
      </c>
      <c r="E225">
        <v>42164167</v>
      </c>
      <c r="F225" s="91">
        <v>42717.384750243058</v>
      </c>
      <c r="G225" t="s">
        <v>443</v>
      </c>
      <c r="H225" s="23"/>
      <c r="I225" t="s">
        <v>1186</v>
      </c>
      <c r="L225">
        <v>1000</v>
      </c>
      <c r="M225" t="s">
        <v>1188</v>
      </c>
      <c r="O225">
        <v>0</v>
      </c>
      <c r="P225" t="s">
        <v>1180</v>
      </c>
      <c r="Q225" t="s">
        <v>1181</v>
      </c>
      <c r="R225" t="s">
        <v>1181</v>
      </c>
      <c r="S225" t="s">
        <v>1181</v>
      </c>
      <c r="T225" t="s">
        <v>1180</v>
      </c>
      <c r="U225" s="92">
        <v>42782.333333333336</v>
      </c>
      <c r="W225" t="s">
        <v>1180</v>
      </c>
      <c r="X225" t="s">
        <v>1181</v>
      </c>
      <c r="Y225" t="s">
        <v>1181</v>
      </c>
      <c r="Z225" t="s">
        <v>1181</v>
      </c>
      <c r="AA225" t="s">
        <v>1182</v>
      </c>
      <c r="AB225">
        <v>3147151</v>
      </c>
      <c r="AC225" t="s">
        <v>441</v>
      </c>
      <c r="AD225" t="s">
        <v>1265</v>
      </c>
      <c r="AE225" t="s">
        <v>1266</v>
      </c>
      <c r="AF225" s="96">
        <v>842358593</v>
      </c>
      <c r="AH225" t="s">
        <v>858</v>
      </c>
    </row>
    <row r="226" spans="4:34" x14ac:dyDescent="0.25">
      <c r="D226">
        <v>1122688</v>
      </c>
      <c r="E226">
        <v>27736838</v>
      </c>
      <c r="F226" s="91">
        <v>42717.384750243058</v>
      </c>
      <c r="G226" t="s">
        <v>443</v>
      </c>
      <c r="H226" s="23"/>
      <c r="I226" t="s">
        <v>1186</v>
      </c>
      <c r="L226">
        <v>1000</v>
      </c>
      <c r="M226" t="s">
        <v>1188</v>
      </c>
      <c r="O226">
        <v>0</v>
      </c>
      <c r="P226" t="s">
        <v>1180</v>
      </c>
      <c r="Q226" t="s">
        <v>1181</v>
      </c>
      <c r="R226" t="s">
        <v>1181</v>
      </c>
      <c r="S226" t="s">
        <v>1181</v>
      </c>
      <c r="T226" t="s">
        <v>1180</v>
      </c>
      <c r="U226" s="92">
        <v>42782.333333333336</v>
      </c>
      <c r="W226" t="s">
        <v>1180</v>
      </c>
      <c r="X226" t="s">
        <v>1181</v>
      </c>
      <c r="Y226" t="s">
        <v>1181</v>
      </c>
      <c r="Z226" t="s">
        <v>1181</v>
      </c>
      <c r="AA226" t="s">
        <v>1182</v>
      </c>
      <c r="AB226">
        <v>3147153</v>
      </c>
      <c r="AC226" t="s">
        <v>445</v>
      </c>
      <c r="AD226" t="s">
        <v>1267</v>
      </c>
      <c r="AE226" t="s">
        <v>1268</v>
      </c>
      <c r="AF226" s="96">
        <v>824034660</v>
      </c>
      <c r="AG226" t="s">
        <v>1269</v>
      </c>
      <c r="AH226" t="s">
        <v>1239</v>
      </c>
    </row>
    <row r="227" spans="4:34" x14ac:dyDescent="0.25">
      <c r="D227">
        <v>1122688</v>
      </c>
      <c r="E227">
        <v>43751287</v>
      </c>
      <c r="F227" s="91">
        <v>42717.384750243058</v>
      </c>
      <c r="G227" t="s">
        <v>443</v>
      </c>
      <c r="H227" s="23"/>
      <c r="I227" t="s">
        <v>1186</v>
      </c>
      <c r="L227">
        <v>1000</v>
      </c>
      <c r="M227" t="s">
        <v>1188</v>
      </c>
      <c r="O227">
        <v>0</v>
      </c>
      <c r="P227" t="s">
        <v>1180</v>
      </c>
      <c r="Q227" t="s">
        <v>1181</v>
      </c>
      <c r="R227" t="s">
        <v>1181</v>
      </c>
      <c r="S227" t="s">
        <v>1181</v>
      </c>
      <c r="T227" t="s">
        <v>1180</v>
      </c>
      <c r="U227" s="92">
        <v>42782.333333333336</v>
      </c>
      <c r="W227" t="s">
        <v>1180</v>
      </c>
      <c r="X227" t="s">
        <v>1181</v>
      </c>
      <c r="Y227" t="s">
        <v>1181</v>
      </c>
      <c r="Z227" t="s">
        <v>1181</v>
      </c>
      <c r="AA227" t="s">
        <v>1182</v>
      </c>
      <c r="AB227">
        <v>3147154</v>
      </c>
      <c r="AC227" t="s">
        <v>448</v>
      </c>
      <c r="AD227" t="s">
        <v>1270</v>
      </c>
      <c r="AE227" t="s">
        <v>1271</v>
      </c>
      <c r="AF227" s="96">
        <v>715636068</v>
      </c>
      <c r="AH227" t="s">
        <v>832</v>
      </c>
    </row>
    <row r="228" spans="4:34" x14ac:dyDescent="0.25">
      <c r="D228">
        <v>1122688</v>
      </c>
      <c r="E228">
        <v>84541505</v>
      </c>
      <c r="F228" s="91">
        <v>42717.384750243058</v>
      </c>
      <c r="G228" t="s">
        <v>443</v>
      </c>
      <c r="H228" s="23"/>
      <c r="I228" t="s">
        <v>1186</v>
      </c>
      <c r="L228">
        <v>1000</v>
      </c>
      <c r="M228" t="s">
        <v>1188</v>
      </c>
      <c r="O228">
        <v>0</v>
      </c>
      <c r="P228" t="s">
        <v>1180</v>
      </c>
      <c r="Q228" t="s">
        <v>1181</v>
      </c>
      <c r="R228" t="s">
        <v>1181</v>
      </c>
      <c r="S228" t="s">
        <v>1181</v>
      </c>
      <c r="T228" t="s">
        <v>1180</v>
      </c>
      <c r="U228" s="92">
        <v>42782.333333333336</v>
      </c>
      <c r="W228" t="s">
        <v>1180</v>
      </c>
      <c r="X228" t="s">
        <v>1181</v>
      </c>
      <c r="Y228" t="s">
        <v>1181</v>
      </c>
      <c r="Z228" t="s">
        <v>1181</v>
      </c>
      <c r="AA228" t="s">
        <v>1182</v>
      </c>
      <c r="AB228">
        <v>3147155</v>
      </c>
      <c r="AC228" t="s">
        <v>450</v>
      </c>
      <c r="AD228" t="s">
        <v>1272</v>
      </c>
      <c r="AE228" t="s">
        <v>1273</v>
      </c>
      <c r="AF228" s="96">
        <v>766533974</v>
      </c>
      <c r="AH228" t="s">
        <v>858</v>
      </c>
    </row>
    <row r="229" spans="4:34" x14ac:dyDescent="0.25">
      <c r="D229">
        <v>1122866</v>
      </c>
      <c r="E229">
        <v>64610581</v>
      </c>
      <c r="F229" s="91">
        <v>42717.47615519676</v>
      </c>
      <c r="G229" t="s">
        <v>452</v>
      </c>
      <c r="H229" s="23"/>
      <c r="I229" t="s">
        <v>1186</v>
      </c>
      <c r="L229">
        <v>1000</v>
      </c>
      <c r="M229" t="s">
        <v>1179</v>
      </c>
      <c r="O229">
        <v>0</v>
      </c>
      <c r="P229" t="s">
        <v>1180</v>
      </c>
      <c r="Q229" t="s">
        <v>1181</v>
      </c>
      <c r="R229" t="s">
        <v>1181</v>
      </c>
      <c r="S229" t="s">
        <v>1181</v>
      </c>
      <c r="T229" t="s">
        <v>1180</v>
      </c>
      <c r="U229" s="92">
        <v>42782.333333333336</v>
      </c>
      <c r="W229" t="s">
        <v>1180</v>
      </c>
      <c r="X229" t="s">
        <v>1181</v>
      </c>
      <c r="Y229" t="s">
        <v>1181</v>
      </c>
      <c r="Z229" t="s">
        <v>1181</v>
      </c>
      <c r="AA229" t="s">
        <v>1182</v>
      </c>
      <c r="AB229">
        <v>3147903</v>
      </c>
      <c r="AC229" t="s">
        <v>452</v>
      </c>
      <c r="AD229" t="s">
        <v>1274</v>
      </c>
      <c r="AE229" t="s">
        <v>1275</v>
      </c>
      <c r="AF229" s="96">
        <v>609929149</v>
      </c>
      <c r="AH229" t="s">
        <v>858</v>
      </c>
    </row>
    <row r="230" spans="4:34" x14ac:dyDescent="0.25">
      <c r="D230">
        <v>1123124</v>
      </c>
      <c r="E230">
        <v>70841933</v>
      </c>
      <c r="F230" s="91">
        <v>42717.620863113429</v>
      </c>
      <c r="G230" t="s">
        <v>459</v>
      </c>
      <c r="H230" s="23"/>
      <c r="I230" t="s">
        <v>1186</v>
      </c>
      <c r="L230">
        <v>1000</v>
      </c>
      <c r="M230" t="s">
        <v>1188</v>
      </c>
      <c r="O230">
        <v>0</v>
      </c>
      <c r="P230" t="s">
        <v>1180</v>
      </c>
      <c r="Q230" t="s">
        <v>1181</v>
      </c>
      <c r="R230" t="s">
        <v>1181</v>
      </c>
      <c r="S230" t="s">
        <v>1181</v>
      </c>
      <c r="T230" t="s">
        <v>1180</v>
      </c>
      <c r="U230" s="92">
        <v>42782.333333333336</v>
      </c>
      <c r="W230" t="s">
        <v>1180</v>
      </c>
      <c r="X230" t="s">
        <v>1181</v>
      </c>
      <c r="Y230" t="s">
        <v>1181</v>
      </c>
      <c r="Z230" t="s">
        <v>1181</v>
      </c>
      <c r="AA230" t="s">
        <v>1182</v>
      </c>
      <c r="AB230">
        <v>3149141</v>
      </c>
      <c r="AC230" t="s">
        <v>459</v>
      </c>
      <c r="AD230" t="s">
        <v>1280</v>
      </c>
      <c r="AE230" t="s">
        <v>1281</v>
      </c>
      <c r="AF230" s="96">
        <v>769213790</v>
      </c>
      <c r="AH230" t="s">
        <v>832</v>
      </c>
    </row>
    <row r="231" spans="4:34" x14ac:dyDescent="0.25">
      <c r="D231">
        <v>1123124</v>
      </c>
      <c r="E231">
        <v>24320562</v>
      </c>
      <c r="F231" s="91">
        <v>42717.620863113429</v>
      </c>
      <c r="G231" t="s">
        <v>459</v>
      </c>
      <c r="H231" s="23"/>
      <c r="I231" t="s">
        <v>1186</v>
      </c>
      <c r="L231">
        <v>1000</v>
      </c>
      <c r="M231" t="s">
        <v>1188</v>
      </c>
      <c r="O231">
        <v>0</v>
      </c>
      <c r="P231" t="s">
        <v>1180</v>
      </c>
      <c r="Q231" t="s">
        <v>1181</v>
      </c>
      <c r="R231" t="s">
        <v>1181</v>
      </c>
      <c r="S231" t="s">
        <v>1181</v>
      </c>
      <c r="T231" t="s">
        <v>1180</v>
      </c>
      <c r="U231" s="92">
        <v>42782.333333333336</v>
      </c>
      <c r="W231" t="s">
        <v>1180</v>
      </c>
      <c r="X231" t="s">
        <v>1181</v>
      </c>
      <c r="Y231" t="s">
        <v>1181</v>
      </c>
      <c r="Z231" t="s">
        <v>1181</v>
      </c>
      <c r="AA231" t="s">
        <v>1182</v>
      </c>
      <c r="AB231">
        <v>3149142</v>
      </c>
      <c r="AC231" t="s">
        <v>463</v>
      </c>
      <c r="AD231" t="s">
        <v>1288</v>
      </c>
      <c r="AE231" t="s">
        <v>1285</v>
      </c>
      <c r="AF231" s="96">
        <v>843073396</v>
      </c>
      <c r="AH231" t="s">
        <v>858</v>
      </c>
    </row>
    <row r="232" spans="4:34" x14ac:dyDescent="0.25">
      <c r="D232">
        <v>1123194</v>
      </c>
      <c r="E232">
        <v>89649925</v>
      </c>
      <c r="F232" s="91">
        <v>42717.617465312498</v>
      </c>
      <c r="G232" t="s">
        <v>467</v>
      </c>
      <c r="H232" s="23"/>
      <c r="I232" t="s">
        <v>1186</v>
      </c>
      <c r="L232">
        <v>1000</v>
      </c>
      <c r="M232" t="s">
        <v>1188</v>
      </c>
      <c r="O232">
        <v>0</v>
      </c>
      <c r="P232" t="s">
        <v>1180</v>
      </c>
      <c r="Q232" t="s">
        <v>1181</v>
      </c>
      <c r="R232" t="s">
        <v>1181</v>
      </c>
      <c r="S232" t="s">
        <v>1181</v>
      </c>
      <c r="T232" t="s">
        <v>1180</v>
      </c>
      <c r="U232" s="92">
        <v>42782.333333333336</v>
      </c>
      <c r="W232" t="s">
        <v>1180</v>
      </c>
      <c r="X232" t="s">
        <v>1181</v>
      </c>
      <c r="Y232" t="s">
        <v>1181</v>
      </c>
      <c r="Z232" t="s">
        <v>1181</v>
      </c>
      <c r="AA232" t="s">
        <v>1182</v>
      </c>
      <c r="AB232">
        <v>3149643</v>
      </c>
      <c r="AC232" t="s">
        <v>467</v>
      </c>
      <c r="AD232" t="s">
        <v>469</v>
      </c>
      <c r="AE232" t="s">
        <v>1289</v>
      </c>
      <c r="AF232" s="96">
        <v>825669204</v>
      </c>
      <c r="AH232" t="s">
        <v>832</v>
      </c>
    </row>
    <row r="233" spans="4:34" x14ac:dyDescent="0.25">
      <c r="D233">
        <v>1123194</v>
      </c>
      <c r="E233">
        <v>43942346</v>
      </c>
      <c r="F233" s="91">
        <v>42717.617465312498</v>
      </c>
      <c r="G233" t="s">
        <v>467</v>
      </c>
      <c r="H233" s="23"/>
      <c r="I233" t="s">
        <v>1186</v>
      </c>
      <c r="L233">
        <v>1000</v>
      </c>
      <c r="M233" t="s">
        <v>1188</v>
      </c>
      <c r="O233">
        <v>0</v>
      </c>
      <c r="P233" t="s">
        <v>1180</v>
      </c>
      <c r="Q233" t="s">
        <v>1181</v>
      </c>
      <c r="R233" t="s">
        <v>1181</v>
      </c>
      <c r="S233" t="s">
        <v>1181</v>
      </c>
      <c r="T233" t="s">
        <v>1180</v>
      </c>
      <c r="U233" s="92">
        <v>42782.333333333336</v>
      </c>
      <c r="W233" t="s">
        <v>1180</v>
      </c>
      <c r="X233" t="s">
        <v>1181</v>
      </c>
      <c r="Y233" t="s">
        <v>1181</v>
      </c>
      <c r="Z233" t="s">
        <v>1181</v>
      </c>
      <c r="AA233" t="s">
        <v>1182</v>
      </c>
      <c r="AB233">
        <v>3149644</v>
      </c>
      <c r="AC233" t="s">
        <v>470</v>
      </c>
      <c r="AD233" t="s">
        <v>1290</v>
      </c>
      <c r="AE233" t="s">
        <v>1291</v>
      </c>
      <c r="AF233" s="96">
        <v>791024568</v>
      </c>
      <c r="AH233" t="s">
        <v>832</v>
      </c>
    </row>
    <row r="234" spans="4:34" x14ac:dyDescent="0.25">
      <c r="D234">
        <v>1123342</v>
      </c>
      <c r="E234">
        <v>34664159</v>
      </c>
      <c r="F234" s="91">
        <v>42717.710033842595</v>
      </c>
      <c r="G234" t="s">
        <v>472</v>
      </c>
      <c r="H234" s="23"/>
      <c r="I234" t="s">
        <v>1186</v>
      </c>
      <c r="L234">
        <v>1000</v>
      </c>
      <c r="M234" t="s">
        <v>1188</v>
      </c>
      <c r="O234">
        <v>0</v>
      </c>
      <c r="P234" t="s">
        <v>1180</v>
      </c>
      <c r="Q234" t="s">
        <v>1181</v>
      </c>
      <c r="R234" t="s">
        <v>1181</v>
      </c>
      <c r="S234" t="s">
        <v>1181</v>
      </c>
      <c r="T234" t="s">
        <v>1180</v>
      </c>
      <c r="U234" s="92">
        <v>42782.333333333336</v>
      </c>
      <c r="W234" t="s">
        <v>1180</v>
      </c>
      <c r="X234" t="s">
        <v>1181</v>
      </c>
      <c r="Y234" t="s">
        <v>1181</v>
      </c>
      <c r="Z234" t="s">
        <v>1181</v>
      </c>
      <c r="AA234" t="s">
        <v>1182</v>
      </c>
      <c r="AB234">
        <v>3150267</v>
      </c>
      <c r="AC234" t="s">
        <v>472</v>
      </c>
      <c r="AD234" t="s">
        <v>1292</v>
      </c>
      <c r="AE234" t="s">
        <v>1293</v>
      </c>
      <c r="AF234" s="96">
        <v>848819110</v>
      </c>
      <c r="AG234" t="s">
        <v>473</v>
      </c>
      <c r="AH234" t="s">
        <v>858</v>
      </c>
    </row>
    <row r="235" spans="4:34" x14ac:dyDescent="0.25">
      <c r="D235">
        <v>1123461</v>
      </c>
      <c r="E235">
        <v>27177553</v>
      </c>
      <c r="F235" s="91">
        <v>42717.805699861114</v>
      </c>
      <c r="G235" t="s">
        <v>475</v>
      </c>
      <c r="H235" s="23"/>
      <c r="I235" t="s">
        <v>1186</v>
      </c>
      <c r="L235">
        <v>1000</v>
      </c>
      <c r="M235" t="s">
        <v>1188</v>
      </c>
      <c r="O235">
        <v>0</v>
      </c>
      <c r="P235" t="s">
        <v>1180</v>
      </c>
      <c r="Q235" t="s">
        <v>1181</v>
      </c>
      <c r="R235" t="s">
        <v>1181</v>
      </c>
      <c r="S235" t="s">
        <v>1181</v>
      </c>
      <c r="T235" t="s">
        <v>1180</v>
      </c>
      <c r="U235" s="92">
        <v>42782.333333333336</v>
      </c>
      <c r="W235" t="s">
        <v>1180</v>
      </c>
      <c r="X235" t="s">
        <v>1181</v>
      </c>
      <c r="Y235" t="s">
        <v>1181</v>
      </c>
      <c r="Z235" t="s">
        <v>1181</v>
      </c>
      <c r="AA235" t="s">
        <v>1182</v>
      </c>
      <c r="AB235">
        <v>3150713</v>
      </c>
      <c r="AC235" t="s">
        <v>475</v>
      </c>
      <c r="AD235" t="s">
        <v>1296</v>
      </c>
      <c r="AE235" t="s">
        <v>1295</v>
      </c>
      <c r="AF235" s="96">
        <v>611013911</v>
      </c>
      <c r="AH235" t="s">
        <v>858</v>
      </c>
    </row>
    <row r="236" spans="4:34" x14ac:dyDescent="0.25">
      <c r="D236">
        <v>1123730</v>
      </c>
      <c r="E236">
        <v>20842285</v>
      </c>
      <c r="F236" s="91">
        <v>42718.336978564817</v>
      </c>
      <c r="G236" t="s">
        <v>327</v>
      </c>
      <c r="H236" s="23"/>
      <c r="I236" t="s">
        <v>1186</v>
      </c>
      <c r="L236">
        <v>1000</v>
      </c>
      <c r="M236" t="s">
        <v>1188</v>
      </c>
      <c r="O236">
        <v>0</v>
      </c>
      <c r="P236" t="s">
        <v>1180</v>
      </c>
      <c r="Q236" t="s">
        <v>1181</v>
      </c>
      <c r="R236" t="s">
        <v>1181</v>
      </c>
      <c r="S236" t="s">
        <v>1181</v>
      </c>
      <c r="T236" t="s">
        <v>1180</v>
      </c>
      <c r="U236" s="92">
        <v>42782.333333333336</v>
      </c>
      <c r="W236" t="s">
        <v>1180</v>
      </c>
      <c r="X236" t="s">
        <v>1181</v>
      </c>
      <c r="Y236" t="s">
        <v>1181</v>
      </c>
      <c r="Z236" t="s">
        <v>1181</v>
      </c>
      <c r="AA236" t="s">
        <v>1182</v>
      </c>
      <c r="AB236">
        <v>3151971</v>
      </c>
      <c r="AC236" t="s">
        <v>327</v>
      </c>
      <c r="AD236" t="s">
        <v>1297</v>
      </c>
      <c r="AE236" t="s">
        <v>1298</v>
      </c>
      <c r="AF236" s="96">
        <v>722974740</v>
      </c>
      <c r="AH236" t="s">
        <v>1239</v>
      </c>
    </row>
    <row r="237" spans="4:34" x14ac:dyDescent="0.25">
      <c r="D237">
        <v>1124303</v>
      </c>
      <c r="E237">
        <v>32440394</v>
      </c>
      <c r="F237" s="91">
        <v>42719.514409062504</v>
      </c>
      <c r="G237" t="s">
        <v>478</v>
      </c>
      <c r="H237" s="23"/>
      <c r="I237" t="s">
        <v>1186</v>
      </c>
      <c r="L237">
        <v>1000</v>
      </c>
      <c r="M237" t="s">
        <v>1179</v>
      </c>
      <c r="O237">
        <v>0</v>
      </c>
      <c r="P237" t="s">
        <v>1180</v>
      </c>
      <c r="Q237" t="s">
        <v>1181</v>
      </c>
      <c r="R237" t="s">
        <v>1181</v>
      </c>
      <c r="S237" t="s">
        <v>1181</v>
      </c>
      <c r="T237" t="s">
        <v>1180</v>
      </c>
      <c r="U237" s="92">
        <v>42782.333333333336</v>
      </c>
      <c r="W237" t="s">
        <v>1180</v>
      </c>
      <c r="X237" t="s">
        <v>1181</v>
      </c>
      <c r="Y237" t="s">
        <v>1181</v>
      </c>
      <c r="Z237" t="s">
        <v>1181</v>
      </c>
      <c r="AA237" t="s">
        <v>1182</v>
      </c>
      <c r="AB237">
        <v>3155079</v>
      </c>
      <c r="AC237" t="s">
        <v>478</v>
      </c>
      <c r="AD237" t="s">
        <v>1299</v>
      </c>
      <c r="AE237" t="s">
        <v>1301</v>
      </c>
      <c r="AF237" s="96">
        <v>799122802</v>
      </c>
      <c r="AH237" t="s">
        <v>832</v>
      </c>
    </row>
    <row r="238" spans="4:34" x14ac:dyDescent="0.25">
      <c r="D238">
        <v>1124307</v>
      </c>
      <c r="E238">
        <v>24756698</v>
      </c>
      <c r="F238" s="91">
        <v>42718.58887684028</v>
      </c>
      <c r="G238" t="s">
        <v>331</v>
      </c>
      <c r="H238" s="23"/>
      <c r="I238" t="s">
        <v>1186</v>
      </c>
      <c r="L238">
        <v>1000</v>
      </c>
      <c r="M238" t="s">
        <v>1188</v>
      </c>
      <c r="O238">
        <v>0</v>
      </c>
      <c r="P238" t="s">
        <v>1180</v>
      </c>
      <c r="Q238" t="s">
        <v>1181</v>
      </c>
      <c r="R238" t="s">
        <v>1181</v>
      </c>
      <c r="S238" t="s">
        <v>1181</v>
      </c>
      <c r="T238" t="s">
        <v>1180</v>
      </c>
      <c r="U238" s="92">
        <v>42782.333333333336</v>
      </c>
      <c r="W238" t="s">
        <v>1180</v>
      </c>
      <c r="X238" t="s">
        <v>1181</v>
      </c>
      <c r="Y238" t="s">
        <v>1181</v>
      </c>
      <c r="Z238" t="s">
        <v>1181</v>
      </c>
      <c r="AA238" t="s">
        <v>1182</v>
      </c>
      <c r="AB238">
        <v>3155084</v>
      </c>
      <c r="AC238" t="s">
        <v>331</v>
      </c>
      <c r="AD238" t="s">
        <v>1302</v>
      </c>
      <c r="AE238" t="s">
        <v>1303</v>
      </c>
      <c r="AF238" s="96">
        <v>828885829</v>
      </c>
      <c r="AH238" t="s">
        <v>858</v>
      </c>
    </row>
    <row r="239" spans="4:34" x14ac:dyDescent="0.25">
      <c r="D239">
        <v>1124406</v>
      </c>
      <c r="E239">
        <v>89566247</v>
      </c>
      <c r="F239" s="91">
        <v>42718.619612025461</v>
      </c>
      <c r="G239" t="s">
        <v>481</v>
      </c>
      <c r="H239" s="23"/>
      <c r="I239" t="s">
        <v>1186</v>
      </c>
      <c r="L239">
        <v>1000</v>
      </c>
      <c r="M239" t="s">
        <v>1188</v>
      </c>
      <c r="O239">
        <v>0</v>
      </c>
      <c r="P239" t="s">
        <v>1180</v>
      </c>
      <c r="Q239" t="s">
        <v>1181</v>
      </c>
      <c r="R239" t="s">
        <v>1181</v>
      </c>
      <c r="S239" t="s">
        <v>1181</v>
      </c>
      <c r="T239" t="s">
        <v>1180</v>
      </c>
      <c r="U239" s="92">
        <v>42782.333333333336</v>
      </c>
      <c r="W239" t="s">
        <v>1180</v>
      </c>
      <c r="X239" t="s">
        <v>1181</v>
      </c>
      <c r="Y239" t="s">
        <v>1181</v>
      </c>
      <c r="Z239" t="s">
        <v>1181</v>
      </c>
      <c r="AA239" t="s">
        <v>1182</v>
      </c>
      <c r="AB239">
        <v>3155397</v>
      </c>
      <c r="AC239" t="s">
        <v>481</v>
      </c>
      <c r="AD239" t="s">
        <v>1304</v>
      </c>
      <c r="AE239" t="s">
        <v>1305</v>
      </c>
      <c r="AF239" s="96">
        <v>827948579</v>
      </c>
      <c r="AH239" t="s">
        <v>832</v>
      </c>
    </row>
    <row r="240" spans="4:34" x14ac:dyDescent="0.25">
      <c r="D240">
        <v>1124471</v>
      </c>
      <c r="E240">
        <v>58929892</v>
      </c>
      <c r="F240" s="91">
        <v>42718.646214375003</v>
      </c>
      <c r="G240" t="s">
        <v>483</v>
      </c>
      <c r="H240" s="23"/>
      <c r="I240" t="s">
        <v>1186</v>
      </c>
      <c r="L240">
        <v>1000</v>
      </c>
      <c r="M240" t="s">
        <v>1188</v>
      </c>
      <c r="O240">
        <v>0</v>
      </c>
      <c r="P240" t="s">
        <v>1180</v>
      </c>
      <c r="Q240" t="s">
        <v>1181</v>
      </c>
      <c r="R240" t="s">
        <v>1181</v>
      </c>
      <c r="S240" t="s">
        <v>1181</v>
      </c>
      <c r="T240" t="s">
        <v>1180</v>
      </c>
      <c r="U240" s="92">
        <v>42782.333333333336</v>
      </c>
      <c r="W240" t="s">
        <v>1180</v>
      </c>
      <c r="X240" t="s">
        <v>1181</v>
      </c>
      <c r="Y240" t="s">
        <v>1181</v>
      </c>
      <c r="Z240" t="s">
        <v>1181</v>
      </c>
      <c r="AA240" t="s">
        <v>1182</v>
      </c>
      <c r="AB240">
        <v>3155607</v>
      </c>
      <c r="AC240" t="s">
        <v>483</v>
      </c>
      <c r="AD240" t="s">
        <v>1306</v>
      </c>
      <c r="AE240" t="s">
        <v>1307</v>
      </c>
      <c r="AF240" s="96">
        <v>797420510</v>
      </c>
      <c r="AH240" t="s">
        <v>832</v>
      </c>
    </row>
    <row r="241" spans="4:34" x14ac:dyDescent="0.25">
      <c r="D241">
        <v>1124658</v>
      </c>
      <c r="E241">
        <v>47165226</v>
      </c>
      <c r="F241" s="91">
        <v>42718.75743646991</v>
      </c>
      <c r="G241" t="s">
        <v>503</v>
      </c>
      <c r="H241" s="23"/>
      <c r="I241" t="s">
        <v>1186</v>
      </c>
      <c r="L241">
        <v>1000</v>
      </c>
      <c r="M241" t="s">
        <v>1188</v>
      </c>
      <c r="O241">
        <v>0</v>
      </c>
      <c r="P241" t="s">
        <v>1180</v>
      </c>
      <c r="Q241" t="s">
        <v>1181</v>
      </c>
      <c r="R241" t="s">
        <v>1181</v>
      </c>
      <c r="S241" t="s">
        <v>1181</v>
      </c>
      <c r="T241" t="s">
        <v>1180</v>
      </c>
      <c r="U241" s="92">
        <v>42782.333333333336</v>
      </c>
      <c r="W241" t="s">
        <v>1180</v>
      </c>
      <c r="X241" t="s">
        <v>1181</v>
      </c>
      <c r="Y241" t="s">
        <v>1181</v>
      </c>
      <c r="Z241" t="s">
        <v>1181</v>
      </c>
      <c r="AA241" t="s">
        <v>1182</v>
      </c>
      <c r="AB241">
        <v>3156300</v>
      </c>
      <c r="AC241" t="s">
        <v>503</v>
      </c>
      <c r="AD241" t="s">
        <v>1318</v>
      </c>
      <c r="AE241" t="s">
        <v>1319</v>
      </c>
      <c r="AF241" s="96">
        <v>616935812</v>
      </c>
      <c r="AH241" t="s">
        <v>832</v>
      </c>
    </row>
    <row r="242" spans="4:34" x14ac:dyDescent="0.25">
      <c r="D242">
        <v>1124862</v>
      </c>
      <c r="E242">
        <v>34331045</v>
      </c>
      <c r="F242" s="91">
        <v>42718.896013101854</v>
      </c>
      <c r="G242" t="s">
        <v>505</v>
      </c>
      <c r="H242" s="23"/>
      <c r="I242" t="s">
        <v>1186</v>
      </c>
      <c r="L242">
        <v>1000</v>
      </c>
      <c r="M242" t="s">
        <v>1188</v>
      </c>
      <c r="O242">
        <v>0</v>
      </c>
      <c r="P242" t="s">
        <v>1180</v>
      </c>
      <c r="Q242" t="s">
        <v>1181</v>
      </c>
      <c r="R242" t="s">
        <v>1181</v>
      </c>
      <c r="S242" t="s">
        <v>1181</v>
      </c>
      <c r="T242" t="s">
        <v>1180</v>
      </c>
      <c r="U242" s="92">
        <v>42782.333333333336</v>
      </c>
      <c r="W242" t="s">
        <v>1180</v>
      </c>
      <c r="X242" t="s">
        <v>1181</v>
      </c>
      <c r="Y242" t="s">
        <v>1181</v>
      </c>
      <c r="Z242" t="s">
        <v>1181</v>
      </c>
      <c r="AA242" t="s">
        <v>1182</v>
      </c>
      <c r="AB242">
        <v>3157011</v>
      </c>
      <c r="AC242" t="s">
        <v>505</v>
      </c>
      <c r="AD242" t="s">
        <v>1320</v>
      </c>
      <c r="AE242" t="s">
        <v>1321</v>
      </c>
      <c r="AF242" s="96">
        <v>814016994</v>
      </c>
      <c r="AH242" t="s">
        <v>858</v>
      </c>
    </row>
    <row r="243" spans="4:34" x14ac:dyDescent="0.25">
      <c r="D243">
        <v>1124973</v>
      </c>
      <c r="E243">
        <v>18930030</v>
      </c>
      <c r="F243" s="91">
        <v>42718.957938657404</v>
      </c>
      <c r="G243" t="s">
        <v>507</v>
      </c>
      <c r="H243" s="23"/>
      <c r="I243" t="s">
        <v>1186</v>
      </c>
      <c r="L243">
        <v>1000</v>
      </c>
      <c r="M243" t="s">
        <v>1188</v>
      </c>
      <c r="O243">
        <v>0</v>
      </c>
      <c r="P243" t="s">
        <v>1180</v>
      </c>
      <c r="Q243" t="s">
        <v>1181</v>
      </c>
      <c r="R243" t="s">
        <v>1181</v>
      </c>
      <c r="S243" t="s">
        <v>1181</v>
      </c>
      <c r="T243" t="s">
        <v>1180</v>
      </c>
      <c r="U243" s="92">
        <v>42782.333333333336</v>
      </c>
      <c r="W243" t="s">
        <v>1180</v>
      </c>
      <c r="X243" t="s">
        <v>1181</v>
      </c>
      <c r="Y243" t="s">
        <v>1181</v>
      </c>
      <c r="Z243" t="s">
        <v>1181</v>
      </c>
      <c r="AA243" t="s">
        <v>1182</v>
      </c>
      <c r="AB243">
        <v>3157382</v>
      </c>
      <c r="AC243" t="s">
        <v>507</v>
      </c>
      <c r="AD243" t="s">
        <v>1322</v>
      </c>
      <c r="AE243" t="s">
        <v>1323</v>
      </c>
      <c r="AF243" s="96">
        <v>766259768</v>
      </c>
      <c r="AG243" t="s">
        <v>1324</v>
      </c>
      <c r="AH243" t="s">
        <v>858</v>
      </c>
    </row>
    <row r="244" spans="4:34" x14ac:dyDescent="0.25">
      <c r="D244">
        <v>1125194</v>
      </c>
      <c r="E244">
        <v>71679339</v>
      </c>
      <c r="F244" s="91">
        <v>42719.325673749998</v>
      </c>
      <c r="G244" t="s">
        <v>509</v>
      </c>
      <c r="H244" s="23"/>
      <c r="I244" t="s">
        <v>1186</v>
      </c>
      <c r="L244">
        <v>1000</v>
      </c>
      <c r="M244" t="s">
        <v>1188</v>
      </c>
      <c r="O244">
        <v>0</v>
      </c>
      <c r="P244" t="s">
        <v>1180</v>
      </c>
      <c r="Q244" t="s">
        <v>1181</v>
      </c>
      <c r="R244" t="s">
        <v>1181</v>
      </c>
      <c r="S244" t="s">
        <v>1181</v>
      </c>
      <c r="T244" t="s">
        <v>1180</v>
      </c>
      <c r="U244" s="92">
        <v>42782.333333333336</v>
      </c>
      <c r="W244" t="s">
        <v>1180</v>
      </c>
      <c r="X244" t="s">
        <v>1181</v>
      </c>
      <c r="Y244" t="s">
        <v>1181</v>
      </c>
      <c r="Z244" t="s">
        <v>1181</v>
      </c>
      <c r="AA244" t="s">
        <v>1182</v>
      </c>
      <c r="AB244">
        <v>3158232</v>
      </c>
      <c r="AC244" t="s">
        <v>509</v>
      </c>
      <c r="AD244" t="s">
        <v>511</v>
      </c>
      <c r="AE244" t="s">
        <v>512</v>
      </c>
      <c r="AF244" s="96">
        <v>848817466</v>
      </c>
      <c r="AH244" t="s">
        <v>832</v>
      </c>
    </row>
    <row r="245" spans="4:34" x14ac:dyDescent="0.25">
      <c r="D245">
        <v>1125724</v>
      </c>
      <c r="E245">
        <v>27747398</v>
      </c>
      <c r="F245" s="91">
        <v>42719.533287719911</v>
      </c>
      <c r="G245" t="s">
        <v>516</v>
      </c>
      <c r="H245" s="23"/>
      <c r="I245" t="s">
        <v>1186</v>
      </c>
      <c r="L245">
        <v>1000</v>
      </c>
      <c r="M245" t="s">
        <v>1188</v>
      </c>
      <c r="O245">
        <v>0</v>
      </c>
      <c r="P245" t="s">
        <v>1180</v>
      </c>
      <c r="Q245" t="s">
        <v>1181</v>
      </c>
      <c r="R245" t="s">
        <v>1181</v>
      </c>
      <c r="S245" t="s">
        <v>1181</v>
      </c>
      <c r="T245" t="s">
        <v>1180</v>
      </c>
      <c r="U245" s="92">
        <v>42782.333333333336</v>
      </c>
      <c r="W245" t="s">
        <v>1180</v>
      </c>
      <c r="X245" t="s">
        <v>1181</v>
      </c>
      <c r="Y245" t="s">
        <v>1181</v>
      </c>
      <c r="Z245" t="s">
        <v>1181</v>
      </c>
      <c r="AA245" t="s">
        <v>1182</v>
      </c>
      <c r="AB245">
        <v>3161003</v>
      </c>
      <c r="AC245" t="s">
        <v>516</v>
      </c>
      <c r="AD245" t="s">
        <v>1328</v>
      </c>
      <c r="AE245" t="s">
        <v>1329</v>
      </c>
      <c r="AF245" s="96">
        <v>827836998</v>
      </c>
      <c r="AH245" t="s">
        <v>858</v>
      </c>
    </row>
    <row r="246" spans="4:34" x14ac:dyDescent="0.25">
      <c r="D246">
        <v>1125814</v>
      </c>
      <c r="E246">
        <v>51302061</v>
      </c>
      <c r="F246" s="91">
        <v>42719.570732939814</v>
      </c>
      <c r="G246" t="s">
        <v>518</v>
      </c>
      <c r="H246" s="23"/>
      <c r="I246" t="s">
        <v>1186</v>
      </c>
      <c r="L246">
        <v>1000</v>
      </c>
      <c r="M246" t="s">
        <v>1188</v>
      </c>
      <c r="O246">
        <v>0</v>
      </c>
      <c r="P246" t="s">
        <v>1180</v>
      </c>
      <c r="Q246" t="s">
        <v>1181</v>
      </c>
      <c r="R246" t="s">
        <v>1181</v>
      </c>
      <c r="S246" t="s">
        <v>1181</v>
      </c>
      <c r="T246" t="s">
        <v>1180</v>
      </c>
      <c r="U246" s="92">
        <v>42782.333333333336</v>
      </c>
      <c r="W246" t="s">
        <v>1180</v>
      </c>
      <c r="X246" t="s">
        <v>1181</v>
      </c>
      <c r="Y246" t="s">
        <v>1181</v>
      </c>
      <c r="Z246" t="s">
        <v>1181</v>
      </c>
      <c r="AA246" t="s">
        <v>1182</v>
      </c>
      <c r="AB246">
        <v>3161360</v>
      </c>
      <c r="AC246" t="s">
        <v>518</v>
      </c>
      <c r="AD246" t="s">
        <v>1282</v>
      </c>
      <c r="AE246" t="s">
        <v>1330</v>
      </c>
      <c r="AF246" s="96">
        <v>723781525</v>
      </c>
      <c r="AH246" t="s">
        <v>832</v>
      </c>
    </row>
    <row r="247" spans="4:34" x14ac:dyDescent="0.25">
      <c r="D247">
        <v>1125814</v>
      </c>
      <c r="E247">
        <v>64438200</v>
      </c>
      <c r="F247" s="91">
        <v>42719.570732939814</v>
      </c>
      <c r="G247" t="s">
        <v>518</v>
      </c>
      <c r="H247" s="23"/>
      <c r="I247" t="s">
        <v>1186</v>
      </c>
      <c r="L247">
        <v>1000</v>
      </c>
      <c r="M247" t="s">
        <v>1188</v>
      </c>
      <c r="O247">
        <v>0</v>
      </c>
      <c r="P247" t="s">
        <v>1180</v>
      </c>
      <c r="Q247" t="s">
        <v>1181</v>
      </c>
      <c r="R247" t="s">
        <v>1181</v>
      </c>
      <c r="S247" t="s">
        <v>1181</v>
      </c>
      <c r="T247" t="s">
        <v>1180</v>
      </c>
      <c r="U247" s="92">
        <v>42782.333333333336</v>
      </c>
      <c r="W247" t="s">
        <v>1180</v>
      </c>
      <c r="X247" t="s">
        <v>1181</v>
      </c>
      <c r="Y247" t="s">
        <v>1181</v>
      </c>
      <c r="Z247" t="s">
        <v>1181</v>
      </c>
      <c r="AA247" t="s">
        <v>1182</v>
      </c>
      <c r="AB247">
        <v>3161361</v>
      </c>
      <c r="AC247" t="s">
        <v>520</v>
      </c>
      <c r="AD247" t="s">
        <v>1331</v>
      </c>
      <c r="AE247" t="s">
        <v>1332</v>
      </c>
      <c r="AF247" s="96">
        <v>828532365</v>
      </c>
      <c r="AH247" t="s">
        <v>832</v>
      </c>
    </row>
    <row r="248" spans="4:34" x14ac:dyDescent="0.25">
      <c r="D248">
        <v>1161968</v>
      </c>
      <c r="E248">
        <v>54092390</v>
      </c>
      <c r="F248" s="91">
        <v>42754.363266064815</v>
      </c>
      <c r="G248" t="s">
        <v>1524</v>
      </c>
      <c r="H248" s="23"/>
      <c r="I248" t="s">
        <v>1186</v>
      </c>
      <c r="L248">
        <v>0</v>
      </c>
      <c r="M248" t="s">
        <v>1231</v>
      </c>
      <c r="O248">
        <v>0</v>
      </c>
      <c r="P248" t="s">
        <v>1180</v>
      </c>
      <c r="Q248" t="s">
        <v>1181</v>
      </c>
      <c r="R248" t="s">
        <v>1181</v>
      </c>
      <c r="S248" t="s">
        <v>799</v>
      </c>
      <c r="T248" t="s">
        <v>1180</v>
      </c>
      <c r="U248" s="92">
        <v>42782.333333333336</v>
      </c>
      <c r="W248" t="s">
        <v>1180</v>
      </c>
      <c r="X248" t="s">
        <v>1181</v>
      </c>
      <c r="Y248" t="s">
        <v>1181</v>
      </c>
      <c r="Z248" t="s">
        <v>1181</v>
      </c>
      <c r="AA248" t="s">
        <v>1182</v>
      </c>
      <c r="AB248">
        <v>3276922</v>
      </c>
      <c r="AC248" t="s">
        <v>1524</v>
      </c>
      <c r="AD248" t="s">
        <v>469</v>
      </c>
      <c r="AE248" t="s">
        <v>1525</v>
      </c>
    </row>
    <row r="249" spans="4:34" x14ac:dyDescent="0.25">
      <c r="D249">
        <v>1195969</v>
      </c>
      <c r="E249">
        <v>17239739</v>
      </c>
      <c r="F249" s="91">
        <v>42717.384750243058</v>
      </c>
      <c r="G249" t="s">
        <v>1588</v>
      </c>
      <c r="H249" s="23"/>
      <c r="I249" t="s">
        <v>1186</v>
      </c>
      <c r="L249">
        <v>1000</v>
      </c>
      <c r="M249" t="s">
        <v>1231</v>
      </c>
      <c r="O249">
        <v>0</v>
      </c>
      <c r="P249" t="s">
        <v>1180</v>
      </c>
      <c r="Q249" t="s">
        <v>1181</v>
      </c>
      <c r="R249" t="s">
        <v>1181</v>
      </c>
      <c r="S249" t="s">
        <v>1181</v>
      </c>
      <c r="T249" t="s">
        <v>1180</v>
      </c>
      <c r="U249" s="92">
        <v>42782.333333333336</v>
      </c>
      <c r="W249" t="s">
        <v>1180</v>
      </c>
      <c r="X249" t="s">
        <v>1181</v>
      </c>
      <c r="Y249" t="s">
        <v>1181</v>
      </c>
      <c r="Z249" t="s">
        <v>1181</v>
      </c>
      <c r="AA249" t="s">
        <v>1182</v>
      </c>
      <c r="AB249">
        <v>3352807</v>
      </c>
      <c r="AC249" t="s">
        <v>1588</v>
      </c>
      <c r="AD249" t="s">
        <v>1183</v>
      </c>
      <c r="AE249" t="s">
        <v>1589</v>
      </c>
      <c r="AF249" s="96">
        <v>824321014</v>
      </c>
      <c r="AH249" t="s">
        <v>858</v>
      </c>
    </row>
    <row r="250" spans="4:34" x14ac:dyDescent="0.25">
      <c r="D250">
        <v>1136130</v>
      </c>
      <c r="E250">
        <v>81860767</v>
      </c>
      <c r="F250" s="91">
        <v>42728.079191666664</v>
      </c>
      <c r="G250" t="s">
        <v>532</v>
      </c>
      <c r="H250" s="23"/>
      <c r="I250" t="s">
        <v>1395</v>
      </c>
      <c r="L250">
        <v>1500</v>
      </c>
      <c r="M250" t="s">
        <v>1188</v>
      </c>
      <c r="O250">
        <v>0</v>
      </c>
      <c r="P250" t="s">
        <v>1180</v>
      </c>
      <c r="Q250" t="s">
        <v>1181</v>
      </c>
      <c r="R250" t="s">
        <v>1181</v>
      </c>
      <c r="S250" t="s">
        <v>1181</v>
      </c>
      <c r="T250" t="s">
        <v>1180</v>
      </c>
      <c r="U250" s="92">
        <v>42782.333333333336</v>
      </c>
      <c r="W250" t="s">
        <v>1180</v>
      </c>
      <c r="X250" t="s">
        <v>1181</v>
      </c>
      <c r="Y250" t="s">
        <v>1181</v>
      </c>
      <c r="Z250" t="s">
        <v>1181</v>
      </c>
      <c r="AA250" t="s">
        <v>1182</v>
      </c>
      <c r="AB250">
        <v>3196647</v>
      </c>
      <c r="AC250" t="s">
        <v>532</v>
      </c>
      <c r="AD250" t="s">
        <v>1339</v>
      </c>
      <c r="AE250" t="s">
        <v>1340</v>
      </c>
      <c r="AF250" s="96">
        <v>832543110</v>
      </c>
      <c r="AH250" t="s">
        <v>832</v>
      </c>
    </row>
    <row r="251" spans="4:34" x14ac:dyDescent="0.25">
      <c r="D251">
        <v>1136138</v>
      </c>
      <c r="E251">
        <v>87280920</v>
      </c>
      <c r="F251" s="91">
        <v>42728.110243124996</v>
      </c>
      <c r="G251" t="s">
        <v>305</v>
      </c>
      <c r="H251" s="23"/>
      <c r="I251" t="s">
        <v>1395</v>
      </c>
      <c r="L251">
        <v>1500</v>
      </c>
      <c r="M251" t="s">
        <v>1188</v>
      </c>
      <c r="O251">
        <v>0</v>
      </c>
      <c r="P251" t="s">
        <v>1180</v>
      </c>
      <c r="Q251" t="s">
        <v>1181</v>
      </c>
      <c r="R251" t="s">
        <v>1181</v>
      </c>
      <c r="S251" t="s">
        <v>1181</v>
      </c>
      <c r="T251" t="s">
        <v>1180</v>
      </c>
      <c r="U251" s="92">
        <v>42782.333333333336</v>
      </c>
      <c r="W251" t="s">
        <v>1180</v>
      </c>
      <c r="X251" t="s">
        <v>1181</v>
      </c>
      <c r="Y251" t="s">
        <v>1181</v>
      </c>
      <c r="Z251" t="s">
        <v>1181</v>
      </c>
      <c r="AA251" t="s">
        <v>1182</v>
      </c>
      <c r="AB251">
        <v>3196672</v>
      </c>
      <c r="AC251" t="s">
        <v>305</v>
      </c>
      <c r="AD251" t="s">
        <v>1397</v>
      </c>
      <c r="AE251" t="s">
        <v>1398</v>
      </c>
      <c r="AF251" s="96">
        <v>721822021</v>
      </c>
      <c r="AH251" t="s">
        <v>832</v>
      </c>
    </row>
    <row r="252" spans="4:34" x14ac:dyDescent="0.25">
      <c r="D252">
        <v>1136158</v>
      </c>
      <c r="E252">
        <v>60877694</v>
      </c>
      <c r="F252" s="91">
        <v>42728.254591770834</v>
      </c>
      <c r="G252" t="s">
        <v>285</v>
      </c>
      <c r="H252" s="23"/>
      <c r="I252" t="s">
        <v>1395</v>
      </c>
      <c r="L252">
        <v>1500</v>
      </c>
      <c r="M252" t="s">
        <v>1188</v>
      </c>
      <c r="O252">
        <v>0</v>
      </c>
      <c r="P252" t="s">
        <v>1180</v>
      </c>
      <c r="Q252" t="s">
        <v>1181</v>
      </c>
      <c r="R252" t="s">
        <v>1181</v>
      </c>
      <c r="S252" t="s">
        <v>1181</v>
      </c>
      <c r="T252" t="s">
        <v>1180</v>
      </c>
      <c r="U252" s="92">
        <v>42782.333333333336</v>
      </c>
      <c r="W252" t="s">
        <v>1180</v>
      </c>
      <c r="X252" t="s">
        <v>1181</v>
      </c>
      <c r="Y252" t="s">
        <v>1181</v>
      </c>
      <c r="Z252" t="s">
        <v>1181</v>
      </c>
      <c r="AA252" t="s">
        <v>1182</v>
      </c>
      <c r="AB252">
        <v>3196774</v>
      </c>
      <c r="AC252" t="s">
        <v>1402</v>
      </c>
      <c r="AD252" t="s">
        <v>284</v>
      </c>
      <c r="AE252" t="s">
        <v>1399</v>
      </c>
      <c r="AF252" s="96">
        <v>845665567</v>
      </c>
      <c r="AH252" t="s">
        <v>858</v>
      </c>
    </row>
    <row r="253" spans="4:34" x14ac:dyDescent="0.25">
      <c r="D253">
        <v>1136158</v>
      </c>
      <c r="E253">
        <v>50616036</v>
      </c>
      <c r="F253" s="91">
        <v>42728.254591770834</v>
      </c>
      <c r="G253" t="s">
        <v>285</v>
      </c>
      <c r="H253" s="23"/>
      <c r="I253" t="s">
        <v>1395</v>
      </c>
      <c r="L253">
        <v>1500</v>
      </c>
      <c r="M253" t="s">
        <v>1188</v>
      </c>
      <c r="O253">
        <v>0</v>
      </c>
      <c r="P253" t="s">
        <v>1180</v>
      </c>
      <c r="Q253" t="s">
        <v>1181</v>
      </c>
      <c r="R253" t="s">
        <v>1181</v>
      </c>
      <c r="S253" t="s">
        <v>1181</v>
      </c>
      <c r="T253" t="s">
        <v>1180</v>
      </c>
      <c r="U253" s="92">
        <v>42782.333333333336</v>
      </c>
      <c r="W253" t="s">
        <v>1180</v>
      </c>
      <c r="X253" t="s">
        <v>1181</v>
      </c>
      <c r="Y253" t="s">
        <v>1181</v>
      </c>
      <c r="Z253" t="s">
        <v>1181</v>
      </c>
      <c r="AA253" t="s">
        <v>1182</v>
      </c>
      <c r="AB253">
        <v>3196775</v>
      </c>
      <c r="AC253" t="s">
        <v>1403</v>
      </c>
      <c r="AD253" t="s">
        <v>1400</v>
      </c>
      <c r="AE253" t="s">
        <v>1401</v>
      </c>
      <c r="AF253" s="96">
        <v>845665567</v>
      </c>
      <c r="AH253" t="s">
        <v>858</v>
      </c>
    </row>
    <row r="254" spans="4:34" x14ac:dyDescent="0.25">
      <c r="D254">
        <v>1136162</v>
      </c>
      <c r="E254">
        <v>56445672</v>
      </c>
      <c r="F254" s="91">
        <v>42728.345908009258</v>
      </c>
      <c r="G254" t="s">
        <v>87</v>
      </c>
      <c r="H254" s="23"/>
      <c r="I254" t="s">
        <v>1395</v>
      </c>
      <c r="L254">
        <v>1500</v>
      </c>
      <c r="M254" t="s">
        <v>1179</v>
      </c>
      <c r="O254">
        <v>0</v>
      </c>
      <c r="P254" t="s">
        <v>1180</v>
      </c>
      <c r="Q254" t="s">
        <v>1181</v>
      </c>
      <c r="R254" t="s">
        <v>1181</v>
      </c>
      <c r="S254" t="s">
        <v>1181</v>
      </c>
      <c r="T254" t="s">
        <v>1180</v>
      </c>
      <c r="U254" s="92">
        <v>42782.333333333336</v>
      </c>
      <c r="W254" t="s">
        <v>1180</v>
      </c>
      <c r="X254" t="s">
        <v>1181</v>
      </c>
      <c r="Y254" t="s">
        <v>1181</v>
      </c>
      <c r="Z254" t="s">
        <v>1181</v>
      </c>
      <c r="AA254" t="s">
        <v>1182</v>
      </c>
      <c r="AB254">
        <v>3196781</v>
      </c>
      <c r="AC254" t="s">
        <v>87</v>
      </c>
      <c r="AD254" t="s">
        <v>1404</v>
      </c>
      <c r="AE254" t="s">
        <v>1405</v>
      </c>
      <c r="AF254" s="96">
        <v>832615307</v>
      </c>
      <c r="AH254" t="s">
        <v>832</v>
      </c>
    </row>
    <row r="255" spans="4:34" x14ac:dyDescent="0.25">
      <c r="D255">
        <v>1136162</v>
      </c>
      <c r="E255">
        <v>91065134</v>
      </c>
      <c r="F255" s="91">
        <v>42728.345908009258</v>
      </c>
      <c r="G255" t="s">
        <v>87</v>
      </c>
      <c r="H255" s="23"/>
      <c r="I255" t="s">
        <v>1395</v>
      </c>
      <c r="L255">
        <v>1500</v>
      </c>
      <c r="M255" t="s">
        <v>1179</v>
      </c>
      <c r="O255">
        <v>0</v>
      </c>
      <c r="P255" t="s">
        <v>1180</v>
      </c>
      <c r="Q255" t="s">
        <v>1181</v>
      </c>
      <c r="R255" t="s">
        <v>1181</v>
      </c>
      <c r="S255" t="s">
        <v>1181</v>
      </c>
      <c r="T255" t="s">
        <v>1180</v>
      </c>
      <c r="U255" s="92">
        <v>42782.333333333336</v>
      </c>
      <c r="W255" t="s">
        <v>1180</v>
      </c>
      <c r="X255" t="s">
        <v>1181</v>
      </c>
      <c r="Y255" t="s">
        <v>1181</v>
      </c>
      <c r="Z255" t="s">
        <v>1181</v>
      </c>
      <c r="AA255" t="s">
        <v>1182</v>
      </c>
      <c r="AB255">
        <v>3196782</v>
      </c>
      <c r="AC255" t="s">
        <v>589</v>
      </c>
      <c r="AD255" t="s">
        <v>1406</v>
      </c>
      <c r="AE255" t="s">
        <v>1405</v>
      </c>
      <c r="AF255" s="96">
        <v>835355639</v>
      </c>
      <c r="AH255" t="s">
        <v>858</v>
      </c>
    </row>
    <row r="256" spans="4:34" x14ac:dyDescent="0.25">
      <c r="D256">
        <v>1136163</v>
      </c>
      <c r="E256">
        <v>13463950</v>
      </c>
      <c r="F256" s="91">
        <v>42728.298419502316</v>
      </c>
      <c r="G256" t="s">
        <v>534</v>
      </c>
      <c r="H256" s="23"/>
      <c r="I256" t="s">
        <v>1395</v>
      </c>
      <c r="L256">
        <v>1500</v>
      </c>
      <c r="M256" t="s">
        <v>1188</v>
      </c>
      <c r="O256">
        <v>0</v>
      </c>
      <c r="P256" t="s">
        <v>1180</v>
      </c>
      <c r="Q256" t="s">
        <v>1181</v>
      </c>
      <c r="R256" t="s">
        <v>1181</v>
      </c>
      <c r="S256" t="s">
        <v>1181</v>
      </c>
      <c r="T256" t="s">
        <v>1180</v>
      </c>
      <c r="U256" s="92">
        <v>42782.333333333336</v>
      </c>
      <c r="W256" t="s">
        <v>1180</v>
      </c>
      <c r="X256" t="s">
        <v>1181</v>
      </c>
      <c r="Y256" t="s">
        <v>1181</v>
      </c>
      <c r="Z256" t="s">
        <v>1181</v>
      </c>
      <c r="AA256" t="s">
        <v>1182</v>
      </c>
      <c r="AB256">
        <v>3196783</v>
      </c>
      <c r="AC256" t="s">
        <v>534</v>
      </c>
      <c r="AD256" t="s">
        <v>1341</v>
      </c>
      <c r="AE256" t="s">
        <v>1342</v>
      </c>
      <c r="AF256" s="96">
        <v>823930494</v>
      </c>
      <c r="AG256" t="s">
        <v>594</v>
      </c>
      <c r="AH256" t="s">
        <v>832</v>
      </c>
    </row>
    <row r="257" spans="4:34" x14ac:dyDescent="0.25">
      <c r="D257">
        <v>1136167</v>
      </c>
      <c r="E257">
        <v>21537063</v>
      </c>
      <c r="F257" s="91">
        <v>42728.30841755787</v>
      </c>
      <c r="G257" t="s">
        <v>538</v>
      </c>
      <c r="H257" s="23"/>
      <c r="I257" t="s">
        <v>1395</v>
      </c>
      <c r="L257">
        <v>1500</v>
      </c>
      <c r="M257" t="s">
        <v>1179</v>
      </c>
      <c r="O257">
        <v>0</v>
      </c>
      <c r="P257" t="s">
        <v>1180</v>
      </c>
      <c r="Q257" t="s">
        <v>1181</v>
      </c>
      <c r="R257" t="s">
        <v>1181</v>
      </c>
      <c r="S257" t="s">
        <v>1181</v>
      </c>
      <c r="T257" t="s">
        <v>1180</v>
      </c>
      <c r="U257" s="92">
        <v>42782.333333333336</v>
      </c>
      <c r="W257" t="s">
        <v>1180</v>
      </c>
      <c r="X257" t="s">
        <v>1181</v>
      </c>
      <c r="Y257" t="s">
        <v>1181</v>
      </c>
      <c r="Z257" t="s">
        <v>1181</v>
      </c>
      <c r="AA257" t="s">
        <v>1182</v>
      </c>
      <c r="AB257">
        <v>3196825</v>
      </c>
      <c r="AC257" t="s">
        <v>538</v>
      </c>
      <c r="AD257" t="s">
        <v>1345</v>
      </c>
      <c r="AE257" t="s">
        <v>1346</v>
      </c>
      <c r="AF257" s="96">
        <v>786510260</v>
      </c>
      <c r="AH257" t="s">
        <v>858</v>
      </c>
    </row>
    <row r="258" spans="4:34" x14ac:dyDescent="0.25">
      <c r="D258">
        <v>1136174</v>
      </c>
      <c r="E258">
        <v>80665011</v>
      </c>
      <c r="F258" s="91">
        <v>42728.31072666667</v>
      </c>
      <c r="G258" t="s">
        <v>538</v>
      </c>
      <c r="H258" s="23"/>
      <c r="I258" t="s">
        <v>1395</v>
      </c>
      <c r="L258">
        <v>1500</v>
      </c>
      <c r="M258" t="s">
        <v>1228</v>
      </c>
      <c r="O258">
        <v>0</v>
      </c>
      <c r="P258" t="s">
        <v>1180</v>
      </c>
      <c r="Q258" t="s">
        <v>1181</v>
      </c>
      <c r="R258" t="s">
        <v>1181</v>
      </c>
      <c r="S258" t="s">
        <v>1181</v>
      </c>
      <c r="T258" t="s">
        <v>1180</v>
      </c>
      <c r="U258" s="92">
        <v>42782.333333333336</v>
      </c>
      <c r="W258" t="s">
        <v>1180</v>
      </c>
      <c r="X258" t="s">
        <v>1181</v>
      </c>
      <c r="Y258" t="s">
        <v>1181</v>
      </c>
      <c r="Z258" t="s">
        <v>1181</v>
      </c>
      <c r="AA258" t="s">
        <v>1182</v>
      </c>
      <c r="AB258">
        <v>3196889</v>
      </c>
      <c r="AC258" t="s">
        <v>538</v>
      </c>
      <c r="AD258" t="s">
        <v>1345</v>
      </c>
      <c r="AE258" t="s">
        <v>1346</v>
      </c>
      <c r="AF258" s="96">
        <v>27786510260</v>
      </c>
      <c r="AH258" t="s">
        <v>832</v>
      </c>
    </row>
    <row r="259" spans="4:34" x14ac:dyDescent="0.25">
      <c r="D259">
        <v>1136193</v>
      </c>
      <c r="E259">
        <v>74012298</v>
      </c>
      <c r="F259" s="91">
        <v>42728.355698530089</v>
      </c>
      <c r="G259" t="s">
        <v>540</v>
      </c>
      <c r="H259" s="23"/>
      <c r="I259" t="s">
        <v>1395</v>
      </c>
      <c r="L259">
        <v>1500</v>
      </c>
      <c r="M259" t="s">
        <v>1179</v>
      </c>
      <c r="O259">
        <v>0</v>
      </c>
      <c r="P259" t="s">
        <v>1180</v>
      </c>
      <c r="Q259" t="s">
        <v>1181</v>
      </c>
      <c r="R259" t="s">
        <v>1181</v>
      </c>
      <c r="S259" t="s">
        <v>1181</v>
      </c>
      <c r="T259" t="s">
        <v>1180</v>
      </c>
      <c r="U259" s="92">
        <v>42782.333333333336</v>
      </c>
      <c r="W259" t="s">
        <v>1180</v>
      </c>
      <c r="X259" t="s">
        <v>1181</v>
      </c>
      <c r="Y259" t="s">
        <v>1181</v>
      </c>
      <c r="Z259" t="s">
        <v>1181</v>
      </c>
      <c r="AA259" t="s">
        <v>1182</v>
      </c>
      <c r="AB259">
        <v>3196992</v>
      </c>
      <c r="AC259" t="s">
        <v>540</v>
      </c>
      <c r="AD259" t="s">
        <v>1347</v>
      </c>
      <c r="AE259" t="s">
        <v>1348</v>
      </c>
      <c r="AF259" s="96">
        <v>824127938</v>
      </c>
      <c r="AH259" t="s">
        <v>832</v>
      </c>
    </row>
  </sheetData>
  <sortState ref="D2:AH235">
    <sortCondition ref="I2:I2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0"/>
  <sheetViews>
    <sheetView zoomScale="90" zoomScaleNormal="90" workbookViewId="0">
      <pane ySplit="1" topLeftCell="A175" activePane="bottomLeft" state="frozen"/>
      <selection pane="bottomLeft" activeCell="D194" sqref="D194"/>
    </sheetView>
  </sheetViews>
  <sheetFormatPr defaultRowHeight="15" x14ac:dyDescent="0.25"/>
  <cols>
    <col min="1" max="1" width="24.85546875" bestFit="1" customWidth="1"/>
    <col min="2" max="2" width="9.140625" style="11"/>
    <col min="3" max="3" width="14.85546875" style="11" bestFit="1" customWidth="1"/>
    <col min="4" max="4" width="51" bestFit="1" customWidth="1"/>
    <col min="5" max="5" width="31.85546875" bestFit="1" customWidth="1"/>
    <col min="6" max="6" width="14.28515625" bestFit="1" customWidth="1"/>
    <col min="7" max="7" width="31.28515625" bestFit="1" customWidth="1"/>
    <col min="8" max="8" width="9.140625" style="19"/>
    <col min="9" max="9" width="11" style="11" bestFit="1" customWidth="1"/>
    <col min="10" max="10" width="9.140625" style="19"/>
    <col min="11" max="11" width="9.140625" style="11"/>
    <col min="12" max="12" width="9.140625" style="20"/>
    <col min="13" max="13" width="9.140625" style="9"/>
    <col min="14" max="14" width="75.85546875" bestFit="1" customWidth="1"/>
    <col min="15" max="15" width="90.5703125" bestFit="1" customWidth="1"/>
  </cols>
  <sheetData>
    <row r="1" spans="1:15" s="32" customFormat="1" x14ac:dyDescent="0.25">
      <c r="A1" s="32" t="s">
        <v>113</v>
      </c>
      <c r="B1" s="32" t="s">
        <v>31</v>
      </c>
      <c r="C1" s="32" t="s">
        <v>799</v>
      </c>
      <c r="D1" s="32" t="s">
        <v>32</v>
      </c>
      <c r="E1" s="32" t="s">
        <v>33</v>
      </c>
      <c r="F1" s="32" t="s">
        <v>80</v>
      </c>
      <c r="G1" s="32" t="s">
        <v>34</v>
      </c>
      <c r="H1" s="18" t="s">
        <v>35</v>
      </c>
      <c r="I1" s="35" t="s">
        <v>36</v>
      </c>
      <c r="J1" s="18" t="s">
        <v>37</v>
      </c>
      <c r="K1" s="35" t="s">
        <v>36</v>
      </c>
      <c r="L1" s="18" t="s">
        <v>38</v>
      </c>
      <c r="M1" s="35" t="s">
        <v>36</v>
      </c>
    </row>
    <row r="2" spans="1:15" x14ac:dyDescent="0.25">
      <c r="A2" t="s">
        <v>146</v>
      </c>
    </row>
    <row r="3" spans="1:15" x14ac:dyDescent="0.25">
      <c r="A3" s="58" t="s">
        <v>647</v>
      </c>
      <c r="B3" s="38"/>
      <c r="C3" s="38"/>
      <c r="D3" s="37" t="s">
        <v>424</v>
      </c>
      <c r="E3" s="37" t="s">
        <v>342</v>
      </c>
      <c r="F3" s="37" t="s">
        <v>342</v>
      </c>
      <c r="G3" s="37"/>
      <c r="H3" s="38"/>
      <c r="I3" s="38"/>
      <c r="J3" s="38"/>
      <c r="K3" s="38"/>
      <c r="L3" s="39"/>
      <c r="M3" s="39"/>
      <c r="N3" s="37"/>
    </row>
    <row r="4" spans="1:15" x14ac:dyDescent="0.25">
      <c r="A4" s="58" t="s">
        <v>112</v>
      </c>
      <c r="B4" s="38"/>
      <c r="C4" s="38"/>
      <c r="D4" s="37" t="s">
        <v>459</v>
      </c>
      <c r="E4" s="37" t="s">
        <v>342</v>
      </c>
      <c r="F4" s="37" t="s">
        <v>460</v>
      </c>
      <c r="G4" s="37"/>
      <c r="H4" s="38"/>
      <c r="I4" s="38"/>
      <c r="J4" s="38" t="s">
        <v>42</v>
      </c>
      <c r="K4" s="38" t="s">
        <v>42</v>
      </c>
      <c r="L4" s="39"/>
      <c r="M4" s="39"/>
      <c r="N4" s="37"/>
    </row>
    <row r="5" spans="1:15" x14ac:dyDescent="0.25">
      <c r="A5" t="s">
        <v>303</v>
      </c>
      <c r="D5" t="s">
        <v>301</v>
      </c>
      <c r="G5" t="s">
        <v>302</v>
      </c>
    </row>
    <row r="6" spans="1:15" x14ac:dyDescent="0.25">
      <c r="A6" t="s">
        <v>770</v>
      </c>
      <c r="G6" t="s">
        <v>771</v>
      </c>
    </row>
    <row r="7" spans="1:15" x14ac:dyDescent="0.25">
      <c r="A7" s="23" t="s">
        <v>174</v>
      </c>
      <c r="B7" s="28"/>
      <c r="C7" s="28"/>
      <c r="D7" s="23" t="s">
        <v>187</v>
      </c>
      <c r="E7" s="23"/>
      <c r="F7" s="23"/>
      <c r="G7" s="23"/>
      <c r="H7" s="28"/>
      <c r="I7" s="28"/>
      <c r="J7" s="28" t="s">
        <v>42</v>
      </c>
      <c r="K7" s="28"/>
      <c r="L7" s="29"/>
      <c r="M7" s="29"/>
      <c r="N7" s="23"/>
      <c r="O7" s="24" t="s">
        <v>100</v>
      </c>
    </row>
    <row r="8" spans="1:15" x14ac:dyDescent="0.25">
      <c r="A8" s="58" t="s">
        <v>684</v>
      </c>
      <c r="B8" s="38"/>
      <c r="C8" s="38"/>
      <c r="D8" s="37" t="s">
        <v>536</v>
      </c>
      <c r="E8" s="37" t="s">
        <v>342</v>
      </c>
      <c r="F8" s="37" t="s">
        <v>537</v>
      </c>
      <c r="G8" s="37"/>
      <c r="H8" s="38"/>
      <c r="I8" s="38"/>
      <c r="J8" s="38"/>
      <c r="K8" s="38"/>
      <c r="L8" s="39"/>
      <c r="M8" s="39"/>
      <c r="N8" s="37"/>
      <c r="O8" s="40"/>
    </row>
    <row r="9" spans="1:15" x14ac:dyDescent="0.25">
      <c r="A9" s="58" t="s">
        <v>714</v>
      </c>
      <c r="B9" s="38"/>
      <c r="C9" s="38"/>
      <c r="D9" s="37" t="s">
        <v>621</v>
      </c>
      <c r="E9" s="37" t="s">
        <v>342</v>
      </c>
      <c r="F9" s="37" t="s">
        <v>622</v>
      </c>
      <c r="G9" s="37"/>
      <c r="H9" s="38"/>
      <c r="I9" s="38"/>
      <c r="J9" s="38"/>
      <c r="K9" s="38"/>
      <c r="L9" s="39"/>
      <c r="M9" s="39"/>
      <c r="N9" s="37"/>
      <c r="O9" s="40"/>
    </row>
    <row r="10" spans="1:15" x14ac:dyDescent="0.25">
      <c r="A10" s="58" t="s">
        <v>324</v>
      </c>
      <c r="B10" s="38"/>
      <c r="C10" s="38"/>
      <c r="D10" s="37" t="s">
        <v>325</v>
      </c>
      <c r="E10" s="37" t="s">
        <v>342</v>
      </c>
      <c r="F10" s="37" t="s">
        <v>502</v>
      </c>
      <c r="G10" s="37"/>
      <c r="H10" s="38"/>
      <c r="I10" s="38"/>
      <c r="J10" s="38"/>
      <c r="K10" s="38"/>
      <c r="L10" s="39"/>
      <c r="M10" s="39"/>
      <c r="N10" s="37"/>
    </row>
    <row r="11" spans="1:15" x14ac:dyDescent="0.25">
      <c r="A11" t="s">
        <v>95</v>
      </c>
      <c r="G11" t="s">
        <v>268</v>
      </c>
      <c r="N11" s="25" t="s">
        <v>99</v>
      </c>
    </row>
    <row r="12" spans="1:15" x14ac:dyDescent="0.25">
      <c r="A12" t="s">
        <v>818</v>
      </c>
      <c r="D12" t="s">
        <v>817</v>
      </c>
      <c r="G12" t="s">
        <v>819</v>
      </c>
      <c r="H12" s="19" t="s">
        <v>42</v>
      </c>
      <c r="I12" s="11" t="s">
        <v>42</v>
      </c>
      <c r="N12" s="25"/>
    </row>
    <row r="13" spans="1:15" x14ac:dyDescent="0.25">
      <c r="A13" t="s">
        <v>231</v>
      </c>
      <c r="D13" t="s">
        <v>258</v>
      </c>
      <c r="G13" t="s">
        <v>259</v>
      </c>
      <c r="H13" s="19" t="s">
        <v>42</v>
      </c>
      <c r="I13" s="11" t="s">
        <v>42</v>
      </c>
      <c r="J13" s="19" t="s">
        <v>42</v>
      </c>
      <c r="N13" s="40" t="s">
        <v>780</v>
      </c>
    </row>
    <row r="14" spans="1:15" x14ac:dyDescent="0.25">
      <c r="A14" s="58" t="s">
        <v>326</v>
      </c>
      <c r="B14" s="38"/>
      <c r="C14" s="38"/>
      <c r="D14" s="37" t="s">
        <v>327</v>
      </c>
      <c r="E14" s="37" t="s">
        <v>342</v>
      </c>
      <c r="F14" s="37" t="s">
        <v>477</v>
      </c>
      <c r="G14" s="37"/>
      <c r="H14" s="38"/>
      <c r="I14" s="38"/>
      <c r="J14" s="38"/>
      <c r="K14" s="38"/>
      <c r="L14" s="39"/>
      <c r="M14" s="39"/>
      <c r="N14" s="37"/>
    </row>
    <row r="15" spans="1:15" s="40" customFormat="1" x14ac:dyDescent="0.25">
      <c r="A15" s="59" t="s">
        <v>745</v>
      </c>
      <c r="B15" s="43"/>
      <c r="C15" s="43"/>
      <c r="D15" s="40" t="s">
        <v>744</v>
      </c>
      <c r="H15" s="43"/>
      <c r="I15" s="43"/>
      <c r="J15" s="43"/>
      <c r="K15" s="43"/>
      <c r="L15" s="44"/>
      <c r="M15" s="44"/>
      <c r="N15" s="40" t="s">
        <v>746</v>
      </c>
    </row>
    <row r="16" spans="1:15" x14ac:dyDescent="0.25">
      <c r="A16" t="s">
        <v>107</v>
      </c>
      <c r="J16" s="19" t="s">
        <v>42</v>
      </c>
      <c r="N16" t="s">
        <v>106</v>
      </c>
    </row>
    <row r="17" spans="1:15" x14ac:dyDescent="0.25">
      <c r="A17" s="37" t="s">
        <v>86</v>
      </c>
      <c r="B17" s="38" t="s">
        <v>42</v>
      </c>
      <c r="C17" s="38"/>
      <c r="D17" s="37" t="s">
        <v>87</v>
      </c>
      <c r="E17" s="37"/>
      <c r="F17" s="37" t="s">
        <v>586</v>
      </c>
      <c r="G17" s="37"/>
      <c r="H17" s="38" t="s">
        <v>42</v>
      </c>
      <c r="I17" s="38" t="s">
        <v>42</v>
      </c>
      <c r="J17" s="38"/>
      <c r="K17" s="38"/>
      <c r="L17" s="39"/>
      <c r="M17" s="39"/>
      <c r="N17" s="37"/>
    </row>
    <row r="18" spans="1:15" x14ac:dyDescent="0.25">
      <c r="A18" s="58" t="s">
        <v>715</v>
      </c>
      <c r="B18" s="38"/>
      <c r="C18" s="38"/>
      <c r="D18" s="37" t="s">
        <v>580</v>
      </c>
      <c r="E18" s="57" t="s">
        <v>581</v>
      </c>
      <c r="F18" s="37" t="s">
        <v>582</v>
      </c>
      <c r="G18" s="37"/>
      <c r="H18" s="38"/>
      <c r="I18" s="38"/>
      <c r="J18" s="38"/>
      <c r="K18" s="38"/>
      <c r="L18" s="39"/>
      <c r="M18" s="39"/>
      <c r="N18" s="37" t="s">
        <v>785</v>
      </c>
    </row>
    <row r="19" spans="1:15" x14ac:dyDescent="0.25">
      <c r="A19" s="58" t="s">
        <v>655</v>
      </c>
      <c r="B19" s="38"/>
      <c r="C19" s="38"/>
      <c r="D19" s="37" t="s">
        <v>439</v>
      </c>
      <c r="E19" s="37" t="s">
        <v>342</v>
      </c>
      <c r="F19" s="37" t="s">
        <v>440</v>
      </c>
      <c r="G19" s="37"/>
      <c r="H19" s="38"/>
      <c r="I19" s="38"/>
      <c r="J19" s="38"/>
      <c r="K19" s="38"/>
      <c r="L19" s="39"/>
      <c r="M19" s="39"/>
      <c r="N19" s="37"/>
    </row>
    <row r="20" spans="1:15" x14ac:dyDescent="0.25">
      <c r="A20" s="40" t="s">
        <v>311</v>
      </c>
      <c r="B20" s="43"/>
      <c r="C20" s="43"/>
      <c r="D20" s="40"/>
      <c r="E20" s="40"/>
      <c r="F20" s="40"/>
      <c r="G20" s="40"/>
      <c r="H20" s="43"/>
      <c r="I20" s="43"/>
      <c r="J20" s="43"/>
      <c r="K20" s="43"/>
      <c r="L20" s="44"/>
      <c r="M20" s="44"/>
      <c r="N20" s="40"/>
    </row>
    <row r="21" spans="1:15" x14ac:dyDescent="0.25">
      <c r="A21" t="s">
        <v>220</v>
      </c>
      <c r="G21" t="s">
        <v>816</v>
      </c>
      <c r="J21" s="19" t="s">
        <v>42</v>
      </c>
    </row>
    <row r="22" spans="1:15" x14ac:dyDescent="0.25">
      <c r="A22" s="58" t="s">
        <v>328</v>
      </c>
      <c r="B22" s="38"/>
      <c r="C22" s="38"/>
      <c r="D22" s="37" t="s">
        <v>329</v>
      </c>
      <c r="E22" s="37" t="s">
        <v>342</v>
      </c>
      <c r="F22" s="37" t="s">
        <v>377</v>
      </c>
      <c r="G22" s="37"/>
      <c r="H22" s="38"/>
      <c r="I22" s="38"/>
      <c r="J22" s="38"/>
      <c r="K22" s="38"/>
      <c r="L22" s="39"/>
      <c r="M22" s="39"/>
      <c r="N22" s="37"/>
    </row>
    <row r="23" spans="1:15" x14ac:dyDescent="0.25">
      <c r="A23" s="58" t="s">
        <v>330</v>
      </c>
      <c r="B23" s="38"/>
      <c r="C23" s="38"/>
      <c r="D23" s="37" t="s">
        <v>331</v>
      </c>
      <c r="E23" s="37" t="s">
        <v>342</v>
      </c>
      <c r="F23" s="37" t="s">
        <v>480</v>
      </c>
      <c r="G23" s="37"/>
      <c r="H23" s="38"/>
      <c r="I23" s="38"/>
      <c r="J23" s="38" t="s">
        <v>42</v>
      </c>
      <c r="K23" s="38"/>
      <c r="L23" s="39"/>
      <c r="M23" s="39"/>
      <c r="N23" s="37"/>
    </row>
    <row r="24" spans="1:15" x14ac:dyDescent="0.25">
      <c r="A24" s="58" t="s">
        <v>254</v>
      </c>
      <c r="B24" s="38" t="s">
        <v>42</v>
      </c>
      <c r="C24" s="38"/>
      <c r="D24" s="37" t="s">
        <v>365</v>
      </c>
      <c r="E24" s="37" t="s">
        <v>342</v>
      </c>
      <c r="F24" s="37" t="s">
        <v>366</v>
      </c>
      <c r="G24" s="37"/>
      <c r="H24" s="38"/>
      <c r="I24" s="38"/>
      <c r="J24" s="38"/>
      <c r="K24" s="38"/>
      <c r="L24" s="39"/>
      <c r="M24" s="39"/>
      <c r="N24" s="37"/>
    </row>
    <row r="25" spans="1:15" s="40" customFormat="1" x14ac:dyDescent="0.25">
      <c r="A25" s="59" t="s">
        <v>766</v>
      </c>
      <c r="B25" s="43"/>
      <c r="C25" s="43"/>
      <c r="G25" s="40" t="s">
        <v>767</v>
      </c>
      <c r="H25" s="43"/>
      <c r="I25" s="43"/>
      <c r="J25" s="43"/>
      <c r="K25" s="43"/>
      <c r="L25" s="44"/>
      <c r="M25" s="44"/>
    </row>
    <row r="26" spans="1:15" x14ac:dyDescent="0.25">
      <c r="A26" t="s">
        <v>136</v>
      </c>
      <c r="J26" s="19" t="s">
        <v>42</v>
      </c>
    </row>
    <row r="27" spans="1:15" x14ac:dyDescent="0.25">
      <c r="A27" s="58" t="s">
        <v>332</v>
      </c>
      <c r="B27" s="38"/>
      <c r="C27" s="38"/>
      <c r="D27" s="37" t="s">
        <v>333</v>
      </c>
      <c r="E27" s="37" t="s">
        <v>342</v>
      </c>
      <c r="F27" s="37" t="s">
        <v>385</v>
      </c>
      <c r="G27" s="37"/>
      <c r="H27" s="38"/>
      <c r="I27" s="38"/>
      <c r="J27" s="38" t="s">
        <v>42</v>
      </c>
      <c r="K27" s="38"/>
      <c r="L27" s="39"/>
      <c r="M27" s="39"/>
      <c r="N27" s="37"/>
      <c r="O27" s="40"/>
    </row>
    <row r="28" spans="1:15" s="40" customFormat="1" x14ac:dyDescent="0.25">
      <c r="A28" s="59" t="s">
        <v>763</v>
      </c>
      <c r="B28" s="43"/>
      <c r="C28" s="43"/>
      <c r="G28" s="40" t="s">
        <v>757</v>
      </c>
      <c r="H28" s="43"/>
      <c r="I28" s="43"/>
      <c r="J28" s="43" t="s">
        <v>42</v>
      </c>
      <c r="K28" s="43"/>
      <c r="L28" s="44"/>
      <c r="M28" s="44"/>
    </row>
    <row r="29" spans="1:15" x14ac:dyDescent="0.25">
      <c r="A29" t="s">
        <v>115</v>
      </c>
      <c r="J29" s="19" t="s">
        <v>42</v>
      </c>
    </row>
    <row r="30" spans="1:15" x14ac:dyDescent="0.25">
      <c r="A30" t="s">
        <v>119</v>
      </c>
    </row>
    <row r="31" spans="1:15" x14ac:dyDescent="0.25">
      <c r="A31" t="s">
        <v>117</v>
      </c>
      <c r="J31" s="19" t="s">
        <v>42</v>
      </c>
    </row>
    <row r="32" spans="1:15" x14ac:dyDescent="0.25">
      <c r="A32" t="s">
        <v>1698</v>
      </c>
      <c r="D32" t="s">
        <v>1697</v>
      </c>
      <c r="N32" t="s">
        <v>1701</v>
      </c>
    </row>
    <row r="33" spans="1:14" x14ac:dyDescent="0.25">
      <c r="A33" t="s">
        <v>92</v>
      </c>
      <c r="G33" t="s">
        <v>212</v>
      </c>
      <c r="J33" s="19" t="s">
        <v>42</v>
      </c>
      <c r="K33" s="11" t="s">
        <v>42</v>
      </c>
      <c r="N33" s="40" t="s">
        <v>243</v>
      </c>
    </row>
    <row r="34" spans="1:14" x14ac:dyDescent="0.25">
      <c r="A34" s="58" t="s">
        <v>675</v>
      </c>
      <c r="B34" s="38"/>
      <c r="C34" s="38"/>
      <c r="D34" s="37" t="s">
        <v>505</v>
      </c>
      <c r="E34" s="37" t="s">
        <v>342</v>
      </c>
      <c r="F34" s="37" t="s">
        <v>506</v>
      </c>
      <c r="G34" s="37"/>
      <c r="H34" s="38"/>
      <c r="I34" s="38"/>
      <c r="J34" s="38"/>
      <c r="K34" s="38"/>
      <c r="L34" s="39"/>
      <c r="M34" s="39"/>
      <c r="N34" s="37"/>
    </row>
    <row r="35" spans="1:14" x14ac:dyDescent="0.25">
      <c r="A35" s="58" t="s">
        <v>646</v>
      </c>
      <c r="B35" s="38"/>
      <c r="C35" s="38"/>
      <c r="D35" s="37" t="s">
        <v>413</v>
      </c>
      <c r="E35" s="37" t="s">
        <v>342</v>
      </c>
      <c r="F35" s="37" t="s">
        <v>414</v>
      </c>
      <c r="G35" s="37"/>
      <c r="H35" s="38"/>
      <c r="I35" s="38"/>
      <c r="J35" s="38"/>
      <c r="K35" s="38"/>
      <c r="L35" s="39"/>
      <c r="M35" s="39"/>
      <c r="N35" s="37"/>
    </row>
    <row r="36" spans="1:14" x14ac:dyDescent="0.25">
      <c r="A36" s="58" t="s">
        <v>644</v>
      </c>
      <c r="B36" s="38"/>
      <c r="C36" s="38"/>
      <c r="D36" s="37" t="s">
        <v>404</v>
      </c>
      <c r="E36" s="57" t="s">
        <v>405</v>
      </c>
      <c r="F36" s="37" t="s">
        <v>406</v>
      </c>
      <c r="G36" s="37"/>
      <c r="H36" s="38"/>
      <c r="I36" s="38"/>
      <c r="J36" s="38"/>
      <c r="K36" s="38"/>
      <c r="L36" s="39"/>
      <c r="M36" s="39"/>
      <c r="N36" s="37"/>
    </row>
    <row r="37" spans="1:14" x14ac:dyDescent="0.25">
      <c r="A37" s="58" t="s">
        <v>289</v>
      </c>
      <c r="B37" s="38" t="s">
        <v>42</v>
      </c>
      <c r="C37" s="38"/>
      <c r="D37" s="37" t="s">
        <v>290</v>
      </c>
      <c r="E37" s="37" t="s">
        <v>342</v>
      </c>
      <c r="F37" s="37" t="s">
        <v>497</v>
      </c>
      <c r="G37" s="37" t="s">
        <v>163</v>
      </c>
      <c r="H37" s="38"/>
      <c r="I37" s="38"/>
      <c r="J37" s="38"/>
      <c r="K37" s="38"/>
      <c r="L37" s="39"/>
      <c r="M37" s="39"/>
      <c r="N37" s="37"/>
    </row>
    <row r="38" spans="1:14" x14ac:dyDescent="0.25">
      <c r="A38" s="58" t="s">
        <v>701</v>
      </c>
      <c r="B38" s="38"/>
      <c r="C38" s="38"/>
      <c r="D38" s="37" t="s">
        <v>579</v>
      </c>
      <c r="E38" s="37" t="s">
        <v>342</v>
      </c>
      <c r="F38" s="37" t="s">
        <v>578</v>
      </c>
      <c r="G38" s="37"/>
      <c r="H38" s="38"/>
      <c r="I38" s="38"/>
      <c r="J38" s="38"/>
      <c r="K38" s="38"/>
      <c r="L38" s="39"/>
      <c r="M38" s="39"/>
      <c r="N38" s="37"/>
    </row>
    <row r="39" spans="1:14" x14ac:dyDescent="0.25">
      <c r="A39" s="58" t="s">
        <v>633</v>
      </c>
      <c r="B39" s="38"/>
      <c r="C39" s="38"/>
      <c r="D39" s="37" t="s">
        <v>359</v>
      </c>
      <c r="E39" s="37" t="s">
        <v>342</v>
      </c>
      <c r="F39" s="37" t="s">
        <v>360</v>
      </c>
      <c r="G39" s="37"/>
      <c r="H39" s="38"/>
      <c r="I39" s="38"/>
      <c r="J39" s="38"/>
      <c r="K39" s="38"/>
      <c r="L39" s="39"/>
      <c r="M39" s="39"/>
      <c r="N39" s="37"/>
    </row>
    <row r="40" spans="1:14" x14ac:dyDescent="0.25">
      <c r="A40" s="58" t="s">
        <v>249</v>
      </c>
      <c r="B40" s="38"/>
      <c r="C40" s="38"/>
      <c r="D40" s="37" t="s">
        <v>532</v>
      </c>
      <c r="E40" s="37" t="s">
        <v>342</v>
      </c>
      <c r="F40" s="37" t="s">
        <v>533</v>
      </c>
      <c r="G40" s="37"/>
      <c r="H40" s="38" t="s">
        <v>42</v>
      </c>
      <c r="I40" s="38"/>
      <c r="J40" s="38"/>
      <c r="K40" s="38"/>
      <c r="L40" s="39"/>
      <c r="M40" s="39"/>
      <c r="N40" s="37"/>
    </row>
    <row r="41" spans="1:14" x14ac:dyDescent="0.25">
      <c r="A41" t="s">
        <v>88</v>
      </c>
      <c r="D41" t="s">
        <v>101</v>
      </c>
      <c r="H41" s="19" t="s">
        <v>42</v>
      </c>
      <c r="J41" s="19" t="s">
        <v>42</v>
      </c>
      <c r="K41" s="11" t="s">
        <v>42</v>
      </c>
    </row>
    <row r="42" spans="1:14" x14ac:dyDescent="0.25">
      <c r="A42" t="s">
        <v>47</v>
      </c>
      <c r="H42" s="20" t="s">
        <v>42</v>
      </c>
      <c r="J42" s="20"/>
      <c r="K42" s="9"/>
    </row>
    <row r="43" spans="1:14" x14ac:dyDescent="0.25">
      <c r="A43" s="58" t="s">
        <v>704</v>
      </c>
      <c r="B43" s="38"/>
      <c r="C43" s="38"/>
      <c r="D43" s="37" t="s">
        <v>278</v>
      </c>
      <c r="E43" s="37" t="s">
        <v>342</v>
      </c>
      <c r="F43" s="37" t="s">
        <v>598</v>
      </c>
      <c r="G43" s="37"/>
      <c r="H43" s="39" t="s">
        <v>42</v>
      </c>
      <c r="I43" s="38" t="s">
        <v>42</v>
      </c>
      <c r="J43" s="38"/>
      <c r="K43" s="38"/>
      <c r="L43" s="39"/>
      <c r="M43" s="39"/>
      <c r="N43" s="37" t="s">
        <v>280</v>
      </c>
    </row>
    <row r="44" spans="1:14" x14ac:dyDescent="0.25">
      <c r="A44" s="58" t="s">
        <v>286</v>
      </c>
      <c r="B44" s="38"/>
      <c r="C44" s="38"/>
      <c r="D44" s="37" t="s">
        <v>285</v>
      </c>
      <c r="E44" s="37" t="s">
        <v>342</v>
      </c>
      <c r="F44" s="37" t="s">
        <v>592</v>
      </c>
      <c r="G44" s="37" t="s">
        <v>287</v>
      </c>
      <c r="H44" s="38"/>
      <c r="I44" s="38"/>
      <c r="J44" s="38"/>
      <c r="K44" s="38"/>
      <c r="L44" s="39"/>
      <c r="M44" s="39"/>
      <c r="N44" s="37"/>
    </row>
    <row r="45" spans="1:14" x14ac:dyDescent="0.25">
      <c r="A45" s="58" t="s">
        <v>668</v>
      </c>
      <c r="B45" s="38"/>
      <c r="C45" s="38"/>
      <c r="D45" s="37" t="s">
        <v>478</v>
      </c>
      <c r="E45" s="37" t="s">
        <v>342</v>
      </c>
      <c r="F45" s="37" t="s">
        <v>479</v>
      </c>
      <c r="G45" s="37" t="s">
        <v>752</v>
      </c>
      <c r="H45" s="38"/>
      <c r="I45" s="38"/>
      <c r="J45" s="38" t="s">
        <v>42</v>
      </c>
      <c r="K45" s="38"/>
      <c r="L45" s="39"/>
      <c r="M45" s="39"/>
      <c r="N45" s="37"/>
    </row>
    <row r="46" spans="1:14" x14ac:dyDescent="0.25">
      <c r="A46" t="s">
        <v>159</v>
      </c>
      <c r="J46" s="19" t="s">
        <v>42</v>
      </c>
      <c r="K46" s="11" t="s">
        <v>42</v>
      </c>
    </row>
    <row r="47" spans="1:14" x14ac:dyDescent="0.25">
      <c r="A47" s="58" t="s">
        <v>641</v>
      </c>
      <c r="B47" s="38"/>
      <c r="C47" s="38"/>
      <c r="D47" s="37" t="s">
        <v>395</v>
      </c>
      <c r="E47" s="37" t="s">
        <v>342</v>
      </c>
      <c r="F47" s="37" t="s">
        <v>396</v>
      </c>
      <c r="G47" s="37" t="s">
        <v>716</v>
      </c>
      <c r="H47" s="38"/>
      <c r="I47" s="38"/>
      <c r="J47" s="38" t="s">
        <v>42</v>
      </c>
      <c r="K47" s="38"/>
      <c r="L47" s="39"/>
      <c r="M47" s="39"/>
      <c r="N47" s="37"/>
    </row>
    <row r="48" spans="1:14" x14ac:dyDescent="0.25">
      <c r="A48" t="s">
        <v>173</v>
      </c>
    </row>
    <row r="49" spans="1:14" x14ac:dyDescent="0.25">
      <c r="A49" s="58" t="s">
        <v>632</v>
      </c>
      <c r="B49" s="38"/>
      <c r="C49" s="38"/>
      <c r="D49" s="37" t="s">
        <v>356</v>
      </c>
      <c r="E49" s="37" t="s">
        <v>357</v>
      </c>
      <c r="F49" s="37" t="s">
        <v>358</v>
      </c>
      <c r="G49" s="37"/>
      <c r="H49" s="38"/>
      <c r="I49" s="38"/>
      <c r="J49" s="38"/>
      <c r="K49" s="38"/>
      <c r="L49" s="39"/>
      <c r="M49" s="39"/>
      <c r="N49" s="37"/>
    </row>
    <row r="50" spans="1:14" x14ac:dyDescent="0.25">
      <c r="A50" t="s">
        <v>94</v>
      </c>
      <c r="J50" s="19" t="s">
        <v>42</v>
      </c>
      <c r="K50" s="11" t="s">
        <v>42</v>
      </c>
      <c r="N50" s="26" t="s">
        <v>103</v>
      </c>
    </row>
    <row r="51" spans="1:14" x14ac:dyDescent="0.25">
      <c r="A51" s="58" t="s">
        <v>645</v>
      </c>
      <c r="B51" s="38"/>
      <c r="C51" s="38"/>
      <c r="D51" s="37" t="s">
        <v>411</v>
      </c>
      <c r="E51" s="37" t="s">
        <v>342</v>
      </c>
      <c r="F51" s="37" t="s">
        <v>412</v>
      </c>
      <c r="G51" s="37" t="s">
        <v>717</v>
      </c>
      <c r="H51" s="38"/>
      <c r="I51" s="38"/>
      <c r="J51" s="38"/>
      <c r="K51" s="38"/>
      <c r="L51" s="39"/>
      <c r="M51" s="39"/>
      <c r="N51" s="37"/>
    </row>
    <row r="52" spans="1:14" x14ac:dyDescent="0.25">
      <c r="A52" s="58" t="s">
        <v>637</v>
      </c>
      <c r="B52" s="38"/>
      <c r="C52" s="38"/>
      <c r="D52" s="37" t="s">
        <v>378</v>
      </c>
      <c r="E52" s="37" t="s">
        <v>342</v>
      </c>
      <c r="F52" s="37" t="s">
        <v>379</v>
      </c>
      <c r="G52" s="37"/>
      <c r="H52" s="38"/>
      <c r="I52" s="38"/>
      <c r="J52" s="38"/>
      <c r="K52" s="38"/>
      <c r="L52" s="39"/>
      <c r="M52" s="39"/>
      <c r="N52" s="37"/>
    </row>
    <row r="53" spans="1:14" x14ac:dyDescent="0.25">
      <c r="A53" s="58" t="s">
        <v>718</v>
      </c>
      <c r="B53" s="38"/>
      <c r="C53" s="38"/>
      <c r="D53" s="37" t="s">
        <v>350</v>
      </c>
      <c r="E53" s="37" t="s">
        <v>342</v>
      </c>
      <c r="F53" s="37" t="s">
        <v>351</v>
      </c>
      <c r="G53" s="37"/>
      <c r="H53" s="38"/>
      <c r="I53" s="38"/>
      <c r="J53" s="38" t="s">
        <v>42</v>
      </c>
      <c r="K53" s="38"/>
      <c r="L53" s="39"/>
      <c r="M53" s="39"/>
      <c r="N53" s="37"/>
    </row>
    <row r="54" spans="1:14" x14ac:dyDescent="0.25">
      <c r="A54" t="s">
        <v>309</v>
      </c>
      <c r="J54" s="19" t="s">
        <v>42</v>
      </c>
      <c r="N54" s="26"/>
    </row>
    <row r="55" spans="1:14" x14ac:dyDescent="0.25">
      <c r="A55" t="s">
        <v>111</v>
      </c>
      <c r="J55" s="19" t="s">
        <v>42</v>
      </c>
      <c r="K55" s="11" t="s">
        <v>42</v>
      </c>
    </row>
    <row r="56" spans="1:14" x14ac:dyDescent="0.25">
      <c r="A56" s="58" t="s">
        <v>689</v>
      </c>
      <c r="B56" s="38"/>
      <c r="C56" s="38"/>
      <c r="D56" s="37" t="s">
        <v>549</v>
      </c>
      <c r="E56" s="37" t="s">
        <v>342</v>
      </c>
      <c r="F56" s="37" t="s">
        <v>550</v>
      </c>
      <c r="G56" s="37"/>
      <c r="H56" s="38"/>
      <c r="I56" s="38"/>
      <c r="J56" s="38"/>
      <c r="K56" s="38"/>
      <c r="L56" s="39"/>
      <c r="M56" s="39"/>
      <c r="N56" s="37"/>
    </row>
    <row r="57" spans="1:14" x14ac:dyDescent="0.25">
      <c r="A57" t="s">
        <v>90</v>
      </c>
      <c r="J57" s="19" t="s">
        <v>42</v>
      </c>
      <c r="K57" s="11" t="s">
        <v>42</v>
      </c>
    </row>
    <row r="58" spans="1:14" x14ac:dyDescent="0.25">
      <c r="A58" t="s">
        <v>755</v>
      </c>
      <c r="G58" t="s">
        <v>56</v>
      </c>
    </row>
    <row r="59" spans="1:14" x14ac:dyDescent="0.25">
      <c r="A59" t="s">
        <v>122</v>
      </c>
      <c r="J59" s="19" t="s">
        <v>42</v>
      </c>
      <c r="K59" s="11" t="s">
        <v>42</v>
      </c>
    </row>
    <row r="60" spans="1:14" x14ac:dyDescent="0.25">
      <c r="A60" t="s">
        <v>276</v>
      </c>
      <c r="D60" t="s">
        <v>277</v>
      </c>
      <c r="N60" s="24" t="s">
        <v>280</v>
      </c>
    </row>
    <row r="61" spans="1:14" x14ac:dyDescent="0.25">
      <c r="A61" s="58" t="s">
        <v>639</v>
      </c>
      <c r="B61" s="38"/>
      <c r="C61" s="38"/>
      <c r="D61" s="37" t="s">
        <v>386</v>
      </c>
      <c r="E61" s="37" t="s">
        <v>387</v>
      </c>
      <c r="F61" s="37" t="s">
        <v>388</v>
      </c>
      <c r="G61" s="37"/>
      <c r="H61" s="38"/>
      <c r="I61" s="38"/>
      <c r="J61" s="38" t="s">
        <v>42</v>
      </c>
      <c r="K61" s="38" t="s">
        <v>42</v>
      </c>
      <c r="L61" s="39"/>
      <c r="M61" s="39"/>
      <c r="N61" s="37"/>
    </row>
    <row r="62" spans="1:14" x14ac:dyDescent="0.25">
      <c r="A62" s="58" t="s">
        <v>696</v>
      </c>
      <c r="B62" s="38"/>
      <c r="C62" s="38"/>
      <c r="D62" s="37" t="s">
        <v>566</v>
      </c>
      <c r="E62" s="37" t="s">
        <v>342</v>
      </c>
      <c r="F62" s="37" t="s">
        <v>567</v>
      </c>
      <c r="G62" s="37"/>
      <c r="H62" s="38"/>
      <c r="I62" s="38"/>
      <c r="J62" s="38"/>
      <c r="K62" s="38"/>
      <c r="L62" s="39"/>
      <c r="M62" s="39"/>
      <c r="N62" s="37"/>
    </row>
    <row r="63" spans="1:14" x14ac:dyDescent="0.25">
      <c r="A63" s="58" t="s">
        <v>690</v>
      </c>
      <c r="B63" s="38"/>
      <c r="C63" s="38"/>
      <c r="D63" s="37" t="s">
        <v>551</v>
      </c>
      <c r="E63" s="37" t="s">
        <v>342</v>
      </c>
      <c r="F63" s="37" t="s">
        <v>552</v>
      </c>
      <c r="G63" s="37"/>
      <c r="H63" s="38"/>
      <c r="I63" s="38"/>
      <c r="J63" s="38"/>
      <c r="K63" s="38"/>
      <c r="L63" s="39"/>
      <c r="M63" s="39"/>
      <c r="N63" s="37"/>
    </row>
    <row r="64" spans="1:14" x14ac:dyDescent="0.25">
      <c r="A64" s="58" t="s">
        <v>677</v>
      </c>
      <c r="B64" s="38"/>
      <c r="C64" s="38"/>
      <c r="D64" s="37" t="s">
        <v>513</v>
      </c>
      <c r="E64" s="37" t="s">
        <v>342</v>
      </c>
      <c r="F64" s="37" t="s">
        <v>514</v>
      </c>
      <c r="G64" s="37" t="s">
        <v>163</v>
      </c>
      <c r="H64" s="38"/>
      <c r="I64" s="38"/>
      <c r="J64" s="38" t="s">
        <v>42</v>
      </c>
      <c r="K64" s="38"/>
      <c r="L64" s="39"/>
      <c r="M64" s="39"/>
      <c r="N64" s="37"/>
    </row>
    <row r="65" spans="1:14" x14ac:dyDescent="0.25">
      <c r="A65" t="s">
        <v>237</v>
      </c>
      <c r="J65" s="19" t="s">
        <v>42</v>
      </c>
    </row>
    <row r="66" spans="1:14" x14ac:dyDescent="0.25">
      <c r="A66" t="s">
        <v>211</v>
      </c>
      <c r="H66" s="19" t="s">
        <v>42</v>
      </c>
      <c r="I66" s="11" t="s">
        <v>42</v>
      </c>
      <c r="N66" t="s">
        <v>188</v>
      </c>
    </row>
    <row r="67" spans="1:14" x14ac:dyDescent="0.25">
      <c r="A67" s="58" t="s">
        <v>256</v>
      </c>
      <c r="B67" s="38" t="s">
        <v>42</v>
      </c>
      <c r="C67" s="38"/>
      <c r="D67" s="37" t="s">
        <v>528</v>
      </c>
      <c r="E67" s="37" t="s">
        <v>342</v>
      </c>
      <c r="F67" s="37" t="s">
        <v>529</v>
      </c>
      <c r="G67" s="37"/>
      <c r="H67" s="38"/>
      <c r="I67" s="38"/>
      <c r="J67" s="38"/>
      <c r="K67" s="38"/>
      <c r="L67" s="39"/>
      <c r="M67" s="39"/>
      <c r="N67" s="37"/>
    </row>
    <row r="68" spans="1:14" x14ac:dyDescent="0.25">
      <c r="A68" t="s">
        <v>217</v>
      </c>
      <c r="J68" s="19" t="s">
        <v>42</v>
      </c>
      <c r="K68" s="11" t="s">
        <v>42</v>
      </c>
    </row>
    <row r="69" spans="1:14" x14ac:dyDescent="0.25">
      <c r="A69" t="s">
        <v>127</v>
      </c>
      <c r="J69" s="19" t="s">
        <v>42</v>
      </c>
    </row>
    <row r="70" spans="1:14" x14ac:dyDescent="0.25">
      <c r="A70" s="58" t="s">
        <v>651</v>
      </c>
      <c r="B70" s="38"/>
      <c r="C70" s="38"/>
      <c r="D70" s="37" t="s">
        <v>431</v>
      </c>
      <c r="E70" s="37" t="s">
        <v>342</v>
      </c>
      <c r="F70" s="37" t="s">
        <v>432</v>
      </c>
      <c r="G70" s="37"/>
      <c r="H70" s="38"/>
      <c r="I70" s="38"/>
      <c r="J70" s="38"/>
      <c r="K70" s="38"/>
      <c r="L70" s="39"/>
      <c r="M70" s="39"/>
      <c r="N70" s="37"/>
    </row>
    <row r="71" spans="1:14" x14ac:dyDescent="0.25">
      <c r="A71" t="s">
        <v>51</v>
      </c>
      <c r="H71" s="20"/>
      <c r="J71" s="20" t="s">
        <v>42</v>
      </c>
      <c r="K71" s="9" t="s">
        <v>42</v>
      </c>
    </row>
    <row r="72" spans="1:14" x14ac:dyDescent="0.25">
      <c r="A72" s="58" t="s">
        <v>660</v>
      </c>
      <c r="B72" s="38"/>
      <c r="C72" s="38"/>
      <c r="D72" s="37" t="s">
        <v>452</v>
      </c>
      <c r="E72" s="37" t="s">
        <v>342</v>
      </c>
      <c r="F72" s="37" t="s">
        <v>453</v>
      </c>
      <c r="G72" s="37"/>
      <c r="H72" s="38"/>
      <c r="I72" s="38"/>
      <c r="J72" s="38" t="s">
        <v>42</v>
      </c>
      <c r="K72" s="38"/>
      <c r="L72" s="39"/>
      <c r="M72" s="39"/>
      <c r="N72" s="37"/>
    </row>
    <row r="73" spans="1:14" x14ac:dyDescent="0.25">
      <c r="A73" s="58" t="s">
        <v>705</v>
      </c>
      <c r="B73" s="38"/>
      <c r="C73" s="38"/>
      <c r="D73" s="37" t="s">
        <v>599</v>
      </c>
      <c r="E73" s="37" t="s">
        <v>342</v>
      </c>
      <c r="F73" s="37" t="s">
        <v>600</v>
      </c>
      <c r="G73" s="37" t="s">
        <v>720</v>
      </c>
      <c r="H73" s="38"/>
      <c r="I73" s="38"/>
      <c r="J73" s="38" t="s">
        <v>42</v>
      </c>
      <c r="K73" s="38"/>
      <c r="L73" s="39"/>
      <c r="M73" s="39"/>
      <c r="N73" s="37" t="s">
        <v>784</v>
      </c>
    </row>
    <row r="74" spans="1:14" x14ac:dyDescent="0.25">
      <c r="A74" s="58" t="s">
        <v>648</v>
      </c>
      <c r="B74" s="38"/>
      <c r="C74" s="38"/>
      <c r="D74" s="37" t="s">
        <v>425</v>
      </c>
      <c r="E74" s="37" t="s">
        <v>342</v>
      </c>
      <c r="F74" s="37" t="s">
        <v>426</v>
      </c>
      <c r="G74" s="37" t="s">
        <v>719</v>
      </c>
      <c r="H74" s="38"/>
      <c r="I74" s="38"/>
      <c r="J74" s="38"/>
      <c r="K74" s="38"/>
      <c r="L74" s="39"/>
      <c r="M74" s="39"/>
      <c r="N74" s="37"/>
    </row>
    <row r="75" spans="1:14" x14ac:dyDescent="0.25">
      <c r="A75" t="s">
        <v>137</v>
      </c>
      <c r="J75" s="19" t="s">
        <v>42</v>
      </c>
    </row>
    <row r="76" spans="1:14" x14ac:dyDescent="0.25">
      <c r="A76" t="s">
        <v>134</v>
      </c>
      <c r="G76" t="s">
        <v>135</v>
      </c>
      <c r="J76" s="19" t="s">
        <v>42</v>
      </c>
    </row>
    <row r="77" spans="1:14" x14ac:dyDescent="0.25">
      <c r="A77" s="58" t="s">
        <v>694</v>
      </c>
      <c r="B77" s="38"/>
      <c r="C77" s="38"/>
      <c r="D77" s="37" t="s">
        <v>561</v>
      </c>
      <c r="E77" s="37" t="s">
        <v>342</v>
      </c>
      <c r="F77" s="37" t="s">
        <v>562</v>
      </c>
      <c r="G77" s="37"/>
      <c r="H77" s="38"/>
      <c r="I77" s="38"/>
      <c r="J77" s="38" t="s">
        <v>42</v>
      </c>
      <c r="K77" s="38"/>
      <c r="L77" s="39"/>
      <c r="M77" s="39"/>
      <c r="N77" s="37"/>
    </row>
    <row r="78" spans="1:14" x14ac:dyDescent="0.25">
      <c r="A78" t="s">
        <v>312</v>
      </c>
      <c r="J78" s="19" t="s">
        <v>42</v>
      </c>
    </row>
    <row r="79" spans="1:14" x14ac:dyDescent="0.25">
      <c r="A79" t="s">
        <v>315</v>
      </c>
    </row>
    <row r="80" spans="1:14" x14ac:dyDescent="0.25">
      <c r="A80" t="s">
        <v>223</v>
      </c>
    </row>
    <row r="81" spans="1:14" x14ac:dyDescent="0.25">
      <c r="A81" t="s">
        <v>70</v>
      </c>
      <c r="D81" t="s">
        <v>71</v>
      </c>
      <c r="H81" s="19" t="s">
        <v>42</v>
      </c>
      <c r="N81" t="s">
        <v>72</v>
      </c>
    </row>
    <row r="82" spans="1:14" x14ac:dyDescent="0.25">
      <c r="A82" t="s">
        <v>128</v>
      </c>
      <c r="J82" s="19" t="s">
        <v>42</v>
      </c>
    </row>
    <row r="83" spans="1:14" x14ac:dyDescent="0.25">
      <c r="A83" t="s">
        <v>96</v>
      </c>
      <c r="J83" s="19" t="s">
        <v>42</v>
      </c>
      <c r="K83" s="11" t="s">
        <v>42</v>
      </c>
    </row>
    <row r="84" spans="1:14" x14ac:dyDescent="0.25">
      <c r="A84" t="s">
        <v>292</v>
      </c>
      <c r="D84" t="s">
        <v>291</v>
      </c>
      <c r="H84" s="19" t="s">
        <v>42</v>
      </c>
      <c r="I84" s="11" t="s">
        <v>42</v>
      </c>
      <c r="J84" s="19" t="s">
        <v>42</v>
      </c>
    </row>
    <row r="85" spans="1:14" x14ac:dyDescent="0.25">
      <c r="A85" t="s">
        <v>320</v>
      </c>
    </row>
    <row r="86" spans="1:14" x14ac:dyDescent="0.25">
      <c r="A86" s="58" t="s">
        <v>186</v>
      </c>
      <c r="B86" s="38"/>
      <c r="C86" s="38"/>
      <c r="D86" s="37" t="s">
        <v>381</v>
      </c>
      <c r="E86" s="37" t="s">
        <v>342</v>
      </c>
      <c r="F86" s="37" t="s">
        <v>382</v>
      </c>
      <c r="G86" s="37"/>
      <c r="H86" s="38"/>
      <c r="I86" s="38"/>
      <c r="J86" s="38"/>
      <c r="K86" s="38"/>
      <c r="L86" s="39"/>
      <c r="M86" s="39"/>
      <c r="N86" s="37"/>
    </row>
    <row r="87" spans="1:14" x14ac:dyDescent="0.25">
      <c r="A87" t="s">
        <v>226</v>
      </c>
      <c r="J87" s="19" t="s">
        <v>42</v>
      </c>
    </row>
    <row r="88" spans="1:14" x14ac:dyDescent="0.25">
      <c r="A88" s="58" t="s">
        <v>649</v>
      </c>
      <c r="B88" s="38"/>
      <c r="C88" s="38"/>
      <c r="D88" s="37" t="s">
        <v>427</v>
      </c>
      <c r="E88" s="37" t="s">
        <v>342</v>
      </c>
      <c r="F88" s="37" t="s">
        <v>428</v>
      </c>
      <c r="G88" s="37"/>
      <c r="H88" s="38"/>
      <c r="I88" s="38"/>
      <c r="J88" s="38"/>
      <c r="K88" s="38"/>
      <c r="L88" s="39"/>
      <c r="M88" s="39"/>
      <c r="N88" s="37"/>
    </row>
    <row r="89" spans="1:14" x14ac:dyDescent="0.25">
      <c r="A89" t="s">
        <v>310</v>
      </c>
      <c r="J89" s="19" t="s">
        <v>42</v>
      </c>
    </row>
    <row r="90" spans="1:14" x14ac:dyDescent="0.25">
      <c r="A90" s="58" t="s">
        <v>656</v>
      </c>
      <c r="B90" s="38"/>
      <c r="C90" s="38"/>
      <c r="D90" s="37" t="s">
        <v>441</v>
      </c>
      <c r="E90" s="37" t="s">
        <v>342</v>
      </c>
      <c r="F90" s="37" t="s">
        <v>442</v>
      </c>
      <c r="G90" s="37"/>
      <c r="H90" s="38"/>
      <c r="I90" s="38"/>
      <c r="J90" s="38" t="s">
        <v>42</v>
      </c>
      <c r="K90" s="38"/>
      <c r="L90" s="39"/>
      <c r="M90" s="39"/>
      <c r="N90" s="37"/>
    </row>
    <row r="91" spans="1:14" x14ac:dyDescent="0.25">
      <c r="A91" s="58" t="s">
        <v>721</v>
      </c>
      <c r="B91" s="38"/>
      <c r="C91" s="38"/>
      <c r="D91" s="37" t="s">
        <v>507</v>
      </c>
      <c r="E91" s="57"/>
      <c r="F91" s="37" t="s">
        <v>508</v>
      </c>
      <c r="G91" s="37"/>
      <c r="H91" s="38"/>
      <c r="I91" s="38"/>
      <c r="J91" s="38"/>
      <c r="K91" s="38"/>
      <c r="L91" s="39"/>
      <c r="M91" s="39"/>
      <c r="N91" s="37"/>
    </row>
    <row r="92" spans="1:14" x14ac:dyDescent="0.25">
      <c r="A92" t="s">
        <v>52</v>
      </c>
      <c r="D92" t="s">
        <v>53</v>
      </c>
      <c r="G92" t="s">
        <v>54</v>
      </c>
      <c r="H92" s="19" t="s">
        <v>42</v>
      </c>
      <c r="J92" s="20"/>
      <c r="K92" s="9"/>
    </row>
    <row r="93" spans="1:14" x14ac:dyDescent="0.25">
      <c r="A93" s="58" t="s">
        <v>670</v>
      </c>
      <c r="B93" s="38"/>
      <c r="C93" s="38"/>
      <c r="D93" s="37" t="s">
        <v>483</v>
      </c>
      <c r="E93" s="37" t="s">
        <v>342</v>
      </c>
      <c r="F93" s="37" t="s">
        <v>484</v>
      </c>
      <c r="G93" s="37"/>
      <c r="H93" s="38"/>
      <c r="I93" s="38"/>
      <c r="J93" s="38"/>
      <c r="K93" s="38"/>
      <c r="L93" s="39"/>
      <c r="M93" s="39"/>
      <c r="N93" s="37"/>
    </row>
    <row r="94" spans="1:14" x14ac:dyDescent="0.25">
      <c r="A94" s="58" t="s">
        <v>708</v>
      </c>
      <c r="B94" s="38" t="s">
        <v>42</v>
      </c>
      <c r="C94" s="38"/>
      <c r="D94" s="37" t="s">
        <v>606</v>
      </c>
      <c r="E94" s="37" t="s">
        <v>342</v>
      </c>
      <c r="F94" s="37" t="s">
        <v>607</v>
      </c>
      <c r="G94" s="37"/>
      <c r="H94" s="38"/>
      <c r="I94" s="38"/>
      <c r="J94" s="38" t="s">
        <v>42</v>
      </c>
      <c r="K94" s="38" t="s">
        <v>42</v>
      </c>
      <c r="L94" s="39"/>
      <c r="M94" s="39"/>
      <c r="N94" s="37"/>
    </row>
    <row r="95" spans="1:14" x14ac:dyDescent="0.25">
      <c r="A95" s="58" t="s">
        <v>654</v>
      </c>
      <c r="B95" s="38"/>
      <c r="C95" s="38"/>
      <c r="D95" s="37" t="s">
        <v>437</v>
      </c>
      <c r="E95" s="37" t="s">
        <v>342</v>
      </c>
      <c r="F95" s="37" t="s">
        <v>438</v>
      </c>
      <c r="G95" s="37" t="s">
        <v>722</v>
      </c>
      <c r="H95" s="38"/>
      <c r="I95" s="38"/>
      <c r="J95" s="38"/>
      <c r="K95" s="38"/>
      <c r="L95" s="39"/>
      <c r="M95" s="39"/>
      <c r="N95" s="37"/>
    </row>
    <row r="96" spans="1:14" x14ac:dyDescent="0.25">
      <c r="A96" t="s">
        <v>307</v>
      </c>
      <c r="J96" s="20" t="s">
        <v>42</v>
      </c>
      <c r="K96" s="9"/>
    </row>
    <row r="97" spans="1:15" x14ac:dyDescent="0.25">
      <c r="A97" s="58" t="s">
        <v>710</v>
      </c>
      <c r="B97" s="38"/>
      <c r="C97" s="38"/>
      <c r="D97" s="37" t="s">
        <v>611</v>
      </c>
      <c r="E97" s="37" t="s">
        <v>342</v>
      </c>
      <c r="F97" s="37" t="s">
        <v>612</v>
      </c>
      <c r="G97" s="37"/>
      <c r="H97" s="38"/>
      <c r="I97" s="38"/>
      <c r="J97" s="38" t="s">
        <v>42</v>
      </c>
      <c r="K97" s="38" t="s">
        <v>42</v>
      </c>
      <c r="L97" s="39"/>
      <c r="M97" s="39"/>
      <c r="N97" s="37"/>
    </row>
    <row r="98" spans="1:15" x14ac:dyDescent="0.25">
      <c r="A98" s="23" t="s">
        <v>50</v>
      </c>
      <c r="B98" s="28"/>
      <c r="C98" s="28"/>
      <c r="D98" s="23"/>
      <c r="E98" s="23"/>
      <c r="F98" s="23"/>
      <c r="G98" s="23"/>
      <c r="H98" s="29" t="s">
        <v>42</v>
      </c>
      <c r="I98" s="28"/>
      <c r="J98" s="29"/>
      <c r="K98" s="29"/>
      <c r="L98" s="29"/>
      <c r="M98" s="29"/>
      <c r="N98" s="23"/>
    </row>
    <row r="99" spans="1:15" x14ac:dyDescent="0.25">
      <c r="A99" s="58" t="s">
        <v>628</v>
      </c>
      <c r="B99" s="38"/>
      <c r="C99" s="38"/>
      <c r="D99" s="37" t="s">
        <v>723</v>
      </c>
      <c r="E99" s="37" t="s">
        <v>337</v>
      </c>
      <c r="F99" s="37" t="s">
        <v>338</v>
      </c>
      <c r="G99" s="37"/>
      <c r="H99" s="38"/>
      <c r="I99" s="38"/>
      <c r="J99" s="38"/>
      <c r="K99" s="38"/>
      <c r="L99" s="39"/>
      <c r="M99" s="39"/>
      <c r="N99" s="37"/>
    </row>
    <row r="100" spans="1:15" x14ac:dyDescent="0.25">
      <c r="A100" t="s">
        <v>239</v>
      </c>
      <c r="H100" s="20"/>
      <c r="J100" s="20" t="s">
        <v>42</v>
      </c>
      <c r="K100" s="9" t="s">
        <v>42</v>
      </c>
    </row>
    <row r="101" spans="1:15" s="40" customFormat="1" x14ac:dyDescent="0.25">
      <c r="A101" t="s">
        <v>108</v>
      </c>
      <c r="B101" s="11"/>
      <c r="C101" s="11"/>
      <c r="D101"/>
      <c r="E101"/>
      <c r="F101"/>
      <c r="G101"/>
      <c r="H101" s="19"/>
      <c r="I101" s="11"/>
      <c r="J101" s="19" t="s">
        <v>42</v>
      </c>
      <c r="K101" s="11"/>
      <c r="L101" s="20"/>
      <c r="M101" s="9"/>
      <c r="N101" t="s">
        <v>106</v>
      </c>
      <c r="O101"/>
    </row>
    <row r="102" spans="1:15" x14ac:dyDescent="0.25">
      <c r="A102" t="s">
        <v>235</v>
      </c>
      <c r="J102" s="19" t="s">
        <v>42</v>
      </c>
      <c r="O102" s="40"/>
    </row>
    <row r="103" spans="1:15" x14ac:dyDescent="0.25">
      <c r="A103" t="s">
        <v>264</v>
      </c>
      <c r="D103" s="40" t="s">
        <v>265</v>
      </c>
      <c r="H103" s="19" t="s">
        <v>42</v>
      </c>
    </row>
    <row r="104" spans="1:15" x14ac:dyDescent="0.25">
      <c r="A104" s="58" t="s">
        <v>65</v>
      </c>
      <c r="B104" s="38" t="s">
        <v>42</v>
      </c>
      <c r="C104" s="38"/>
      <c r="D104" s="37" t="s">
        <v>415</v>
      </c>
      <c r="E104" s="37" t="s">
        <v>416</v>
      </c>
      <c r="F104" s="37" t="s">
        <v>417</v>
      </c>
      <c r="G104" s="37" t="s">
        <v>252</v>
      </c>
      <c r="H104" s="38"/>
      <c r="I104" s="38"/>
      <c r="J104" s="38"/>
      <c r="K104" s="38"/>
      <c r="L104" s="39" t="s">
        <v>42</v>
      </c>
      <c r="M104" s="39" t="s">
        <v>42</v>
      </c>
      <c r="N104" s="37"/>
    </row>
    <row r="105" spans="1:15" s="40" customFormat="1" x14ac:dyDescent="0.25">
      <c r="A105" s="59" t="s">
        <v>788</v>
      </c>
      <c r="B105" s="43"/>
      <c r="C105" s="43"/>
      <c r="G105" s="40" t="s">
        <v>56</v>
      </c>
      <c r="H105" s="43"/>
      <c r="I105" s="43"/>
      <c r="J105" s="43"/>
      <c r="K105" s="43"/>
      <c r="L105" s="44"/>
      <c r="M105" s="44"/>
      <c r="N105" s="40" t="s">
        <v>789</v>
      </c>
    </row>
    <row r="106" spans="1:15" x14ac:dyDescent="0.25">
      <c r="A106" s="58" t="s">
        <v>180</v>
      </c>
      <c r="B106" s="38"/>
      <c r="C106" s="38"/>
      <c r="D106" s="37" t="s">
        <v>525</v>
      </c>
      <c r="E106" s="57" t="s">
        <v>526</v>
      </c>
      <c r="F106" s="37" t="s">
        <v>527</v>
      </c>
      <c r="G106" s="37"/>
      <c r="H106" s="38"/>
      <c r="I106" s="38"/>
      <c r="J106" s="38" t="s">
        <v>42</v>
      </c>
      <c r="K106" s="38" t="s">
        <v>42</v>
      </c>
      <c r="L106" s="39"/>
      <c r="M106" s="39"/>
      <c r="N106" s="37" t="s">
        <v>245</v>
      </c>
    </row>
    <row r="107" spans="1:15" x14ac:dyDescent="0.25">
      <c r="A107" t="s">
        <v>162</v>
      </c>
      <c r="J107" s="19" t="s">
        <v>42</v>
      </c>
    </row>
    <row r="108" spans="1:15" x14ac:dyDescent="0.25">
      <c r="A108" t="s">
        <v>233</v>
      </c>
    </row>
    <row r="109" spans="1:15" x14ac:dyDescent="0.25">
      <c r="A109" s="58" t="s">
        <v>657</v>
      </c>
      <c r="B109" s="38"/>
      <c r="C109" s="38"/>
      <c r="D109" s="37" t="s">
        <v>443</v>
      </c>
      <c r="E109" s="37" t="s">
        <v>342</v>
      </c>
      <c r="F109" s="37" t="s">
        <v>444</v>
      </c>
      <c r="G109" s="37"/>
      <c r="H109" s="38"/>
      <c r="I109" s="38"/>
      <c r="J109" s="38" t="s">
        <v>42</v>
      </c>
      <c r="K109" s="38"/>
      <c r="L109" s="39"/>
      <c r="M109" s="39"/>
      <c r="N109" s="37"/>
    </row>
    <row r="110" spans="1:15" x14ac:dyDescent="0.25">
      <c r="A110" t="s">
        <v>253</v>
      </c>
      <c r="J110" s="19" t="s">
        <v>42</v>
      </c>
    </row>
    <row r="111" spans="1:15" x14ac:dyDescent="0.25">
      <c r="A111" t="s">
        <v>768</v>
      </c>
      <c r="G111" t="s">
        <v>769</v>
      </c>
      <c r="J111" s="19" t="s">
        <v>42</v>
      </c>
    </row>
    <row r="112" spans="1:15" x14ac:dyDescent="0.25">
      <c r="A112" t="s">
        <v>219</v>
      </c>
      <c r="J112" s="19" t="s">
        <v>42</v>
      </c>
    </row>
    <row r="113" spans="1:14" x14ac:dyDescent="0.25">
      <c r="A113" t="s">
        <v>313</v>
      </c>
    </row>
    <row r="114" spans="1:14" x14ac:dyDescent="0.25">
      <c r="A114" t="s">
        <v>216</v>
      </c>
      <c r="J114" s="19" t="s">
        <v>42</v>
      </c>
    </row>
    <row r="115" spans="1:14" x14ac:dyDescent="0.25">
      <c r="A115" t="s">
        <v>148</v>
      </c>
      <c r="J115" s="19" t="s">
        <v>42</v>
      </c>
    </row>
    <row r="116" spans="1:14" x14ac:dyDescent="0.25">
      <c r="A116" t="s">
        <v>218</v>
      </c>
    </row>
    <row r="117" spans="1:14" x14ac:dyDescent="0.25">
      <c r="A117" t="s">
        <v>247</v>
      </c>
      <c r="D117" t="s">
        <v>248</v>
      </c>
      <c r="H117" s="19" t="s">
        <v>42</v>
      </c>
      <c r="I117" s="11" t="s">
        <v>42</v>
      </c>
    </row>
    <row r="118" spans="1:14" x14ac:dyDescent="0.25">
      <c r="A118" t="s">
        <v>139</v>
      </c>
      <c r="G118" t="s">
        <v>56</v>
      </c>
    </row>
    <row r="119" spans="1:14" x14ac:dyDescent="0.25">
      <c r="A119" s="58" t="s">
        <v>707</v>
      </c>
      <c r="B119" s="38"/>
      <c r="C119" s="38"/>
      <c r="D119" s="37" t="s">
        <v>604</v>
      </c>
      <c r="E119" s="37" t="s">
        <v>342</v>
      </c>
      <c r="F119" s="37" t="s">
        <v>605</v>
      </c>
      <c r="G119" s="37"/>
      <c r="H119" s="38"/>
      <c r="I119" s="38"/>
      <c r="J119" s="38" t="s">
        <v>42</v>
      </c>
      <c r="K119" s="38"/>
      <c r="L119" s="39"/>
      <c r="M119" s="39"/>
      <c r="N119" s="37"/>
    </row>
    <row r="120" spans="1:14" x14ac:dyDescent="0.25">
      <c r="A120" s="58" t="s">
        <v>680</v>
      </c>
      <c r="B120" s="38"/>
      <c r="C120" s="38"/>
      <c r="D120" s="37" t="s">
        <v>518</v>
      </c>
      <c r="E120" s="37" t="s">
        <v>342</v>
      </c>
      <c r="F120" s="37" t="s">
        <v>519</v>
      </c>
      <c r="G120" s="37"/>
      <c r="H120" s="38"/>
      <c r="I120" s="38"/>
      <c r="J120" s="38" t="s">
        <v>42</v>
      </c>
      <c r="K120" s="38"/>
      <c r="L120" s="39"/>
      <c r="M120" s="39"/>
      <c r="N120" s="37"/>
    </row>
    <row r="121" spans="1:14" x14ac:dyDescent="0.25">
      <c r="A121" s="37" t="s">
        <v>109</v>
      </c>
      <c r="B121" s="38"/>
      <c r="C121" s="38"/>
      <c r="D121" s="37" t="s">
        <v>461</v>
      </c>
      <c r="E121" s="37" t="s">
        <v>342</v>
      </c>
      <c r="F121" s="37" t="s">
        <v>462</v>
      </c>
      <c r="G121" s="37"/>
      <c r="H121" s="38"/>
      <c r="I121" s="38"/>
      <c r="J121" s="38" t="s">
        <v>42</v>
      </c>
      <c r="K121" s="38" t="s">
        <v>42</v>
      </c>
      <c r="L121" s="39"/>
      <c r="M121" s="39"/>
      <c r="N121" s="37"/>
    </row>
    <row r="122" spans="1:14" x14ac:dyDescent="0.25">
      <c r="A122" t="s">
        <v>234</v>
      </c>
      <c r="J122" s="19" t="s">
        <v>42</v>
      </c>
      <c r="K122" s="11" t="s">
        <v>42</v>
      </c>
    </row>
    <row r="123" spans="1:14" x14ac:dyDescent="0.25">
      <c r="A123" t="s">
        <v>758</v>
      </c>
      <c r="G123" t="s">
        <v>759</v>
      </c>
    </row>
    <row r="124" spans="1:14" x14ac:dyDescent="0.25">
      <c r="A124" t="s">
        <v>810</v>
      </c>
      <c r="B124" s="11" t="s">
        <v>42</v>
      </c>
      <c r="D124" t="s">
        <v>811</v>
      </c>
    </row>
    <row r="125" spans="1:14" x14ac:dyDescent="0.25">
      <c r="A125" t="s">
        <v>222</v>
      </c>
      <c r="J125" s="19" t="s">
        <v>42</v>
      </c>
    </row>
    <row r="126" spans="1:14" x14ac:dyDescent="0.25">
      <c r="A126" s="58" t="s">
        <v>724</v>
      </c>
      <c r="B126" s="38"/>
      <c r="C126" s="38"/>
      <c r="D126" s="37" t="s">
        <v>448</v>
      </c>
      <c r="E126" s="37" t="s">
        <v>342</v>
      </c>
      <c r="F126" s="37" t="s">
        <v>449</v>
      </c>
      <c r="G126" s="37"/>
      <c r="H126" s="38"/>
      <c r="I126" s="38"/>
      <c r="J126" s="38" t="s">
        <v>42</v>
      </c>
      <c r="K126" s="38"/>
      <c r="L126" s="39"/>
      <c r="M126" s="39"/>
      <c r="N126" s="37"/>
    </row>
    <row r="127" spans="1:14" x14ac:dyDescent="0.25">
      <c r="A127" t="s">
        <v>57</v>
      </c>
      <c r="J127" s="19" t="s">
        <v>42</v>
      </c>
      <c r="K127" s="11" t="s">
        <v>42</v>
      </c>
    </row>
    <row r="128" spans="1:14" x14ac:dyDescent="0.25">
      <c r="A128" t="s">
        <v>98</v>
      </c>
      <c r="J128" s="19" t="s">
        <v>42</v>
      </c>
    </row>
    <row r="129" spans="1:14" x14ac:dyDescent="0.25">
      <c r="A129" s="23" t="s">
        <v>110</v>
      </c>
      <c r="B129" s="28"/>
      <c r="C129" s="28"/>
      <c r="D129" s="23"/>
      <c r="E129" s="23"/>
      <c r="F129" s="23"/>
      <c r="G129" s="23"/>
      <c r="H129" s="28"/>
      <c r="I129" s="28"/>
      <c r="J129" s="28" t="s">
        <v>42</v>
      </c>
      <c r="K129" s="28" t="s">
        <v>42</v>
      </c>
      <c r="L129" s="29"/>
      <c r="M129" s="29"/>
      <c r="N129" s="23" t="s">
        <v>244</v>
      </c>
    </row>
    <row r="130" spans="1:14" x14ac:dyDescent="0.25">
      <c r="A130" s="58" t="s">
        <v>664</v>
      </c>
      <c r="B130" s="38"/>
      <c r="C130" s="38"/>
      <c r="D130" s="37" t="s">
        <v>467</v>
      </c>
      <c r="E130" s="37" t="s">
        <v>342</v>
      </c>
      <c r="F130" s="37" t="s">
        <v>468</v>
      </c>
      <c r="G130" s="37"/>
      <c r="H130" s="38"/>
      <c r="I130" s="38"/>
      <c r="J130" s="38"/>
      <c r="K130" s="38"/>
      <c r="L130" s="39"/>
      <c r="M130" s="39"/>
      <c r="N130" s="37"/>
    </row>
    <row r="131" spans="1:14" x14ac:dyDescent="0.25">
      <c r="A131" t="s">
        <v>29</v>
      </c>
      <c r="H131" s="20" t="s">
        <v>42</v>
      </c>
      <c r="J131" s="20"/>
      <c r="K131" s="9"/>
    </row>
    <row r="132" spans="1:14" x14ac:dyDescent="0.25">
      <c r="A132" s="58" t="s">
        <v>157</v>
      </c>
      <c r="B132" s="38" t="s">
        <v>42</v>
      </c>
      <c r="C132" s="38"/>
      <c r="D132" s="37" t="s">
        <v>623</v>
      </c>
      <c r="E132" s="37" t="s">
        <v>624</v>
      </c>
      <c r="F132" s="37" t="s">
        <v>625</v>
      </c>
      <c r="G132" s="37"/>
      <c r="H132" s="38"/>
      <c r="I132" s="38"/>
      <c r="J132" s="38" t="s">
        <v>42</v>
      </c>
      <c r="K132" s="38" t="s">
        <v>42</v>
      </c>
      <c r="L132" s="39"/>
      <c r="M132" s="39"/>
      <c r="N132" s="24" t="s">
        <v>165</v>
      </c>
    </row>
    <row r="133" spans="1:14" x14ac:dyDescent="0.25">
      <c r="A133" s="58" t="s">
        <v>674</v>
      </c>
      <c r="B133" s="38"/>
      <c r="C133" s="38"/>
      <c r="D133" s="37" t="s">
        <v>503</v>
      </c>
      <c r="E133" s="37" t="s">
        <v>342</v>
      </c>
      <c r="F133" s="37" t="s">
        <v>504</v>
      </c>
      <c r="G133" s="37"/>
      <c r="H133" s="38"/>
      <c r="I133" s="38"/>
      <c r="J133" s="38"/>
      <c r="K133" s="38"/>
      <c r="L133" s="39"/>
      <c r="M133" s="39"/>
      <c r="N133" s="37"/>
    </row>
    <row r="134" spans="1:14" s="40" customFormat="1" x14ac:dyDescent="0.25">
      <c r="A134" s="58" t="s">
        <v>700</v>
      </c>
      <c r="B134" s="38"/>
      <c r="C134" s="38"/>
      <c r="D134" s="37" t="s">
        <v>575</v>
      </c>
      <c r="E134" s="37" t="s">
        <v>342</v>
      </c>
      <c r="F134" s="37" t="s">
        <v>576</v>
      </c>
      <c r="G134" s="37"/>
      <c r="H134" s="38"/>
      <c r="I134" s="38"/>
      <c r="J134" s="38" t="s">
        <v>42</v>
      </c>
      <c r="K134" s="38"/>
      <c r="L134" s="39"/>
      <c r="M134" s="39"/>
      <c r="N134" s="37"/>
    </row>
    <row r="135" spans="1:14" x14ac:dyDescent="0.25">
      <c r="A135" t="s">
        <v>306</v>
      </c>
      <c r="G135" t="s">
        <v>807</v>
      </c>
      <c r="J135" s="19" t="s">
        <v>42</v>
      </c>
    </row>
    <row r="136" spans="1:14" s="40" customFormat="1" x14ac:dyDescent="0.25">
      <c r="A136" s="58" t="s">
        <v>683</v>
      </c>
      <c r="B136" s="38"/>
      <c r="C136" s="38"/>
      <c r="D136" s="37" t="s">
        <v>534</v>
      </c>
      <c r="E136" s="37" t="s">
        <v>594</v>
      </c>
      <c r="F136" s="37" t="s">
        <v>535</v>
      </c>
      <c r="G136" s="37"/>
      <c r="H136" s="38"/>
      <c r="I136" s="38"/>
      <c r="J136" s="38"/>
      <c r="K136" s="38"/>
      <c r="L136" s="39"/>
      <c r="M136" s="39"/>
      <c r="N136" s="37"/>
    </row>
    <row r="137" spans="1:14" x14ac:dyDescent="0.25">
      <c r="A137" s="58" t="s">
        <v>640</v>
      </c>
      <c r="B137" s="38"/>
      <c r="C137" s="38"/>
      <c r="D137" s="37" t="s">
        <v>389</v>
      </c>
      <c r="E137" s="37" t="s">
        <v>342</v>
      </c>
      <c r="F137" s="37" t="s">
        <v>390</v>
      </c>
      <c r="G137" s="37"/>
      <c r="H137" s="38"/>
      <c r="I137" s="38"/>
      <c r="J137" s="38"/>
      <c r="K137" s="38"/>
      <c r="L137" s="39"/>
      <c r="M137" s="39"/>
      <c r="N137" s="37"/>
    </row>
    <row r="138" spans="1:14" x14ac:dyDescent="0.25">
      <c r="A138" s="58" t="s">
        <v>257</v>
      </c>
      <c r="B138" s="38" t="s">
        <v>42</v>
      </c>
      <c r="C138" s="38"/>
      <c r="D138" s="37" t="s">
        <v>369</v>
      </c>
      <c r="E138" s="37" t="s">
        <v>370</v>
      </c>
      <c r="F138" s="37" t="s">
        <v>371</v>
      </c>
      <c r="G138" s="37"/>
      <c r="H138" s="38"/>
      <c r="I138" s="38"/>
      <c r="J138" s="38" t="s">
        <v>42</v>
      </c>
      <c r="K138" s="38"/>
      <c r="L138" s="39"/>
      <c r="M138" s="39"/>
      <c r="N138" s="37"/>
    </row>
    <row r="139" spans="1:14" x14ac:dyDescent="0.25">
      <c r="A139" t="s">
        <v>179</v>
      </c>
      <c r="J139" s="19" t="s">
        <v>42</v>
      </c>
    </row>
    <row r="140" spans="1:14" x14ac:dyDescent="0.25">
      <c r="A140" t="s">
        <v>761</v>
      </c>
      <c r="G140" t="s">
        <v>762</v>
      </c>
    </row>
    <row r="141" spans="1:14" x14ac:dyDescent="0.25">
      <c r="A141" s="58" t="s">
        <v>692</v>
      </c>
      <c r="B141" s="38"/>
      <c r="C141" s="38"/>
      <c r="D141" s="37" t="s">
        <v>555</v>
      </c>
      <c r="E141" s="37" t="s">
        <v>556</v>
      </c>
      <c r="F141" s="37" t="s">
        <v>557</v>
      </c>
      <c r="G141" s="37"/>
      <c r="H141" s="38"/>
      <c r="I141" s="38"/>
      <c r="J141" s="38" t="s">
        <v>42</v>
      </c>
      <c r="K141" s="38"/>
      <c r="L141" s="39"/>
      <c r="M141" s="39"/>
      <c r="N141" s="37"/>
    </row>
    <row r="142" spans="1:14" x14ac:dyDescent="0.25">
      <c r="A142" t="s">
        <v>213</v>
      </c>
      <c r="B142" s="11" t="s">
        <v>42</v>
      </c>
      <c r="J142" s="19" t="s">
        <v>42</v>
      </c>
    </row>
    <row r="143" spans="1:14" x14ac:dyDescent="0.25">
      <c r="A143" t="s">
        <v>266</v>
      </c>
      <c r="D143" t="s">
        <v>267</v>
      </c>
      <c r="H143" s="19" t="s">
        <v>42</v>
      </c>
    </row>
    <row r="144" spans="1:14" x14ac:dyDescent="0.25">
      <c r="A144" t="s">
        <v>814</v>
      </c>
      <c r="B144" s="11" t="s">
        <v>42</v>
      </c>
      <c r="D144" t="s">
        <v>815</v>
      </c>
    </row>
    <row r="145" spans="1:14" x14ac:dyDescent="0.25">
      <c r="A145" s="58" t="s">
        <v>659</v>
      </c>
      <c r="B145" s="38"/>
      <c r="C145" s="38"/>
      <c r="D145" s="37" t="s">
        <v>450</v>
      </c>
      <c r="E145" s="37" t="s">
        <v>342</v>
      </c>
      <c r="F145" s="37" t="s">
        <v>451</v>
      </c>
      <c r="G145" s="37"/>
      <c r="H145" s="38"/>
      <c r="I145" s="38"/>
      <c r="J145" s="38" t="s">
        <v>42</v>
      </c>
      <c r="K145" s="38"/>
      <c r="L145" s="39"/>
      <c r="M145" s="39"/>
      <c r="N145" s="37"/>
    </row>
    <row r="146" spans="1:14" x14ac:dyDescent="0.25">
      <c r="A146" s="58" t="s">
        <v>679</v>
      </c>
      <c r="B146" s="38"/>
      <c r="C146" s="38"/>
      <c r="D146" s="37" t="s">
        <v>516</v>
      </c>
      <c r="E146" s="37" t="s">
        <v>342</v>
      </c>
      <c r="F146" s="37" t="s">
        <v>517</v>
      </c>
      <c r="G146" s="37"/>
      <c r="H146" s="38"/>
      <c r="I146" s="38"/>
      <c r="J146" s="38" t="s">
        <v>42</v>
      </c>
      <c r="K146" s="38" t="s">
        <v>42</v>
      </c>
      <c r="L146" s="39"/>
      <c r="M146" s="39"/>
      <c r="N146" s="37"/>
    </row>
    <row r="147" spans="1:14" x14ac:dyDescent="0.25">
      <c r="A147" t="s">
        <v>181</v>
      </c>
      <c r="D147" t="s">
        <v>182</v>
      </c>
      <c r="J147" s="19" t="s">
        <v>42</v>
      </c>
      <c r="K147" s="11" t="s">
        <v>42</v>
      </c>
    </row>
    <row r="148" spans="1:14" x14ac:dyDescent="0.25">
      <c r="A148" s="58" t="s">
        <v>709</v>
      </c>
      <c r="B148" s="38"/>
      <c r="C148" s="38"/>
      <c r="D148" s="37" t="s">
        <v>609</v>
      </c>
      <c r="E148" s="37" t="s">
        <v>342</v>
      </c>
      <c r="F148" s="37" t="s">
        <v>610</v>
      </c>
      <c r="G148" s="37"/>
      <c r="H148" s="38"/>
      <c r="I148" s="38"/>
      <c r="J148" s="38"/>
      <c r="K148" s="38"/>
      <c r="L148" s="39"/>
      <c r="M148" s="39"/>
      <c r="N148" s="37"/>
    </row>
    <row r="149" spans="1:14" x14ac:dyDescent="0.25">
      <c r="A149" t="s">
        <v>166</v>
      </c>
      <c r="G149" t="s">
        <v>167</v>
      </c>
      <c r="J149" s="19" t="s">
        <v>42</v>
      </c>
    </row>
    <row r="150" spans="1:14" x14ac:dyDescent="0.25">
      <c r="A150" s="37" t="s">
        <v>304</v>
      </c>
      <c r="B150" s="38"/>
      <c r="C150" s="38"/>
      <c r="D150" s="55" t="s">
        <v>305</v>
      </c>
      <c r="E150" s="37"/>
      <c r="F150" s="37" t="s">
        <v>591</v>
      </c>
      <c r="G150" s="37"/>
      <c r="H150" s="38"/>
      <c r="I150" s="38"/>
      <c r="J150" s="38"/>
      <c r="K150" s="38"/>
      <c r="L150" s="39"/>
      <c r="M150" s="39"/>
      <c r="N150" s="37"/>
    </row>
    <row r="151" spans="1:14" x14ac:dyDescent="0.25">
      <c r="A151" t="s">
        <v>142</v>
      </c>
      <c r="J151" s="19" t="s">
        <v>42</v>
      </c>
    </row>
    <row r="152" spans="1:14" x14ac:dyDescent="0.25">
      <c r="A152" t="s">
        <v>224</v>
      </c>
      <c r="J152" s="19" t="s">
        <v>42</v>
      </c>
    </row>
    <row r="153" spans="1:14" x14ac:dyDescent="0.25">
      <c r="A153" t="s">
        <v>30</v>
      </c>
      <c r="H153" s="20" t="s">
        <v>42</v>
      </c>
      <c r="J153" s="20"/>
      <c r="K153" s="9"/>
    </row>
    <row r="154" spans="1:14" x14ac:dyDescent="0.25">
      <c r="A154" s="58" t="s">
        <v>725</v>
      </c>
      <c r="B154" s="38"/>
      <c r="C154" s="38"/>
      <c r="D154" s="37" t="s">
        <v>341</v>
      </c>
      <c r="E154" s="37" t="s">
        <v>342</v>
      </c>
      <c r="F154" s="37" t="s">
        <v>343</v>
      </c>
      <c r="G154" s="37"/>
      <c r="H154" s="38"/>
      <c r="I154" s="38"/>
      <c r="J154" s="38"/>
      <c r="K154" s="38"/>
      <c r="L154" s="39"/>
      <c r="M154" s="39"/>
      <c r="N154" s="37"/>
    </row>
    <row r="155" spans="1:14" x14ac:dyDescent="0.25">
      <c r="A155" s="58" t="s">
        <v>662</v>
      </c>
      <c r="B155" s="38"/>
      <c r="C155" s="38"/>
      <c r="D155" s="37" t="s">
        <v>457</v>
      </c>
      <c r="E155" s="37" t="s">
        <v>342</v>
      </c>
      <c r="F155" s="37" t="s">
        <v>458</v>
      </c>
      <c r="G155" s="37" t="s">
        <v>719</v>
      </c>
      <c r="H155" s="38"/>
      <c r="I155" s="38"/>
      <c r="J155" s="38" t="s">
        <v>42</v>
      </c>
      <c r="K155" s="38"/>
      <c r="L155" s="39"/>
      <c r="M155" s="39"/>
      <c r="N155" s="37"/>
    </row>
    <row r="156" spans="1:14" x14ac:dyDescent="0.25">
      <c r="A156" t="s">
        <v>58</v>
      </c>
      <c r="H156" s="19" t="s">
        <v>42</v>
      </c>
    </row>
    <row r="157" spans="1:14" x14ac:dyDescent="0.25">
      <c r="A157" s="58" t="s">
        <v>58</v>
      </c>
      <c r="B157" s="38"/>
      <c r="C157" s="38"/>
      <c r="D157" s="37" t="s">
        <v>542</v>
      </c>
      <c r="E157" s="57" t="s">
        <v>543</v>
      </c>
      <c r="F157" s="37" t="s">
        <v>544</v>
      </c>
      <c r="G157" s="37"/>
      <c r="H157" s="38"/>
      <c r="I157" s="38"/>
      <c r="J157" s="38"/>
      <c r="K157" s="38"/>
      <c r="L157" s="39"/>
      <c r="M157" s="39"/>
      <c r="N157" s="37"/>
    </row>
    <row r="158" spans="1:14" x14ac:dyDescent="0.25">
      <c r="A158" t="s">
        <v>129</v>
      </c>
      <c r="J158" s="19" t="s">
        <v>42</v>
      </c>
    </row>
    <row r="159" spans="1:14" x14ac:dyDescent="0.25">
      <c r="A159" s="58" t="s">
        <v>288</v>
      </c>
      <c r="B159" s="38"/>
      <c r="C159" s="38"/>
      <c r="D159" s="37" t="s">
        <v>593</v>
      </c>
      <c r="E159" s="37" t="s">
        <v>342</v>
      </c>
      <c r="F159" s="37" t="s">
        <v>592</v>
      </c>
      <c r="G159" s="37"/>
      <c r="H159" s="38"/>
      <c r="I159" s="38"/>
      <c r="J159" s="38"/>
      <c r="K159" s="38"/>
      <c r="L159" s="39"/>
      <c r="M159" s="39"/>
      <c r="N159" s="37"/>
    </row>
    <row r="160" spans="1:14" x14ac:dyDescent="0.25">
      <c r="A160" t="s">
        <v>236</v>
      </c>
    </row>
    <row r="161" spans="1:14" x14ac:dyDescent="0.25">
      <c r="A161" s="58" t="s">
        <v>667</v>
      </c>
      <c r="B161" s="38"/>
      <c r="C161" s="38"/>
      <c r="D161" s="37" t="s">
        <v>475</v>
      </c>
      <c r="E161" s="37" t="s">
        <v>342</v>
      </c>
      <c r="F161" s="37" t="s">
        <v>476</v>
      </c>
      <c r="G161" s="37" t="s">
        <v>726</v>
      </c>
      <c r="H161" s="38"/>
      <c r="I161" s="38"/>
      <c r="J161" s="38" t="s">
        <v>42</v>
      </c>
      <c r="K161" s="38" t="s">
        <v>42</v>
      </c>
      <c r="L161" s="39"/>
      <c r="M161" s="39"/>
      <c r="N161" s="37"/>
    </row>
    <row r="162" spans="1:14" s="40" customFormat="1" x14ac:dyDescent="0.25">
      <c r="A162" s="59" t="s">
        <v>782</v>
      </c>
      <c r="B162" s="43"/>
      <c r="C162" s="43"/>
      <c r="D162" s="40" t="s">
        <v>781</v>
      </c>
      <c r="G162" s="40" t="s">
        <v>783</v>
      </c>
      <c r="H162" s="43"/>
      <c r="I162" s="43"/>
      <c r="J162" s="43"/>
      <c r="K162" s="43"/>
      <c r="L162" s="44"/>
      <c r="M162" s="44"/>
    </row>
    <row r="163" spans="1:14" x14ac:dyDescent="0.25">
      <c r="A163" s="58" t="s">
        <v>653</v>
      </c>
      <c r="B163" s="38"/>
      <c r="C163" s="38"/>
      <c r="D163" s="37" t="s">
        <v>435</v>
      </c>
      <c r="E163" s="37" t="s">
        <v>342</v>
      </c>
      <c r="F163" s="37" t="s">
        <v>436</v>
      </c>
      <c r="G163" s="37" t="s">
        <v>728</v>
      </c>
      <c r="H163" s="38"/>
      <c r="I163" s="38"/>
      <c r="J163" s="38" t="s">
        <v>42</v>
      </c>
      <c r="K163" s="38" t="s">
        <v>42</v>
      </c>
      <c r="L163" s="39"/>
      <c r="M163" s="39"/>
      <c r="N163" s="37"/>
    </row>
    <row r="164" spans="1:14" s="40" customFormat="1" x14ac:dyDescent="0.25">
      <c r="A164" s="59" t="s">
        <v>750</v>
      </c>
      <c r="B164" s="43" t="s">
        <v>42</v>
      </c>
      <c r="C164" s="43"/>
      <c r="D164" s="40" t="s">
        <v>751</v>
      </c>
      <c r="H164" s="43"/>
      <c r="I164" s="43"/>
      <c r="J164" s="43"/>
      <c r="K164" s="43"/>
      <c r="L164" s="44"/>
      <c r="M164" s="44"/>
    </row>
    <row r="165" spans="1:14" x14ac:dyDescent="0.25">
      <c r="A165" t="s">
        <v>124</v>
      </c>
      <c r="J165" s="19" t="s">
        <v>42</v>
      </c>
      <c r="K165" s="11" t="s">
        <v>42</v>
      </c>
    </row>
    <row r="166" spans="1:14" x14ac:dyDescent="0.25">
      <c r="A166" t="s">
        <v>75</v>
      </c>
      <c r="J166" s="19" t="s">
        <v>42</v>
      </c>
    </row>
    <row r="167" spans="1:14" x14ac:dyDescent="0.25">
      <c r="A167" t="s">
        <v>270</v>
      </c>
      <c r="J167" s="19" t="s">
        <v>42</v>
      </c>
    </row>
    <row r="168" spans="1:14" x14ac:dyDescent="0.25">
      <c r="A168" s="58" t="s">
        <v>712</v>
      </c>
      <c r="B168" s="38"/>
      <c r="C168" s="38"/>
      <c r="D168" s="37" t="s">
        <v>617</v>
      </c>
      <c r="E168" s="37" t="s">
        <v>342</v>
      </c>
      <c r="F168" s="37" t="s">
        <v>618</v>
      </c>
      <c r="G168" s="37"/>
      <c r="H168" s="38"/>
      <c r="I168" s="38"/>
      <c r="J168" s="38"/>
      <c r="K168" s="38"/>
      <c r="L168" s="39"/>
      <c r="M168" s="39"/>
      <c r="N168" s="37"/>
    </row>
    <row r="169" spans="1:14" x14ac:dyDescent="0.25">
      <c r="A169" t="s">
        <v>73</v>
      </c>
      <c r="B169" s="11" t="s">
        <v>42</v>
      </c>
      <c r="D169" t="s">
        <v>74</v>
      </c>
      <c r="H169" s="19" t="s">
        <v>42</v>
      </c>
      <c r="I169" s="11" t="s">
        <v>42</v>
      </c>
      <c r="N169" s="40"/>
    </row>
    <row r="170" spans="1:14" x14ac:dyDescent="0.25">
      <c r="A170" s="58" t="s">
        <v>48</v>
      </c>
      <c r="B170" s="38" t="s">
        <v>42</v>
      </c>
      <c r="C170" s="38"/>
      <c r="D170" s="37" t="s">
        <v>49</v>
      </c>
      <c r="E170" s="37" t="s">
        <v>342</v>
      </c>
      <c r="F170" s="37" t="s">
        <v>583</v>
      </c>
      <c r="G170" s="37"/>
      <c r="H170" s="39" t="s">
        <v>42</v>
      </c>
      <c r="I170" s="38" t="s">
        <v>42</v>
      </c>
      <c r="J170" s="39" t="s">
        <v>42</v>
      </c>
      <c r="K170" s="39"/>
      <c r="L170" s="39"/>
      <c r="M170" s="39"/>
      <c r="N170" s="37"/>
    </row>
    <row r="171" spans="1:14" x14ac:dyDescent="0.25">
      <c r="A171" t="s">
        <v>152</v>
      </c>
      <c r="J171" s="19" t="s">
        <v>42</v>
      </c>
    </row>
    <row r="172" spans="1:14" x14ac:dyDescent="0.25">
      <c r="A172" s="58" t="s">
        <v>666</v>
      </c>
      <c r="B172" s="38"/>
      <c r="C172" s="38"/>
      <c r="D172" s="37" t="s">
        <v>472</v>
      </c>
      <c r="E172" s="37" t="s">
        <v>473</v>
      </c>
      <c r="F172" s="37" t="s">
        <v>474</v>
      </c>
      <c r="G172" s="37"/>
      <c r="H172" s="38"/>
      <c r="I172" s="38"/>
      <c r="J172" s="38" t="s">
        <v>42</v>
      </c>
      <c r="K172" s="38"/>
      <c r="L172" s="39"/>
      <c r="M172" s="39"/>
      <c r="N172" s="37"/>
    </row>
    <row r="173" spans="1:14" x14ac:dyDescent="0.25">
      <c r="A173" s="37" t="s">
        <v>255</v>
      </c>
      <c r="B173" s="38" t="s">
        <v>42</v>
      </c>
      <c r="C173" s="38"/>
      <c r="D173" s="37" t="s">
        <v>279</v>
      </c>
      <c r="E173" s="37"/>
      <c r="F173" s="37"/>
      <c r="G173" s="37"/>
      <c r="H173" s="38"/>
      <c r="I173" s="38"/>
      <c r="J173" s="38"/>
      <c r="K173" s="38"/>
      <c r="L173" s="39"/>
      <c r="M173" s="39"/>
      <c r="N173" s="37"/>
    </row>
    <row r="174" spans="1:14" x14ac:dyDescent="0.25">
      <c r="A174" t="s">
        <v>246</v>
      </c>
      <c r="J174" s="19" t="s">
        <v>42</v>
      </c>
    </row>
    <row r="175" spans="1:14" x14ac:dyDescent="0.25">
      <c r="A175" s="58" t="s">
        <v>729</v>
      </c>
      <c r="B175" s="38"/>
      <c r="C175" s="38"/>
      <c r="D175" s="37" t="s">
        <v>393</v>
      </c>
      <c r="E175" s="37" t="s">
        <v>342</v>
      </c>
      <c r="F175" s="37" t="s">
        <v>394</v>
      </c>
      <c r="G175" s="37"/>
      <c r="H175" s="38"/>
      <c r="I175" s="38"/>
      <c r="J175" s="38" t="s">
        <v>42</v>
      </c>
      <c r="K175" s="38"/>
      <c r="L175" s="39"/>
      <c r="M175" s="39"/>
      <c r="N175" s="37"/>
    </row>
    <row r="176" spans="1:14" x14ac:dyDescent="0.25">
      <c r="A176" s="16" t="s">
        <v>66</v>
      </c>
      <c r="B176" s="11" t="s">
        <v>42</v>
      </c>
      <c r="D176" t="s">
        <v>67</v>
      </c>
      <c r="H176" s="19" t="s">
        <v>42</v>
      </c>
      <c r="I176" s="11" t="s">
        <v>42</v>
      </c>
      <c r="N176" s="40"/>
    </row>
    <row r="177" spans="1:14" x14ac:dyDescent="0.25">
      <c r="A177" s="16" t="s">
        <v>293</v>
      </c>
      <c r="J177" s="19" t="s">
        <v>42</v>
      </c>
    </row>
    <row r="178" spans="1:14" x14ac:dyDescent="0.25">
      <c r="A178" s="16" t="s">
        <v>790</v>
      </c>
      <c r="D178" t="s">
        <v>791</v>
      </c>
      <c r="F178" t="s">
        <v>798</v>
      </c>
      <c r="G178" t="s">
        <v>797</v>
      </c>
    </row>
    <row r="179" spans="1:14" x14ac:dyDescent="0.25">
      <c r="A179" t="s">
        <v>154</v>
      </c>
      <c r="J179" s="19" t="s">
        <v>42</v>
      </c>
    </row>
    <row r="180" spans="1:14" x14ac:dyDescent="0.25">
      <c r="A180" t="s">
        <v>178</v>
      </c>
      <c r="J180" s="19" t="s">
        <v>42</v>
      </c>
    </row>
    <row r="181" spans="1:14" x14ac:dyDescent="0.25">
      <c r="A181" t="s">
        <v>130</v>
      </c>
      <c r="B181" s="11" t="s">
        <v>42</v>
      </c>
      <c r="J181" s="19" t="s">
        <v>42</v>
      </c>
      <c r="K181" s="11" t="s">
        <v>42</v>
      </c>
      <c r="N181" s="24" t="s">
        <v>241</v>
      </c>
    </row>
    <row r="182" spans="1:14" x14ac:dyDescent="0.25">
      <c r="A182" s="58" t="s">
        <v>711</v>
      </c>
      <c r="B182" s="38"/>
      <c r="C182" s="38"/>
      <c r="D182" s="37" t="s">
        <v>613</v>
      </c>
      <c r="E182" s="37" t="s">
        <v>342</v>
      </c>
      <c r="F182" s="37" t="s">
        <v>614</v>
      </c>
      <c r="G182" s="37" t="s">
        <v>730</v>
      </c>
      <c r="H182" s="38"/>
      <c r="I182" s="38"/>
      <c r="J182" s="38" t="s">
        <v>42</v>
      </c>
      <c r="K182" s="38" t="s">
        <v>42</v>
      </c>
      <c r="L182" s="39"/>
      <c r="M182" s="39"/>
      <c r="N182" s="24" t="s">
        <v>775</v>
      </c>
    </row>
    <row r="183" spans="1:14" x14ac:dyDescent="0.25">
      <c r="A183" s="58" t="s">
        <v>671</v>
      </c>
      <c r="B183" s="38"/>
      <c r="C183" s="38"/>
      <c r="D183" s="37" t="s">
        <v>485</v>
      </c>
      <c r="E183" s="37" t="s">
        <v>486</v>
      </c>
      <c r="F183" s="37" t="s">
        <v>487</v>
      </c>
      <c r="G183" s="37"/>
      <c r="H183" s="38"/>
      <c r="I183" s="38"/>
      <c r="J183" s="38" t="s">
        <v>42</v>
      </c>
      <c r="K183" s="38"/>
      <c r="L183" s="39"/>
      <c r="M183" s="39"/>
      <c r="N183" s="37"/>
    </row>
    <row r="184" spans="1:14" x14ac:dyDescent="0.25">
      <c r="A184" s="58" t="s">
        <v>635</v>
      </c>
      <c r="B184" s="38"/>
      <c r="C184" s="38"/>
      <c r="D184" s="37" t="s">
        <v>363</v>
      </c>
      <c r="E184" s="37" t="s">
        <v>342</v>
      </c>
      <c r="F184" s="37" t="s">
        <v>364</v>
      </c>
      <c r="G184" s="37" t="s">
        <v>716</v>
      </c>
      <c r="H184" s="38"/>
      <c r="I184" s="38"/>
      <c r="J184" s="38" t="s">
        <v>42</v>
      </c>
      <c r="K184" s="38"/>
      <c r="L184" s="39"/>
      <c r="M184" s="39"/>
      <c r="N184" s="37"/>
    </row>
    <row r="185" spans="1:14" x14ac:dyDescent="0.25">
      <c r="A185" s="58" t="s">
        <v>638</v>
      </c>
      <c r="B185" s="38"/>
      <c r="C185" s="38"/>
      <c r="D185" s="37" t="s">
        <v>380</v>
      </c>
      <c r="E185" s="37" t="s">
        <v>342</v>
      </c>
      <c r="F185" s="37" t="s">
        <v>403</v>
      </c>
      <c r="G185" s="37"/>
      <c r="H185" s="38"/>
      <c r="I185" s="38"/>
      <c r="J185" s="38" t="s">
        <v>42</v>
      </c>
      <c r="K185" s="38"/>
      <c r="L185" s="39"/>
      <c r="M185" s="39"/>
      <c r="N185" s="37"/>
    </row>
    <row r="186" spans="1:14" x14ac:dyDescent="0.25">
      <c r="A186" t="s">
        <v>229</v>
      </c>
      <c r="J186" s="19" t="s">
        <v>42</v>
      </c>
    </row>
    <row r="187" spans="1:14" x14ac:dyDescent="0.25">
      <c r="A187" s="58" t="s">
        <v>177</v>
      </c>
      <c r="B187" s="38"/>
      <c r="C187" s="38"/>
      <c r="D187" s="56" t="s">
        <v>463</v>
      </c>
      <c r="E187" s="37" t="s">
        <v>342</v>
      </c>
      <c r="F187" s="37" t="s">
        <v>464</v>
      </c>
      <c r="G187" s="37"/>
      <c r="H187" s="38"/>
      <c r="I187" s="38"/>
      <c r="J187" s="38"/>
      <c r="K187" s="38"/>
      <c r="L187" s="39"/>
      <c r="M187" s="39"/>
      <c r="N187" s="37"/>
    </row>
    <row r="188" spans="1:14" x14ac:dyDescent="0.25">
      <c r="A188" s="58" t="s">
        <v>630</v>
      </c>
      <c r="B188" s="38"/>
      <c r="C188" s="38"/>
      <c r="D188" s="37" t="s">
        <v>352</v>
      </c>
      <c r="E188" s="37" t="s">
        <v>342</v>
      </c>
      <c r="F188" s="37" t="s">
        <v>353</v>
      </c>
      <c r="G188" s="37"/>
      <c r="H188" s="38"/>
      <c r="I188" s="38"/>
      <c r="J188" s="38"/>
      <c r="K188" s="38"/>
      <c r="L188" s="39"/>
      <c r="M188" s="39"/>
      <c r="N188" s="37"/>
    </row>
    <row r="189" spans="1:14" s="40" customFormat="1" x14ac:dyDescent="0.25">
      <c r="A189" s="60" t="s">
        <v>760</v>
      </c>
      <c r="B189" s="28"/>
      <c r="C189" s="28"/>
      <c r="D189" s="23"/>
      <c r="E189" s="23"/>
      <c r="F189" s="23"/>
      <c r="G189" s="23" t="s">
        <v>738</v>
      </c>
      <c r="H189" s="28"/>
      <c r="I189" s="28"/>
      <c r="J189" s="28" t="s">
        <v>42</v>
      </c>
      <c r="K189" s="28"/>
      <c r="L189" s="29"/>
      <c r="M189" s="29"/>
      <c r="N189" s="23"/>
    </row>
    <row r="190" spans="1:14" x14ac:dyDescent="0.25">
      <c r="A190" s="58" t="s">
        <v>688</v>
      </c>
      <c r="B190" s="38"/>
      <c r="C190" s="38"/>
      <c r="D190" s="37" t="s">
        <v>545</v>
      </c>
      <c r="E190" s="37" t="s">
        <v>342</v>
      </c>
      <c r="F190" s="37" t="s">
        <v>546</v>
      </c>
      <c r="G190" s="37"/>
      <c r="H190" s="38"/>
      <c r="I190" s="38"/>
      <c r="J190" s="38"/>
      <c r="K190" s="38"/>
      <c r="L190" s="39"/>
      <c r="M190" s="39"/>
      <c r="N190" s="37"/>
    </row>
    <row r="191" spans="1:14" x14ac:dyDescent="0.25">
      <c r="A191" s="58" t="s">
        <v>678</v>
      </c>
      <c r="B191" s="38"/>
      <c r="C191" s="38"/>
      <c r="D191" s="37" t="s">
        <v>491</v>
      </c>
      <c r="E191" s="37" t="s">
        <v>342</v>
      </c>
      <c r="F191" s="37" t="s">
        <v>492</v>
      </c>
      <c r="G191" s="37" t="s">
        <v>163</v>
      </c>
      <c r="H191" s="38"/>
      <c r="I191" s="38"/>
      <c r="J191" s="38"/>
      <c r="K191" s="38"/>
      <c r="L191" s="39"/>
      <c r="M191" s="39"/>
      <c r="N191" s="37"/>
    </row>
    <row r="192" spans="1:14" x14ac:dyDescent="0.25">
      <c r="A192" s="40" t="s">
        <v>317</v>
      </c>
      <c r="B192" s="43"/>
      <c r="C192" s="43"/>
      <c r="D192" s="40" t="s">
        <v>318</v>
      </c>
      <c r="E192" s="40"/>
      <c r="F192" s="40"/>
      <c r="G192" s="40" t="s">
        <v>319</v>
      </c>
      <c r="H192" s="43"/>
      <c r="I192" s="43"/>
      <c r="J192" s="43"/>
      <c r="K192" s="43"/>
      <c r="L192" s="44"/>
      <c r="M192" s="44"/>
      <c r="N192" s="40"/>
    </row>
    <row r="193" spans="1:14" x14ac:dyDescent="0.25">
      <c r="A193" t="s">
        <v>125</v>
      </c>
      <c r="J193" s="19" t="s">
        <v>42</v>
      </c>
    </row>
    <row r="194" spans="1:14" x14ac:dyDescent="0.25">
      <c r="A194" t="s">
        <v>93</v>
      </c>
      <c r="J194" s="19" t="s">
        <v>42</v>
      </c>
      <c r="N194" s="40"/>
    </row>
    <row r="195" spans="1:14" x14ac:dyDescent="0.25">
      <c r="A195" t="s">
        <v>1704</v>
      </c>
      <c r="D195" t="s">
        <v>1705</v>
      </c>
      <c r="N195" s="40"/>
    </row>
    <row r="196" spans="1:14" x14ac:dyDescent="0.25">
      <c r="A196" s="58" t="s">
        <v>669</v>
      </c>
      <c r="B196" s="38"/>
      <c r="C196" s="38"/>
      <c r="D196" s="37" t="s">
        <v>481</v>
      </c>
      <c r="E196" s="37" t="s">
        <v>342</v>
      </c>
      <c r="F196" s="37" t="s">
        <v>482</v>
      </c>
      <c r="G196" s="37" t="s">
        <v>731</v>
      </c>
      <c r="H196" s="38"/>
      <c r="I196" s="38"/>
      <c r="J196" s="38"/>
      <c r="K196" s="38"/>
      <c r="L196" s="39"/>
      <c r="M196" s="39"/>
      <c r="N196" s="37"/>
    </row>
    <row r="197" spans="1:14" x14ac:dyDescent="0.25">
      <c r="A197" s="58" t="s">
        <v>676</v>
      </c>
      <c r="B197" s="38" t="s">
        <v>42</v>
      </c>
      <c r="C197" s="38"/>
      <c r="D197" s="56" t="s">
        <v>509</v>
      </c>
      <c r="E197" s="37" t="s">
        <v>342</v>
      </c>
      <c r="F197" s="37" t="s">
        <v>510</v>
      </c>
      <c r="G197" s="37"/>
      <c r="H197" s="38"/>
      <c r="I197" s="38"/>
      <c r="J197" s="38"/>
      <c r="K197" s="38"/>
      <c r="L197" s="39"/>
      <c r="M197" s="39"/>
      <c r="N197" s="37"/>
    </row>
    <row r="198" spans="1:14" x14ac:dyDescent="0.25">
      <c r="A198" s="58" t="s">
        <v>732</v>
      </c>
      <c r="B198" s="38"/>
      <c r="C198" s="38"/>
      <c r="D198" s="37" t="s">
        <v>547</v>
      </c>
      <c r="E198" s="37" t="s">
        <v>342</v>
      </c>
      <c r="F198" s="37" t="s">
        <v>548</v>
      </c>
      <c r="G198" s="37"/>
      <c r="H198" s="38"/>
      <c r="I198" s="38"/>
      <c r="J198" s="38"/>
      <c r="K198" s="38"/>
      <c r="L198" s="39"/>
      <c r="M198" s="39"/>
      <c r="N198" s="37"/>
    </row>
    <row r="199" spans="1:14" x14ac:dyDescent="0.25">
      <c r="A199" t="s">
        <v>91</v>
      </c>
      <c r="J199" s="19" t="s">
        <v>42</v>
      </c>
      <c r="N199" s="40"/>
    </row>
    <row r="200" spans="1:14" x14ac:dyDescent="0.25">
      <c r="A200" s="59" t="s">
        <v>753</v>
      </c>
      <c r="G200" t="s">
        <v>754</v>
      </c>
      <c r="N200" s="40"/>
    </row>
    <row r="201" spans="1:14" x14ac:dyDescent="0.25">
      <c r="A201" s="59" t="s">
        <v>756</v>
      </c>
      <c r="G201" t="s">
        <v>757</v>
      </c>
      <c r="J201" s="19" t="s">
        <v>42</v>
      </c>
      <c r="N201" s="40"/>
    </row>
    <row r="202" spans="1:14" x14ac:dyDescent="0.25">
      <c r="A202" s="59" t="s">
        <v>727</v>
      </c>
      <c r="N202" s="40"/>
    </row>
    <row r="203" spans="1:14" x14ac:dyDescent="0.25">
      <c r="A203" s="58" t="s">
        <v>627</v>
      </c>
      <c r="B203" s="38"/>
      <c r="C203" s="38"/>
      <c r="D203" s="37" t="s">
        <v>334</v>
      </c>
      <c r="E203" s="57" t="s">
        <v>335</v>
      </c>
      <c r="F203" s="37" t="s">
        <v>336</v>
      </c>
      <c r="G203" s="37"/>
      <c r="H203" s="38"/>
      <c r="I203" s="38"/>
      <c r="J203" s="38"/>
      <c r="K203" s="38"/>
      <c r="L203" s="39"/>
      <c r="M203" s="39"/>
      <c r="N203" s="37"/>
    </row>
    <row r="204" spans="1:14" x14ac:dyDescent="0.25">
      <c r="A204" s="58" t="s">
        <v>691</v>
      </c>
      <c r="B204" s="38"/>
      <c r="C204" s="38"/>
      <c r="D204" s="37" t="s">
        <v>553</v>
      </c>
      <c r="E204" s="37" t="s">
        <v>342</v>
      </c>
      <c r="F204" s="37" t="s">
        <v>554</v>
      </c>
      <c r="G204" s="37"/>
      <c r="H204" s="38"/>
      <c r="I204" s="38"/>
      <c r="J204" s="38"/>
      <c r="K204" s="38"/>
      <c r="L204" s="39"/>
      <c r="M204" s="39"/>
      <c r="N204" s="37"/>
    </row>
    <row r="205" spans="1:14" s="40" customFormat="1" x14ac:dyDescent="0.25">
      <c r="A205" s="59" t="s">
        <v>812</v>
      </c>
      <c r="B205" s="43" t="s">
        <v>42</v>
      </c>
      <c r="C205" s="43"/>
      <c r="D205" s="40" t="s">
        <v>813</v>
      </c>
      <c r="H205" s="43"/>
      <c r="I205" s="43"/>
      <c r="J205" s="43"/>
      <c r="K205" s="43"/>
      <c r="L205" s="44"/>
      <c r="M205" s="44"/>
    </row>
    <row r="206" spans="1:14" x14ac:dyDescent="0.25">
      <c r="A206" t="s">
        <v>269</v>
      </c>
      <c r="J206" s="19" t="s">
        <v>42</v>
      </c>
      <c r="N206" s="40"/>
    </row>
    <row r="207" spans="1:14" x14ac:dyDescent="0.25">
      <c r="A207" t="s">
        <v>314</v>
      </c>
      <c r="J207" s="19" t="s">
        <v>42</v>
      </c>
      <c r="N207" s="40"/>
    </row>
    <row r="208" spans="1:14" x14ac:dyDescent="0.25">
      <c r="A208" t="s">
        <v>228</v>
      </c>
      <c r="J208" s="19" t="s">
        <v>42</v>
      </c>
      <c r="N208" s="40"/>
    </row>
    <row r="209" spans="1:14" x14ac:dyDescent="0.25">
      <c r="A209" t="s">
        <v>1703</v>
      </c>
      <c r="D209" t="s">
        <v>1702</v>
      </c>
      <c r="N209" s="40"/>
    </row>
    <row r="210" spans="1:14" x14ac:dyDescent="0.25">
      <c r="A210" s="58" t="s">
        <v>693</v>
      </c>
      <c r="B210" s="38"/>
      <c r="C210" s="38"/>
      <c r="D210" s="37" t="s">
        <v>558</v>
      </c>
      <c r="E210" s="37" t="s">
        <v>559</v>
      </c>
      <c r="F210" s="37" t="s">
        <v>560</v>
      </c>
      <c r="G210" s="37"/>
      <c r="H210" s="38"/>
      <c r="I210" s="38"/>
      <c r="J210" s="38" t="s">
        <v>42</v>
      </c>
      <c r="K210" s="38"/>
      <c r="L210" s="39"/>
      <c r="M210" s="39"/>
      <c r="N210" s="37"/>
    </row>
    <row r="211" spans="1:14" x14ac:dyDescent="0.25">
      <c r="A211" t="s">
        <v>105</v>
      </c>
      <c r="J211" s="19" t="s">
        <v>42</v>
      </c>
      <c r="K211" s="11" t="s">
        <v>42</v>
      </c>
      <c r="N211" t="s">
        <v>778</v>
      </c>
    </row>
    <row r="212" spans="1:14" x14ac:dyDescent="0.25">
      <c r="A212" t="s">
        <v>164</v>
      </c>
      <c r="J212" s="19" t="s">
        <v>42</v>
      </c>
    </row>
    <row r="213" spans="1:14" x14ac:dyDescent="0.25">
      <c r="A213" t="s">
        <v>1696</v>
      </c>
      <c r="D213" t="s">
        <v>1695</v>
      </c>
    </row>
    <row r="214" spans="1:14" x14ac:dyDescent="0.25">
      <c r="A214" t="s">
        <v>171</v>
      </c>
      <c r="B214" s="11" t="s">
        <v>42</v>
      </c>
      <c r="D214" t="s">
        <v>263</v>
      </c>
      <c r="H214" s="19" t="s">
        <v>42</v>
      </c>
      <c r="I214" s="11" t="s">
        <v>42</v>
      </c>
      <c r="J214" s="19" t="s">
        <v>42</v>
      </c>
      <c r="K214" s="11" t="s">
        <v>42</v>
      </c>
    </row>
    <row r="215" spans="1:14" x14ac:dyDescent="0.25">
      <c r="A215" s="23" t="s">
        <v>68</v>
      </c>
      <c r="B215" s="28"/>
      <c r="C215" s="28"/>
      <c r="D215" s="23" t="s">
        <v>69</v>
      </c>
      <c r="E215" s="23"/>
      <c r="F215" s="23"/>
      <c r="G215" s="23"/>
      <c r="H215" s="28" t="s">
        <v>42</v>
      </c>
      <c r="I215" s="28"/>
      <c r="J215" s="28" t="s">
        <v>42</v>
      </c>
      <c r="K215" s="28"/>
      <c r="L215" s="29"/>
      <c r="M215" s="29"/>
      <c r="N215" s="23" t="s">
        <v>104</v>
      </c>
    </row>
    <row r="216" spans="1:14" x14ac:dyDescent="0.25">
      <c r="A216" s="58" t="s">
        <v>652</v>
      </c>
      <c r="B216" s="38"/>
      <c r="C216" s="38"/>
      <c r="D216" s="37" t="s">
        <v>433</v>
      </c>
      <c r="E216" s="37" t="s">
        <v>342</v>
      </c>
      <c r="F216" s="37" t="s">
        <v>434</v>
      </c>
      <c r="G216" s="37" t="s">
        <v>728</v>
      </c>
      <c r="H216" s="38"/>
      <c r="I216" s="38"/>
      <c r="J216" s="38" t="s">
        <v>42</v>
      </c>
      <c r="K216" s="38"/>
      <c r="L216" s="39"/>
      <c r="M216" s="39"/>
      <c r="N216" s="37"/>
    </row>
    <row r="217" spans="1:14" x14ac:dyDescent="0.25">
      <c r="A217" t="s">
        <v>140</v>
      </c>
      <c r="J217" s="19" t="s">
        <v>42</v>
      </c>
      <c r="K217" s="11" t="s">
        <v>42</v>
      </c>
    </row>
    <row r="218" spans="1:14" x14ac:dyDescent="0.25">
      <c r="A218" t="s">
        <v>131</v>
      </c>
      <c r="G218" t="s">
        <v>132</v>
      </c>
      <c r="J218" s="19" t="s">
        <v>42</v>
      </c>
    </row>
    <row r="219" spans="1:14" x14ac:dyDescent="0.25">
      <c r="A219" t="s">
        <v>126</v>
      </c>
      <c r="G219" t="s">
        <v>56</v>
      </c>
      <c r="J219" s="19" t="s">
        <v>42</v>
      </c>
    </row>
    <row r="220" spans="1:14" x14ac:dyDescent="0.25">
      <c r="A220" s="58" t="s">
        <v>685</v>
      </c>
      <c r="B220" s="38"/>
      <c r="C220" s="38"/>
      <c r="D220" s="37" t="s">
        <v>538</v>
      </c>
      <c r="E220" s="37" t="s">
        <v>342</v>
      </c>
      <c r="F220" s="37" t="s">
        <v>539</v>
      </c>
      <c r="G220" s="37"/>
      <c r="H220" s="38"/>
      <c r="I220" s="38"/>
      <c r="J220" s="38"/>
      <c r="K220" s="38"/>
      <c r="L220" s="39"/>
      <c r="M220" s="39"/>
      <c r="N220" s="37"/>
    </row>
    <row r="221" spans="1:14" x14ac:dyDescent="0.25">
      <c r="A221" t="s">
        <v>225</v>
      </c>
      <c r="G221" t="s">
        <v>212</v>
      </c>
    </row>
    <row r="222" spans="1:14" x14ac:dyDescent="0.25">
      <c r="A222" t="s">
        <v>221</v>
      </c>
      <c r="G222" t="s">
        <v>212</v>
      </c>
    </row>
    <row r="223" spans="1:14" x14ac:dyDescent="0.25">
      <c r="A223" s="58" t="s">
        <v>706</v>
      </c>
      <c r="B223" s="38"/>
      <c r="C223" s="38"/>
      <c r="D223" s="37" t="s">
        <v>601</v>
      </c>
      <c r="E223" s="37" t="s">
        <v>342</v>
      </c>
      <c r="F223" s="37" t="s">
        <v>602</v>
      </c>
      <c r="G223" s="37"/>
      <c r="H223" s="38"/>
      <c r="I223" s="38"/>
      <c r="J223" s="38"/>
      <c r="K223" s="38"/>
      <c r="L223" s="39"/>
      <c r="M223" s="39"/>
      <c r="N223" s="37"/>
    </row>
    <row r="224" spans="1:14" x14ac:dyDescent="0.25">
      <c r="A224" s="58" t="s">
        <v>64</v>
      </c>
      <c r="B224" s="38"/>
      <c r="C224" s="38"/>
      <c r="D224" s="37" t="s">
        <v>409</v>
      </c>
      <c r="E224" s="48" t="s">
        <v>733</v>
      </c>
      <c r="F224" s="37" t="s">
        <v>410</v>
      </c>
      <c r="G224" s="37" t="s">
        <v>734</v>
      </c>
      <c r="H224" s="38"/>
      <c r="I224" s="38"/>
      <c r="J224" s="38" t="s">
        <v>42</v>
      </c>
      <c r="K224" s="38"/>
      <c r="L224" s="39" t="s">
        <v>42</v>
      </c>
      <c r="M224" s="39" t="s">
        <v>42</v>
      </c>
      <c r="N224" s="37"/>
    </row>
    <row r="225" spans="1:14" x14ac:dyDescent="0.25">
      <c r="A225" s="58" t="s">
        <v>735</v>
      </c>
      <c r="B225" s="38"/>
      <c r="C225" s="38"/>
      <c r="D225" s="37" t="s">
        <v>391</v>
      </c>
      <c r="E225" s="37" t="s">
        <v>342</v>
      </c>
      <c r="F225" s="37" t="s">
        <v>392</v>
      </c>
      <c r="G225" s="37" t="s">
        <v>716</v>
      </c>
      <c r="H225" s="38"/>
      <c r="I225" s="38"/>
      <c r="J225" s="38" t="s">
        <v>42</v>
      </c>
      <c r="K225" s="38"/>
      <c r="L225" s="39"/>
      <c r="M225" s="39"/>
      <c r="N225" s="37"/>
    </row>
    <row r="226" spans="1:14" x14ac:dyDescent="0.25">
      <c r="A226" t="s">
        <v>175</v>
      </c>
      <c r="G226" t="s">
        <v>176</v>
      </c>
    </row>
    <row r="227" spans="1:14" x14ac:dyDescent="0.25">
      <c r="A227" t="s">
        <v>39</v>
      </c>
      <c r="D227" t="s">
        <v>40</v>
      </c>
      <c r="G227" t="s">
        <v>41</v>
      </c>
      <c r="H227" s="19" t="s">
        <v>42</v>
      </c>
      <c r="I227" s="11" t="s">
        <v>42</v>
      </c>
      <c r="J227" s="20"/>
      <c r="K227" s="9"/>
    </row>
    <row r="228" spans="1:14" x14ac:dyDescent="0.25">
      <c r="A228" t="s">
        <v>308</v>
      </c>
      <c r="J228" s="20"/>
      <c r="K228" s="9"/>
    </row>
    <row r="229" spans="1:14" x14ac:dyDescent="0.25">
      <c r="A229" s="58" t="s">
        <v>658</v>
      </c>
      <c r="B229" s="38"/>
      <c r="C229" s="38"/>
      <c r="D229" s="37" t="s">
        <v>445</v>
      </c>
      <c r="E229" s="57" t="s">
        <v>446</v>
      </c>
      <c r="F229" s="37" t="s">
        <v>447</v>
      </c>
      <c r="G229" s="37"/>
      <c r="H229" s="38"/>
      <c r="I229" s="38"/>
      <c r="J229" s="38" t="s">
        <v>42</v>
      </c>
      <c r="K229" s="38" t="s">
        <v>42</v>
      </c>
      <c r="L229" s="39"/>
      <c r="M229" s="39"/>
      <c r="N229" s="37"/>
    </row>
    <row r="230" spans="1:14" x14ac:dyDescent="0.25">
      <c r="A230" s="58" t="s">
        <v>736</v>
      </c>
      <c r="B230" s="38" t="s">
        <v>42</v>
      </c>
      <c r="C230" s="38"/>
      <c r="D230" s="37" t="s">
        <v>347</v>
      </c>
      <c r="E230" s="37" t="s">
        <v>342</v>
      </c>
      <c r="F230" s="37" t="s">
        <v>348</v>
      </c>
      <c r="G230" s="37"/>
      <c r="H230" s="38"/>
      <c r="I230" s="38"/>
      <c r="J230" s="38"/>
      <c r="K230" s="38"/>
      <c r="L230" s="39"/>
      <c r="M230" s="39"/>
      <c r="N230" s="37"/>
    </row>
    <row r="231" spans="1:14" x14ac:dyDescent="0.25">
      <c r="A231" t="s">
        <v>151</v>
      </c>
      <c r="G231" t="s">
        <v>56</v>
      </c>
      <c r="J231" s="19" t="s">
        <v>42</v>
      </c>
    </row>
    <row r="232" spans="1:14" x14ac:dyDescent="0.25">
      <c r="A232" t="s">
        <v>153</v>
      </c>
      <c r="G232" t="s">
        <v>56</v>
      </c>
      <c r="J232" s="19" t="s">
        <v>42</v>
      </c>
    </row>
    <row r="233" spans="1:14" x14ac:dyDescent="0.25">
      <c r="A233" t="s">
        <v>55</v>
      </c>
      <c r="B233" s="11" t="s">
        <v>42</v>
      </c>
      <c r="C233" s="11" t="s">
        <v>42</v>
      </c>
      <c r="G233" t="s">
        <v>56</v>
      </c>
      <c r="J233" s="19" t="s">
        <v>42</v>
      </c>
      <c r="K233" s="11" t="s">
        <v>42</v>
      </c>
    </row>
    <row r="234" spans="1:14" x14ac:dyDescent="0.25">
      <c r="A234" s="58" t="s">
        <v>636</v>
      </c>
      <c r="B234" s="38"/>
      <c r="C234" s="38"/>
      <c r="D234" s="37" t="s">
        <v>374</v>
      </c>
      <c r="E234" s="57" t="s">
        <v>375</v>
      </c>
      <c r="F234" s="37" t="s">
        <v>376</v>
      </c>
      <c r="G234" s="37" t="s">
        <v>737</v>
      </c>
      <c r="H234" s="38"/>
      <c r="I234" s="38"/>
      <c r="J234" s="38" t="s">
        <v>42</v>
      </c>
      <c r="K234" s="38"/>
      <c r="L234" s="39"/>
      <c r="M234" s="39"/>
      <c r="N234" s="37"/>
    </row>
    <row r="235" spans="1:14" x14ac:dyDescent="0.25">
      <c r="A235" t="s">
        <v>170</v>
      </c>
      <c r="J235" s="19" t="s">
        <v>42</v>
      </c>
      <c r="K235" s="11" t="s">
        <v>42</v>
      </c>
    </row>
    <row r="236" spans="1:14" x14ac:dyDescent="0.25">
      <c r="A236" t="s">
        <v>116</v>
      </c>
      <c r="J236" s="19" t="s">
        <v>42</v>
      </c>
    </row>
    <row r="237" spans="1:14" x14ac:dyDescent="0.25">
      <c r="A237" s="58" t="s">
        <v>665</v>
      </c>
      <c r="B237" s="38"/>
      <c r="C237" s="38"/>
      <c r="D237" s="37" t="s">
        <v>470</v>
      </c>
      <c r="E237" s="37" t="s">
        <v>342</v>
      </c>
      <c r="F237" s="37" t="s">
        <v>471</v>
      </c>
      <c r="G237" s="37"/>
      <c r="H237" s="38"/>
      <c r="I237" s="38"/>
      <c r="J237" s="38" t="s">
        <v>42</v>
      </c>
      <c r="K237" s="38"/>
      <c r="L237" s="39"/>
      <c r="M237" s="39"/>
      <c r="N237" s="37"/>
    </row>
    <row r="238" spans="1:14" x14ac:dyDescent="0.25">
      <c r="A238" s="58" t="s">
        <v>631</v>
      </c>
      <c r="B238" s="38"/>
      <c r="C238" s="38"/>
      <c r="D238" s="37" t="s">
        <v>354</v>
      </c>
      <c r="E238" s="37" t="s">
        <v>342</v>
      </c>
      <c r="F238" s="37" t="s">
        <v>355</v>
      </c>
      <c r="G238" s="37"/>
      <c r="H238" s="38"/>
      <c r="I238" s="38"/>
      <c r="J238" s="38"/>
      <c r="K238" s="38"/>
      <c r="L238" s="39"/>
      <c r="M238" s="39"/>
      <c r="N238" s="37"/>
    </row>
    <row r="239" spans="1:14" x14ac:dyDescent="0.25">
      <c r="A239" t="s">
        <v>143</v>
      </c>
      <c r="J239" s="19" t="s">
        <v>42</v>
      </c>
    </row>
    <row r="240" spans="1:14" x14ac:dyDescent="0.25">
      <c r="A240" s="37" t="s">
        <v>777</v>
      </c>
      <c r="B240" s="38"/>
      <c r="C240" s="38"/>
      <c r="D240" s="37" t="s">
        <v>776</v>
      </c>
      <c r="E240" s="37"/>
      <c r="F240" s="37"/>
      <c r="G240" s="37"/>
      <c r="H240" s="38"/>
      <c r="I240" s="38"/>
      <c r="J240" s="38" t="s">
        <v>42</v>
      </c>
      <c r="K240" s="38"/>
      <c r="L240" s="39"/>
      <c r="M240" s="39"/>
      <c r="N240" s="37" t="s">
        <v>778</v>
      </c>
    </row>
    <row r="241" spans="1:14" x14ac:dyDescent="0.25">
      <c r="A241" t="s">
        <v>144</v>
      </c>
      <c r="J241" s="19" t="s">
        <v>42</v>
      </c>
    </row>
    <row r="242" spans="1:14" x14ac:dyDescent="0.25">
      <c r="A242" t="s">
        <v>147</v>
      </c>
      <c r="J242" s="19" t="s">
        <v>42</v>
      </c>
      <c r="N242" s="37" t="s">
        <v>778</v>
      </c>
    </row>
    <row r="243" spans="1:14" x14ac:dyDescent="0.25">
      <c r="A243" t="s">
        <v>161</v>
      </c>
      <c r="J243" s="19" t="s">
        <v>42</v>
      </c>
      <c r="K243" s="11" t="s">
        <v>42</v>
      </c>
    </row>
    <row r="244" spans="1:14" x14ac:dyDescent="0.25">
      <c r="A244" s="58" t="s">
        <v>673</v>
      </c>
      <c r="B244" s="38"/>
      <c r="C244" s="38"/>
      <c r="D244" s="37" t="s">
        <v>495</v>
      </c>
      <c r="E244" s="37" t="s">
        <v>342</v>
      </c>
      <c r="F244" s="37" t="s">
        <v>496</v>
      </c>
      <c r="G244" s="37" t="s">
        <v>163</v>
      </c>
      <c r="H244" s="38"/>
      <c r="I244" s="38"/>
      <c r="J244" s="38" t="s">
        <v>42</v>
      </c>
      <c r="K244" s="38"/>
      <c r="L244" s="39"/>
      <c r="M244" s="39"/>
      <c r="N244" s="37"/>
    </row>
    <row r="245" spans="1:14" x14ac:dyDescent="0.25">
      <c r="A245" s="58" t="s">
        <v>663</v>
      </c>
      <c r="B245" s="38"/>
      <c r="C245" s="38"/>
      <c r="D245" s="37" t="s">
        <v>465</v>
      </c>
      <c r="E245" s="37" t="s">
        <v>342</v>
      </c>
      <c r="F245" s="37" t="s">
        <v>466</v>
      </c>
      <c r="G245" s="37" t="s">
        <v>738</v>
      </c>
      <c r="H245" s="38"/>
      <c r="I245" s="38"/>
      <c r="J245" s="38" t="s">
        <v>42</v>
      </c>
      <c r="K245" s="38" t="s">
        <v>42</v>
      </c>
      <c r="L245" s="39"/>
      <c r="M245" s="39"/>
      <c r="N245" s="37"/>
    </row>
    <row r="246" spans="1:14" x14ac:dyDescent="0.25">
      <c r="A246" s="58" t="s">
        <v>703</v>
      </c>
      <c r="B246" s="38"/>
      <c r="C246" s="38"/>
      <c r="D246" s="37" t="s">
        <v>595</v>
      </c>
      <c r="E246" s="37" t="s">
        <v>596</v>
      </c>
      <c r="F246" s="37" t="s">
        <v>597</v>
      </c>
      <c r="G246" s="37"/>
      <c r="H246" s="38"/>
      <c r="I246" s="38"/>
      <c r="J246" s="38" t="s">
        <v>42</v>
      </c>
      <c r="K246" s="38"/>
      <c r="L246" s="39"/>
      <c r="M246" s="39"/>
      <c r="N246" s="37"/>
    </row>
    <row r="247" spans="1:14" x14ac:dyDescent="0.25">
      <c r="A247" t="s">
        <v>141</v>
      </c>
      <c r="J247" s="19" t="s">
        <v>42</v>
      </c>
    </row>
    <row r="248" spans="1:14" x14ac:dyDescent="0.25">
      <c r="A248" s="58" t="s">
        <v>121</v>
      </c>
      <c r="B248" s="38"/>
      <c r="C248" s="38"/>
      <c r="D248" s="37" t="s">
        <v>500</v>
      </c>
      <c r="E248" s="37" t="s">
        <v>342</v>
      </c>
      <c r="F248" s="37" t="s">
        <v>501</v>
      </c>
      <c r="G248" s="37" t="s">
        <v>163</v>
      </c>
      <c r="H248" s="38"/>
      <c r="I248" s="38"/>
      <c r="J248" s="38" t="s">
        <v>42</v>
      </c>
      <c r="K248" s="38" t="s">
        <v>42</v>
      </c>
      <c r="L248" s="39"/>
      <c r="M248" s="39"/>
      <c r="N248" s="37"/>
    </row>
    <row r="249" spans="1:14" x14ac:dyDescent="0.25">
      <c r="A249" s="58" t="s">
        <v>642</v>
      </c>
      <c r="B249" s="38"/>
      <c r="C249" s="38"/>
      <c r="D249" s="37" t="s">
        <v>397</v>
      </c>
      <c r="E249" s="37" t="s">
        <v>398</v>
      </c>
      <c r="F249" s="37" t="s">
        <v>399</v>
      </c>
      <c r="G249" s="37"/>
      <c r="H249" s="38"/>
      <c r="I249" s="38"/>
      <c r="J249" s="38" t="s">
        <v>42</v>
      </c>
      <c r="K249" s="38"/>
      <c r="L249" s="39"/>
      <c r="M249" s="39"/>
      <c r="N249" s="24" t="s">
        <v>748</v>
      </c>
    </row>
    <row r="250" spans="1:14" x14ac:dyDescent="0.25">
      <c r="A250" s="58" t="s">
        <v>695</v>
      </c>
      <c r="B250" s="38"/>
      <c r="C250" s="38"/>
      <c r="D250" s="37" t="s">
        <v>564</v>
      </c>
      <c r="E250" s="37" t="s">
        <v>342</v>
      </c>
      <c r="F250" s="37" t="s">
        <v>565</v>
      </c>
      <c r="G250" s="37"/>
      <c r="H250" s="38"/>
      <c r="I250" s="38"/>
      <c r="J250" s="38" t="s">
        <v>42</v>
      </c>
      <c r="K250" s="38" t="s">
        <v>42</v>
      </c>
      <c r="L250" s="39"/>
      <c r="M250" s="39"/>
      <c r="N250" s="37"/>
    </row>
    <row r="251" spans="1:14" x14ac:dyDescent="0.25">
      <c r="A251" t="s">
        <v>168</v>
      </c>
      <c r="G251" t="s">
        <v>169</v>
      </c>
      <c r="J251" s="19" t="s">
        <v>42</v>
      </c>
    </row>
    <row r="252" spans="1:14" x14ac:dyDescent="0.25">
      <c r="A252" s="58" t="s">
        <v>629</v>
      </c>
      <c r="B252" s="38"/>
      <c r="C252" s="38"/>
      <c r="D252" s="37" t="s">
        <v>344</v>
      </c>
      <c r="E252" s="37" t="s">
        <v>345</v>
      </c>
      <c r="F252" s="37" t="s">
        <v>346</v>
      </c>
      <c r="G252" s="37"/>
      <c r="H252" s="38"/>
      <c r="I252" s="38"/>
      <c r="J252" s="38"/>
      <c r="K252" s="38"/>
      <c r="L252" s="39"/>
      <c r="M252" s="39"/>
      <c r="N252" s="37"/>
    </row>
    <row r="253" spans="1:14" x14ac:dyDescent="0.25">
      <c r="A253" s="58" t="s">
        <v>643</v>
      </c>
      <c r="B253" s="38"/>
      <c r="C253" s="38"/>
      <c r="D253" s="37" t="s">
        <v>402</v>
      </c>
      <c r="E253" s="37" t="s">
        <v>342</v>
      </c>
      <c r="F253" s="37" t="s">
        <v>342</v>
      </c>
      <c r="G253" s="37"/>
      <c r="H253" s="38"/>
      <c r="I253" s="38"/>
      <c r="J253" s="38"/>
      <c r="K253" s="38"/>
      <c r="L253" s="39"/>
      <c r="M253" s="39"/>
      <c r="N253" s="37"/>
    </row>
    <row r="254" spans="1:14" x14ac:dyDescent="0.25">
      <c r="A254" s="58" t="s">
        <v>59</v>
      </c>
      <c r="B254" s="38" t="s">
        <v>42</v>
      </c>
      <c r="C254" s="38"/>
      <c r="D254" s="37" t="s">
        <v>420</v>
      </c>
      <c r="E254" s="37" t="s">
        <v>60</v>
      </c>
      <c r="F254" s="37" t="s">
        <v>421</v>
      </c>
      <c r="G254" s="37"/>
      <c r="H254" s="38"/>
      <c r="I254" s="38"/>
      <c r="J254" s="38"/>
      <c r="K254" s="38"/>
      <c r="L254" s="39" t="s">
        <v>42</v>
      </c>
      <c r="M254" s="39" t="s">
        <v>42</v>
      </c>
      <c r="N254" s="37"/>
    </row>
    <row r="255" spans="1:14" x14ac:dyDescent="0.25">
      <c r="A255" s="40" t="s">
        <v>260</v>
      </c>
      <c r="B255" s="43"/>
      <c r="C255" s="43"/>
      <c r="D255" s="40"/>
      <c r="E255" s="40"/>
      <c r="F255" s="40"/>
      <c r="G255" s="40"/>
      <c r="I255" s="43"/>
      <c r="J255" s="19" t="s">
        <v>42</v>
      </c>
      <c r="K255" s="43"/>
      <c r="M255" s="44"/>
      <c r="N255" s="40"/>
    </row>
    <row r="256" spans="1:14" x14ac:dyDescent="0.25">
      <c r="A256" t="s">
        <v>172</v>
      </c>
    </row>
    <row r="257" spans="1:14" x14ac:dyDescent="0.25">
      <c r="A257" s="37" t="s">
        <v>43</v>
      </c>
      <c r="B257" s="38"/>
      <c r="C257" s="38"/>
      <c r="D257" s="37" t="s">
        <v>44</v>
      </c>
      <c r="E257" s="37" t="s">
        <v>577</v>
      </c>
      <c r="F257" s="37" t="s">
        <v>578</v>
      </c>
      <c r="G257" s="37" t="s">
        <v>45</v>
      </c>
      <c r="H257" s="38" t="s">
        <v>42</v>
      </c>
      <c r="I257" s="38" t="s">
        <v>42</v>
      </c>
      <c r="J257" s="39"/>
      <c r="K257" s="39"/>
      <c r="L257" s="39"/>
      <c r="M257" s="39"/>
      <c r="N257" s="37"/>
    </row>
    <row r="258" spans="1:14" x14ac:dyDescent="0.25">
      <c r="A258" s="56" t="s">
        <v>273</v>
      </c>
      <c r="B258" s="38"/>
      <c r="C258" s="38"/>
      <c r="D258" s="37" t="s">
        <v>739</v>
      </c>
      <c r="E258" s="37"/>
      <c r="F258" s="37" t="s">
        <v>574</v>
      </c>
      <c r="G258" s="37"/>
      <c r="H258" s="38" t="s">
        <v>42</v>
      </c>
      <c r="I258" s="38" t="s">
        <v>42</v>
      </c>
      <c r="J258" s="39" t="s">
        <v>42</v>
      </c>
      <c r="K258" s="39"/>
      <c r="L258" s="39"/>
      <c r="M258" s="39"/>
      <c r="N258" s="37"/>
    </row>
    <row r="259" spans="1:14" x14ac:dyDescent="0.25">
      <c r="A259" t="s">
        <v>158</v>
      </c>
      <c r="G259" t="s">
        <v>56</v>
      </c>
    </row>
    <row r="260" spans="1:14" x14ac:dyDescent="0.25">
      <c r="A260" t="s">
        <v>749</v>
      </c>
      <c r="B260" s="11" t="s">
        <v>42</v>
      </c>
      <c r="D260" t="s">
        <v>1673</v>
      </c>
    </row>
    <row r="261" spans="1:14" x14ac:dyDescent="0.25">
      <c r="A261" t="s">
        <v>251</v>
      </c>
      <c r="H261" s="20"/>
    </row>
    <row r="262" spans="1:14" x14ac:dyDescent="0.25">
      <c r="A262" t="s">
        <v>46</v>
      </c>
      <c r="H262" s="20"/>
      <c r="J262" s="19" t="s">
        <v>42</v>
      </c>
      <c r="K262" s="11" t="s">
        <v>42</v>
      </c>
    </row>
    <row r="263" spans="1:14" x14ac:dyDescent="0.25">
      <c r="A263" t="s">
        <v>786</v>
      </c>
      <c r="B263" s="11" t="s">
        <v>42</v>
      </c>
      <c r="D263" t="s">
        <v>787</v>
      </c>
      <c r="H263" s="20"/>
    </row>
    <row r="264" spans="1:14" x14ac:dyDescent="0.25">
      <c r="A264" t="s">
        <v>155</v>
      </c>
      <c r="J264" s="19" t="s">
        <v>42</v>
      </c>
    </row>
    <row r="265" spans="1:14" x14ac:dyDescent="0.25">
      <c r="A265" t="s">
        <v>1666</v>
      </c>
      <c r="D265" t="s">
        <v>1667</v>
      </c>
      <c r="G265" t="s">
        <v>1668</v>
      </c>
    </row>
    <row r="266" spans="1:14" x14ac:dyDescent="0.25">
      <c r="A266" t="s">
        <v>138</v>
      </c>
    </row>
    <row r="267" spans="1:14" x14ac:dyDescent="0.25">
      <c r="A267" t="s">
        <v>102</v>
      </c>
      <c r="J267" s="19" t="s">
        <v>42</v>
      </c>
      <c r="K267" s="11" t="s">
        <v>42</v>
      </c>
      <c r="N267" t="s">
        <v>242</v>
      </c>
    </row>
    <row r="268" spans="1:14" x14ac:dyDescent="0.25">
      <c r="A268" t="s">
        <v>97</v>
      </c>
      <c r="J268" s="19" t="s">
        <v>42</v>
      </c>
      <c r="N268" s="25" t="s">
        <v>99</v>
      </c>
    </row>
    <row r="269" spans="1:14" x14ac:dyDescent="0.25">
      <c r="A269" t="s">
        <v>150</v>
      </c>
      <c r="J269" s="19" t="s">
        <v>42</v>
      </c>
    </row>
    <row r="270" spans="1:14" x14ac:dyDescent="0.25">
      <c r="A270" t="s">
        <v>89</v>
      </c>
      <c r="J270" s="19" t="s">
        <v>42</v>
      </c>
      <c r="K270" s="11" t="s">
        <v>42</v>
      </c>
    </row>
    <row r="271" spans="1:14" x14ac:dyDescent="0.25">
      <c r="A271" s="58" t="s">
        <v>672</v>
      </c>
      <c r="B271" s="38"/>
      <c r="C271" s="38"/>
      <c r="D271" s="37" t="s">
        <v>488</v>
      </c>
      <c r="E271" s="57" t="s">
        <v>489</v>
      </c>
      <c r="F271" s="37" t="s">
        <v>490</v>
      </c>
      <c r="G271" s="37" t="s">
        <v>740</v>
      </c>
      <c r="H271" s="38"/>
      <c r="I271" s="38"/>
      <c r="J271" s="38"/>
      <c r="K271" s="38"/>
      <c r="L271" s="39"/>
      <c r="M271" s="39"/>
      <c r="N271" s="37"/>
    </row>
    <row r="272" spans="1:14" s="40" customFormat="1" x14ac:dyDescent="0.25">
      <c r="A272" s="59" t="s">
        <v>1137</v>
      </c>
      <c r="B272" s="43"/>
      <c r="C272" s="43"/>
      <c r="D272" s="40" t="s">
        <v>1136</v>
      </c>
      <c r="E272" s="76"/>
      <c r="H272" s="43" t="s">
        <v>42</v>
      </c>
      <c r="I272" s="43" t="s">
        <v>42</v>
      </c>
      <c r="J272" s="43"/>
      <c r="K272" s="43"/>
      <c r="L272" s="44"/>
      <c r="M272" s="44"/>
      <c r="N272" s="40" t="s">
        <v>280</v>
      </c>
    </row>
    <row r="273" spans="1:14" x14ac:dyDescent="0.25">
      <c r="A273" s="58" t="s">
        <v>687</v>
      </c>
      <c r="B273" s="38"/>
      <c r="C273" s="38"/>
      <c r="D273" s="37" t="s">
        <v>545</v>
      </c>
      <c r="E273" s="37" t="s">
        <v>342</v>
      </c>
      <c r="F273" s="37" t="s">
        <v>546</v>
      </c>
      <c r="G273" s="37"/>
      <c r="H273" s="38"/>
      <c r="I273" s="38"/>
      <c r="J273" s="38"/>
      <c r="K273" s="38"/>
      <c r="L273" s="39"/>
      <c r="M273" s="39"/>
      <c r="N273" s="37"/>
    </row>
    <row r="274" spans="1:14" x14ac:dyDescent="0.25">
      <c r="A274" t="s">
        <v>145</v>
      </c>
      <c r="B274" s="11" t="s">
        <v>42</v>
      </c>
      <c r="D274" t="s">
        <v>809</v>
      </c>
      <c r="J274" s="19" t="s">
        <v>42</v>
      </c>
    </row>
    <row r="275" spans="1:14" x14ac:dyDescent="0.25">
      <c r="A275" t="s">
        <v>123</v>
      </c>
      <c r="J275" s="19" t="s">
        <v>42</v>
      </c>
    </row>
    <row r="276" spans="1:14" x14ac:dyDescent="0.25">
      <c r="A276" s="58" t="s">
        <v>686</v>
      </c>
      <c r="B276" s="38"/>
      <c r="C276" s="38"/>
      <c r="D276" s="37" t="s">
        <v>540</v>
      </c>
      <c r="E276" s="37" t="s">
        <v>342</v>
      </c>
      <c r="F276" s="37" t="s">
        <v>541</v>
      </c>
      <c r="G276" s="37" t="s">
        <v>719</v>
      </c>
      <c r="H276" s="38"/>
      <c r="I276" s="38"/>
      <c r="J276" s="38"/>
      <c r="K276" s="38"/>
      <c r="L276" s="39"/>
      <c r="M276" s="39"/>
      <c r="N276" s="37"/>
    </row>
    <row r="277" spans="1:14" x14ac:dyDescent="0.25">
      <c r="A277" s="58" t="s">
        <v>681</v>
      </c>
      <c r="B277" s="38"/>
      <c r="C277" s="38"/>
      <c r="D277" s="37" t="s">
        <v>520</v>
      </c>
      <c r="E277" s="37" t="s">
        <v>342</v>
      </c>
      <c r="F277" s="37" t="s">
        <v>521</v>
      </c>
      <c r="G277" s="37" t="s">
        <v>741</v>
      </c>
      <c r="H277" s="38"/>
      <c r="I277" s="38"/>
      <c r="J277" s="38"/>
      <c r="K277" s="38"/>
      <c r="L277" s="39"/>
      <c r="M277" s="39"/>
      <c r="N277" s="37"/>
    </row>
    <row r="278" spans="1:14" x14ac:dyDescent="0.25">
      <c r="A278" s="58" t="s">
        <v>274</v>
      </c>
      <c r="B278" s="38"/>
      <c r="C278" s="38"/>
      <c r="D278" s="37" t="s">
        <v>275</v>
      </c>
      <c r="E278" s="37" t="s">
        <v>342</v>
      </c>
      <c r="F278" s="37" t="s">
        <v>603</v>
      </c>
      <c r="G278" s="37"/>
      <c r="H278" s="38" t="s">
        <v>42</v>
      </c>
      <c r="I278" s="38" t="s">
        <v>42</v>
      </c>
      <c r="J278" s="38"/>
      <c r="K278" s="38"/>
      <c r="L278" s="39"/>
      <c r="M278" s="39"/>
      <c r="N278" s="37"/>
    </row>
    <row r="279" spans="1:14" x14ac:dyDescent="0.25">
      <c r="A279" t="s">
        <v>232</v>
      </c>
    </row>
    <row r="280" spans="1:14" x14ac:dyDescent="0.25">
      <c r="A280" s="58" t="s">
        <v>634</v>
      </c>
      <c r="B280" s="38"/>
      <c r="C280" s="38"/>
      <c r="D280" s="37" t="s">
        <v>361</v>
      </c>
      <c r="E280" s="37" t="s">
        <v>342</v>
      </c>
      <c r="F280" s="37" t="s">
        <v>362</v>
      </c>
      <c r="G280" s="37"/>
      <c r="H280" s="38"/>
      <c r="I280" s="38"/>
      <c r="J280" s="38"/>
      <c r="K280" s="38"/>
      <c r="L280" s="39"/>
      <c r="M280" s="39"/>
      <c r="N280" s="37"/>
    </row>
    <row r="281" spans="1:14" s="40" customFormat="1" x14ac:dyDescent="0.25">
      <c r="A281" s="59" t="s">
        <v>1146</v>
      </c>
      <c r="B281" s="43"/>
      <c r="C281" s="43"/>
      <c r="D281" s="40" t="s">
        <v>1147</v>
      </c>
      <c r="G281" s="40" t="s">
        <v>1148</v>
      </c>
      <c r="H281" s="43"/>
      <c r="I281" s="43"/>
      <c r="J281" s="43"/>
      <c r="K281" s="43"/>
      <c r="L281" s="44"/>
      <c r="M281" s="44"/>
      <c r="N281" s="40" t="s">
        <v>778</v>
      </c>
    </row>
    <row r="282" spans="1:14" x14ac:dyDescent="0.25">
      <c r="A282" s="13" t="s">
        <v>61</v>
      </c>
      <c r="B282" s="14"/>
      <c r="C282" s="14"/>
      <c r="D282" s="13" t="s">
        <v>62</v>
      </c>
      <c r="E282" s="13"/>
      <c r="F282" s="13"/>
      <c r="G282" s="13"/>
      <c r="H282" s="21" t="s">
        <v>42</v>
      </c>
      <c r="I282" s="14" t="s">
        <v>42</v>
      </c>
      <c r="J282" s="21"/>
      <c r="K282" s="14"/>
      <c r="L282" s="22"/>
      <c r="M282" s="15"/>
      <c r="N282" s="13" t="s">
        <v>63</v>
      </c>
    </row>
    <row r="283" spans="1:14" x14ac:dyDescent="0.25">
      <c r="A283" t="s">
        <v>118</v>
      </c>
    </row>
    <row r="284" spans="1:14" x14ac:dyDescent="0.25">
      <c r="A284" s="58" t="s">
        <v>699</v>
      </c>
      <c r="B284" s="38"/>
      <c r="C284" s="38"/>
      <c r="D284" s="37" t="s">
        <v>572</v>
      </c>
      <c r="E284" s="37" t="s">
        <v>342</v>
      </c>
      <c r="F284" s="37" t="s">
        <v>573</v>
      </c>
      <c r="G284" s="37"/>
      <c r="H284" s="38"/>
      <c r="I284" s="38"/>
      <c r="J284" s="38"/>
      <c r="K284" s="38"/>
      <c r="L284" s="39"/>
      <c r="M284" s="39"/>
      <c r="N284" s="37"/>
    </row>
    <row r="285" spans="1:14" x14ac:dyDescent="0.25">
      <c r="A285" t="s">
        <v>114</v>
      </c>
      <c r="J285" s="19" t="s">
        <v>42</v>
      </c>
    </row>
    <row r="286" spans="1:14" x14ac:dyDescent="0.25">
      <c r="A286" s="58" t="s">
        <v>698</v>
      </c>
      <c r="B286" s="38"/>
      <c r="C286" s="38"/>
      <c r="D286" s="37" t="s">
        <v>570</v>
      </c>
      <c r="E286" s="37" t="s">
        <v>342</v>
      </c>
      <c r="F286" s="37" t="s">
        <v>571</v>
      </c>
      <c r="G286" s="37"/>
      <c r="H286" s="38"/>
      <c r="I286" s="38"/>
      <c r="J286" s="38"/>
      <c r="K286" s="38"/>
      <c r="L286" s="39"/>
      <c r="M286" s="39"/>
      <c r="N286" s="37"/>
    </row>
    <row r="287" spans="1:14" x14ac:dyDescent="0.25">
      <c r="A287" t="s">
        <v>316</v>
      </c>
      <c r="J287" s="19" t="s">
        <v>42</v>
      </c>
    </row>
    <row r="288" spans="1:14" x14ac:dyDescent="0.25">
      <c r="A288" s="58" t="s">
        <v>742</v>
      </c>
      <c r="B288" s="38"/>
      <c r="C288" s="38"/>
      <c r="D288" s="37" t="s">
        <v>407</v>
      </c>
      <c r="E288" s="37" t="s">
        <v>342</v>
      </c>
      <c r="F288" s="37" t="s">
        <v>408</v>
      </c>
      <c r="G288" s="37"/>
      <c r="H288" s="38"/>
      <c r="I288" s="38"/>
      <c r="J288" s="38"/>
      <c r="K288" s="38"/>
      <c r="L288" s="39"/>
      <c r="M288" s="39"/>
      <c r="N288" s="37"/>
    </row>
    <row r="289" spans="1:14" x14ac:dyDescent="0.25">
      <c r="A289" t="s">
        <v>323</v>
      </c>
      <c r="D289" t="s">
        <v>322</v>
      </c>
      <c r="J289" s="19" t="s">
        <v>42</v>
      </c>
      <c r="K289" s="11" t="s">
        <v>42</v>
      </c>
    </row>
    <row r="290" spans="1:14" x14ac:dyDescent="0.25">
      <c r="A290" s="58" t="s">
        <v>661</v>
      </c>
      <c r="B290" s="38"/>
      <c r="C290" s="38"/>
      <c r="D290" s="37" t="s">
        <v>454</v>
      </c>
      <c r="E290" s="37" t="s">
        <v>455</v>
      </c>
      <c r="F290" s="37" t="s">
        <v>456</v>
      </c>
      <c r="G290" s="37"/>
      <c r="H290" s="38"/>
      <c r="I290" s="38"/>
      <c r="J290" s="38"/>
      <c r="K290" s="38"/>
      <c r="L290" s="39"/>
      <c r="M290" s="39"/>
      <c r="N290" s="37"/>
    </row>
    <row r="291" spans="1:14" x14ac:dyDescent="0.25">
      <c r="A291" s="51" t="s">
        <v>133</v>
      </c>
      <c r="B291" s="52"/>
      <c r="C291" s="52"/>
      <c r="D291" s="51"/>
      <c r="E291" s="51"/>
      <c r="F291" s="51"/>
      <c r="G291" s="51"/>
      <c r="H291" s="52"/>
      <c r="I291" s="52"/>
      <c r="J291" s="52" t="s">
        <v>42</v>
      </c>
      <c r="K291" s="52" t="s">
        <v>42</v>
      </c>
      <c r="L291" s="53"/>
      <c r="M291" s="53"/>
      <c r="N291" s="51" t="s">
        <v>321</v>
      </c>
    </row>
    <row r="292" spans="1:14" x14ac:dyDescent="0.25">
      <c r="A292" s="58" t="s">
        <v>682</v>
      </c>
      <c r="B292" s="38"/>
      <c r="C292" s="38"/>
      <c r="D292" s="37" t="s">
        <v>522</v>
      </c>
      <c r="E292" s="37" t="s">
        <v>523</v>
      </c>
      <c r="F292" s="37" t="s">
        <v>524</v>
      </c>
      <c r="G292" s="37" t="s">
        <v>743</v>
      </c>
      <c r="H292" s="38"/>
      <c r="I292" s="38"/>
      <c r="J292" s="38"/>
      <c r="K292" s="38"/>
      <c r="L292" s="39"/>
      <c r="M292" s="39"/>
      <c r="N292" s="37"/>
    </row>
    <row r="293" spans="1:14" x14ac:dyDescent="0.25">
      <c r="A293" t="s">
        <v>238</v>
      </c>
      <c r="J293" s="19" t="s">
        <v>42</v>
      </c>
    </row>
    <row r="294" spans="1:14" x14ac:dyDescent="0.25">
      <c r="A294" s="58" t="s">
        <v>713</v>
      </c>
      <c r="B294" s="38"/>
      <c r="C294" s="38"/>
      <c r="D294" s="37" t="s">
        <v>619</v>
      </c>
      <c r="E294" s="37" t="s">
        <v>342</v>
      </c>
      <c r="F294" s="37" t="s">
        <v>620</v>
      </c>
      <c r="G294" s="37"/>
      <c r="H294" s="38"/>
      <c r="I294" s="38"/>
      <c r="J294" s="38" t="s">
        <v>42</v>
      </c>
      <c r="K294" s="38"/>
      <c r="L294" s="39"/>
      <c r="M294" s="39"/>
      <c r="N294" s="37"/>
    </row>
    <row r="295" spans="1:14" s="40" customFormat="1" x14ac:dyDescent="0.25">
      <c r="A295" s="59" t="s">
        <v>772</v>
      </c>
      <c r="B295" s="43"/>
      <c r="C295" s="43"/>
      <c r="H295" s="43"/>
      <c r="I295" s="43"/>
      <c r="J295" s="43" t="s">
        <v>42</v>
      </c>
      <c r="K295" s="43"/>
      <c r="L295" s="44"/>
      <c r="M295" s="44"/>
    </row>
    <row r="296" spans="1:14" x14ac:dyDescent="0.25">
      <c r="A296" s="58" t="s">
        <v>702</v>
      </c>
      <c r="B296" s="38"/>
      <c r="C296" s="38"/>
      <c r="D296" s="37" t="s">
        <v>589</v>
      </c>
      <c r="E296" s="37" t="s">
        <v>342</v>
      </c>
      <c r="F296" s="37" t="s">
        <v>590</v>
      </c>
      <c r="G296" s="37"/>
      <c r="H296" s="38"/>
      <c r="I296" s="38"/>
      <c r="J296" s="38"/>
      <c r="K296" s="38"/>
      <c r="L296" s="39"/>
      <c r="M296" s="39"/>
      <c r="N296" s="37"/>
    </row>
    <row r="297" spans="1:14" x14ac:dyDescent="0.25">
      <c r="A297" t="s">
        <v>230</v>
      </c>
    </row>
    <row r="298" spans="1:14" x14ac:dyDescent="0.25">
      <c r="A298" s="58" t="s">
        <v>697</v>
      </c>
      <c r="B298" s="38"/>
      <c r="C298" s="38"/>
      <c r="D298" s="37" t="s">
        <v>568</v>
      </c>
      <c r="E298" s="37" t="s">
        <v>342</v>
      </c>
      <c r="F298" s="37" t="s">
        <v>569</v>
      </c>
      <c r="G298" s="37"/>
      <c r="H298" s="38"/>
      <c r="I298" s="38"/>
      <c r="J298" s="38"/>
      <c r="K298" s="38"/>
      <c r="L298" s="39"/>
      <c r="M298" s="39"/>
      <c r="N298" s="37"/>
    </row>
    <row r="299" spans="1:14" x14ac:dyDescent="0.25">
      <c r="A299" t="s">
        <v>160</v>
      </c>
    </row>
    <row r="300" spans="1:14" x14ac:dyDescent="0.25">
      <c r="A300" s="37" t="s">
        <v>227</v>
      </c>
      <c r="B300" s="38" t="s">
        <v>42</v>
      </c>
      <c r="C300" s="38"/>
      <c r="D300" s="37" t="s">
        <v>281</v>
      </c>
      <c r="E300" s="37"/>
      <c r="F300" s="37" t="s">
        <v>492</v>
      </c>
      <c r="G300" s="37" t="s">
        <v>163</v>
      </c>
      <c r="H300" s="38"/>
      <c r="I300" s="38"/>
      <c r="J300" s="38" t="s">
        <v>42</v>
      </c>
      <c r="K300" s="38"/>
      <c r="L300" s="39"/>
      <c r="M300" s="39"/>
      <c r="N300" s="37"/>
    </row>
    <row r="301" spans="1:14" s="40" customFormat="1" x14ac:dyDescent="0.25">
      <c r="A301" s="40" t="s">
        <v>764</v>
      </c>
      <c r="B301" s="43"/>
      <c r="C301" s="43"/>
      <c r="G301" s="40" t="s">
        <v>765</v>
      </c>
      <c r="H301" s="43"/>
      <c r="I301" s="43"/>
      <c r="J301" s="43" t="s">
        <v>42</v>
      </c>
      <c r="K301" s="43"/>
      <c r="L301" s="44"/>
      <c r="M301" s="44"/>
      <c r="N301" s="40" t="s">
        <v>773</v>
      </c>
    </row>
    <row r="302" spans="1:14" x14ac:dyDescent="0.25">
      <c r="A302" t="s">
        <v>156</v>
      </c>
      <c r="J302" s="19" t="s">
        <v>42</v>
      </c>
    </row>
    <row r="303" spans="1:14" x14ac:dyDescent="0.25">
      <c r="A303" t="s">
        <v>120</v>
      </c>
    </row>
    <row r="304" spans="1:14" x14ac:dyDescent="0.25">
      <c r="A304" t="s">
        <v>149</v>
      </c>
      <c r="J304" s="19" t="s">
        <v>42</v>
      </c>
      <c r="K304" s="11" t="s">
        <v>42</v>
      </c>
    </row>
    <row r="305" spans="1:14" x14ac:dyDescent="0.25">
      <c r="A305" s="58" t="s">
        <v>650</v>
      </c>
      <c r="B305" s="38"/>
      <c r="C305" s="38"/>
      <c r="D305" s="37" t="s">
        <v>429</v>
      </c>
      <c r="E305" s="37" t="s">
        <v>342</v>
      </c>
      <c r="F305" s="37" t="s">
        <v>430</v>
      </c>
      <c r="G305" s="37"/>
      <c r="H305" s="38"/>
      <c r="I305" s="38"/>
      <c r="J305" s="38" t="s">
        <v>42</v>
      </c>
      <c r="K305" s="38"/>
      <c r="L305" s="39"/>
      <c r="M305" s="39"/>
      <c r="N305" s="37"/>
    </row>
    <row r="306" spans="1:14" x14ac:dyDescent="0.25">
      <c r="B306"/>
      <c r="C306"/>
      <c r="H306" s="11"/>
    </row>
    <row r="307" spans="1:14" x14ac:dyDescent="0.25">
      <c r="B307"/>
      <c r="C307"/>
      <c r="H307" s="11"/>
    </row>
    <row r="308" spans="1:14" x14ac:dyDescent="0.25">
      <c r="B308"/>
      <c r="C308"/>
      <c r="H308" s="11"/>
    </row>
    <row r="309" spans="1:14" x14ac:dyDescent="0.25">
      <c r="B309"/>
      <c r="C309"/>
      <c r="H309" s="11"/>
    </row>
    <row r="310" spans="1:14" x14ac:dyDescent="0.25">
      <c r="B310"/>
      <c r="C310"/>
      <c r="H310" s="11"/>
    </row>
    <row r="311" spans="1:14" x14ac:dyDescent="0.25">
      <c r="B311"/>
      <c r="C311"/>
      <c r="H311" s="11"/>
    </row>
    <row r="312" spans="1:14" x14ac:dyDescent="0.25">
      <c r="B312"/>
      <c r="C312"/>
      <c r="H312" s="11"/>
    </row>
    <row r="313" spans="1:14" x14ac:dyDescent="0.25">
      <c r="B313"/>
      <c r="C313"/>
      <c r="H313" s="11"/>
    </row>
    <row r="314" spans="1:14" x14ac:dyDescent="0.25">
      <c r="B314"/>
      <c r="C314"/>
      <c r="H314" s="11"/>
    </row>
    <row r="315" spans="1:14" x14ac:dyDescent="0.25">
      <c r="B315"/>
      <c r="C315"/>
      <c r="H315" s="11"/>
    </row>
    <row r="316" spans="1:14" x14ac:dyDescent="0.25">
      <c r="B316"/>
      <c r="C316"/>
      <c r="H316" s="11"/>
    </row>
    <row r="317" spans="1:14" x14ac:dyDescent="0.25">
      <c r="B317"/>
      <c r="C317"/>
      <c r="H317" s="11"/>
    </row>
    <row r="318" spans="1:14" x14ac:dyDescent="0.25">
      <c r="B318"/>
      <c r="C318"/>
      <c r="H318" s="11"/>
    </row>
    <row r="319" spans="1:14" x14ac:dyDescent="0.25">
      <c r="B319"/>
      <c r="C319"/>
      <c r="H319" s="11"/>
    </row>
    <row r="320" spans="1:14" x14ac:dyDescent="0.25">
      <c r="B320"/>
      <c r="C320"/>
      <c r="H320" s="11"/>
    </row>
    <row r="321" spans="2:8" x14ac:dyDescent="0.25">
      <c r="B321"/>
      <c r="C321"/>
      <c r="H321" s="11"/>
    </row>
    <row r="322" spans="2:8" x14ac:dyDescent="0.25">
      <c r="B322"/>
      <c r="C322"/>
      <c r="H322" s="11"/>
    </row>
    <row r="323" spans="2:8" x14ac:dyDescent="0.25">
      <c r="B323"/>
      <c r="C323"/>
      <c r="H323" s="11"/>
    </row>
    <row r="324" spans="2:8" x14ac:dyDescent="0.25">
      <c r="B324"/>
      <c r="C324"/>
      <c r="H324" s="11"/>
    </row>
    <row r="325" spans="2:8" x14ac:dyDescent="0.25">
      <c r="B325"/>
      <c r="C325"/>
      <c r="H325" s="11"/>
    </row>
    <row r="326" spans="2:8" x14ac:dyDescent="0.25">
      <c r="B326"/>
      <c r="C326"/>
      <c r="H326" s="11"/>
    </row>
    <row r="327" spans="2:8" x14ac:dyDescent="0.25">
      <c r="B327"/>
      <c r="C327"/>
      <c r="H327" s="11"/>
    </row>
    <row r="328" spans="2:8" x14ac:dyDescent="0.25">
      <c r="B328"/>
      <c r="C328"/>
      <c r="H328" s="11"/>
    </row>
    <row r="329" spans="2:8" x14ac:dyDescent="0.25">
      <c r="B329"/>
      <c r="C329"/>
      <c r="H329" s="11"/>
    </row>
    <row r="330" spans="2:8" x14ac:dyDescent="0.25">
      <c r="B330"/>
      <c r="C330"/>
      <c r="H330" s="11"/>
    </row>
    <row r="331" spans="2:8" x14ac:dyDescent="0.25">
      <c r="B331"/>
      <c r="C331"/>
      <c r="H331" s="11"/>
    </row>
    <row r="332" spans="2:8" x14ac:dyDescent="0.25">
      <c r="B332"/>
      <c r="C332"/>
      <c r="H332" s="11"/>
    </row>
    <row r="333" spans="2:8" x14ac:dyDescent="0.25">
      <c r="B333"/>
      <c r="C333"/>
      <c r="H333" s="11"/>
    </row>
    <row r="334" spans="2:8" x14ac:dyDescent="0.25">
      <c r="B334"/>
      <c r="C334"/>
      <c r="H334" s="11"/>
    </row>
    <row r="335" spans="2:8" x14ac:dyDescent="0.25">
      <c r="B335"/>
      <c r="C335"/>
      <c r="H335" s="11"/>
    </row>
    <row r="336" spans="2:8" x14ac:dyDescent="0.25">
      <c r="B336"/>
      <c r="C336"/>
      <c r="H336" s="11"/>
    </row>
    <row r="337" spans="2:8" x14ac:dyDescent="0.25">
      <c r="B337"/>
      <c r="C337"/>
      <c r="H337" s="11"/>
    </row>
    <row r="338" spans="2:8" x14ac:dyDescent="0.25">
      <c r="B338"/>
      <c r="C338"/>
      <c r="H338" s="11"/>
    </row>
    <row r="339" spans="2:8" x14ac:dyDescent="0.25">
      <c r="B339"/>
      <c r="C339"/>
      <c r="H339" s="11"/>
    </row>
    <row r="340" spans="2:8" x14ac:dyDescent="0.25">
      <c r="B340"/>
      <c r="C340"/>
      <c r="H340" s="11"/>
    </row>
  </sheetData>
  <sortState ref="A2:M311">
    <sortCondition ref="A2:A311"/>
  </sortState>
  <hyperlinks>
    <hyperlink ref="D197" r:id="rId1"/>
  </hyperlinks>
  <pageMargins left="0.78749999999999998" right="0.78749999999999998" top="1.05277777777778" bottom="1.05277777777778" header="0.78749999999999998" footer="0.78749999999999998"/>
  <pageSetup paperSize="9" firstPageNumber="0" orientation="portrait" r:id="rId2"/>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N20" sqref="N20"/>
    </sheetView>
  </sheetViews>
  <sheetFormatPr defaultRowHeight="15" x14ac:dyDescent="0.25"/>
  <cols>
    <col min="1" max="1" width="3.5703125" bestFit="1" customWidth="1"/>
    <col min="3" max="3" width="2.140625" bestFit="1" customWidth="1"/>
    <col min="4" max="4" width="14.140625" bestFit="1" customWidth="1"/>
    <col min="10" max="10" width="3.5703125" bestFit="1" customWidth="1"/>
    <col min="11" max="11" width="19.42578125" style="63" customWidth="1"/>
    <col min="12" max="12" width="2.140625" bestFit="1" customWidth="1"/>
    <col min="13" max="13" width="11.5703125" style="64" bestFit="1" customWidth="1"/>
    <col min="18" max="18" width="28.85546875" bestFit="1" customWidth="1"/>
  </cols>
  <sheetData>
    <row r="1" spans="1:18" x14ac:dyDescent="0.25">
      <c r="A1" s="77" t="s">
        <v>792</v>
      </c>
      <c r="B1" s="77"/>
      <c r="C1" s="77"/>
      <c r="D1" s="77"/>
      <c r="E1" s="77"/>
      <c r="F1" s="77"/>
      <c r="G1" s="77"/>
      <c r="H1" s="77"/>
      <c r="J1" s="79" t="s">
        <v>793</v>
      </c>
      <c r="K1" s="79"/>
      <c r="L1" s="79"/>
      <c r="M1" s="79"/>
      <c r="N1" s="79"/>
      <c r="O1" s="79"/>
      <c r="P1" s="79"/>
      <c r="Q1" s="79"/>
      <c r="R1" s="79"/>
    </row>
    <row r="2" spans="1:18" x14ac:dyDescent="0.25">
      <c r="A2" s="61">
        <v>1</v>
      </c>
      <c r="B2" t="s">
        <v>16</v>
      </c>
      <c r="C2" t="s">
        <v>42</v>
      </c>
      <c r="D2" t="s">
        <v>808</v>
      </c>
      <c r="J2" s="61">
        <v>1</v>
      </c>
      <c r="K2" s="62" t="s">
        <v>16</v>
      </c>
      <c r="L2" s="43" t="s">
        <v>42</v>
      </c>
      <c r="M2" s="78" t="s">
        <v>1134</v>
      </c>
      <c r="N2" s="78"/>
      <c r="O2" s="78"/>
      <c r="P2" s="78"/>
      <c r="Q2" s="78"/>
      <c r="R2" t="s">
        <v>1135</v>
      </c>
    </row>
    <row r="3" spans="1:18" x14ac:dyDescent="0.25">
      <c r="A3" s="61">
        <f>A2+1</f>
        <v>2</v>
      </c>
      <c r="B3" t="s">
        <v>794</v>
      </c>
      <c r="C3" t="s">
        <v>42</v>
      </c>
      <c r="J3" s="61">
        <f>J2+1</f>
        <v>2</v>
      </c>
      <c r="K3" s="62" t="s">
        <v>800</v>
      </c>
      <c r="L3" t="s">
        <v>42</v>
      </c>
    </row>
    <row r="4" spans="1:18" x14ac:dyDescent="0.25">
      <c r="A4" s="61">
        <f t="shared" ref="A4:A11" si="0">A3+1</f>
        <v>3</v>
      </c>
      <c r="B4" t="s">
        <v>795</v>
      </c>
      <c r="C4" t="s">
        <v>42</v>
      </c>
      <c r="J4" s="61">
        <f t="shared" ref="J4:J11" si="1">J3+1</f>
        <v>3</v>
      </c>
      <c r="K4" s="62" t="s">
        <v>801</v>
      </c>
      <c r="L4" t="s">
        <v>42</v>
      </c>
    </row>
    <row r="5" spans="1:18" x14ac:dyDescent="0.25">
      <c r="A5" s="61">
        <f t="shared" si="0"/>
        <v>4</v>
      </c>
      <c r="B5" t="s">
        <v>796</v>
      </c>
      <c r="C5" t="s">
        <v>42</v>
      </c>
      <c r="J5" s="61">
        <f t="shared" si="1"/>
        <v>4</v>
      </c>
      <c r="K5" s="62" t="s">
        <v>802</v>
      </c>
      <c r="L5" t="s">
        <v>42</v>
      </c>
    </row>
    <row r="6" spans="1:18" x14ac:dyDescent="0.25">
      <c r="A6" s="61">
        <f t="shared" si="0"/>
        <v>5</v>
      </c>
      <c r="J6" s="61">
        <f t="shared" si="1"/>
        <v>5</v>
      </c>
      <c r="K6" s="62" t="s">
        <v>803</v>
      </c>
      <c r="L6" t="s">
        <v>42</v>
      </c>
      <c r="M6" s="64" t="s">
        <v>804</v>
      </c>
    </row>
    <row r="7" spans="1:18" x14ac:dyDescent="0.25">
      <c r="A7" s="61">
        <f t="shared" si="0"/>
        <v>6</v>
      </c>
      <c r="J7" s="61">
        <f t="shared" si="1"/>
        <v>6</v>
      </c>
      <c r="K7" s="62" t="s">
        <v>805</v>
      </c>
      <c r="L7" t="s">
        <v>42</v>
      </c>
    </row>
    <row r="8" spans="1:18" x14ac:dyDescent="0.25">
      <c r="A8" s="61">
        <f t="shared" si="0"/>
        <v>7</v>
      </c>
      <c r="J8" s="61">
        <f t="shared" si="1"/>
        <v>7</v>
      </c>
      <c r="K8" s="62" t="s">
        <v>806</v>
      </c>
      <c r="L8" t="s">
        <v>42</v>
      </c>
    </row>
    <row r="9" spans="1:18" x14ac:dyDescent="0.25">
      <c r="A9" s="61">
        <f t="shared" si="0"/>
        <v>8</v>
      </c>
      <c r="J9" s="61">
        <f t="shared" si="1"/>
        <v>8</v>
      </c>
      <c r="K9" s="62"/>
    </row>
    <row r="10" spans="1:18" x14ac:dyDescent="0.25">
      <c r="A10" s="61">
        <f t="shared" si="0"/>
        <v>9</v>
      </c>
      <c r="J10" s="61">
        <f t="shared" si="1"/>
        <v>9</v>
      </c>
      <c r="K10" s="62"/>
    </row>
    <row r="11" spans="1:18" x14ac:dyDescent="0.25">
      <c r="A11" s="61">
        <f t="shared" si="0"/>
        <v>10</v>
      </c>
      <c r="J11" s="61">
        <f t="shared" si="1"/>
        <v>10</v>
      </c>
      <c r="K11" s="63" t="s">
        <v>796</v>
      </c>
      <c r="L11" t="s">
        <v>42</v>
      </c>
    </row>
  </sheetData>
  <mergeCells count="3">
    <mergeCell ref="A1:H1"/>
    <mergeCell ref="M2:Q2"/>
    <mergeCell ref="J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tabSelected="1" zoomScale="90" zoomScaleNormal="90" workbookViewId="0">
      <selection activeCell="J24" sqref="J24"/>
    </sheetView>
  </sheetViews>
  <sheetFormatPr defaultRowHeight="15" x14ac:dyDescent="0.25"/>
  <cols>
    <col min="1" max="1" width="22" bestFit="1" customWidth="1"/>
    <col min="2" max="2" width="12.140625"/>
    <col min="3" max="3" width="11.28515625" style="17"/>
    <col min="4" max="4" width="6" bestFit="1" customWidth="1"/>
    <col min="5" max="5" width="7.5703125" bestFit="1" customWidth="1"/>
    <col min="6" max="6" width="11.28515625" style="17"/>
    <col min="7" max="7" width="6" bestFit="1" customWidth="1"/>
    <col min="8" max="8" width="7.140625" bestFit="1" customWidth="1"/>
    <col min="9" max="9" width="7.85546875" bestFit="1" customWidth="1"/>
    <col min="10" max="10" width="38.42578125" style="40" bestFit="1" customWidth="1"/>
    <col min="11" max="11" width="60.5703125" style="40" bestFit="1" customWidth="1"/>
    <col min="12" max="12" width="14.85546875" style="40" bestFit="1" customWidth="1"/>
    <col min="13" max="13" width="15.85546875" style="40" bestFit="1" customWidth="1"/>
    <col min="14" max="14" width="15.85546875" style="40" customWidth="1"/>
    <col min="15" max="15" width="11.28515625" style="17" bestFit="1" customWidth="1"/>
    <col min="16" max="16" width="17" bestFit="1" customWidth="1"/>
    <col min="17" max="17" width="17" customWidth="1"/>
    <col min="18" max="18" width="17" style="17" customWidth="1"/>
  </cols>
  <sheetData>
    <row r="1" spans="1:18" s="12" customFormat="1" x14ac:dyDescent="0.25">
      <c r="A1" s="12" t="s">
        <v>78</v>
      </c>
      <c r="C1" s="80" t="s">
        <v>76</v>
      </c>
      <c r="D1" s="80"/>
      <c r="E1" s="80"/>
      <c r="F1" s="80" t="s">
        <v>77</v>
      </c>
      <c r="G1" s="80"/>
      <c r="H1" s="80"/>
      <c r="I1" s="80" t="s">
        <v>27</v>
      </c>
      <c r="J1" s="80"/>
      <c r="K1" s="74"/>
      <c r="L1" s="74"/>
      <c r="M1" s="74"/>
      <c r="N1" s="74" t="s">
        <v>1687</v>
      </c>
      <c r="O1" s="30" t="s">
        <v>79</v>
      </c>
      <c r="P1" s="12" t="s">
        <v>80</v>
      </c>
      <c r="Q1" s="80" t="s">
        <v>207</v>
      </c>
      <c r="R1" s="80"/>
    </row>
    <row r="2" spans="1:18" s="12" customFormat="1" x14ac:dyDescent="0.25">
      <c r="C2" s="30" t="s">
        <v>191</v>
      </c>
      <c r="D2" s="12" t="s">
        <v>192</v>
      </c>
      <c r="E2" s="12" t="s">
        <v>22</v>
      </c>
      <c r="F2" s="30" t="s">
        <v>191</v>
      </c>
      <c r="G2" s="12" t="s">
        <v>192</v>
      </c>
      <c r="H2" s="12" t="s">
        <v>22</v>
      </c>
      <c r="I2" s="32" t="s">
        <v>250</v>
      </c>
      <c r="J2" s="49"/>
      <c r="K2" s="49"/>
      <c r="L2" s="98" t="s">
        <v>1708</v>
      </c>
      <c r="M2" s="98"/>
      <c r="N2" s="49"/>
      <c r="O2" s="30"/>
      <c r="Q2" s="12" t="s">
        <v>208</v>
      </c>
      <c r="R2" s="30" t="s">
        <v>209</v>
      </c>
    </row>
    <row r="3" spans="1:18" x14ac:dyDescent="0.25">
      <c r="A3" t="s">
        <v>82</v>
      </c>
      <c r="B3" t="s">
        <v>81</v>
      </c>
      <c r="C3" s="45">
        <v>42780</v>
      </c>
      <c r="D3" s="46" t="s">
        <v>198</v>
      </c>
      <c r="E3" s="45" t="s">
        <v>195</v>
      </c>
      <c r="F3" s="45">
        <v>42787</v>
      </c>
      <c r="G3" s="46" t="s">
        <v>199</v>
      </c>
      <c r="H3" s="45" t="s">
        <v>200</v>
      </c>
      <c r="I3" s="47">
        <f>F3-C3</f>
        <v>7</v>
      </c>
      <c r="J3" s="93" t="s">
        <v>779</v>
      </c>
      <c r="K3" s="93" t="s">
        <v>1682</v>
      </c>
      <c r="L3" s="93" t="s">
        <v>1685</v>
      </c>
      <c r="M3" s="93" t="s">
        <v>1686</v>
      </c>
      <c r="N3" s="93" t="s">
        <v>1278</v>
      </c>
      <c r="O3" s="17">
        <v>28651</v>
      </c>
      <c r="P3" t="s">
        <v>83</v>
      </c>
    </row>
    <row r="4" spans="1:18" x14ac:dyDescent="0.25">
      <c r="A4" t="s">
        <v>84</v>
      </c>
      <c r="B4" t="s">
        <v>25</v>
      </c>
      <c r="C4" s="45">
        <v>42781</v>
      </c>
      <c r="D4" s="46" t="s">
        <v>193</v>
      </c>
      <c r="E4" s="45" t="s">
        <v>196</v>
      </c>
      <c r="F4" s="45">
        <v>42789</v>
      </c>
      <c r="G4" s="46" t="s">
        <v>194</v>
      </c>
      <c r="H4" s="45" t="s">
        <v>197</v>
      </c>
      <c r="I4" s="47">
        <f t="shared" ref="I4:I5" si="0">F4-C4</f>
        <v>8</v>
      </c>
      <c r="J4" s="94" t="s">
        <v>272</v>
      </c>
      <c r="K4" s="94" t="s">
        <v>1683</v>
      </c>
      <c r="L4" s="94" t="s">
        <v>1671</v>
      </c>
      <c r="M4" s="94" t="s">
        <v>1672</v>
      </c>
      <c r="N4" s="94" t="s">
        <v>1263</v>
      </c>
      <c r="O4" s="17">
        <v>25835</v>
      </c>
      <c r="P4" t="s">
        <v>85</v>
      </c>
      <c r="Q4" t="s">
        <v>210</v>
      </c>
      <c r="R4" s="17">
        <v>44158</v>
      </c>
    </row>
    <row r="5" spans="1:18" x14ac:dyDescent="0.25">
      <c r="A5" t="s">
        <v>189</v>
      </c>
      <c r="B5" t="s">
        <v>201</v>
      </c>
      <c r="C5" s="45">
        <v>42780</v>
      </c>
      <c r="D5" s="48" t="s">
        <v>202</v>
      </c>
      <c r="E5" s="37" t="s">
        <v>203</v>
      </c>
      <c r="F5" s="45">
        <v>42787</v>
      </c>
      <c r="G5" s="48" t="s">
        <v>204</v>
      </c>
      <c r="H5" s="48" t="s">
        <v>205</v>
      </c>
      <c r="I5" s="47">
        <f t="shared" si="0"/>
        <v>7</v>
      </c>
      <c r="J5" s="94" t="s">
        <v>271</v>
      </c>
      <c r="K5" s="94" t="s">
        <v>1670</v>
      </c>
      <c r="L5" s="94" t="s">
        <v>1669</v>
      </c>
      <c r="M5" s="94" t="s">
        <v>1684</v>
      </c>
      <c r="N5" s="94" t="s">
        <v>383</v>
      </c>
      <c r="O5" s="17">
        <v>31930</v>
      </c>
      <c r="P5" s="31" t="s">
        <v>190</v>
      </c>
      <c r="Q5" s="31" t="s">
        <v>214</v>
      </c>
      <c r="R5" s="33">
        <v>45511</v>
      </c>
    </row>
    <row r="7" spans="1:18" x14ac:dyDescent="0.25">
      <c r="A7" t="s">
        <v>750</v>
      </c>
      <c r="J7" s="40" t="s">
        <v>1149</v>
      </c>
    </row>
    <row r="8" spans="1:18" x14ac:dyDescent="0.25">
      <c r="A8" t="s">
        <v>812</v>
      </c>
      <c r="J8" s="40" t="s">
        <v>1150</v>
      </c>
    </row>
  </sheetData>
  <mergeCells count="5">
    <mergeCell ref="C1:E1"/>
    <mergeCell ref="F1:H1"/>
    <mergeCell ref="Q1:R1"/>
    <mergeCell ref="I1:J1"/>
    <mergeCell ref="L2:M2"/>
  </mergeCells>
  <hyperlinks>
    <hyperlink ref="J3" r:id="rId1"/>
  </hyperlinks>
  <pageMargins left="0.78749999999999998" right="0.78749999999999998" top="1.05277777777778" bottom="1.05277777777778" header="0.78749999999999998" footer="0.78749999999999998"/>
  <pageSetup paperSize="9" firstPageNumber="0" orientation="portrait" r:id="rId2"/>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workbookViewId="0">
      <pane ySplit="1" topLeftCell="A2" activePane="bottomLeft" state="frozen"/>
      <selection pane="bottomLeft" activeCell="D42" sqref="A1:D42"/>
    </sheetView>
  </sheetViews>
  <sheetFormatPr defaultRowHeight="15" x14ac:dyDescent="0.25"/>
  <cols>
    <col min="1" max="1" width="22.85546875" bestFit="1" customWidth="1"/>
    <col min="2" max="2" width="18.42578125" bestFit="1" customWidth="1"/>
    <col min="3" max="3" width="6.42578125" style="11" customWidth="1"/>
    <col min="4" max="4" width="13.5703125" style="11" bestFit="1" customWidth="1"/>
    <col min="5" max="5" width="40.28515625" customWidth="1"/>
    <col min="6" max="6" width="110.85546875" customWidth="1"/>
    <col min="7" max="7" width="7.85546875" style="11" customWidth="1"/>
    <col min="8" max="8" width="12.85546875" style="11" customWidth="1"/>
    <col min="9" max="9" width="13.28515625" style="11" customWidth="1"/>
    <col min="10" max="10" width="6.7109375" style="11" customWidth="1"/>
    <col min="11" max="11" width="255.7109375" customWidth="1"/>
    <col min="12" max="12" width="20.140625" customWidth="1"/>
    <col min="13" max="13" width="16.42578125" style="63" bestFit="1" customWidth="1"/>
    <col min="14" max="14" width="32.7109375" bestFit="1" customWidth="1"/>
    <col min="15" max="15" width="125.42578125" bestFit="1" customWidth="1"/>
    <col min="16" max="16" width="255.7109375" bestFit="1" customWidth="1"/>
    <col min="17" max="17" width="139.42578125" bestFit="1" customWidth="1"/>
    <col min="18" max="18" width="34.5703125" bestFit="1" customWidth="1"/>
    <col min="19" max="19" width="41.7109375" bestFit="1" customWidth="1"/>
    <col min="20" max="21" width="18.28515625" bestFit="1" customWidth="1"/>
    <col min="22" max="22" width="11.42578125" bestFit="1" customWidth="1"/>
  </cols>
  <sheetData>
    <row r="1" spans="1:22" ht="15.75" thickBot="1" x14ac:dyDescent="0.3">
      <c r="A1" s="66" t="s">
        <v>1121</v>
      </c>
      <c r="B1" s="66" t="s">
        <v>1122</v>
      </c>
      <c r="C1" s="67" t="s">
        <v>1127</v>
      </c>
      <c r="D1" s="67" t="s">
        <v>1140</v>
      </c>
      <c r="E1" s="66" t="s">
        <v>1123</v>
      </c>
      <c r="F1" s="66" t="s">
        <v>820</v>
      </c>
      <c r="G1" s="67" t="s">
        <v>1124</v>
      </c>
      <c r="H1" s="67" t="s">
        <v>1125</v>
      </c>
      <c r="I1" s="67" t="s">
        <v>1126</v>
      </c>
      <c r="J1" s="67" t="s">
        <v>821</v>
      </c>
      <c r="K1" s="66" t="s">
        <v>31</v>
      </c>
      <c r="L1" s="66" t="s">
        <v>822</v>
      </c>
      <c r="M1" s="88" t="s">
        <v>1144</v>
      </c>
      <c r="N1" s="66" t="s">
        <v>823</v>
      </c>
      <c r="O1" s="66" t="s">
        <v>824</v>
      </c>
      <c r="P1" s="66" t="s">
        <v>825</v>
      </c>
      <c r="Q1" s="66" t="s">
        <v>826</v>
      </c>
      <c r="R1" s="66" t="s">
        <v>827</v>
      </c>
      <c r="S1" s="66" t="s">
        <v>828</v>
      </c>
      <c r="T1" s="66"/>
      <c r="U1" s="66"/>
      <c r="V1" s="66"/>
    </row>
    <row r="2" spans="1:22" x14ac:dyDescent="0.25">
      <c r="A2" s="65" t="s">
        <v>829</v>
      </c>
      <c r="B2" s="65" t="s">
        <v>349</v>
      </c>
      <c r="C2" s="68" t="s">
        <v>1131</v>
      </c>
      <c r="D2" s="68" t="s">
        <v>1142</v>
      </c>
      <c r="E2" s="65" t="s">
        <v>347</v>
      </c>
      <c r="F2" s="65" t="s">
        <v>830</v>
      </c>
      <c r="G2" s="68" t="s">
        <v>342</v>
      </c>
      <c r="H2" s="68" t="s">
        <v>342</v>
      </c>
      <c r="I2" s="68" t="s">
        <v>342</v>
      </c>
      <c r="J2" s="68" t="s">
        <v>342</v>
      </c>
      <c r="K2" s="65" t="s">
        <v>831</v>
      </c>
      <c r="L2" s="65" t="s">
        <v>832</v>
      </c>
      <c r="M2" s="89">
        <v>1</v>
      </c>
      <c r="N2" s="65" t="s">
        <v>833</v>
      </c>
      <c r="O2" s="65" t="s">
        <v>834</v>
      </c>
      <c r="P2" s="65" t="s">
        <v>835</v>
      </c>
      <c r="Q2" s="65" t="s">
        <v>836</v>
      </c>
      <c r="R2" s="65" t="s">
        <v>837</v>
      </c>
      <c r="S2" s="65" t="s">
        <v>342</v>
      </c>
      <c r="T2" s="65"/>
      <c r="U2" s="65"/>
      <c r="V2" s="65"/>
    </row>
    <row r="3" spans="1:22" x14ac:dyDescent="0.25">
      <c r="A3" s="65" t="s">
        <v>367</v>
      </c>
      <c r="B3" s="65" t="s">
        <v>368</v>
      </c>
      <c r="C3" s="68" t="s">
        <v>1131</v>
      </c>
      <c r="D3" s="68" t="s">
        <v>1142</v>
      </c>
      <c r="E3" s="65" t="s">
        <v>365</v>
      </c>
      <c r="F3" s="65" t="s">
        <v>1145</v>
      </c>
      <c r="G3" s="68" t="s">
        <v>342</v>
      </c>
      <c r="H3" s="68" t="s">
        <v>342</v>
      </c>
      <c r="I3" s="68" t="s">
        <v>42</v>
      </c>
      <c r="J3" s="68" t="s">
        <v>342</v>
      </c>
      <c r="K3" s="65" t="s">
        <v>838</v>
      </c>
      <c r="L3" s="65" t="s">
        <v>832</v>
      </c>
      <c r="M3" s="89">
        <v>2</v>
      </c>
      <c r="N3" s="65" t="s">
        <v>839</v>
      </c>
      <c r="O3" s="65" t="s">
        <v>840</v>
      </c>
      <c r="P3" s="65" t="s">
        <v>841</v>
      </c>
      <c r="Q3" s="65" t="s">
        <v>842</v>
      </c>
      <c r="R3" s="65" t="s">
        <v>843</v>
      </c>
      <c r="S3" s="65" t="s">
        <v>844</v>
      </c>
      <c r="T3" s="65"/>
      <c r="U3" s="65"/>
      <c r="V3" s="65"/>
    </row>
    <row r="4" spans="1:22" x14ac:dyDescent="0.25">
      <c r="A4" s="65" t="s">
        <v>845</v>
      </c>
      <c r="B4" s="65" t="s">
        <v>846</v>
      </c>
      <c r="C4" s="81" t="s">
        <v>1128</v>
      </c>
      <c r="D4" s="75" t="s">
        <v>1142</v>
      </c>
      <c r="E4" s="65" t="s">
        <v>847</v>
      </c>
      <c r="F4" s="65" t="s">
        <v>848</v>
      </c>
      <c r="G4" s="68" t="s">
        <v>342</v>
      </c>
      <c r="H4" s="68" t="s">
        <v>42</v>
      </c>
      <c r="I4" s="68" t="s">
        <v>342</v>
      </c>
      <c r="J4" s="68" t="s">
        <v>342</v>
      </c>
      <c r="K4" s="65" t="s">
        <v>849</v>
      </c>
      <c r="L4" s="65" t="s">
        <v>832</v>
      </c>
      <c r="M4" s="89">
        <v>1</v>
      </c>
      <c r="N4" s="65" t="s">
        <v>850</v>
      </c>
      <c r="O4" s="65" t="s">
        <v>851</v>
      </c>
      <c r="P4" s="65" t="s">
        <v>852</v>
      </c>
      <c r="Q4" s="65" t="s">
        <v>853</v>
      </c>
      <c r="R4" s="65" t="s">
        <v>854</v>
      </c>
      <c r="S4" s="65" t="s">
        <v>855</v>
      </c>
      <c r="T4" s="65"/>
      <c r="U4" s="65"/>
      <c r="V4" s="65"/>
    </row>
    <row r="5" spans="1:22" x14ac:dyDescent="0.25">
      <c r="A5" s="65" t="s">
        <v>845</v>
      </c>
      <c r="B5" s="65" t="s">
        <v>846</v>
      </c>
      <c r="C5" s="81"/>
      <c r="D5" s="75" t="s">
        <v>1141</v>
      </c>
      <c r="E5" s="65" t="s">
        <v>847</v>
      </c>
      <c r="F5" s="65" t="s">
        <v>856</v>
      </c>
      <c r="G5" s="68" t="s">
        <v>342</v>
      </c>
      <c r="H5" s="68" t="s">
        <v>42</v>
      </c>
      <c r="I5" s="68" t="s">
        <v>342</v>
      </c>
      <c r="J5" s="68" t="s">
        <v>342</v>
      </c>
      <c r="K5" s="65" t="s">
        <v>857</v>
      </c>
      <c r="L5" s="65" t="s">
        <v>858</v>
      </c>
      <c r="M5" s="89">
        <v>1</v>
      </c>
      <c r="N5" s="65" t="s">
        <v>850</v>
      </c>
      <c r="O5" s="65" t="s">
        <v>851</v>
      </c>
      <c r="P5" s="65" t="s">
        <v>852</v>
      </c>
      <c r="Q5" s="65" t="s">
        <v>859</v>
      </c>
      <c r="R5" s="65" t="s">
        <v>854</v>
      </c>
      <c r="S5" s="65" t="s">
        <v>855</v>
      </c>
      <c r="T5" s="65"/>
      <c r="U5" s="65"/>
      <c r="V5" s="65"/>
    </row>
    <row r="6" spans="1:22" x14ac:dyDescent="0.25">
      <c r="A6" s="65" t="s">
        <v>845</v>
      </c>
      <c r="B6" s="65" t="s">
        <v>846</v>
      </c>
      <c r="C6" s="81"/>
      <c r="D6" s="75" t="s">
        <v>1141</v>
      </c>
      <c r="E6" s="65" t="s">
        <v>847</v>
      </c>
      <c r="F6" s="65" t="s">
        <v>860</v>
      </c>
      <c r="G6" s="68" t="s">
        <v>342</v>
      </c>
      <c r="H6" s="68" t="s">
        <v>42</v>
      </c>
      <c r="I6" s="68" t="s">
        <v>342</v>
      </c>
      <c r="J6" s="68" t="s">
        <v>342</v>
      </c>
      <c r="K6" s="65" t="s">
        <v>861</v>
      </c>
      <c r="L6" s="65" t="s">
        <v>832</v>
      </c>
      <c r="M6" s="89">
        <v>1</v>
      </c>
      <c r="N6" s="65" t="s">
        <v>850</v>
      </c>
      <c r="O6" s="65" t="s">
        <v>851</v>
      </c>
      <c r="P6" s="65" t="s">
        <v>852</v>
      </c>
      <c r="Q6" s="65" t="s">
        <v>859</v>
      </c>
      <c r="R6" s="65" t="s">
        <v>854</v>
      </c>
      <c r="S6" s="65" t="s">
        <v>855</v>
      </c>
      <c r="T6" s="65"/>
      <c r="U6" s="65"/>
      <c r="V6" s="65"/>
    </row>
    <row r="7" spans="1:22" x14ac:dyDescent="0.25">
      <c r="A7" s="65" t="s">
        <v>845</v>
      </c>
      <c r="B7" s="65" t="s">
        <v>846</v>
      </c>
      <c r="C7" s="81"/>
      <c r="D7" s="75" t="s">
        <v>1141</v>
      </c>
      <c r="E7" s="65" t="s">
        <v>847</v>
      </c>
      <c r="F7" s="65" t="s">
        <v>862</v>
      </c>
      <c r="G7" s="68" t="s">
        <v>42</v>
      </c>
      <c r="H7" s="68" t="s">
        <v>342</v>
      </c>
      <c r="I7" s="68" t="s">
        <v>342</v>
      </c>
      <c r="J7" s="68" t="s">
        <v>342</v>
      </c>
      <c r="K7" s="65" t="s">
        <v>863</v>
      </c>
      <c r="L7" s="65" t="s">
        <v>832</v>
      </c>
      <c r="M7" s="89">
        <v>1</v>
      </c>
      <c r="N7" s="65" t="s">
        <v>850</v>
      </c>
      <c r="O7" s="65" t="s">
        <v>851</v>
      </c>
      <c r="P7" s="65" t="s">
        <v>852</v>
      </c>
      <c r="Q7" s="65" t="s">
        <v>859</v>
      </c>
      <c r="R7" s="65" t="s">
        <v>854</v>
      </c>
      <c r="S7" s="65" t="s">
        <v>855</v>
      </c>
      <c r="T7" s="65"/>
      <c r="U7" s="65"/>
      <c r="V7" s="65"/>
    </row>
    <row r="8" spans="1:22" x14ac:dyDescent="0.25">
      <c r="A8" s="65" t="s">
        <v>864</v>
      </c>
      <c r="B8" s="65" t="s">
        <v>865</v>
      </c>
      <c r="C8" s="68" t="s">
        <v>1132</v>
      </c>
      <c r="D8" s="68" t="s">
        <v>1141</v>
      </c>
      <c r="E8" s="65" t="s">
        <v>866</v>
      </c>
      <c r="F8" s="65" t="s">
        <v>867</v>
      </c>
      <c r="G8" s="68" t="s">
        <v>342</v>
      </c>
      <c r="H8" s="68" t="s">
        <v>42</v>
      </c>
      <c r="I8" s="68" t="s">
        <v>342</v>
      </c>
      <c r="J8" s="68" t="s">
        <v>342</v>
      </c>
      <c r="K8" s="65" t="s">
        <v>868</v>
      </c>
      <c r="L8" s="65" t="s">
        <v>858</v>
      </c>
      <c r="M8" s="89">
        <v>5</v>
      </c>
      <c r="N8" s="65" t="s">
        <v>869</v>
      </c>
      <c r="O8" s="65" t="s">
        <v>870</v>
      </c>
      <c r="P8" s="65" t="s">
        <v>871</v>
      </c>
      <c r="Q8" s="65" t="s">
        <v>872</v>
      </c>
      <c r="R8" s="65" t="s">
        <v>873</v>
      </c>
      <c r="S8" s="65" t="s">
        <v>342</v>
      </c>
      <c r="T8" s="65"/>
      <c r="U8" s="65"/>
      <c r="V8" s="65"/>
    </row>
    <row r="9" spans="1:22" s="40" customFormat="1" x14ac:dyDescent="0.25">
      <c r="A9" s="86" t="s">
        <v>383</v>
      </c>
      <c r="B9" s="86" t="s">
        <v>384</v>
      </c>
      <c r="C9" s="87" t="s">
        <v>1130</v>
      </c>
      <c r="D9" s="87" t="s">
        <v>1141</v>
      </c>
      <c r="E9" s="86" t="s">
        <v>381</v>
      </c>
      <c r="F9" s="86" t="s">
        <v>874</v>
      </c>
      <c r="G9" s="87" t="s">
        <v>342</v>
      </c>
      <c r="H9" s="87" t="s">
        <v>42</v>
      </c>
      <c r="I9" s="87" t="s">
        <v>342</v>
      </c>
      <c r="J9" s="87" t="s">
        <v>342</v>
      </c>
      <c r="K9" s="86" t="s">
        <v>875</v>
      </c>
      <c r="L9" s="86" t="s">
        <v>832</v>
      </c>
      <c r="M9" s="90">
        <v>3</v>
      </c>
      <c r="N9" s="86" t="s">
        <v>833</v>
      </c>
      <c r="O9" s="86" t="s">
        <v>876</v>
      </c>
      <c r="P9" s="86" t="s">
        <v>877</v>
      </c>
      <c r="Q9" s="86" t="s">
        <v>878</v>
      </c>
      <c r="R9" s="86" t="s">
        <v>342</v>
      </c>
      <c r="S9" s="86" t="s">
        <v>342</v>
      </c>
      <c r="T9" s="86"/>
      <c r="U9" s="86"/>
      <c r="V9" s="86"/>
    </row>
    <row r="10" spans="1:22" x14ac:dyDescent="0.25">
      <c r="A10" s="65" t="s">
        <v>879</v>
      </c>
      <c r="B10" s="65" t="s">
        <v>493</v>
      </c>
      <c r="C10" s="68" t="s">
        <v>1129</v>
      </c>
      <c r="D10" s="68" t="s">
        <v>1142</v>
      </c>
      <c r="E10" s="65" t="s">
        <v>279</v>
      </c>
      <c r="F10" s="65" t="s">
        <v>880</v>
      </c>
      <c r="G10" s="68" t="s">
        <v>342</v>
      </c>
      <c r="H10" s="68" t="s">
        <v>342</v>
      </c>
      <c r="I10" s="68" t="s">
        <v>342</v>
      </c>
      <c r="J10" s="68" t="s">
        <v>42</v>
      </c>
      <c r="K10" s="65" t="s">
        <v>881</v>
      </c>
      <c r="L10" s="65" t="s">
        <v>858</v>
      </c>
      <c r="M10" s="89">
        <v>3</v>
      </c>
      <c r="N10" s="65" t="s">
        <v>833</v>
      </c>
      <c r="O10" s="65" t="s">
        <v>882</v>
      </c>
      <c r="P10" s="65" t="s">
        <v>883</v>
      </c>
      <c r="Q10" s="65" t="s">
        <v>884</v>
      </c>
      <c r="R10" s="65" t="s">
        <v>342</v>
      </c>
      <c r="S10" s="50" t="s">
        <v>885</v>
      </c>
      <c r="T10" s="65"/>
      <c r="U10" s="65"/>
      <c r="V10" s="65"/>
    </row>
    <row r="11" spans="1:22" x14ac:dyDescent="0.25">
      <c r="A11" s="65" t="s">
        <v>587</v>
      </c>
      <c r="B11" s="65" t="s">
        <v>588</v>
      </c>
      <c r="C11" s="68" t="s">
        <v>1131</v>
      </c>
      <c r="D11" s="68" t="s">
        <v>1142</v>
      </c>
      <c r="E11" s="65" t="s">
        <v>87</v>
      </c>
      <c r="F11" s="65" t="s">
        <v>886</v>
      </c>
      <c r="G11" s="68" t="s">
        <v>342</v>
      </c>
      <c r="H11" s="68" t="s">
        <v>42</v>
      </c>
      <c r="I11" s="68" t="s">
        <v>342</v>
      </c>
      <c r="J11" s="68" t="s">
        <v>342</v>
      </c>
      <c r="K11" s="65" t="s">
        <v>887</v>
      </c>
      <c r="L11" s="65" t="s">
        <v>832</v>
      </c>
      <c r="M11" s="89">
        <v>2</v>
      </c>
      <c r="N11" s="65" t="s">
        <v>888</v>
      </c>
      <c r="O11" s="65" t="s">
        <v>889</v>
      </c>
      <c r="P11" s="65" t="s">
        <v>890</v>
      </c>
      <c r="Q11" s="65" t="s">
        <v>891</v>
      </c>
      <c r="R11" s="65" t="s">
        <v>342</v>
      </c>
      <c r="S11" s="65" t="s">
        <v>342</v>
      </c>
      <c r="T11" s="65"/>
      <c r="U11" s="65"/>
      <c r="V11" s="65"/>
    </row>
    <row r="12" spans="1:22" s="40" customFormat="1" x14ac:dyDescent="0.25">
      <c r="A12" s="86" t="s">
        <v>892</v>
      </c>
      <c r="B12" s="86" t="s">
        <v>893</v>
      </c>
      <c r="C12" s="87" t="s">
        <v>1132</v>
      </c>
      <c r="D12" s="87" t="s">
        <v>1143</v>
      </c>
      <c r="E12" s="86" t="s">
        <v>894</v>
      </c>
      <c r="F12" s="86" t="s">
        <v>895</v>
      </c>
      <c r="G12" s="87" t="s">
        <v>42</v>
      </c>
      <c r="H12" s="87" t="s">
        <v>42</v>
      </c>
      <c r="I12" s="87" t="s">
        <v>342</v>
      </c>
      <c r="J12" s="87" t="s">
        <v>342</v>
      </c>
      <c r="K12" s="86" t="s">
        <v>896</v>
      </c>
      <c r="L12" s="86" t="s">
        <v>897</v>
      </c>
      <c r="M12" s="90">
        <v>1</v>
      </c>
      <c r="N12" s="86" t="s">
        <v>898</v>
      </c>
      <c r="O12" s="86" t="s">
        <v>899</v>
      </c>
      <c r="P12" s="86" t="s">
        <v>900</v>
      </c>
      <c r="Q12" s="86" t="s">
        <v>901</v>
      </c>
      <c r="R12" s="86" t="s">
        <v>902</v>
      </c>
      <c r="S12" s="86" t="s">
        <v>903</v>
      </c>
      <c r="T12" s="86"/>
      <c r="U12" s="86"/>
      <c r="V12" s="86"/>
    </row>
    <row r="13" spans="1:22" x14ac:dyDescent="0.25">
      <c r="A13" s="65" t="s">
        <v>530</v>
      </c>
      <c r="B13" s="65" t="s">
        <v>531</v>
      </c>
      <c r="C13" s="68" t="s">
        <v>1128</v>
      </c>
      <c r="D13" s="68" t="s">
        <v>1142</v>
      </c>
      <c r="E13" s="65" t="s">
        <v>528</v>
      </c>
      <c r="F13" s="65" t="s">
        <v>904</v>
      </c>
      <c r="G13" s="68" t="s">
        <v>42</v>
      </c>
      <c r="H13" s="68" t="s">
        <v>42</v>
      </c>
      <c r="I13" s="68" t="s">
        <v>342</v>
      </c>
      <c r="J13" s="68" t="s">
        <v>342</v>
      </c>
      <c r="K13" s="65" t="s">
        <v>905</v>
      </c>
      <c r="L13" s="65" t="s">
        <v>832</v>
      </c>
      <c r="M13" s="89">
        <v>1</v>
      </c>
      <c r="N13" s="65" t="s">
        <v>898</v>
      </c>
      <c r="O13" s="65" t="s">
        <v>906</v>
      </c>
      <c r="P13" s="65" t="s">
        <v>907</v>
      </c>
      <c r="Q13" s="65" t="s">
        <v>908</v>
      </c>
      <c r="R13" s="65" t="s">
        <v>342</v>
      </c>
      <c r="S13" s="65" t="s">
        <v>342</v>
      </c>
      <c r="T13" s="65"/>
      <c r="U13" s="65"/>
      <c r="V13" s="65"/>
    </row>
    <row r="14" spans="1:22" x14ac:dyDescent="0.25">
      <c r="A14" s="65" t="s">
        <v>422</v>
      </c>
      <c r="B14" s="65" t="s">
        <v>423</v>
      </c>
      <c r="C14" s="68" t="s">
        <v>1129</v>
      </c>
      <c r="D14" s="68" t="s">
        <v>1142</v>
      </c>
      <c r="E14" s="65" t="s">
        <v>420</v>
      </c>
      <c r="F14" s="65" t="s">
        <v>909</v>
      </c>
      <c r="G14" s="68" t="s">
        <v>42</v>
      </c>
      <c r="H14" s="68" t="s">
        <v>42</v>
      </c>
      <c r="I14" s="68" t="s">
        <v>342</v>
      </c>
      <c r="J14" s="68" t="s">
        <v>42</v>
      </c>
      <c r="K14" s="65" t="s">
        <v>910</v>
      </c>
      <c r="L14" s="65" t="s">
        <v>832</v>
      </c>
      <c r="M14" s="89">
        <v>1</v>
      </c>
      <c r="N14" s="65" t="s">
        <v>911</v>
      </c>
      <c r="O14" s="65" t="s">
        <v>912</v>
      </c>
      <c r="P14" s="65" t="s">
        <v>913</v>
      </c>
      <c r="Q14" s="65" t="s">
        <v>914</v>
      </c>
      <c r="R14" s="65" t="s">
        <v>915</v>
      </c>
      <c r="S14" s="65" t="s">
        <v>916</v>
      </c>
      <c r="T14" s="65"/>
      <c r="U14" s="65"/>
      <c r="V14" s="65"/>
    </row>
    <row r="15" spans="1:22" x14ac:dyDescent="0.25">
      <c r="A15" s="65" t="s">
        <v>372</v>
      </c>
      <c r="B15" s="65" t="s">
        <v>373</v>
      </c>
      <c r="C15" s="68" t="s">
        <v>1129</v>
      </c>
      <c r="D15" s="68" t="s">
        <v>1142</v>
      </c>
      <c r="E15" s="65" t="s">
        <v>369</v>
      </c>
      <c r="F15" s="65" t="s">
        <v>917</v>
      </c>
      <c r="G15" s="68" t="s">
        <v>342</v>
      </c>
      <c r="H15" s="68" t="s">
        <v>42</v>
      </c>
      <c r="I15" s="68" t="s">
        <v>342</v>
      </c>
      <c r="J15" s="68" t="s">
        <v>342</v>
      </c>
      <c r="K15" s="65" t="s">
        <v>918</v>
      </c>
      <c r="L15" s="65" t="s">
        <v>832</v>
      </c>
      <c r="M15" s="89">
        <v>1</v>
      </c>
      <c r="N15" s="65" t="s">
        <v>833</v>
      </c>
      <c r="O15" s="65" t="s">
        <v>919</v>
      </c>
      <c r="P15" s="65" t="s">
        <v>920</v>
      </c>
      <c r="Q15" s="65" t="s">
        <v>921</v>
      </c>
      <c r="R15" s="65" t="s">
        <v>922</v>
      </c>
      <c r="S15" s="65" t="s">
        <v>923</v>
      </c>
      <c r="T15" s="65"/>
      <c r="U15" s="65"/>
      <c r="V15" s="65"/>
    </row>
    <row r="16" spans="1:22" x14ac:dyDescent="0.25">
      <c r="A16" s="65" t="s">
        <v>418</v>
      </c>
      <c r="B16" s="65" t="s">
        <v>419</v>
      </c>
      <c r="C16" s="68" t="s">
        <v>1130</v>
      </c>
      <c r="D16" s="68" t="s">
        <v>1142</v>
      </c>
      <c r="E16" s="65" t="s">
        <v>415</v>
      </c>
      <c r="F16" s="65" t="s">
        <v>924</v>
      </c>
      <c r="G16" s="68" t="s">
        <v>342</v>
      </c>
      <c r="H16" s="68" t="s">
        <v>342</v>
      </c>
      <c r="I16" s="68" t="s">
        <v>342</v>
      </c>
      <c r="J16" s="68" t="s">
        <v>42</v>
      </c>
      <c r="K16" s="65" t="s">
        <v>925</v>
      </c>
      <c r="L16" s="65" t="s">
        <v>832</v>
      </c>
      <c r="M16" s="89">
        <v>1</v>
      </c>
      <c r="N16" s="65" t="s">
        <v>926</v>
      </c>
      <c r="O16" s="65" t="s">
        <v>927</v>
      </c>
      <c r="P16" s="65" t="s">
        <v>928</v>
      </c>
      <c r="Q16" s="65" t="s">
        <v>929</v>
      </c>
      <c r="R16" s="65" t="s">
        <v>930</v>
      </c>
      <c r="S16" s="65" t="s">
        <v>931</v>
      </c>
      <c r="T16" s="65"/>
      <c r="U16" s="65"/>
      <c r="V16" s="65"/>
    </row>
    <row r="17" spans="1:22" x14ac:dyDescent="0.25">
      <c r="A17" s="65" t="s">
        <v>493</v>
      </c>
      <c r="B17" s="65" t="s">
        <v>494</v>
      </c>
      <c r="C17" s="68" t="s">
        <v>1128</v>
      </c>
      <c r="D17" s="68" t="s">
        <v>1142</v>
      </c>
      <c r="E17" s="65" t="s">
        <v>491</v>
      </c>
      <c r="F17" s="65" t="s">
        <v>932</v>
      </c>
      <c r="G17" s="68" t="s">
        <v>342</v>
      </c>
      <c r="H17" s="68" t="s">
        <v>42</v>
      </c>
      <c r="I17" s="68" t="s">
        <v>342</v>
      </c>
      <c r="J17" s="68" t="s">
        <v>342</v>
      </c>
      <c r="K17" s="65" t="s">
        <v>933</v>
      </c>
      <c r="L17" s="65" t="s">
        <v>832</v>
      </c>
      <c r="M17" s="89">
        <v>1</v>
      </c>
      <c r="N17" s="65" t="s">
        <v>934</v>
      </c>
      <c r="O17" s="65" t="s">
        <v>935</v>
      </c>
      <c r="P17" s="65" t="s">
        <v>936</v>
      </c>
      <c r="Q17" s="65" t="s">
        <v>937</v>
      </c>
      <c r="R17" s="65" t="s">
        <v>938</v>
      </c>
      <c r="S17" s="65" t="s">
        <v>939</v>
      </c>
      <c r="T17" s="65"/>
      <c r="U17" s="65"/>
      <c r="V17" s="65"/>
    </row>
    <row r="18" spans="1:22" x14ac:dyDescent="0.25">
      <c r="A18" s="65" t="s">
        <v>498</v>
      </c>
      <c r="B18" s="65" t="s">
        <v>499</v>
      </c>
      <c r="C18" s="68" t="s">
        <v>1131</v>
      </c>
      <c r="D18" s="68" t="s">
        <v>1141</v>
      </c>
      <c r="E18" s="65" t="s">
        <v>290</v>
      </c>
      <c r="F18" s="65" t="s">
        <v>940</v>
      </c>
      <c r="G18" s="68" t="s">
        <v>342</v>
      </c>
      <c r="H18" s="68" t="s">
        <v>42</v>
      </c>
      <c r="I18" s="68" t="s">
        <v>342</v>
      </c>
      <c r="J18" s="68" t="s">
        <v>342</v>
      </c>
      <c r="K18" s="65" t="s">
        <v>941</v>
      </c>
      <c r="L18" s="65" t="s">
        <v>858</v>
      </c>
      <c r="M18" s="89">
        <v>1</v>
      </c>
      <c r="N18" s="65" t="s">
        <v>934</v>
      </c>
      <c r="O18" s="65" t="s">
        <v>935</v>
      </c>
      <c r="P18" s="65" t="s">
        <v>942</v>
      </c>
      <c r="Q18" s="65" t="s">
        <v>943</v>
      </c>
      <c r="R18" s="65" t="s">
        <v>342</v>
      </c>
      <c r="S18" s="65" t="s">
        <v>342</v>
      </c>
      <c r="T18" s="65"/>
      <c r="U18" s="65"/>
      <c r="V18" s="65"/>
    </row>
    <row r="19" spans="1:22" x14ac:dyDescent="0.25">
      <c r="A19" s="65" t="s">
        <v>944</v>
      </c>
      <c r="B19" s="65" t="s">
        <v>945</v>
      </c>
      <c r="C19" s="68" t="s">
        <v>1128</v>
      </c>
      <c r="D19" s="68" t="s">
        <v>1142</v>
      </c>
      <c r="E19" s="65" t="s">
        <v>946</v>
      </c>
      <c r="F19" s="65" t="s">
        <v>947</v>
      </c>
      <c r="G19" s="68" t="s">
        <v>342</v>
      </c>
      <c r="H19" s="68" t="s">
        <v>42</v>
      </c>
      <c r="I19" s="68" t="s">
        <v>42</v>
      </c>
      <c r="J19" s="68" t="s">
        <v>342</v>
      </c>
      <c r="K19" s="65" t="s">
        <v>948</v>
      </c>
      <c r="L19" s="65" t="s">
        <v>832</v>
      </c>
      <c r="M19" s="89">
        <v>3</v>
      </c>
      <c r="N19" s="65" t="s">
        <v>850</v>
      </c>
      <c r="O19" s="65" t="s">
        <v>949</v>
      </c>
      <c r="P19" s="65" t="s">
        <v>950</v>
      </c>
      <c r="Q19" s="65" t="s">
        <v>951</v>
      </c>
      <c r="R19" s="65" t="s">
        <v>952</v>
      </c>
      <c r="S19" s="65" t="s">
        <v>952</v>
      </c>
      <c r="T19" s="65"/>
      <c r="U19" s="65"/>
      <c r="V19" s="65"/>
    </row>
    <row r="20" spans="1:22" x14ac:dyDescent="0.25">
      <c r="A20" s="65" t="s">
        <v>953</v>
      </c>
      <c r="B20" s="65" t="s">
        <v>954</v>
      </c>
      <c r="C20" s="68" t="s">
        <v>1128</v>
      </c>
      <c r="D20" s="68" t="s">
        <v>1141</v>
      </c>
      <c r="E20" s="65" t="s">
        <v>277</v>
      </c>
      <c r="F20" s="65" t="s">
        <v>955</v>
      </c>
      <c r="G20" s="68" t="s">
        <v>342</v>
      </c>
      <c r="H20" s="68" t="s">
        <v>42</v>
      </c>
      <c r="I20" s="68" t="s">
        <v>342</v>
      </c>
      <c r="J20" s="68" t="s">
        <v>342</v>
      </c>
      <c r="K20" s="65" t="s">
        <v>956</v>
      </c>
      <c r="L20" s="65" t="s">
        <v>832</v>
      </c>
      <c r="M20" s="89">
        <v>4</v>
      </c>
      <c r="N20" s="65" t="s">
        <v>957</v>
      </c>
      <c r="O20" s="65" t="s">
        <v>958</v>
      </c>
      <c r="P20" s="65" t="s">
        <v>959</v>
      </c>
      <c r="Q20" s="65" t="s">
        <v>921</v>
      </c>
      <c r="R20" s="65" t="s">
        <v>342</v>
      </c>
      <c r="S20" s="65" t="s">
        <v>342</v>
      </c>
      <c r="T20" s="65"/>
      <c r="U20" s="65"/>
      <c r="V20" s="65"/>
    </row>
    <row r="21" spans="1:22" x14ac:dyDescent="0.25">
      <c r="A21" s="65" t="s">
        <v>960</v>
      </c>
      <c r="B21" s="65" t="s">
        <v>961</v>
      </c>
      <c r="C21" s="68" t="s">
        <v>1132</v>
      </c>
      <c r="D21" s="68" t="s">
        <v>1141</v>
      </c>
      <c r="E21" s="65" t="s">
        <v>962</v>
      </c>
      <c r="F21" s="65" t="s">
        <v>963</v>
      </c>
      <c r="G21" s="68" t="s">
        <v>342</v>
      </c>
      <c r="H21" s="68" t="s">
        <v>42</v>
      </c>
      <c r="I21" s="68" t="s">
        <v>342</v>
      </c>
      <c r="J21" s="68" t="s">
        <v>342</v>
      </c>
      <c r="K21" s="65" t="s">
        <v>964</v>
      </c>
      <c r="L21" s="65" t="s">
        <v>832</v>
      </c>
      <c r="M21" s="89">
        <v>5</v>
      </c>
      <c r="N21" s="65" t="s">
        <v>965</v>
      </c>
      <c r="O21" s="65" t="s">
        <v>966</v>
      </c>
      <c r="P21" s="65" t="s">
        <v>967</v>
      </c>
      <c r="Q21" s="65" t="s">
        <v>968</v>
      </c>
      <c r="R21" s="65" t="s">
        <v>969</v>
      </c>
      <c r="S21" s="65" t="s">
        <v>342</v>
      </c>
      <c r="T21" s="65"/>
      <c r="U21" s="65"/>
      <c r="V21" s="65"/>
    </row>
    <row r="22" spans="1:22" x14ac:dyDescent="0.25">
      <c r="A22" s="65" t="s">
        <v>970</v>
      </c>
      <c r="B22" s="65" t="s">
        <v>971</v>
      </c>
      <c r="C22" s="68" t="s">
        <v>1131</v>
      </c>
      <c r="D22" s="68" t="s">
        <v>1142</v>
      </c>
      <c r="E22" s="65" t="s">
        <v>751</v>
      </c>
      <c r="F22" s="65" t="s">
        <v>972</v>
      </c>
      <c r="G22" s="68" t="s">
        <v>342</v>
      </c>
      <c r="H22" s="68" t="s">
        <v>42</v>
      </c>
      <c r="I22" s="68" t="s">
        <v>342</v>
      </c>
      <c r="J22" s="68" t="s">
        <v>342</v>
      </c>
      <c r="K22" s="65" t="s">
        <v>973</v>
      </c>
      <c r="L22" s="65" t="s">
        <v>858</v>
      </c>
      <c r="M22" s="89">
        <v>3</v>
      </c>
      <c r="N22" s="65" t="s">
        <v>974</v>
      </c>
      <c r="O22" s="65" t="s">
        <v>975</v>
      </c>
      <c r="P22" s="65" t="s">
        <v>976</v>
      </c>
      <c r="Q22" s="65" t="s">
        <v>977</v>
      </c>
      <c r="R22" s="65" t="s">
        <v>978</v>
      </c>
      <c r="S22" s="65" t="s">
        <v>978</v>
      </c>
      <c r="T22" s="65"/>
      <c r="U22" s="65"/>
      <c r="V22" s="65"/>
    </row>
    <row r="23" spans="1:22" x14ac:dyDescent="0.25">
      <c r="A23" s="65" t="s">
        <v>979</v>
      </c>
      <c r="B23" s="65" t="s">
        <v>980</v>
      </c>
      <c r="C23" s="68" t="s">
        <v>1131</v>
      </c>
      <c r="D23" s="68" t="s">
        <v>1141</v>
      </c>
      <c r="E23" s="65" t="s">
        <v>981</v>
      </c>
      <c r="F23" s="65" t="s">
        <v>982</v>
      </c>
      <c r="G23" s="68" t="s">
        <v>342</v>
      </c>
      <c r="H23" s="68" t="s">
        <v>42</v>
      </c>
      <c r="I23" s="68" t="s">
        <v>342</v>
      </c>
      <c r="J23" s="68" t="s">
        <v>342</v>
      </c>
      <c r="K23" s="65" t="s">
        <v>983</v>
      </c>
      <c r="L23" s="65" t="s">
        <v>832</v>
      </c>
      <c r="M23" s="89">
        <v>2</v>
      </c>
      <c r="N23" s="65" t="s">
        <v>984</v>
      </c>
      <c r="O23" s="65" t="s">
        <v>985</v>
      </c>
      <c r="P23" s="65" t="s">
        <v>986</v>
      </c>
      <c r="Q23" s="65" t="s">
        <v>987</v>
      </c>
      <c r="R23" s="65" t="s">
        <v>342</v>
      </c>
      <c r="S23" s="65" t="s">
        <v>988</v>
      </c>
      <c r="T23" s="65"/>
      <c r="U23" s="65"/>
      <c r="V23" s="65"/>
    </row>
    <row r="24" spans="1:22" x14ac:dyDescent="0.25">
      <c r="A24" s="65" t="s">
        <v>615</v>
      </c>
      <c r="B24" s="65" t="s">
        <v>616</v>
      </c>
      <c r="C24" s="68" t="s">
        <v>1128</v>
      </c>
      <c r="D24" s="68" t="s">
        <v>1141</v>
      </c>
      <c r="E24" s="65" t="s">
        <v>613</v>
      </c>
      <c r="F24" s="65" t="s">
        <v>989</v>
      </c>
      <c r="G24" s="68" t="s">
        <v>342</v>
      </c>
      <c r="H24" s="68" t="s">
        <v>42</v>
      </c>
      <c r="I24" s="68" t="s">
        <v>342</v>
      </c>
      <c r="J24" s="68" t="s">
        <v>342</v>
      </c>
      <c r="K24" s="65" t="s">
        <v>990</v>
      </c>
      <c r="L24" s="65" t="s">
        <v>832</v>
      </c>
      <c r="M24" s="89">
        <v>1</v>
      </c>
      <c r="N24" s="65" t="s">
        <v>991</v>
      </c>
      <c r="O24" s="65" t="s">
        <v>992</v>
      </c>
      <c r="P24" s="65" t="s">
        <v>993</v>
      </c>
      <c r="Q24" s="65" t="s">
        <v>994</v>
      </c>
      <c r="R24" s="65" t="s">
        <v>995</v>
      </c>
      <c r="S24" s="65" t="s">
        <v>342</v>
      </c>
      <c r="T24" s="65"/>
      <c r="U24" s="65"/>
      <c r="V24" s="65"/>
    </row>
    <row r="25" spans="1:22" x14ac:dyDescent="0.25">
      <c r="A25" s="65" t="s">
        <v>584</v>
      </c>
      <c r="B25" s="65" t="s">
        <v>585</v>
      </c>
      <c r="C25" s="68" t="s">
        <v>1131</v>
      </c>
      <c r="D25" s="68" t="s">
        <v>1142</v>
      </c>
      <c r="E25" s="65" t="s">
        <v>49</v>
      </c>
      <c r="F25" s="65" t="s">
        <v>996</v>
      </c>
      <c r="G25" s="68" t="s">
        <v>342</v>
      </c>
      <c r="H25" s="68" t="s">
        <v>42</v>
      </c>
      <c r="I25" s="68" t="s">
        <v>42</v>
      </c>
      <c r="J25" s="68" t="s">
        <v>342</v>
      </c>
      <c r="K25" s="65" t="s">
        <v>997</v>
      </c>
      <c r="L25" s="65" t="s">
        <v>832</v>
      </c>
      <c r="M25" s="89">
        <v>3</v>
      </c>
      <c r="N25" s="65" t="s">
        <v>850</v>
      </c>
      <c r="O25" s="65" t="s">
        <v>998</v>
      </c>
      <c r="P25" s="65" t="s">
        <v>999</v>
      </c>
      <c r="Q25" s="65" t="s">
        <v>1000</v>
      </c>
      <c r="R25" s="65" t="s">
        <v>1001</v>
      </c>
      <c r="S25" s="65" t="s">
        <v>342</v>
      </c>
      <c r="T25" s="65"/>
      <c r="U25" s="65"/>
      <c r="V25" s="65"/>
    </row>
    <row r="26" spans="1:22" ht="15" customHeight="1" x14ac:dyDescent="0.25">
      <c r="A26" s="65" t="s">
        <v>1002</v>
      </c>
      <c r="B26" s="65" t="s">
        <v>1003</v>
      </c>
      <c r="C26" s="68" t="s">
        <v>1130</v>
      </c>
      <c r="D26" s="68" t="s">
        <v>1142</v>
      </c>
      <c r="E26" s="65" t="s">
        <v>74</v>
      </c>
      <c r="F26" s="82" t="s">
        <v>1138</v>
      </c>
      <c r="G26" s="68" t="s">
        <v>342</v>
      </c>
      <c r="H26" s="68" t="s">
        <v>42</v>
      </c>
      <c r="I26" s="68" t="s">
        <v>342</v>
      </c>
      <c r="J26" s="68" t="s">
        <v>342</v>
      </c>
      <c r="K26" s="83" t="s">
        <v>1139</v>
      </c>
      <c r="L26" s="65" t="s">
        <v>832</v>
      </c>
      <c r="M26" s="89">
        <v>1</v>
      </c>
      <c r="N26" s="65" t="s">
        <v>833</v>
      </c>
      <c r="O26" s="65" t="s">
        <v>1004</v>
      </c>
      <c r="P26" s="65" t="s">
        <v>1005</v>
      </c>
      <c r="Q26" s="65" t="s">
        <v>1006</v>
      </c>
      <c r="R26" s="65" t="s">
        <v>342</v>
      </c>
      <c r="S26" s="65" t="s">
        <v>342</v>
      </c>
      <c r="T26" s="65"/>
      <c r="U26" s="65"/>
      <c r="V26" s="65"/>
    </row>
    <row r="27" spans="1:22" ht="15" customHeight="1" x14ac:dyDescent="0.25">
      <c r="A27" s="65" t="s">
        <v>1030</v>
      </c>
      <c r="B27" s="65" t="s">
        <v>1031</v>
      </c>
      <c r="C27" s="68" t="s">
        <v>1130</v>
      </c>
      <c r="D27" s="68" t="s">
        <v>1142</v>
      </c>
      <c r="E27" s="65" t="s">
        <v>67</v>
      </c>
      <c r="F27" s="82"/>
      <c r="G27" s="68" t="s">
        <v>342</v>
      </c>
      <c r="H27" s="68" t="s">
        <v>42</v>
      </c>
      <c r="I27" s="68" t="s">
        <v>342</v>
      </c>
      <c r="J27" s="68" t="s">
        <v>342</v>
      </c>
      <c r="K27" s="83"/>
      <c r="L27" s="65" t="s">
        <v>858</v>
      </c>
      <c r="M27" s="89">
        <v>3</v>
      </c>
      <c r="N27" s="65" t="s">
        <v>833</v>
      </c>
      <c r="O27" s="65" t="s">
        <v>1032</v>
      </c>
      <c r="P27" s="65" t="s">
        <v>1033</v>
      </c>
      <c r="Q27" s="50" t="s">
        <v>1034</v>
      </c>
      <c r="R27" s="65" t="s">
        <v>342</v>
      </c>
      <c r="S27" s="65" t="s">
        <v>342</v>
      </c>
      <c r="T27" s="65"/>
      <c r="U27" s="65"/>
      <c r="V27" s="65"/>
    </row>
    <row r="28" spans="1:22" x14ac:dyDescent="0.25">
      <c r="A28" s="65" t="s">
        <v>339</v>
      </c>
      <c r="B28" s="65" t="s">
        <v>340</v>
      </c>
      <c r="C28" s="68" t="s">
        <v>1130</v>
      </c>
      <c r="D28" s="68" t="s">
        <v>1142</v>
      </c>
      <c r="E28" s="65" t="s">
        <v>563</v>
      </c>
      <c r="F28" s="65" t="s">
        <v>1007</v>
      </c>
      <c r="G28" s="68" t="s">
        <v>342</v>
      </c>
      <c r="H28" s="68" t="s">
        <v>342</v>
      </c>
      <c r="I28" s="68" t="s">
        <v>42</v>
      </c>
      <c r="J28" s="68" t="s">
        <v>342</v>
      </c>
      <c r="K28" s="65" t="s">
        <v>1008</v>
      </c>
      <c r="L28" s="65" t="s">
        <v>832</v>
      </c>
      <c r="M28" s="89">
        <v>1</v>
      </c>
      <c r="N28" s="65" t="s">
        <v>833</v>
      </c>
      <c r="O28" s="65" t="s">
        <v>1009</v>
      </c>
      <c r="P28" s="65" t="s">
        <v>1010</v>
      </c>
      <c r="Q28" s="65" t="s">
        <v>1011</v>
      </c>
      <c r="R28" s="65" t="s">
        <v>1012</v>
      </c>
      <c r="S28" s="65" t="s">
        <v>1013</v>
      </c>
      <c r="T28" s="65"/>
      <c r="U28" s="65"/>
      <c r="V28" s="65"/>
    </row>
    <row r="29" spans="1:22" x14ac:dyDescent="0.25">
      <c r="A29" s="65" t="s">
        <v>979</v>
      </c>
      <c r="B29" s="65" t="s">
        <v>1014</v>
      </c>
      <c r="C29" s="68" t="s">
        <v>1131</v>
      </c>
      <c r="D29" s="68" t="s">
        <v>1142</v>
      </c>
      <c r="E29" s="65" t="s">
        <v>1015</v>
      </c>
      <c r="F29" s="65" t="s">
        <v>1016</v>
      </c>
      <c r="G29" s="68" t="s">
        <v>342</v>
      </c>
      <c r="H29" s="68" t="s">
        <v>42</v>
      </c>
      <c r="I29" s="68" t="s">
        <v>342</v>
      </c>
      <c r="J29" s="68" t="s">
        <v>342</v>
      </c>
      <c r="K29" s="65" t="s">
        <v>1017</v>
      </c>
      <c r="L29" s="65" t="s">
        <v>832</v>
      </c>
      <c r="M29" s="89">
        <v>1</v>
      </c>
      <c r="N29" s="65" t="s">
        <v>898</v>
      </c>
      <c r="O29" s="65" t="s">
        <v>1018</v>
      </c>
      <c r="P29" s="65" t="s">
        <v>1019</v>
      </c>
      <c r="Q29" s="65" t="s">
        <v>1020</v>
      </c>
      <c r="R29" s="65" t="s">
        <v>342</v>
      </c>
      <c r="S29" s="50" t="s">
        <v>1021</v>
      </c>
      <c r="T29" s="65"/>
      <c r="U29" s="65"/>
      <c r="V29" s="65"/>
    </row>
    <row r="30" spans="1:22" x14ac:dyDescent="0.25">
      <c r="A30" s="65" t="s">
        <v>1022</v>
      </c>
      <c r="B30" s="65" t="s">
        <v>1023</v>
      </c>
      <c r="C30" s="68" t="s">
        <v>1129</v>
      </c>
      <c r="D30" s="68" t="s">
        <v>1142</v>
      </c>
      <c r="E30" s="65" t="s">
        <v>787</v>
      </c>
      <c r="F30" s="65" t="s">
        <v>1024</v>
      </c>
      <c r="G30" s="68" t="s">
        <v>342</v>
      </c>
      <c r="H30" s="68" t="s">
        <v>42</v>
      </c>
      <c r="I30" s="68" t="s">
        <v>342</v>
      </c>
      <c r="J30" s="68" t="s">
        <v>342</v>
      </c>
      <c r="K30" s="65" t="s">
        <v>1025</v>
      </c>
      <c r="L30" s="65" t="s">
        <v>832</v>
      </c>
      <c r="M30" s="89">
        <v>1</v>
      </c>
      <c r="N30" s="65" t="s">
        <v>898</v>
      </c>
      <c r="O30" s="65" t="s">
        <v>1026</v>
      </c>
      <c r="P30" s="65" t="s">
        <v>1027</v>
      </c>
      <c r="Q30" s="65" t="s">
        <v>1028</v>
      </c>
      <c r="R30" s="65" t="s">
        <v>1029</v>
      </c>
      <c r="S30" s="65" t="s">
        <v>342</v>
      </c>
      <c r="T30" s="65"/>
      <c r="U30" s="65"/>
      <c r="V30" s="65"/>
    </row>
    <row r="31" spans="1:22" x14ac:dyDescent="0.25">
      <c r="A31" s="65" t="s">
        <v>1035</v>
      </c>
      <c r="B31" s="65" t="s">
        <v>1036</v>
      </c>
      <c r="C31" s="68" t="s">
        <v>1131</v>
      </c>
      <c r="D31" s="68" t="s">
        <v>1142</v>
      </c>
      <c r="E31" s="65" t="s">
        <v>1037</v>
      </c>
      <c r="F31" s="65" t="s">
        <v>1038</v>
      </c>
      <c r="G31" s="68" t="s">
        <v>342</v>
      </c>
      <c r="H31" s="68" t="s">
        <v>342</v>
      </c>
      <c r="I31" s="68" t="s">
        <v>42</v>
      </c>
      <c r="J31" s="68" t="s">
        <v>342</v>
      </c>
      <c r="K31" s="65" t="s">
        <v>1039</v>
      </c>
      <c r="L31" s="65" t="s">
        <v>832</v>
      </c>
      <c r="M31" s="89">
        <v>2</v>
      </c>
      <c r="N31" s="65" t="s">
        <v>898</v>
      </c>
      <c r="O31" s="65" t="s">
        <v>1040</v>
      </c>
      <c r="P31" s="65" t="s">
        <v>1041</v>
      </c>
      <c r="Q31" s="65" t="s">
        <v>1042</v>
      </c>
      <c r="R31" s="65" t="s">
        <v>342</v>
      </c>
      <c r="S31" s="65" t="s">
        <v>342</v>
      </c>
      <c r="T31" s="65"/>
      <c r="U31" s="65"/>
      <c r="V31" s="65"/>
    </row>
    <row r="32" spans="1:22" x14ac:dyDescent="0.25">
      <c r="A32" s="65" t="s">
        <v>608</v>
      </c>
      <c r="B32" s="65" t="s">
        <v>1043</v>
      </c>
      <c r="C32" s="68" t="s">
        <v>1131</v>
      </c>
      <c r="D32" s="68" t="s">
        <v>1141</v>
      </c>
      <c r="E32" s="65" t="s">
        <v>606</v>
      </c>
      <c r="F32" s="65" t="s">
        <v>1044</v>
      </c>
      <c r="G32" s="68" t="s">
        <v>342</v>
      </c>
      <c r="H32" s="68" t="s">
        <v>42</v>
      </c>
      <c r="I32" s="68" t="s">
        <v>42</v>
      </c>
      <c r="J32" s="68" t="s">
        <v>342</v>
      </c>
      <c r="K32" s="65" t="s">
        <v>1045</v>
      </c>
      <c r="L32" s="65" t="s">
        <v>858</v>
      </c>
      <c r="M32" s="89">
        <v>1</v>
      </c>
      <c r="N32" s="65" t="s">
        <v>833</v>
      </c>
      <c r="O32" s="65" t="s">
        <v>752</v>
      </c>
      <c r="P32" s="65" t="s">
        <v>1046</v>
      </c>
      <c r="Q32" s="65" t="s">
        <v>1047</v>
      </c>
      <c r="R32" s="65" t="s">
        <v>1048</v>
      </c>
      <c r="S32" s="65" t="s">
        <v>1049</v>
      </c>
      <c r="T32" s="65"/>
      <c r="U32" s="65"/>
      <c r="V32" s="65"/>
    </row>
    <row r="33" spans="1:22" x14ac:dyDescent="0.25">
      <c r="A33" s="65" t="s">
        <v>1050</v>
      </c>
      <c r="B33" s="65" t="s">
        <v>1051</v>
      </c>
      <c r="C33" s="68" t="s">
        <v>1128</v>
      </c>
      <c r="D33" s="68" t="s">
        <v>1142</v>
      </c>
      <c r="E33" s="65" t="s">
        <v>809</v>
      </c>
      <c r="F33" s="65" t="s">
        <v>1052</v>
      </c>
      <c r="G33" s="68" t="s">
        <v>342</v>
      </c>
      <c r="H33" s="68" t="s">
        <v>42</v>
      </c>
      <c r="I33" s="68" t="s">
        <v>342</v>
      </c>
      <c r="J33" s="68" t="s">
        <v>342</v>
      </c>
      <c r="K33" s="65" t="s">
        <v>1053</v>
      </c>
      <c r="L33" s="65" t="s">
        <v>832</v>
      </c>
      <c r="M33" s="89">
        <v>3</v>
      </c>
      <c r="N33" s="65" t="s">
        <v>898</v>
      </c>
      <c r="O33" s="65" t="s">
        <v>1054</v>
      </c>
      <c r="P33" s="65" t="s">
        <v>1055</v>
      </c>
      <c r="Q33" s="65" t="s">
        <v>1056</v>
      </c>
      <c r="R33" s="65" t="s">
        <v>342</v>
      </c>
      <c r="S33" s="65" t="s">
        <v>342</v>
      </c>
      <c r="T33" s="65"/>
      <c r="U33" s="65"/>
      <c r="V33" s="65"/>
    </row>
    <row r="34" spans="1:22" x14ac:dyDescent="0.25">
      <c r="A34" s="65" t="s">
        <v>1057</v>
      </c>
      <c r="B34" s="65" t="s">
        <v>515</v>
      </c>
      <c r="C34" s="81" t="s">
        <v>1131</v>
      </c>
      <c r="D34" s="75" t="s">
        <v>1141</v>
      </c>
      <c r="E34" s="65" t="s">
        <v>1058</v>
      </c>
      <c r="F34" s="65" t="s">
        <v>1059</v>
      </c>
      <c r="G34" s="68" t="s">
        <v>342</v>
      </c>
      <c r="H34" s="68" t="s">
        <v>42</v>
      </c>
      <c r="I34" s="68" t="s">
        <v>42</v>
      </c>
      <c r="J34" s="68" t="s">
        <v>342</v>
      </c>
      <c r="K34" s="65" t="s">
        <v>1060</v>
      </c>
      <c r="L34" s="65" t="s">
        <v>858</v>
      </c>
      <c r="M34" s="89">
        <v>1</v>
      </c>
      <c r="N34" s="65" t="s">
        <v>957</v>
      </c>
      <c r="O34" s="65" t="s">
        <v>1061</v>
      </c>
      <c r="P34" s="65" t="s">
        <v>1062</v>
      </c>
      <c r="Q34" s="65" t="s">
        <v>1063</v>
      </c>
      <c r="R34" s="65" t="s">
        <v>1064</v>
      </c>
      <c r="S34" s="65" t="s">
        <v>342</v>
      </c>
      <c r="T34" s="65"/>
      <c r="U34" s="65"/>
      <c r="V34" s="65"/>
    </row>
    <row r="35" spans="1:22" x14ac:dyDescent="0.25">
      <c r="A35" s="65" t="s">
        <v>1057</v>
      </c>
      <c r="B35" s="65" t="s">
        <v>515</v>
      </c>
      <c r="C35" s="81"/>
      <c r="D35" s="75" t="s">
        <v>1142</v>
      </c>
      <c r="E35" s="65" t="s">
        <v>1058</v>
      </c>
      <c r="F35" s="65" t="s">
        <v>1065</v>
      </c>
      <c r="G35" s="68" t="s">
        <v>342</v>
      </c>
      <c r="H35" s="68" t="s">
        <v>42</v>
      </c>
      <c r="I35" s="68" t="s">
        <v>42</v>
      </c>
      <c r="J35" s="68" t="s">
        <v>342</v>
      </c>
      <c r="K35" s="65" t="s">
        <v>1066</v>
      </c>
      <c r="L35" s="65" t="s">
        <v>832</v>
      </c>
      <c r="M35" s="89">
        <v>1</v>
      </c>
      <c r="N35" s="65" t="s">
        <v>957</v>
      </c>
      <c r="O35" s="65" t="s">
        <v>1061</v>
      </c>
      <c r="P35" s="65" t="s">
        <v>1062</v>
      </c>
      <c r="Q35" s="65" t="s">
        <v>1063</v>
      </c>
      <c r="R35" s="50" t="s">
        <v>1064</v>
      </c>
      <c r="S35" s="65" t="s">
        <v>342</v>
      </c>
      <c r="T35" s="65"/>
      <c r="U35" s="65"/>
      <c r="V35" s="65"/>
    </row>
    <row r="36" spans="1:22" x14ac:dyDescent="0.25">
      <c r="A36" s="65" t="s">
        <v>469</v>
      </c>
      <c r="B36" s="65" t="s">
        <v>626</v>
      </c>
      <c r="C36" s="68" t="s">
        <v>1131</v>
      </c>
      <c r="D36" s="68" t="s">
        <v>1141</v>
      </c>
      <c r="E36" s="65" t="s">
        <v>623</v>
      </c>
      <c r="F36" s="65" t="s">
        <v>1067</v>
      </c>
      <c r="G36" s="68" t="s">
        <v>342</v>
      </c>
      <c r="H36" s="68" t="s">
        <v>42</v>
      </c>
      <c r="I36" s="68" t="s">
        <v>342</v>
      </c>
      <c r="J36" s="68" t="s">
        <v>342</v>
      </c>
      <c r="K36" s="65" t="s">
        <v>1068</v>
      </c>
      <c r="L36" s="65" t="s">
        <v>858</v>
      </c>
      <c r="M36" s="89">
        <v>1</v>
      </c>
      <c r="N36" s="65" t="s">
        <v>898</v>
      </c>
      <c r="O36" s="65" t="s">
        <v>1069</v>
      </c>
      <c r="P36" s="65" t="s">
        <v>1070</v>
      </c>
      <c r="Q36" s="65" t="s">
        <v>1071</v>
      </c>
      <c r="R36" s="65" t="s">
        <v>1072</v>
      </c>
      <c r="S36" s="65" t="s">
        <v>342</v>
      </c>
      <c r="T36" s="65"/>
      <c r="U36" s="65"/>
      <c r="V36" s="65"/>
    </row>
    <row r="37" spans="1:22" x14ac:dyDescent="0.25">
      <c r="A37" s="65" t="s">
        <v>1073</v>
      </c>
      <c r="B37" s="65" t="s">
        <v>1074</v>
      </c>
      <c r="C37" s="68" t="s">
        <v>1130</v>
      </c>
      <c r="D37" s="68" t="s">
        <v>1142</v>
      </c>
      <c r="E37" s="65" t="s">
        <v>811</v>
      </c>
      <c r="F37" s="65" t="s">
        <v>1075</v>
      </c>
      <c r="G37" s="68" t="s">
        <v>342</v>
      </c>
      <c r="H37" s="68" t="s">
        <v>42</v>
      </c>
      <c r="I37" s="68" t="s">
        <v>342</v>
      </c>
      <c r="J37" s="68" t="s">
        <v>342</v>
      </c>
      <c r="K37" s="65" t="s">
        <v>1076</v>
      </c>
      <c r="L37" s="65" t="s">
        <v>832</v>
      </c>
      <c r="M37" s="89">
        <v>1</v>
      </c>
      <c r="N37" s="65" t="s">
        <v>1077</v>
      </c>
      <c r="O37" s="65" t="s">
        <v>1078</v>
      </c>
      <c r="P37" s="65" t="s">
        <v>1079</v>
      </c>
      <c r="Q37" s="65" t="s">
        <v>1080</v>
      </c>
      <c r="R37" s="65" t="s">
        <v>342</v>
      </c>
      <c r="S37" s="65" t="s">
        <v>342</v>
      </c>
      <c r="T37" s="65"/>
      <c r="U37" s="65"/>
      <c r="V37" s="65"/>
    </row>
    <row r="38" spans="1:22" x14ac:dyDescent="0.25">
      <c r="A38" s="65" t="s">
        <v>1081</v>
      </c>
      <c r="B38" s="65" t="s">
        <v>1082</v>
      </c>
      <c r="C38" s="68" t="s">
        <v>1128</v>
      </c>
      <c r="D38" s="68" t="s">
        <v>1142</v>
      </c>
      <c r="E38" s="65" t="s">
        <v>813</v>
      </c>
      <c r="F38" s="65" t="s">
        <v>1083</v>
      </c>
      <c r="G38" s="68" t="s">
        <v>42</v>
      </c>
      <c r="H38" s="68" t="s">
        <v>342</v>
      </c>
      <c r="I38" s="68" t="s">
        <v>342</v>
      </c>
      <c r="J38" s="68" t="s">
        <v>342</v>
      </c>
      <c r="K38" s="65" t="s">
        <v>1084</v>
      </c>
      <c r="L38" s="65" t="s">
        <v>832</v>
      </c>
      <c r="M38" s="89">
        <v>3</v>
      </c>
      <c r="N38" s="65" t="s">
        <v>898</v>
      </c>
      <c r="O38" s="65" t="s">
        <v>1085</v>
      </c>
      <c r="P38" s="65" t="s">
        <v>1086</v>
      </c>
      <c r="Q38" s="65" t="s">
        <v>1087</v>
      </c>
      <c r="R38" s="65" t="s">
        <v>1088</v>
      </c>
      <c r="S38" s="65" t="s">
        <v>1089</v>
      </c>
      <c r="T38" s="65"/>
      <c r="U38" s="65"/>
      <c r="V38" s="65"/>
    </row>
    <row r="39" spans="1:22" x14ac:dyDescent="0.25">
      <c r="A39" s="65" t="s">
        <v>1090</v>
      </c>
      <c r="B39" s="65" t="s">
        <v>1091</v>
      </c>
      <c r="C39" s="68" t="s">
        <v>1131</v>
      </c>
      <c r="D39" s="68" t="s">
        <v>1142</v>
      </c>
      <c r="E39" s="65" t="s">
        <v>815</v>
      </c>
      <c r="F39" s="65" t="s">
        <v>1092</v>
      </c>
      <c r="G39" s="68" t="s">
        <v>342</v>
      </c>
      <c r="H39" s="68" t="s">
        <v>342</v>
      </c>
      <c r="I39" s="68" t="s">
        <v>42</v>
      </c>
      <c r="J39" s="68" t="s">
        <v>342</v>
      </c>
      <c r="K39" s="65" t="s">
        <v>1093</v>
      </c>
      <c r="L39" s="65" t="s">
        <v>858</v>
      </c>
      <c r="M39" s="89">
        <v>1</v>
      </c>
      <c r="N39" s="65" t="s">
        <v>1094</v>
      </c>
      <c r="O39" s="65" t="s">
        <v>1095</v>
      </c>
      <c r="P39" s="65" t="s">
        <v>1096</v>
      </c>
      <c r="Q39" s="65" t="s">
        <v>1097</v>
      </c>
      <c r="R39" s="65" t="s">
        <v>342</v>
      </c>
      <c r="S39" s="65" t="s">
        <v>342</v>
      </c>
      <c r="T39" s="65"/>
      <c r="U39" s="65"/>
      <c r="V39" s="65"/>
    </row>
    <row r="40" spans="1:22" s="40" customFormat="1" x14ac:dyDescent="0.25">
      <c r="A40" s="86" t="s">
        <v>1098</v>
      </c>
      <c r="B40" s="86" t="s">
        <v>1099</v>
      </c>
      <c r="C40" s="87" t="s">
        <v>1128</v>
      </c>
      <c r="D40" s="87" t="s">
        <v>1141</v>
      </c>
      <c r="E40" s="86" t="s">
        <v>1100</v>
      </c>
      <c r="F40" s="86" t="s">
        <v>1101</v>
      </c>
      <c r="G40" s="87" t="s">
        <v>342</v>
      </c>
      <c r="H40" s="87" t="s">
        <v>42</v>
      </c>
      <c r="I40" s="87" t="s">
        <v>342</v>
      </c>
      <c r="J40" s="87" t="s">
        <v>342</v>
      </c>
      <c r="K40" s="86" t="s">
        <v>1102</v>
      </c>
      <c r="L40" s="86" t="s">
        <v>858</v>
      </c>
      <c r="M40" s="90">
        <v>1</v>
      </c>
      <c r="N40" s="86" t="s">
        <v>850</v>
      </c>
      <c r="O40" s="86" t="s">
        <v>1103</v>
      </c>
      <c r="P40" s="86" t="s">
        <v>1104</v>
      </c>
      <c r="Q40" s="86" t="s">
        <v>1105</v>
      </c>
      <c r="R40" s="86" t="s">
        <v>1106</v>
      </c>
      <c r="S40" s="86" t="s">
        <v>1107</v>
      </c>
      <c r="T40" s="86"/>
      <c r="U40" s="86"/>
      <c r="V40" s="86"/>
    </row>
    <row r="41" spans="1:22" x14ac:dyDescent="0.25">
      <c r="A41" s="65" t="s">
        <v>511</v>
      </c>
      <c r="B41" s="65" t="s">
        <v>512</v>
      </c>
      <c r="C41" s="68" t="s">
        <v>1128</v>
      </c>
      <c r="D41" s="68" t="s">
        <v>1142</v>
      </c>
      <c r="E41" s="65" t="s">
        <v>509</v>
      </c>
      <c r="F41" s="65" t="s">
        <v>1108</v>
      </c>
      <c r="G41" s="68" t="s">
        <v>342</v>
      </c>
      <c r="H41" s="68" t="s">
        <v>42</v>
      </c>
      <c r="I41" s="68" t="s">
        <v>342</v>
      </c>
      <c r="J41" s="68" t="s">
        <v>342</v>
      </c>
      <c r="K41" s="65" t="s">
        <v>1109</v>
      </c>
      <c r="L41" s="65" t="s">
        <v>832</v>
      </c>
      <c r="M41" s="89">
        <v>1</v>
      </c>
      <c r="N41" s="65" t="s">
        <v>898</v>
      </c>
      <c r="O41" s="65" t="s">
        <v>1110</v>
      </c>
      <c r="P41" s="65" t="s">
        <v>1111</v>
      </c>
      <c r="Q41" s="65" t="s">
        <v>1112</v>
      </c>
      <c r="R41" s="65" t="s">
        <v>342</v>
      </c>
      <c r="S41" s="65" t="s">
        <v>1113</v>
      </c>
      <c r="T41" s="65"/>
      <c r="U41" s="65"/>
      <c r="V41" s="65"/>
    </row>
    <row r="42" spans="1:22" x14ac:dyDescent="0.25">
      <c r="A42" s="65" t="s">
        <v>400</v>
      </c>
      <c r="B42" s="65" t="s">
        <v>401</v>
      </c>
      <c r="C42" s="68" t="s">
        <v>1131</v>
      </c>
      <c r="D42" s="68" t="s">
        <v>1142</v>
      </c>
      <c r="E42" s="65" t="s">
        <v>1114</v>
      </c>
      <c r="F42" s="65" t="s">
        <v>1115</v>
      </c>
      <c r="G42" s="68" t="s">
        <v>342</v>
      </c>
      <c r="H42" s="68" t="s">
        <v>342</v>
      </c>
      <c r="I42" s="68" t="s">
        <v>42</v>
      </c>
      <c r="J42" s="68" t="s">
        <v>342</v>
      </c>
      <c r="K42" s="65" t="s">
        <v>1116</v>
      </c>
      <c r="L42" s="65" t="s">
        <v>832</v>
      </c>
      <c r="M42" s="89">
        <v>1</v>
      </c>
      <c r="N42" s="65" t="s">
        <v>898</v>
      </c>
      <c r="O42" s="65" t="s">
        <v>1117</v>
      </c>
      <c r="P42" s="65" t="s">
        <v>1118</v>
      </c>
      <c r="Q42" s="65" t="s">
        <v>1119</v>
      </c>
      <c r="R42" s="65" t="s">
        <v>1120</v>
      </c>
      <c r="S42" s="65" t="s">
        <v>398</v>
      </c>
      <c r="T42" s="65"/>
      <c r="U42" s="65"/>
      <c r="V42" s="65"/>
    </row>
    <row r="46" spans="1:22" x14ac:dyDescent="0.25">
      <c r="C46" s="70" t="s">
        <v>1131</v>
      </c>
      <c r="D46" s="84"/>
      <c r="E46" s="71">
        <f>COUNTIFS(C$2:C$42,C46)</f>
        <v>14</v>
      </c>
    </row>
    <row r="47" spans="1:22" x14ac:dyDescent="0.25">
      <c r="C47" s="70" t="s">
        <v>1129</v>
      </c>
      <c r="D47" s="84"/>
      <c r="E47" s="71">
        <f>COUNTIFS(C$2:C$42,C47)</f>
        <v>4</v>
      </c>
    </row>
    <row r="48" spans="1:22" x14ac:dyDescent="0.25">
      <c r="C48" s="70" t="s">
        <v>1128</v>
      </c>
      <c r="D48" s="84"/>
      <c r="E48" s="71">
        <f>COUNTIFS(C$2:C$42,C48)</f>
        <v>10</v>
      </c>
    </row>
    <row r="49" spans="3:5" ht="15.75" thickBot="1" x14ac:dyDescent="0.3">
      <c r="C49" s="72" t="s">
        <v>1132</v>
      </c>
      <c r="D49" s="85"/>
      <c r="E49" s="73">
        <f>COUNTIFS(C$2:C$42,C49)</f>
        <v>3</v>
      </c>
    </row>
  </sheetData>
  <mergeCells count="4">
    <mergeCell ref="C4:C7"/>
    <mergeCell ref="C34:C35"/>
    <mergeCell ref="F26:F27"/>
    <mergeCell ref="K26:K27"/>
  </mergeCells>
  <conditionalFormatting sqref="D1:D1048576">
    <cfRule type="cellIs" dxfId="1" priority="1" operator="equal">
      <formula>"R"</formula>
    </cfRule>
    <cfRule type="cellIs" dxfId="0" priority="2" operator="equal">
      <formula>"A"</formula>
    </cfRule>
  </conditionalFormatting>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6" r:id="rId14"/>
    <hyperlink ref="Q17" r:id="rId15"/>
    <hyperlink ref="Q18" r:id="rId16"/>
    <hyperlink ref="Q19" r:id="rId17"/>
    <hyperlink ref="Q21" r:id="rId18"/>
    <hyperlink ref="Q22" r:id="rId19"/>
    <hyperlink ref="Q23" r:id="rId20"/>
    <hyperlink ref="Q24" r:id="rId21"/>
    <hyperlink ref="Q25" r:id="rId22"/>
    <hyperlink ref="Q28" r:id="rId23"/>
    <hyperlink ref="Q29" r:id="rId24"/>
    <hyperlink ref="Q30" r:id="rId25"/>
    <hyperlink ref="Q31" r:id="rId26"/>
    <hyperlink ref="Q32" r:id="rId27"/>
    <hyperlink ref="Q33" r:id="rId28"/>
    <hyperlink ref="Q34" r:id="rId29"/>
    <hyperlink ref="Q35" r:id="rId30"/>
    <hyperlink ref="Q36" r:id="rId31"/>
    <hyperlink ref="Q37" r:id="rId32"/>
    <hyperlink ref="Q38" r:id="rId33"/>
    <hyperlink ref="Q39" r:id="rId34"/>
    <hyperlink ref="Q40" r:id="rId35"/>
    <hyperlink ref="Q41" r:id="rId36"/>
    <hyperlink ref="Q42" r:id="rId37"/>
    <hyperlink ref="Q26" r:id="rId38"/>
    <hyperlink ref="Q27" r:id="rId39"/>
    <hyperlink ref="R35" r:id="rId40"/>
    <hyperlink ref="S10" r:id="rId41"/>
    <hyperlink ref="S29" r:id="rId42"/>
  </hyperlinks>
  <pageMargins left="0.7" right="0.7" top="0.75" bottom="0.75" header="0.3" footer="0.3"/>
  <pageSetup orientation="portrait" r:id="rId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5" x14ac:dyDescent="0.25"/>
  <cols>
    <col min="1" max="1" width="10.7109375" style="17" bestFit="1" customWidth="1"/>
    <col min="2" max="2" width="24.42578125" bestFit="1" customWidth="1"/>
    <col min="3" max="3" width="10.28515625" style="34" bestFit="1" customWidth="1"/>
  </cols>
  <sheetData>
    <row r="1" spans="1:3" x14ac:dyDescent="0.25">
      <c r="A1" s="17">
        <v>42717</v>
      </c>
      <c r="B1" t="s">
        <v>206</v>
      </c>
      <c r="C1" s="34">
        <v>17783.23</v>
      </c>
    </row>
    <row r="2" spans="1:3" x14ac:dyDescent="0.25">
      <c r="A2" s="17">
        <v>42719</v>
      </c>
      <c r="B2" t="s">
        <v>240</v>
      </c>
      <c r="C2" s="34">
        <v>10114.23</v>
      </c>
    </row>
    <row r="3" spans="1:3" x14ac:dyDescent="0.25">
      <c r="A3" s="17">
        <v>42725</v>
      </c>
      <c r="B3" t="s">
        <v>261</v>
      </c>
      <c r="C3" s="34">
        <v>8190</v>
      </c>
    </row>
    <row r="4" spans="1:3" x14ac:dyDescent="0.25">
      <c r="B4" t="s">
        <v>774</v>
      </c>
      <c r="C4" s="34">
        <v>6621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0" sqref="A10"/>
    </sheetView>
  </sheetViews>
  <sheetFormatPr defaultRowHeight="15" x14ac:dyDescent="0.25"/>
  <cols>
    <col min="1" max="1" width="21.7109375" bestFit="1" customWidth="1"/>
    <col min="2" max="2" width="24.42578125" bestFit="1" customWidth="1"/>
  </cols>
  <sheetData>
    <row r="1" spans="1:2" x14ac:dyDescent="0.25">
      <c r="A1" s="27" t="s">
        <v>1706</v>
      </c>
    </row>
    <row r="3" spans="1:2" x14ac:dyDescent="0.25">
      <c r="A3" t="s">
        <v>282</v>
      </c>
      <c r="B3" t="s">
        <v>283</v>
      </c>
    </row>
    <row r="4" spans="1:2" x14ac:dyDescent="0.25">
      <c r="A4" t="s">
        <v>284</v>
      </c>
      <c r="B4" t="s">
        <v>285</v>
      </c>
    </row>
    <row r="5" spans="1:2" x14ac:dyDescent="0.25">
      <c r="A5" t="s">
        <v>288</v>
      </c>
      <c r="B5" t="s">
        <v>285</v>
      </c>
    </row>
    <row r="6" spans="1:2" x14ac:dyDescent="0.25">
      <c r="A6" t="s">
        <v>317</v>
      </c>
      <c r="B6" s="54" t="s">
        <v>318</v>
      </c>
    </row>
    <row r="7" spans="1:2" x14ac:dyDescent="0.25">
      <c r="A7" t="s">
        <v>747</v>
      </c>
    </row>
    <row r="8" spans="1:2" x14ac:dyDescent="0.25">
      <c r="A8" t="s">
        <v>171</v>
      </c>
    </row>
    <row r="9" spans="1:2" x14ac:dyDescent="0.25">
      <c r="A9" t="s">
        <v>714</v>
      </c>
    </row>
    <row r="11" spans="1:2" x14ac:dyDescent="0.25">
      <c r="A11" s="27" t="s">
        <v>1707</v>
      </c>
    </row>
    <row r="13" spans="1:2" x14ac:dyDescent="0.25">
      <c r="A13" t="s">
        <v>1703</v>
      </c>
    </row>
    <row r="14" spans="1:2" x14ac:dyDescent="0.25">
      <c r="A14" t="s">
        <v>1704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2732</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Budget</vt:lpstr>
      <vt:lpstr>Workshops</vt:lpstr>
      <vt:lpstr>Delegates</vt:lpstr>
      <vt:lpstr>Contacts</vt:lpstr>
      <vt:lpstr>Logistics</vt:lpstr>
      <vt:lpstr>Speakers</vt:lpstr>
      <vt:lpstr>Talks</vt:lpstr>
      <vt:lpstr>Expense</vt:lpstr>
      <vt:lpstr>Waiting List</vt:lpstr>
      <vt:lpstr>Visualisation</vt:lpstr>
      <vt:lpstr>Responsibilities</vt:lpstr>
      <vt:lpstr>Conference List</vt:lpstr>
      <vt:lpstr>Workshop List</vt:lpstr>
      <vt:lpstr>Speaker List</vt:lpstr>
    </vt:vector>
  </TitlesOfParts>
  <Company>Derivco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Collier</dc:creator>
  <dc:description/>
  <cp:lastModifiedBy>Andrew Collier</cp:lastModifiedBy>
  <cp:revision>18</cp:revision>
  <cp:lastPrinted>2017-02-14T11:22:38Z</cp:lastPrinted>
  <dcterms:created xsi:type="dcterms:W3CDTF">2016-10-10T08:45:53Z</dcterms:created>
  <dcterms:modified xsi:type="dcterms:W3CDTF">2017-02-14T14:16:37Z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Derivco</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