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 End Sheet" sheetId="1" r:id="rId3"/>
    <sheet state="visible" name="Ore  Lookup Table" sheetId="2" r:id="rId4"/>
    <sheet state="hidden" name="Costs Lookup" sheetId="3" r:id="rId5"/>
  </sheets>
  <definedNames/>
  <calcPr/>
</workbook>
</file>

<file path=xl/sharedStrings.xml><?xml version="1.0" encoding="utf-8"?>
<sst xmlns="http://schemas.openxmlformats.org/spreadsheetml/2006/main" count="86" uniqueCount="78">
  <si>
    <t>Select Compressed Ore Type</t>
  </si>
  <si>
    <t>Enter Amount</t>
  </si>
  <si>
    <t>Enter Refine Rate</t>
  </si>
  <si>
    <t>Note: THIS NO LONGER WORKS AS CATCH/IMPASS ARE PERFECT REFINE</t>
  </si>
  <si>
    <t>Minerals We're Getting Back</t>
  </si>
  <si>
    <t>Tritanium</t>
  </si>
  <si>
    <t>Pyerite</t>
  </si>
  <si>
    <t>Mexallon</t>
  </si>
  <si>
    <t>Isogen</t>
  </si>
  <si>
    <t>Nocxium</t>
  </si>
  <si>
    <t>Zydrine</t>
  </si>
  <si>
    <t>Megacyte</t>
  </si>
  <si>
    <t>Morphite</t>
  </si>
  <si>
    <t>Arkonor</t>
  </si>
  <si>
    <t>Crimson Arkonor</t>
  </si>
  <si>
    <t>Prime Arkonor</t>
  </si>
  <si>
    <t>Bistot</t>
  </si>
  <si>
    <t>Monoclinic Bistot</t>
  </si>
  <si>
    <t>Triclinic Bistot</t>
  </si>
  <si>
    <t>Crokite</t>
  </si>
  <si>
    <t>Crystalline Crokite</t>
  </si>
  <si>
    <t>Sharp Crokite</t>
  </si>
  <si>
    <t>Dark Ochre</t>
  </si>
  <si>
    <t>Obsidian Ochre</t>
  </si>
  <si>
    <t>Onyx Ochre</t>
  </si>
  <si>
    <t>Gneiss</t>
  </si>
  <si>
    <t>Iridescent Gneiss</t>
  </si>
  <si>
    <t>Prismatic Gneiss</t>
  </si>
  <si>
    <t>Glazed Hedbergite</t>
  </si>
  <si>
    <t>Hedbergite</t>
  </si>
  <si>
    <t>Hemorphite</t>
  </si>
  <si>
    <t>Radiant Hemorphite</t>
  </si>
  <si>
    <t>Vivid Hemorphite</t>
  </si>
  <si>
    <t>Jaspet</t>
  </si>
  <si>
    <t>Pristine Jaspet</t>
  </si>
  <si>
    <t>Pure Jaspet</t>
  </si>
  <si>
    <t>Fiery Kernite</t>
  </si>
  <si>
    <t>Kernite</t>
  </si>
  <si>
    <t>Luminous Kernite</t>
  </si>
  <si>
    <t>Magma Mercoxit</t>
  </si>
  <si>
    <t>Mercoxit</t>
  </si>
  <si>
    <t>Vitreous Mercoxit</t>
  </si>
  <si>
    <t>Golden Omber</t>
  </si>
  <si>
    <t>Omber</t>
  </si>
  <si>
    <t>Silvery Omber</t>
  </si>
  <si>
    <t>Bright Spodumain</t>
  </si>
  <si>
    <t>Gleaming Spodumain</t>
  </si>
  <si>
    <t>Spodumain</t>
  </si>
  <si>
    <t>Azure Plagioclase</t>
  </si>
  <si>
    <t>Plagioclase</t>
  </si>
  <si>
    <t>Rich Plagioclase</t>
  </si>
  <si>
    <t>Pyroxeres</t>
  </si>
  <si>
    <t>Solid Pyroxeres</t>
  </si>
  <si>
    <t>Viscous Pyroxeres</t>
  </si>
  <si>
    <t>Condensed Scordite</t>
  </si>
  <si>
    <t>Massive Scordite</t>
  </si>
  <si>
    <t>Scordite</t>
  </si>
  <si>
    <t>Concentrated Veldspar</t>
  </si>
  <si>
    <t>Dense Veldspar</t>
  </si>
  <si>
    <t>Veldspar</t>
  </si>
  <si>
    <t>Flawless Arkonor</t>
  </si>
  <si>
    <t>Cubic Bistot</t>
  </si>
  <si>
    <t>Pellucid Crokite</t>
  </si>
  <si>
    <t>Jet Ochre</t>
  </si>
  <si>
    <t>Brilliant Gneiss</t>
  </si>
  <si>
    <t>Lustrous Hedbergite</t>
  </si>
  <si>
    <t>Scintillating Hemorphite</t>
  </si>
  <si>
    <t>Immaculate Jaspet</t>
  </si>
  <si>
    <t>Resplendant Kernite</t>
  </si>
  <si>
    <t>Platinoid Omber</t>
  </si>
  <si>
    <t>Sparkling Plagioclase</t>
  </si>
  <si>
    <t>Opulent Pyroxeres</t>
  </si>
  <si>
    <t>Glossy Scordite</t>
  </si>
  <si>
    <t>Dazzling Spodumain</t>
  </si>
  <si>
    <t>Stable Veldspar</t>
  </si>
  <si>
    <t>Vitric Hedbergite</t>
  </si>
  <si>
    <t>Ore</t>
  </si>
  <si>
    <t>Compressed ITEM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</si>
</sst>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Fill="1" applyFont="1"/>
    <xf borderId="0" fillId="3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2" fillId="2" fontId="2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/>
    </xf>
    <xf borderId="3" fillId="2" fontId="1" numFmtId="0" xfId="0" applyAlignment="1" applyBorder="1" applyFont="1">
      <alignment readingOrder="0"/>
    </xf>
    <xf borderId="4" fillId="2" fontId="2" numFmtId="3" xfId="0" applyAlignment="1" applyBorder="1" applyFont="1" applyNumberFormat="1">
      <alignment readingOrder="0"/>
    </xf>
    <xf borderId="5" fillId="0" fontId="2" numFmtId="0" xfId="0" applyBorder="1" applyFont="1"/>
    <xf borderId="6" fillId="2" fontId="1" numFmtId="0" xfId="0" applyAlignment="1" applyBorder="1" applyFont="1">
      <alignment readingOrder="0"/>
    </xf>
    <xf borderId="7" fillId="2" fontId="2" numFmtId="3" xfId="0" applyBorder="1" applyFont="1" applyNumberFormat="1"/>
    <xf borderId="8" fillId="0" fontId="2" numFmtId="0" xfId="0" applyBorder="1" applyFont="1"/>
    <xf borderId="7" fillId="2" fontId="2" numFmtId="3" xfId="0" applyAlignment="1" applyBorder="1" applyFont="1" applyNumberFormat="1">
      <alignment readingOrder="0"/>
    </xf>
    <xf borderId="9" fillId="2" fontId="1" numFmtId="0" xfId="0" applyAlignment="1" applyBorder="1" applyFont="1">
      <alignment readingOrder="0"/>
    </xf>
    <xf borderId="10" fillId="2" fontId="2" numFmtId="3" xfId="0" applyAlignment="1" applyBorder="1" applyFont="1" applyNumberFormat="1">
      <alignment readingOrder="0"/>
    </xf>
    <xf borderId="11" fillId="0" fontId="2" numFmtId="0" xfId="0" applyBorder="1" applyFont="1"/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3</xdr:row>
      <xdr:rowOff>38100</xdr:rowOff>
    </xdr:from>
    <xdr:ext cx="1228725" cy="352425"/>
    <xdr:sp>
      <xdr:nvSpPr>
        <xdr:cNvPr id="3" name="Shape 3"/>
        <xdr:cNvSpPr/>
      </xdr:nvSpPr>
      <xdr:spPr>
        <a:xfrm>
          <a:off x="653425" y="1151675"/>
          <a:ext cx="1160700" cy="327300"/>
        </a:xfrm>
        <a:prstGeom prst="roundRect">
          <a:avLst>
            <a:gd fmla="val 16667" name="adj"/>
          </a:avLst>
        </a:prstGeom>
        <a:solidFill>
          <a:srgbClr val="99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Impact"/>
              <a:ea typeface="Impact"/>
              <a:cs typeface="Impact"/>
              <a:sym typeface="Impact"/>
            </a:rPr>
            <a:t>CLEAR SHEET</a:t>
          </a:r>
          <a:endParaRPr sz="1400"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4" max="4" width="13.88"/>
  </cols>
  <sheetData>
    <row r="1">
      <c r="A1" s="1" t="s">
        <v>0</v>
      </c>
      <c r="B1" s="1" t="s">
        <v>1</v>
      </c>
      <c r="C1" s="2"/>
      <c r="D1" s="3" t="s">
        <v>2</v>
      </c>
      <c r="E1" s="2"/>
      <c r="F1" s="2"/>
      <c r="G1" s="2"/>
      <c r="H1" s="2"/>
      <c r="I1" s="2"/>
      <c r="J1" s="2"/>
      <c r="K1" s="2"/>
      <c r="L1" s="2"/>
      <c r="M1" s="2"/>
    </row>
    <row r="2">
      <c r="A2" s="4"/>
      <c r="B2" s="5"/>
      <c r="C2" s="2"/>
      <c r="D2" s="6">
        <v>0.893</v>
      </c>
      <c r="E2" s="7" t="s">
        <v>3</v>
      </c>
      <c r="J2" s="2"/>
      <c r="K2" s="2"/>
      <c r="L2" s="2"/>
      <c r="M2" s="2"/>
    </row>
    <row r="3">
      <c r="A3" s="4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4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4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4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4"/>
      <c r="B7" s="5"/>
      <c r="C7" s="2"/>
      <c r="D7" s="9" t="s">
        <v>4</v>
      </c>
      <c r="G7" s="2"/>
      <c r="H7" s="2"/>
      <c r="I7" s="2"/>
      <c r="J7" s="2"/>
      <c r="K7" s="2"/>
      <c r="L7" s="2"/>
      <c r="M7" s="2"/>
    </row>
    <row r="8">
      <c r="A8" s="4"/>
      <c r="B8" s="5"/>
      <c r="C8" s="2"/>
      <c r="D8" s="10" t="s">
        <v>5</v>
      </c>
      <c r="E8" s="11">
        <f>((IFERROR(VLOOKUP(A2,'Ore  Lookup Table'!$A$2:$K$63, 3, FALSE),
0)*B2)+((IFERROR(VLOOKUP(A3,'Ore  Lookup Table'!$A$2:$K$63, 3, FALSE), 0)*B3)+((IFERROR(VLOOKUP(A4,'Ore  Lookup Table'!$A$2:$K$63, 3, FALSE),
0)*B4)+((IFERROR(VLOOKUP(A5,'Ore  Lookup Table'!$A$2:$K$63, 3, FALSE), 0)*B5)+((IFERROR(VLOOKUP(A6,'Ore  Lookup Table'!$A$2:$K$63, 3, FALSE), 0)*B6)+((IFERROR(VLOOKUP(A7,'Ore  Lookup Table'!$A$2:$K$63, 3, FALSE), 0)*B7)+((IFERROR(VLOOKUP(A8,'Ore  Lookup Table'!$A$2:$K$63, 3, FALSE), 0)*B8)+((IFERROR(VLOOKUP(A9,'Ore  Lookup Table'!$A$2:$K$63, 3, FALSE), 0)*B9)+((IFERROR(VLOOKUP(A10,'Ore  Lookup Table'!$A$2:$K$63, 3, FALSE), 0)*B10)+((IFERROR(VLOOKUP(A11,'Ore  Lookup Table'!$A$2:$K$63, 3, FALSE), 0)*B11)+((IFERROR(VLOOKUP(A12,'Ore  Lookup Table'!$A$2:$K$63, 3, FALSE), 0)*B12)+((IFERROR(VLOOKUP(A13,'Ore  Lookup Table'!$A$2:$K$63, 3, FALSE), 0)*B13)+((IFERROR(VLOOKUP(A14,'Ore  Lookup Table'!$A$2:$K$63, 3, FALSE), 0)*B14)+((IFERROR(VLOOKUP(A15,'Ore  Lookup Table'!$A$2:$K$63, 3, FALSE), 0)*B15)+((IFERROR(VLOOKUP(A16,'Ore Lookup Table'!$A$2:$J$79, 3, FALSE),
0)*B16)+((IFERROR(VLOOKUP(A17,'Ore  Lookup Table'!$A$2:$K$63, 3, FALSE), 0)*B17)+((IFERROR(VLOOKUP(A18,'Ore  Lookup Table'!$A$2:$K$63, 3, FALSE), 0)*B18)+((IFERROR(VLOOKUP(A19,'Ore  Lookup Table'!$A$2:$K$63, 3, FALSE), 0)*B19)+((IFERROR(VLOOKUP(A20,'Ore  Lookup Table'!$A$2:$K$63, 3, FALSE), 0)*B20)+((IFERROR(VLOOKUP(A21,'Ore  Lookup Table'!$A$2:$K$63, 3, FALSE), 0)*B21)))))))))))))))
))))))</f>
        <v>0</v>
      </c>
      <c r="F8" s="12"/>
      <c r="G8" s="2"/>
      <c r="H8" s="2"/>
      <c r="I8" s="2"/>
      <c r="J8" s="2"/>
      <c r="K8" s="2"/>
      <c r="L8" s="2"/>
      <c r="M8" s="2"/>
    </row>
    <row r="9">
      <c r="A9" s="4"/>
      <c r="B9" s="8"/>
      <c r="C9" s="2"/>
      <c r="D9" s="13" t="s">
        <v>6</v>
      </c>
      <c r="E9" s="14">
        <f>((IFERROR(VLOOKUP(A2,'Ore  Lookup Table'!$A$2:$K$63, 4, FALSE), 0)*B2)+((IFERROR(VLOOKUP(A3,'Ore  Lookup Table'!$A$2:$K$63, 4, FALSE), 0)*B3)+((IFERROR(VLOOKUP(A4,'Ore  Lookup Table'!$A$2:$K$63, 4, FALSE), 0)*B4)+((IFERROR(VLOOKUP(A5,'Ore  Lookup Table'!$A$2:$K$63, 4, FALSE), 0)*B5)+((IFERROR(VLOOKUP(A6,'Ore  Lookup Table'!$A$2:$K$63, 4, FALSE), 0)*B6)+((IFERROR(VLOOKUP(A7,'Ore  Lookup Table'!$A$2:$K$63, 4, FALSE), 0)*B7)+((IFERROR(VLOOKUP(A8,'Ore  Lookup Table'!$A$2:$K$63, 4, FALSE), 0)*B8)+((IFERROR(VLOOKUP(A9,'Ore  Lookup Table'!$A$2:$K$63, 4, FALSE), 0)*B9)+((IFERROR(VLOOKUP(A10,'Ore  Lookup Table'!$A$2:$K$63, 4, FALSE), 0)*B10)+((IFERROR(VLOOKUP(A11,'Ore  Lookup Table'!$A$2:$K$63, 4, FALSE), 0)*B11)+((IFERROR(VLOOKUP(A12,'Ore  Lookup Table'!$A$2:$K$63, 4, FALSE), 0)*B12)+((IFERROR(VLOOKUP(A13,'Ore  Lookup Table'!$A$2:$K$63, 4, FALSE), 0)*B13)+((IFERROR(VLOOKUP(A14,'Ore  Lookup Table'!$A$2:$K$63, 4, FALSE), 0)*B14)+((IFERROR(VLOOKUP(A15,'Ore  Lookup Table'!$A$2:$K$63, 4, FALSE), 0)*B15)+((IFERROR(VLOOKUP(A16,'Ore  Lookup Table'!$A$2:$K$63, 4, FALSE), 0)*B16)+((IFERROR(VLOOKUP(A17,'Ore  Lookup Table'!$A$2:$K$63, 4, FALSE), 0)*B17)+((IFERROR(VLOOKUP(A18,'Ore  Lookup Table'!$A$2:$K$63, 4, FALSE), 0)*B18)+((IFERROR(VLOOKUP(A19,'Ore  Lookup Table'!$A$2:$K$63, 4, FALSE), 0)*B19)+((IFERROR(VLOOKUP(A20,'Ore  Lookup Table'!$A$2:$K$63, 4, FALSE), 0)*B20)+((IFERROR(VLOOKUP(A21,'Ore  Lookup Table'!$A$2:$K$63, 4, FALSE), 0)*B21))))))))))))
)))))))))</f>
        <v>0</v>
      </c>
      <c r="F9" s="15"/>
      <c r="G9" s="2"/>
      <c r="H9" s="2"/>
      <c r="I9" s="2"/>
      <c r="J9" s="2"/>
      <c r="K9" s="2"/>
      <c r="L9" s="2"/>
      <c r="M9" s="2"/>
    </row>
    <row r="10">
      <c r="A10" s="4"/>
      <c r="B10" s="5"/>
      <c r="C10" s="2"/>
      <c r="D10" s="13" t="s">
        <v>7</v>
      </c>
      <c r="E10" s="16">
        <f>((IFERROR(VLOOKUP(A2,'Ore  Lookup Table'!$A$2:$K$63, 5, FALSE),
0)*B2)+((IFERROR(VLOOKUP(A3,'Ore  Lookup Table'!$A$2:$K$63, 5, FALSE), 0)*B3)+((IFERROR(VLOOKUP(A4,'Ore  Lookup Table'!$A$2:$K$63, 5, FALSE),
0)*B4)+((IFERROR(VLOOKUP(A5,'Ore  Lookup Table'!$A$2:$K$63, 5, FALSE),
0)*B5)+((IFERROR(VLOOKUP(A6,'Ore  Lookup Table'!$A$2:$K$63, 5, FALSE), 0)*B6)+((IFERROR(VLOOKUP(A7,'Ore  Lookup Table'!$A$2:$K$63, 5, FALSE),
0)*B7)+((IFERROR(VLOOKUP(A8,'Ore  Lookup Table'!$A$2:$K$63, 5, FALSE), 0)*B8)+((IFERROR(VLOOKUP(A9,'Ore  Lookup Table'!$A$2:$K$63, 5, FALSE),
0)*B9)+((IFERROR(VLOOKUP(A10,'Ore  Lookup Table'!$A$2:$K$63, 5, FALSE), 0)*B10)+((IFERROR(VLOOKUP(A11,'Ore  Lookup Table'!$A$2:$K$63, 5, FALSE),
0)*B11)+((IFERROR(VLOOKUP(A12,'Ore  Lookup Table'!$A$2:$K$63, 5, FALSE), 0)*B12)+((IFERROR(VLOOKUP(A13,'Ore  Lookup Table'!$A$2:$K$63, 5, FALSE),
0)*B13)+((IFERROR(VLOOKUP(A14,'Ore  Lookup Table'!$A$2:$K$63, 5, FALSE), 0)*B14)+((IFERROR(VLOOKUP(A15,'Ore  Lookup Table'!$A$2:$K$63, 5, FALSE),
0)*B15)+((IFERROR(VLOOKUP(A16,'Ore  Lookup Table'!$A$2:$K$63, 5, FALSE),
0)*B16)+((IFERROR(VLOOKUP(A17,'Ore  Lookup Table'!$A$2:$K$63,
5, FALSE), 0)*B17)+((IFERROR(VLOOKUP(A18,'Ore  Lookup Table'!$A$2:$K$63, 5, FALSE),
0)*B18)+((IFERROR(VLOOKUP(A19,'Ore  Lookup Table'!$A$2:$K$63, 5, FALSE),
0)*B19)+((IFERROR(VLOOKUP(A20,'Ore  Lookup Table'!$A$2:$K$63, 5, FALSE), 0)*B20)+((IFERROR(VLOOKUP(A21,'Ore  Lookup Table'!$A$2:$K$63, 5, FALSE),
0)*B21))))))))))))
)))))))))</f>
        <v>0</v>
      </c>
      <c r="F10" s="15"/>
      <c r="G10" s="2"/>
      <c r="H10" s="2"/>
      <c r="I10" s="2"/>
      <c r="J10" s="2"/>
      <c r="K10" s="2"/>
      <c r="L10" s="2"/>
      <c r="M10" s="2"/>
    </row>
    <row r="11">
      <c r="A11" s="4"/>
      <c r="B11" s="5"/>
      <c r="C11" s="2"/>
      <c r="D11" s="13" t="s">
        <v>8</v>
      </c>
      <c r="E11" s="16">
        <f>((IFERROR(VLOOKUP(A2,'Ore  Lookup Table'!$A$2:$K$63, 6, FALSE),
0)*B2)+((IFERROR(VLOOKUP(A3,'Ore  Lookup Table'!$A$2:$K$63, 6, FALSE), 0)*B3)+((IFERROR(VLOOKUP(A4,'Ore  Lookup Table'!$A$2:$K$63, 6, FALSE),
0)*B4)+((IFERROR(VLOOKUP(A5,'Ore  Lookup Table'!$A$2:$K$63, 6, FALSE),
0)*B5)+((IFERROR(VLOOKUP(A6,'Ore  Lookup Table'!$A$2:$K$63, 6, FALSE), 0)*B6)+((IFERROR(VLOOKUP(A7,'Ore  Lookup Table'!$A$2:$K$63, 6, FALSE),
0)*B7)+((IFERROR(VLOOKUP(A8,'Ore  Lookup Table'!$A$2:$K$63, 6, FALSE), 0)*B8)+((IFERROR(VLOOKUP(A9,'Ore  Lookup Table'!$A$2:$K$63, 6, FALSE),
0)*B9)+((IFERROR(VLOOKUP(A10,'Ore  Lookup Table'!$A$2:$K$63, 6, FALSE), 0)*B10)+((IFERROR(VLOOKUP(A11,'Ore  Lookup Table'!$A$2:$K$63, 6, FALSE),
0)*B11)+((IFERROR(VLOOKUP(A12,'Ore  Lookup Table'!$A$2:$K$63, 6, FALSE), 0)*B12)+((IFERROR(VLOOKUP(A13,'Ore  Lookup Table'!$A$2:$K$63, 6, FALSE),
0)*B13)+((IFERROR(VLOOKUP(A14,'Ore  Lookup Table'!$A$2:$K$63, 6, FALSE), 0)*B14)+((IFERROR(VLOOKUP(A15,'Ore  Lookup Table'!$A$2:$K$63, 6, FALSE),
0)*B15)+((IFERROR(VLOOKUP(A16,'Ore  Lookup Table'!$A$2:$K$63, 6, FALSE),
0)*B16)+((IFERROR(VLOOKUP(A17,'Ore  Lookup Table'!$A$2:$K$63,
6, FALSE), 0)*B17)+((IFERROR(VLOOKUP(A18,'Ore  Lookup Table'!$A$2:$K$63, 6, FALSE),
0)*B18)+((IFERROR(VLOOKUP(A19,'Ore  Lookup Table'!$A$2:$K$63, 6, FALSE),
0)*B19)+((IFERROR(VLOOKUP(A20,'Ore  Lookup Table'!$A$2:$K$63, 6, FALSE), 0)*B20)+((IFERROR(VLOOKUP(A21,'Ore  Lookup Table'!$A$2:$K$63, 6, FALSE),
0)*B21))))))))))))
)))))))))</f>
        <v>0</v>
      </c>
      <c r="F11" s="15"/>
      <c r="G11" s="2"/>
      <c r="H11" s="2"/>
      <c r="I11" s="2"/>
      <c r="J11" s="2"/>
      <c r="K11" s="2"/>
      <c r="L11" s="2"/>
      <c r="M11" s="2"/>
    </row>
    <row r="12">
      <c r="A12" s="4"/>
      <c r="B12" s="5"/>
      <c r="C12" s="2"/>
      <c r="D12" s="13" t="s">
        <v>9</v>
      </c>
      <c r="E12" s="16">
        <f>((IFERROR(VLOOKUP(A2,'Ore  Lookup Table'!$A$2:$K$63, 7, FALSE),
0)*B2)+((IFERROR(VLOOKUP(A3,'Ore  Lookup Table'!$A$2:$K$63, 7, FALSE), 0)*B3)+((IFERROR(VLOOKUP(A4,'Ore  Lookup Table'!$A$2:$K$63, 7, FALSE),
0)*B4)+((IFERROR(VLOOKUP(A5,'Ore  Lookup Table'!$A$2:$K$63, 7, FALSE),
0)*B5)+((IFERROR(VLOOKUP(A6,'Ore  Lookup Table'!$A$2:$K$63, 7, FALSE), 0)*B6)+((IFERROR(VLOOKUP(A7,'Ore  Lookup Table'!$A$2:$K$63, 7, FALSE),
0)*B7)+((IFERROR(VLOOKUP(A8,'Ore  Lookup Table'!$A$2:$K$63, 7, FALSE), 0)*B8)+((IFERROR(VLOOKUP(A9,'Ore  Lookup Table'!$A$2:$K$63, 7, FALSE),
0)*B9)+((IFERROR(VLOOKUP(A10,'Ore  Lookup Table'!$A$2:$K$63, 7, FALSE), 0)*B10)+((IFERROR(VLOOKUP(A11,'Ore  Lookup Table'!$A$2:$K$63, 7, FALSE),
0)*B11)+((IFERROR(VLOOKUP(A12,'Ore  Lookup Table'!$A$2:$K$63, 7, FALSE), 0)*B12)+((IFERROR(VLOOKUP(A13,'Ore  Lookup Table'!$A$2:$K$63, 7, FALSE),
0)*B13)+((IFERROR(VLOOKUP(A14,'Ore  Lookup Table'!$A$2:$K$63, 7, FALSE), 0)*B14)+((IFERROR(VLOOKUP(A15,'Ore  Lookup Table'!$A$2:$K$63, 7, FALSE),
0)*B15)+((IFERROR(VLOOKUP(A16,'Ore  Lookup Table'!$A$2:$K$63, 7, FALSE),
0)*B16)+((IFERROR(VLOOKUP(A17,'Ore  Lookup Table'!$A$2:$K$63,
7, FALSE), 0)*B17)+((IFERROR(VLOOKUP(A18,'Ore  Lookup Table'!$A$2:$K$63, 7, FALSE),
0)*B18)+((IFERROR(VLOOKUP(A19,'Ore  Lookup Table'!$A$2:$K$63, 7, FALSE),
0)*B19)+((IFERROR(VLOOKUP(A20,'Ore  Lookup Table'!$A$2:$K$63, 7, FALSE), 0)*B20)+((IFERROR(VLOOKUP(A21,'Ore  Lookup Table'!$A$2:$K$63, 7, FALSE),
0)*B21))))))))))))
)))))))))</f>
        <v>0</v>
      </c>
      <c r="F12" s="15"/>
      <c r="G12" s="2"/>
      <c r="H12" s="2"/>
      <c r="I12" s="2"/>
      <c r="J12" s="2"/>
      <c r="K12" s="2"/>
      <c r="L12" s="2"/>
      <c r="M12" s="2"/>
    </row>
    <row r="13">
      <c r="A13" s="4"/>
      <c r="B13" s="5"/>
      <c r="C13" s="2"/>
      <c r="D13" s="13" t="s">
        <v>10</v>
      </c>
      <c r="E13" s="16">
        <f>((IFERROR(VLOOKUP(A2,'Ore  Lookup Table'!$A$2:$K$63, 8, FALSE),
0)*B2)+((IFERROR(VLOOKUP(A3,'Ore  Lookup
Table'!$A$2:$J$79, 8, FALSE), 0)*B3)+((IFERROR(VLOOKUP(A4,'Ore  Lookup Table'!$A$2:$K$63, 8, FALSE),
0)*B4)+((IFERROR(VLOOKUP(A5,'Ore  Lookup Table'!$A$2:$K$63, 8, FALSE),
0)*B5)+((IFERROR(VLOOKUP(A6,'Ore  Lookup Table'!$A$2:$K$63, 8, FALSE), 0)*B6)+((IFERROR(VLOOKUP(A7,'Ore  Lookup Table'!$A$2:$K$63, 8, FALSE),
0)*B7)+((IFERROR(VLOOKUP(A8,'Ore  Lookup Table'!$A$2:$K$63, 8, FALSE), 0)*B8)+((IFERROR(VLOOKUP(A9,'Ore  Lookup Table'!$A$2:$K$63, 8, FALSE),
0)*B9)+((IFERROR(VLOOKUP(A10,'Ore  Lookup Table'!$A$2:$K$63, 8, FALSE), 0)*B10)+((IFERROR(VLOOKUP(A11,'Ore  Lookup Table'!$A$2:$K$63, 8, FALSE),
0)*B11)+((IFERROR(VLOOKUP(A12,'Ore  Lookup Table'!$A$2:$K$63, 8, FALSE), 0)*B12)+((IFERROR(VLOOKUP(A13,'Ore  Lookup Table'!$A$2:$K$63, 8, FALSE),
0)*B13)+((IFERROR(VLOOKUP(A14,'Ore  Lookup
Table'!$A$2:$J$79, 8, FALSE), 0)*B14)+((IFERROR(VLOOKUP(A15,'Ore  Lookup Table'!$A$2:$K$63, 8, FALSE),
0)*B15)+((IFERROR(VLOOKUP(A16,'Ore  Lookup Table'!$A$2:$K$63, 8, FALSE),
0)*B16)+((IFERROR(VLOOKUP(A17,'Ore  Lookup Table'!$A$2:$K$63,
8, FALSE), 0)*B17)+((IFERROR(VLOOKUP(A18,'Ore  Lookup Table'!$A$2:$K$63, 8, FALSE),
0)*B18)+((IFERROR(VLOOKUP(A19,'Ore  Lookup Table'!$A$2:$K$63, 8, FALSE),
0)*B19)+((IFERROR(VLOOKUP(A20,'Ore  Lookup Table'!$A$2:$K$63, 8, FALSE), 0)*B20)+((IFERROR(VLOOKUP(A21,'Ore  Lookup Table'!$A$2:$K$63, 8, FALSE),
0)*B21))))))))))))
)))))))))</f>
        <v>0</v>
      </c>
      <c r="F13" s="15"/>
      <c r="G13" s="2"/>
      <c r="H13" s="2"/>
      <c r="I13" s="2"/>
      <c r="J13" s="2"/>
      <c r="K13" s="2"/>
      <c r="L13" s="2"/>
      <c r="M13" s="2"/>
    </row>
    <row r="14">
      <c r="A14" s="4"/>
      <c r="B14" s="8"/>
      <c r="C14" s="2"/>
      <c r="D14" s="13" t="s">
        <v>11</v>
      </c>
      <c r="E14" s="16">
        <f>((IFERROR(VLOOKUP(A2,'Ore  Lookup Table'!$A$2:$K$63, 9, FALSE),
0)*B2)+((IFERROR(VLOOKUP(A3,'Ore  Lookup Table'!$A$2:$K$63, 9, FALSE), 0)*B3)+((IFERROR(VLOOKUP(A4,'Ore  Lookup Table'!$A$2:$K$63, 9, FALSE),
0)*B4)+((IFERROR(VLOOKUP(A5,'Ore  Lookup Table'!$A$2:$K$63, 9, FALSE),
0)*B5)+((IFERROR(VLOOKUP(A6,'Ore  Lookup Table'!$A$2:$K$63, 9, FALSE), 0)*B6)+((IFERROR(VLOOKUP(A7,'Ore  Lookup Table'!$A$2:$K$63, 9, FALSE),
0)*B7)+((IFERROR(VLOOKUP(A8,'Ore  Lookup Table'!$A$2:$K$63, 9, FALSE), 0)*B8)+((IFERROR(VLOOKUP(A9,'Ore  Lookup Table'!$A$2:$K$63, 9, FALSE),
0)*B9)+((IFERROR(VLOOKUP(A10,'Ore  Lookup Table'!$A$2:$K$63, 9, FALSE), 0)*B10)+((IFERROR(VLOOKUP(A11,'Ore  Lookup Table'!$A$2:$K$63, 9, FALSE),
0)*B11)+((IFERROR(VLOOKUP(A12,'Ore  Lookup Table'!$A$2:$K$63, 9, FALSE), 0)*B12)+((IFERROR(VLOOKUP(A13,'Ore  Lookup Table'!$A$2:$K$63, 9, FALSE),
0)*B13)+((IFERROR(VLOOKUP(A14,'Ore  Lookup Table'!$A$2:$K$63, 9, FALSE), 0)*B14)+((IFERROR(VLOOKUP(A15,'Ore  Lookup Table'!$A$2:$K$63, 9, FALSE),
0)*B15)+((IFERROR(VLOOKUP(A16,'Ore  Lookup Table'!$A$2:$K$63, 9, FALSE),
0)*B16)+((IFERROR(VLOOKUP(A17,'Ore  Lookup Table'!$A$2:$K$63,
9, FALSE), 0)*B17)+((IFERROR(VLOOKUP(A18,'Ore  Lookup Table'!$A$2:$K$63, 9, FALSE),
0)*B18)+((IFERROR(VLOOKUP(A19,'Ore  Lookup Table'!$A$2:$K$63, 9, FALSE),
0)*B19)+((IFERROR(VLOOKUP(A20,'Ore  Lookup Table'!$A$2:$K$63, 9, FALSE), 0)*B20)+((IFERROR(VLOOKUP(A21,'Ore  Lookup Table'!$A$2:$K$63, 9, FALSE),
0)*B21))))))))))))
)))))))))</f>
        <v>0</v>
      </c>
      <c r="F14" s="15"/>
      <c r="G14" s="2"/>
      <c r="H14" s="2"/>
      <c r="I14" s="2"/>
      <c r="J14" s="2"/>
      <c r="K14" s="2"/>
      <c r="L14" s="2"/>
      <c r="M14" s="2"/>
    </row>
    <row r="15">
      <c r="A15" s="4"/>
      <c r="B15" s="5"/>
      <c r="C15" s="2"/>
      <c r="D15" s="17" t="s">
        <v>12</v>
      </c>
      <c r="E15" s="18">
        <f>((IFERROR(VLOOKUP(A2,'Ore  Lookup Table'!$A$2:$K$63, 10, FALSE),
0)*B2)+((IFERROR(VLOOKUP(A3,'Ore  Lookup
Table'!$A$2:$J$79, 10, FALSE), 0)*B3)+((IFERROR(VLOOKUP(A4,'Ore  Lookup Table'!$A$2:$K$63, 10, FALSE),
0)*B4)+((IFERROR(VLOOKUP(A5,'Ore  Lookup Table'!$A$2:$K$63, 10, FALSE),
0)*B5)+((IFERROR(VLOOKUP(A6,'Ore  Lookup Table'!$A$2:$K$63, 10, FALSE), 0)*B6)+((IFERROR(VLOOKUP(A7,'Ore  Lookup Table'!$A$2:$K$63, 10, FALSE),
0)*B7)+((IFERROR(VLOOKUP(A8,'Ore  Lookup Table'!$A$2:$K$63, 10, FALSE), 0)*B8)+((IFERROR(VLOOKUP(A9,'Ore  Lookup Table'!$A$2:$K$63, 10, FALSE),
0)*B9)+((IFERROR(VLOOKUP(A10,'Ore  Lookup Table'!$A$2:$K$63, 10, FALSE), 0)*B10)+((IFERROR(VLOOKUP(A11,'Ore  Lookup Table'!$A$2:$K$63, 10, FALSE),
0)*B11)+((IFERROR(VLOOKUP(A12,'Ore  Lookup Table'!$A$2:$K$63, 10, FALSE), 0)*B12)+((IFERROR(VLOOKUP(A13,'Ore  Lookup Table'!$A$2:$K$63, 10, FALSE),
0)*B13)+((IFERROR(VLOOKUP(A14,'Ore  Lookup Table'!$A$2:$K$63, 10, FALSE), 0)*B14)+((IFERROR(VLOOKUP(A15,'Ore  Lookup Table'!$A$2:$K$63, 10, FALSE),
0)*B15)+((IFERROR(VLOOKUP(A16,'Ore  Lookup Table'!$A$2:$K$63, 10, FALSE),
0)*B16)+((IFERROR(VLOOKUP(A17,'Ore  Lookup Table'!$A$2:$K$63,
10, FALSE), 0)*B17)+((IFERROR(VLOOKUP(A18,'Ore  Lookup Table'!$A$2:$K$63, 10, FALSE),
0)*B18)+((IFERROR(VLOOKUP(A19,'Ore  Lookup Table'!$A$2:$K$63, 10, FALSE),
0)*B19)+((IFERROR(VLOOKUP(A20,'Ore  Lookup Table'!$A$2:$K$63, 10, FALSE), 0)*B20)+((IFERROR(VLOOKUP(A21,'Ore  Lookup Table'!$A$2:$K$63, 10, FALSE),
0)*B21))))))))))))
)))))))))</f>
        <v>0</v>
      </c>
      <c r="F15" s="19"/>
      <c r="G15" s="2"/>
      <c r="H15" s="2"/>
      <c r="I15" s="2"/>
      <c r="J15" s="2"/>
      <c r="K15" s="2"/>
      <c r="L15" s="2"/>
      <c r="M15" s="2"/>
    </row>
    <row r="16">
      <c r="A16" s="4"/>
      <c r="B16" s="5"/>
      <c r="C16" s="2"/>
      <c r="D16" s="2"/>
      <c r="E16" s="20"/>
      <c r="F16" s="2"/>
      <c r="G16" s="2"/>
      <c r="H16" s="2"/>
      <c r="I16" s="2"/>
      <c r="J16" s="2"/>
      <c r="K16" s="2"/>
      <c r="L16" s="2"/>
      <c r="M16" s="2"/>
    </row>
    <row r="17">
      <c r="A17" s="4"/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4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4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1"/>
      <c r="B20" s="2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1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0">
    <mergeCell ref="E13:F13"/>
    <mergeCell ref="E14:F14"/>
    <mergeCell ref="E15:F15"/>
    <mergeCell ref="E2:I2"/>
    <mergeCell ref="D7:F7"/>
    <mergeCell ref="E8:F8"/>
    <mergeCell ref="E9:F9"/>
    <mergeCell ref="E10:F10"/>
    <mergeCell ref="E11:F11"/>
    <mergeCell ref="E12:F12"/>
  </mergeCells>
  <dataValidations>
    <dataValidation type="list" allowBlank="1" showErrorMessage="1" sqref="A2:A21">
      <formula1>'Ore  Lookup Table'!$A$2:$A$79</formula1>
    </dataValidation>
    <dataValidation type="decimal" allowBlank="1" showDropDown="1" showErrorMessage="1" sqref="B2:B21">
      <formula1>0.0</formula1>
      <formula2>9.99999999E8</formula2>
    </dataValidation>
    <dataValidation type="decimal" allowBlank="1" showDropDown="1" showErrorMessage="1" sqref="D2">
      <formula1>0.0</formula1>
      <formula2>1.0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6" max="6" width="7.5"/>
    <col customWidth="1" min="7" max="7" width="5.75"/>
    <col customWidth="1" min="12" max="12" width="16.63"/>
  </cols>
  <sheetData>
    <row r="1">
      <c r="A1" s="4" t="s">
        <v>13</v>
      </c>
      <c r="B1" s="22"/>
      <c r="C1" s="8">
        <v>0.0</v>
      </c>
      <c r="D1" s="8">
        <v>2857.0</v>
      </c>
      <c r="E1" s="8">
        <v>1071.0</v>
      </c>
      <c r="F1" s="8">
        <v>0.0</v>
      </c>
      <c r="G1" s="8">
        <v>0.0</v>
      </c>
      <c r="H1" s="8">
        <v>0.0</v>
      </c>
      <c r="I1" s="8">
        <v>107.0</v>
      </c>
      <c r="J1" s="8">
        <v>0.0</v>
      </c>
    </row>
    <row r="2">
      <c r="A2" s="4" t="s">
        <v>14</v>
      </c>
      <c r="B2" s="22"/>
      <c r="C2" s="8">
        <v>0.0</v>
      </c>
      <c r="D2" s="8">
        <v>3000.0</v>
      </c>
      <c r="E2" s="8">
        <v>1125.0</v>
      </c>
      <c r="F2" s="8">
        <v>0.0</v>
      </c>
      <c r="G2" s="8">
        <v>0.0</v>
      </c>
      <c r="H2" s="8">
        <v>0.0</v>
      </c>
      <c r="I2" s="8">
        <v>112.0</v>
      </c>
      <c r="J2" s="8">
        <v>0.0</v>
      </c>
    </row>
    <row r="3">
      <c r="A3" s="4" t="s">
        <v>15</v>
      </c>
      <c r="B3" s="22"/>
      <c r="C3" s="8">
        <v>0.0</v>
      </c>
      <c r="D3" s="8">
        <v>3143.0</v>
      </c>
      <c r="E3" s="8">
        <v>1178.0</v>
      </c>
      <c r="F3" s="8">
        <v>0.0</v>
      </c>
      <c r="G3" s="8">
        <v>0.0</v>
      </c>
      <c r="H3" s="8">
        <v>0.0</v>
      </c>
      <c r="I3" s="8">
        <v>117.0</v>
      </c>
      <c r="J3" s="8">
        <v>0.0</v>
      </c>
    </row>
    <row r="4">
      <c r="A4" s="4" t="s">
        <v>16</v>
      </c>
      <c r="B4" s="22"/>
      <c r="C4" s="8">
        <v>0.0</v>
      </c>
      <c r="D4" s="8">
        <v>2857.0</v>
      </c>
      <c r="E4" s="8">
        <v>1071.0</v>
      </c>
      <c r="F4" s="8">
        <v>0.0</v>
      </c>
      <c r="G4" s="8">
        <v>0.0</v>
      </c>
      <c r="H4" s="8">
        <v>142.0</v>
      </c>
      <c r="I4" s="8">
        <v>0.0</v>
      </c>
      <c r="J4" s="8">
        <v>0.0</v>
      </c>
    </row>
    <row r="5">
      <c r="A5" s="4" t="s">
        <v>17</v>
      </c>
      <c r="B5" s="22"/>
      <c r="C5" s="8">
        <v>0.0</v>
      </c>
      <c r="D5" s="8">
        <v>3143.0</v>
      </c>
      <c r="E5" s="8">
        <v>1178.0</v>
      </c>
      <c r="F5" s="8">
        <v>0.0</v>
      </c>
      <c r="G5" s="8">
        <v>0.0</v>
      </c>
      <c r="H5" s="8">
        <v>157.0</v>
      </c>
      <c r="I5" s="8">
        <v>0.0</v>
      </c>
      <c r="J5" s="8">
        <v>0.0</v>
      </c>
    </row>
    <row r="6">
      <c r="A6" s="4" t="s">
        <v>18</v>
      </c>
      <c r="B6" s="22"/>
      <c r="C6" s="8">
        <v>0.0</v>
      </c>
      <c r="D6" s="8">
        <v>3000.0</v>
      </c>
      <c r="E6" s="8">
        <v>1125.0</v>
      </c>
      <c r="F6" s="8">
        <v>0.0</v>
      </c>
      <c r="G6" s="8">
        <v>0.0</v>
      </c>
      <c r="H6" s="8">
        <v>150.0</v>
      </c>
      <c r="I6" s="8">
        <v>0.0</v>
      </c>
      <c r="J6" s="8">
        <v>0.0</v>
      </c>
    </row>
    <row r="7">
      <c r="A7" s="4" t="s">
        <v>19</v>
      </c>
      <c r="B7" s="22"/>
      <c r="C7" s="8">
        <v>0.0</v>
      </c>
      <c r="D7" s="8">
        <v>714.0</v>
      </c>
      <c r="E7" s="8">
        <v>1786.0</v>
      </c>
      <c r="F7" s="8">
        <v>0.0</v>
      </c>
      <c r="G7" s="8">
        <v>714.0</v>
      </c>
      <c r="H7" s="8">
        <v>0.0</v>
      </c>
      <c r="I7" s="8">
        <v>0.0</v>
      </c>
      <c r="J7" s="8">
        <v>0.0</v>
      </c>
    </row>
    <row r="8">
      <c r="A8" s="4" t="s">
        <v>20</v>
      </c>
      <c r="B8" s="22"/>
      <c r="C8" s="8">
        <v>0.0</v>
      </c>
      <c r="D8" s="8">
        <v>785.0</v>
      </c>
      <c r="E8" s="8">
        <v>1964.0</v>
      </c>
      <c r="F8" s="8">
        <v>0.0</v>
      </c>
      <c r="G8" s="8">
        <v>785.0</v>
      </c>
      <c r="H8" s="8">
        <v>0.0</v>
      </c>
      <c r="I8" s="8">
        <v>0.0</v>
      </c>
      <c r="J8" s="8">
        <v>0.0</v>
      </c>
    </row>
    <row r="9">
      <c r="A9" s="4" t="s">
        <v>21</v>
      </c>
      <c r="B9" s="22"/>
      <c r="C9" s="8">
        <v>0.0</v>
      </c>
      <c r="D9" s="8">
        <v>750.0</v>
      </c>
      <c r="E9" s="8">
        <v>1875.0</v>
      </c>
      <c r="F9" s="8">
        <v>0.0</v>
      </c>
      <c r="G9" s="8">
        <v>750.0</v>
      </c>
      <c r="H9" s="8">
        <v>0.0</v>
      </c>
      <c r="I9" s="8">
        <v>0.0</v>
      </c>
      <c r="J9" s="8">
        <v>0.0</v>
      </c>
    </row>
    <row r="10">
      <c r="A10" s="4" t="s">
        <v>22</v>
      </c>
      <c r="B10" s="22"/>
      <c r="C10" s="8">
        <v>0.0</v>
      </c>
      <c r="D10" s="8">
        <v>0.0</v>
      </c>
      <c r="E10" s="8">
        <v>1214.0</v>
      </c>
      <c r="F10" s="8">
        <v>1071.0</v>
      </c>
      <c r="G10" s="8">
        <v>285.0</v>
      </c>
      <c r="H10" s="8">
        <v>0.0</v>
      </c>
      <c r="I10" s="8">
        <v>0.0</v>
      </c>
      <c r="J10" s="8">
        <v>0.0</v>
      </c>
    </row>
    <row r="11">
      <c r="A11" s="4" t="s">
        <v>23</v>
      </c>
      <c r="B11" s="22"/>
      <c r="C11" s="8">
        <v>0.0</v>
      </c>
      <c r="D11" s="8">
        <v>0.0</v>
      </c>
      <c r="E11" s="8">
        <v>1335.0</v>
      </c>
      <c r="F11" s="8">
        <v>1178.0</v>
      </c>
      <c r="G11" s="8">
        <v>314.0</v>
      </c>
      <c r="H11" s="8">
        <v>0.0</v>
      </c>
      <c r="I11" s="8">
        <v>0.0</v>
      </c>
      <c r="J11" s="8">
        <v>0.0</v>
      </c>
    </row>
    <row r="12">
      <c r="A12" s="4" t="s">
        <v>24</v>
      </c>
      <c r="B12" s="22"/>
      <c r="C12" s="8">
        <v>0.0</v>
      </c>
      <c r="D12" s="8">
        <v>0.0</v>
      </c>
      <c r="E12" s="8">
        <v>1275.0</v>
      </c>
      <c r="F12" s="8">
        <v>1125.0</v>
      </c>
      <c r="G12" s="8">
        <v>300.0</v>
      </c>
      <c r="H12" s="8">
        <v>0.0</v>
      </c>
      <c r="I12" s="8">
        <v>0.0</v>
      </c>
      <c r="J12" s="8">
        <v>0.0</v>
      </c>
    </row>
    <row r="13">
      <c r="A13" s="4" t="s">
        <v>25</v>
      </c>
      <c r="B13" s="22"/>
      <c r="C13" s="8">
        <v>0.0</v>
      </c>
      <c r="D13" s="8">
        <v>1786.0</v>
      </c>
      <c r="E13" s="8">
        <v>1339.0</v>
      </c>
      <c r="F13" s="8">
        <v>714.0</v>
      </c>
      <c r="G13" s="8">
        <v>0.0</v>
      </c>
      <c r="H13" s="8">
        <v>0.0</v>
      </c>
      <c r="I13" s="8">
        <v>0.0</v>
      </c>
      <c r="J13" s="8">
        <v>0.0</v>
      </c>
    </row>
    <row r="14">
      <c r="A14" s="4" t="s">
        <v>26</v>
      </c>
      <c r="B14" s="22"/>
      <c r="C14" s="8">
        <v>0.0</v>
      </c>
      <c r="D14" s="8">
        <v>1875.0</v>
      </c>
      <c r="E14" s="8">
        <v>1406.0</v>
      </c>
      <c r="F14" s="8">
        <v>750.0</v>
      </c>
      <c r="G14" s="8">
        <v>0.0</v>
      </c>
      <c r="H14" s="8">
        <v>0.0</v>
      </c>
      <c r="I14" s="8">
        <v>0.0</v>
      </c>
      <c r="J14" s="8">
        <v>0.0</v>
      </c>
    </row>
    <row r="15">
      <c r="A15" s="4" t="s">
        <v>27</v>
      </c>
      <c r="B15" s="22"/>
      <c r="C15" s="8">
        <v>0.0</v>
      </c>
      <c r="D15" s="8">
        <v>1964.0</v>
      </c>
      <c r="E15" s="8">
        <v>1473.0</v>
      </c>
      <c r="F15" s="8">
        <v>785.0</v>
      </c>
      <c r="G15" s="8">
        <v>0.0</v>
      </c>
      <c r="H15" s="8">
        <v>0.0</v>
      </c>
      <c r="I15" s="8">
        <v>0.0</v>
      </c>
      <c r="J15" s="8">
        <v>0.0</v>
      </c>
    </row>
    <row r="16">
      <c r="A16" s="4" t="s">
        <v>28</v>
      </c>
      <c r="B16" s="22"/>
      <c r="C16" s="8">
        <v>0.0</v>
      </c>
      <c r="D16" s="8">
        <v>442.0</v>
      </c>
      <c r="E16" s="8">
        <v>0.0</v>
      </c>
      <c r="F16" s="8">
        <v>0.0</v>
      </c>
      <c r="G16" s="8">
        <v>117.0</v>
      </c>
      <c r="H16" s="8">
        <v>0.0</v>
      </c>
      <c r="I16" s="8">
        <v>0.0</v>
      </c>
      <c r="J16" s="8">
        <v>0.0</v>
      </c>
    </row>
    <row r="17">
      <c r="A17" s="4" t="s">
        <v>29</v>
      </c>
      <c r="B17" s="22"/>
      <c r="C17" s="8">
        <v>0.0</v>
      </c>
      <c r="D17" s="8">
        <v>401.0</v>
      </c>
      <c r="E17" s="8">
        <v>0.0</v>
      </c>
      <c r="F17" s="8">
        <v>0.0</v>
      </c>
      <c r="G17" s="8">
        <v>107.0</v>
      </c>
      <c r="H17" s="8">
        <v>0.0</v>
      </c>
      <c r="I17" s="8">
        <v>0.0</v>
      </c>
      <c r="J17" s="8">
        <v>0.0</v>
      </c>
    </row>
    <row r="18">
      <c r="A18" s="4" t="s">
        <v>30</v>
      </c>
      <c r="B18" s="22"/>
      <c r="C18" s="8">
        <v>0.0</v>
      </c>
      <c r="D18" s="8">
        <v>0.0</v>
      </c>
      <c r="E18" s="8">
        <v>0.0</v>
      </c>
      <c r="F18" s="8">
        <v>214.0</v>
      </c>
      <c r="G18" s="8">
        <v>80.0</v>
      </c>
      <c r="H18" s="8">
        <v>0.0</v>
      </c>
      <c r="I18" s="8">
        <v>0.0</v>
      </c>
      <c r="J18" s="8">
        <v>0.0</v>
      </c>
    </row>
    <row r="19">
      <c r="A19" s="4" t="s">
        <v>31</v>
      </c>
      <c r="B19" s="22"/>
      <c r="C19" s="8">
        <v>0.0</v>
      </c>
      <c r="D19" s="8">
        <v>0.0</v>
      </c>
      <c r="E19" s="8">
        <v>0.0</v>
      </c>
      <c r="F19" s="8">
        <v>235.0</v>
      </c>
      <c r="G19" s="8">
        <v>88.0</v>
      </c>
      <c r="H19" s="8">
        <v>0.0</v>
      </c>
      <c r="I19" s="8">
        <v>0.0</v>
      </c>
      <c r="J19" s="8">
        <v>0.0</v>
      </c>
    </row>
    <row r="20">
      <c r="A20" s="4" t="s">
        <v>32</v>
      </c>
      <c r="B20" s="22"/>
      <c r="C20" s="8">
        <v>0.0</v>
      </c>
      <c r="D20" s="8">
        <v>0.0</v>
      </c>
      <c r="E20" s="8">
        <v>0.0</v>
      </c>
      <c r="F20" s="8">
        <v>225.0</v>
      </c>
      <c r="G20" s="8">
        <v>84.0</v>
      </c>
      <c r="H20" s="8">
        <v>0.0</v>
      </c>
      <c r="I20" s="8">
        <v>0.0</v>
      </c>
      <c r="J20" s="8">
        <v>0.0</v>
      </c>
    </row>
    <row r="21">
      <c r="A21" s="4" t="s">
        <v>33</v>
      </c>
      <c r="B21" s="22"/>
      <c r="C21" s="8">
        <v>0.0</v>
      </c>
      <c r="D21" s="8">
        <v>0.0</v>
      </c>
      <c r="E21" s="8">
        <v>133.0</v>
      </c>
      <c r="F21" s="8">
        <v>0.0</v>
      </c>
      <c r="G21" s="8">
        <v>44.0</v>
      </c>
      <c r="H21" s="8">
        <v>0.0</v>
      </c>
      <c r="I21" s="8">
        <v>0.0</v>
      </c>
      <c r="J21" s="8">
        <v>0.0</v>
      </c>
    </row>
    <row r="22">
      <c r="A22" s="4" t="s">
        <v>34</v>
      </c>
      <c r="B22" s="22"/>
      <c r="C22" s="8">
        <v>0.0</v>
      </c>
      <c r="D22" s="8">
        <v>0.0</v>
      </c>
      <c r="E22" s="8">
        <v>147.0</v>
      </c>
      <c r="F22" s="8">
        <v>0.0</v>
      </c>
      <c r="G22" s="8">
        <v>49.0</v>
      </c>
      <c r="H22" s="8">
        <v>0.0</v>
      </c>
      <c r="I22" s="8">
        <v>0.0</v>
      </c>
      <c r="J22" s="8">
        <v>0.0</v>
      </c>
    </row>
    <row r="23">
      <c r="A23" s="4" t="s">
        <v>35</v>
      </c>
      <c r="B23" s="22"/>
      <c r="C23" s="8">
        <v>0.0</v>
      </c>
      <c r="D23" s="8">
        <v>0.0</v>
      </c>
      <c r="E23" s="8">
        <v>141.0</v>
      </c>
      <c r="F23" s="8">
        <v>0.0</v>
      </c>
      <c r="G23" s="8">
        <v>47.0</v>
      </c>
      <c r="H23" s="8">
        <v>0.0</v>
      </c>
      <c r="I23" s="8">
        <v>0.0</v>
      </c>
      <c r="J23" s="8">
        <v>0.0</v>
      </c>
    </row>
    <row r="24">
      <c r="A24" s="4" t="s">
        <v>36</v>
      </c>
      <c r="B24" s="22"/>
      <c r="C24" s="8">
        <v>0.0</v>
      </c>
      <c r="D24" s="8">
        <v>0.0</v>
      </c>
      <c r="E24" s="8">
        <v>58.0</v>
      </c>
      <c r="F24" s="8">
        <v>117.0</v>
      </c>
      <c r="G24" s="8">
        <v>0.0</v>
      </c>
      <c r="H24" s="8">
        <v>0.0</v>
      </c>
      <c r="I24" s="8">
        <v>0.0</v>
      </c>
      <c r="J24" s="8">
        <v>0.0</v>
      </c>
    </row>
    <row r="25">
      <c r="A25" s="4" t="s">
        <v>37</v>
      </c>
      <c r="B25" s="22"/>
      <c r="C25" s="8">
        <v>0.0</v>
      </c>
      <c r="D25" s="8">
        <v>0.0</v>
      </c>
      <c r="E25" s="8">
        <v>53.0</v>
      </c>
      <c r="F25" s="8">
        <v>107.0</v>
      </c>
      <c r="G25" s="8">
        <v>0.0</v>
      </c>
      <c r="H25" s="8">
        <v>0.0</v>
      </c>
      <c r="I25" s="8">
        <v>0.0</v>
      </c>
      <c r="J25" s="8">
        <v>0.0</v>
      </c>
    </row>
    <row r="26">
      <c r="A26" s="4" t="s">
        <v>38</v>
      </c>
      <c r="B26" s="22"/>
      <c r="C26" s="8">
        <v>0.0</v>
      </c>
      <c r="D26" s="8">
        <v>0.0</v>
      </c>
      <c r="E26" s="8">
        <v>56.0</v>
      </c>
      <c r="F26" s="8">
        <v>112.0</v>
      </c>
      <c r="G26" s="8">
        <v>0.0</v>
      </c>
      <c r="H26" s="8">
        <v>0.0</v>
      </c>
      <c r="I26" s="8">
        <v>0.0</v>
      </c>
      <c r="J26" s="8">
        <v>0.0</v>
      </c>
    </row>
    <row r="27">
      <c r="A27" s="4" t="s">
        <v>39</v>
      </c>
      <c r="B27" s="22"/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131.0</v>
      </c>
    </row>
    <row r="28">
      <c r="A28" s="4" t="s">
        <v>40</v>
      </c>
      <c r="B28" s="22"/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125.0</v>
      </c>
    </row>
    <row r="29">
      <c r="A29" s="4" t="s">
        <v>41</v>
      </c>
      <c r="B29" s="22"/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137.0</v>
      </c>
    </row>
    <row r="30">
      <c r="A30" s="4" t="s">
        <v>42</v>
      </c>
      <c r="B30" s="22"/>
      <c r="C30" s="8">
        <v>0.0</v>
      </c>
      <c r="D30" s="8">
        <v>88.0</v>
      </c>
      <c r="E30" s="8">
        <v>0.0</v>
      </c>
      <c r="F30" s="8">
        <v>74.0</v>
      </c>
      <c r="G30" s="8">
        <v>0.0</v>
      </c>
      <c r="H30" s="8">
        <v>0.0</v>
      </c>
      <c r="I30" s="8">
        <v>0.0</v>
      </c>
      <c r="J30" s="8">
        <v>0.0</v>
      </c>
    </row>
    <row r="31">
      <c r="A31" s="4" t="s">
        <v>43</v>
      </c>
      <c r="B31" s="22"/>
      <c r="C31" s="8">
        <v>0.0</v>
      </c>
      <c r="D31" s="8">
        <v>80.0</v>
      </c>
      <c r="E31" s="8">
        <v>0.0</v>
      </c>
      <c r="F31" s="8">
        <v>66.0</v>
      </c>
      <c r="G31" s="8">
        <v>0.0</v>
      </c>
      <c r="H31" s="8">
        <v>0.0</v>
      </c>
      <c r="I31" s="8">
        <v>0.0</v>
      </c>
      <c r="J31" s="8">
        <v>0.0</v>
      </c>
    </row>
    <row r="32">
      <c r="A32" s="4" t="s">
        <v>44</v>
      </c>
      <c r="B32" s="22"/>
      <c r="C32" s="8">
        <v>0.0</v>
      </c>
      <c r="D32" s="8">
        <v>84.0</v>
      </c>
      <c r="E32" s="8">
        <v>0.0</v>
      </c>
      <c r="F32" s="8">
        <v>70.0</v>
      </c>
      <c r="G32" s="8">
        <v>0.0</v>
      </c>
      <c r="H32" s="8">
        <v>0.0</v>
      </c>
      <c r="I32" s="8">
        <v>0.0</v>
      </c>
      <c r="J32" s="8">
        <v>0.0</v>
      </c>
    </row>
    <row r="33">
      <c r="A33" s="4" t="s">
        <v>45</v>
      </c>
      <c r="B33" s="22"/>
      <c r="C33" s="8">
        <v>45007.0</v>
      </c>
      <c r="D33" s="8">
        <v>0.0</v>
      </c>
      <c r="E33" s="8">
        <v>0.0</v>
      </c>
      <c r="F33" s="8">
        <v>937.0</v>
      </c>
      <c r="G33" s="8">
        <v>150.0</v>
      </c>
      <c r="H33" s="8">
        <v>75.0</v>
      </c>
      <c r="I33" s="8">
        <v>37.0</v>
      </c>
      <c r="J33" s="8">
        <v>0.0</v>
      </c>
    </row>
    <row r="34">
      <c r="A34" s="4" t="s">
        <v>46</v>
      </c>
      <c r="B34" s="22"/>
      <c r="C34" s="8">
        <v>47150.0</v>
      </c>
      <c r="D34" s="8">
        <v>0.0</v>
      </c>
      <c r="E34" s="8">
        <v>0.0</v>
      </c>
      <c r="F34" s="8">
        <v>982.0</v>
      </c>
      <c r="G34" s="8">
        <v>157.0</v>
      </c>
      <c r="H34" s="8">
        <v>78.0</v>
      </c>
      <c r="I34" s="8">
        <v>39.0</v>
      </c>
      <c r="J34" s="8">
        <v>0.0</v>
      </c>
    </row>
    <row r="35">
      <c r="A35" s="4" t="s">
        <v>47</v>
      </c>
      <c r="B35" s="22"/>
      <c r="C35" s="8">
        <v>42864.0</v>
      </c>
      <c r="D35" s="8">
        <v>0.0</v>
      </c>
      <c r="E35" s="8">
        <v>0.0</v>
      </c>
      <c r="F35" s="8">
        <v>893.0</v>
      </c>
      <c r="G35" s="8">
        <v>142.0</v>
      </c>
      <c r="H35" s="8">
        <v>71.0</v>
      </c>
      <c r="I35" s="8">
        <v>35.0</v>
      </c>
      <c r="J35" s="8">
        <v>0.0</v>
      </c>
    </row>
    <row r="36">
      <c r="A36" s="4" t="s">
        <v>48</v>
      </c>
      <c r="B36" s="22"/>
      <c r="C36" s="8">
        <v>164.0</v>
      </c>
      <c r="D36" s="8">
        <v>0.0</v>
      </c>
      <c r="E36" s="8">
        <v>66.0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</row>
    <row r="37">
      <c r="A37" s="4" t="s">
        <v>49</v>
      </c>
      <c r="B37" s="22"/>
      <c r="C37" s="8">
        <v>156.0</v>
      </c>
      <c r="D37" s="8">
        <v>0.0</v>
      </c>
      <c r="E37" s="8">
        <v>62.0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</row>
    <row r="38">
      <c r="A38" s="4" t="s">
        <v>50</v>
      </c>
      <c r="B38" s="22"/>
      <c r="C38" s="8">
        <v>172.0</v>
      </c>
      <c r="D38" s="8">
        <v>0.0</v>
      </c>
      <c r="E38" s="8">
        <v>68.0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</row>
    <row r="39">
      <c r="A39" s="4" t="s">
        <v>51</v>
      </c>
      <c r="B39" s="22"/>
      <c r="C39" s="8">
        <v>0.0</v>
      </c>
      <c r="D39" s="8">
        <v>80.0</v>
      </c>
      <c r="E39" s="8">
        <v>26.0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</row>
    <row r="40">
      <c r="A40" s="4" t="s">
        <v>52</v>
      </c>
      <c r="B40" s="22"/>
      <c r="C40" s="8">
        <v>0.0</v>
      </c>
      <c r="D40" s="8">
        <v>84.0</v>
      </c>
      <c r="E40" s="8">
        <v>28.0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</row>
    <row r="41">
      <c r="A41" s="4" t="s">
        <v>53</v>
      </c>
      <c r="B41" s="22"/>
      <c r="C41" s="8">
        <v>0.0</v>
      </c>
      <c r="D41" s="8">
        <v>88.0</v>
      </c>
      <c r="E41" s="8">
        <v>29.0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</row>
    <row r="42">
      <c r="A42" s="4" t="s">
        <v>54</v>
      </c>
      <c r="B42" s="22"/>
      <c r="C42" s="8">
        <v>141.0</v>
      </c>
      <c r="D42" s="8">
        <v>84.0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</row>
    <row r="43">
      <c r="A43" s="4" t="s">
        <v>55</v>
      </c>
      <c r="B43" s="22"/>
      <c r="C43" s="8">
        <v>147.0</v>
      </c>
      <c r="D43" s="8">
        <v>88.0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</row>
    <row r="44">
      <c r="A44" s="4" t="s">
        <v>56</v>
      </c>
      <c r="B44" s="22"/>
      <c r="C44" s="8">
        <v>133.0</v>
      </c>
      <c r="D44" s="8">
        <v>80.0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</row>
    <row r="45">
      <c r="A45" s="4" t="s">
        <v>57</v>
      </c>
      <c r="B45" s="22"/>
      <c r="C45" s="8">
        <v>375.0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</row>
    <row r="46">
      <c r="A46" s="4" t="s">
        <v>58</v>
      </c>
      <c r="B46" s="22"/>
      <c r="C46" s="8">
        <v>392.0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</row>
    <row r="47">
      <c r="A47" s="4" t="s">
        <v>59</v>
      </c>
      <c r="B47" s="22"/>
      <c r="C47" s="8">
        <v>357.0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</row>
    <row r="48">
      <c r="A48" s="4" t="s">
        <v>60</v>
      </c>
      <c r="B48" s="22"/>
      <c r="C48" s="8">
        <v>0.0</v>
      </c>
      <c r="D48" s="8">
        <v>3286.0</v>
      </c>
      <c r="E48" s="8">
        <v>1232.0</v>
      </c>
      <c r="F48" s="8">
        <v>0.0</v>
      </c>
      <c r="G48" s="8">
        <v>0.0</v>
      </c>
      <c r="H48" s="8">
        <v>0.0</v>
      </c>
      <c r="I48" s="8">
        <v>123.0</v>
      </c>
      <c r="J48" s="8">
        <v>0.0</v>
      </c>
    </row>
    <row r="49">
      <c r="A49" s="4" t="s">
        <v>61</v>
      </c>
      <c r="B49" s="22"/>
      <c r="C49" s="8">
        <v>0.0</v>
      </c>
      <c r="D49" s="8">
        <v>3286.0</v>
      </c>
      <c r="E49" s="8">
        <v>1232.0</v>
      </c>
      <c r="F49" s="8">
        <v>0.0</v>
      </c>
      <c r="G49" s="8">
        <v>0.0</v>
      </c>
      <c r="H49" s="8">
        <v>164.0</v>
      </c>
      <c r="I49" s="8">
        <v>0.0</v>
      </c>
      <c r="J49" s="8">
        <v>0.0</v>
      </c>
    </row>
    <row r="50">
      <c r="A50" s="4" t="s">
        <v>62</v>
      </c>
      <c r="B50" s="22"/>
      <c r="C50" s="8">
        <v>0.0</v>
      </c>
      <c r="D50" s="8">
        <v>821.0</v>
      </c>
      <c r="E50" s="8">
        <v>2053.0</v>
      </c>
      <c r="F50" s="8">
        <v>0.0</v>
      </c>
      <c r="G50" s="8">
        <v>821.0</v>
      </c>
      <c r="H50" s="8">
        <v>0.0</v>
      </c>
      <c r="I50" s="8">
        <v>0.0</v>
      </c>
      <c r="J50" s="8">
        <v>0.0</v>
      </c>
    </row>
    <row r="51">
      <c r="A51" s="4" t="s">
        <v>63</v>
      </c>
      <c r="B51" s="22"/>
      <c r="C51" s="8">
        <v>0.0</v>
      </c>
      <c r="D51" s="8">
        <v>0.0</v>
      </c>
      <c r="E51" s="8">
        <v>1396.0</v>
      </c>
      <c r="F51" s="8">
        <v>1232.0</v>
      </c>
      <c r="G51" s="8">
        <v>328.0</v>
      </c>
      <c r="H51" s="8">
        <v>0.0</v>
      </c>
      <c r="I51" s="8">
        <v>0.0</v>
      </c>
      <c r="J51" s="8">
        <v>0.0</v>
      </c>
    </row>
    <row r="52">
      <c r="A52" s="4" t="s">
        <v>64</v>
      </c>
      <c r="B52" s="23"/>
      <c r="C52" s="8">
        <v>0.0</v>
      </c>
      <c r="D52" s="8">
        <v>2053.0</v>
      </c>
      <c r="E52" s="8">
        <v>1540.0</v>
      </c>
      <c r="F52" s="8">
        <v>821.0</v>
      </c>
      <c r="G52" s="8">
        <v>0.0</v>
      </c>
      <c r="H52" s="8">
        <v>0.0</v>
      </c>
      <c r="I52" s="8">
        <v>0.0</v>
      </c>
      <c r="J52" s="8">
        <v>0.0</v>
      </c>
    </row>
    <row r="53">
      <c r="A53" s="4" t="s">
        <v>65</v>
      </c>
      <c r="B53" s="23"/>
      <c r="C53" s="8">
        <v>0.0</v>
      </c>
      <c r="D53" s="8">
        <v>462.0</v>
      </c>
      <c r="E53" s="8">
        <v>0.0</v>
      </c>
      <c r="F53" s="8">
        <v>0.0</v>
      </c>
      <c r="G53" s="8">
        <v>123.0</v>
      </c>
      <c r="H53" s="8">
        <v>0.0</v>
      </c>
      <c r="I53" s="8">
        <v>0.0</v>
      </c>
      <c r="J53" s="8">
        <v>0.0</v>
      </c>
    </row>
    <row r="54">
      <c r="A54" s="4" t="s">
        <v>66</v>
      </c>
      <c r="B54" s="23"/>
      <c r="C54" s="8">
        <v>0.0</v>
      </c>
      <c r="D54" s="8">
        <v>0.0</v>
      </c>
      <c r="E54" s="8">
        <v>0.0</v>
      </c>
      <c r="F54" s="8">
        <v>246.0</v>
      </c>
      <c r="G54" s="8">
        <v>92.0</v>
      </c>
      <c r="H54" s="8">
        <v>0.0</v>
      </c>
      <c r="I54" s="8">
        <v>0.0</v>
      </c>
      <c r="J54" s="8">
        <v>0.0</v>
      </c>
    </row>
    <row r="55">
      <c r="A55" s="4" t="s">
        <v>67</v>
      </c>
      <c r="B55" s="23"/>
      <c r="C55" s="8">
        <v>0.0</v>
      </c>
      <c r="D55" s="8">
        <v>0.0</v>
      </c>
      <c r="E55" s="8">
        <v>154.0</v>
      </c>
      <c r="F55" s="8">
        <v>0.0</v>
      </c>
      <c r="G55" s="8">
        <v>51.0</v>
      </c>
      <c r="H55" s="8">
        <v>0.0</v>
      </c>
      <c r="I55" s="8">
        <v>0.0</v>
      </c>
      <c r="J55" s="8">
        <v>0.0</v>
      </c>
    </row>
    <row r="56">
      <c r="A56" s="4" t="s">
        <v>68</v>
      </c>
      <c r="B56" s="23"/>
      <c r="C56" s="8">
        <v>0.0</v>
      </c>
      <c r="D56" s="8">
        <v>0.0</v>
      </c>
      <c r="E56" s="8">
        <v>61.0</v>
      </c>
      <c r="F56" s="8">
        <v>123.0</v>
      </c>
      <c r="G56" s="8">
        <v>0.0</v>
      </c>
      <c r="H56" s="8">
        <v>0.0</v>
      </c>
      <c r="I56" s="8">
        <v>0.0</v>
      </c>
      <c r="J56" s="8">
        <v>0.0</v>
      </c>
    </row>
    <row r="57">
      <c r="A57" s="4" t="s">
        <v>69</v>
      </c>
      <c r="B57" s="23"/>
      <c r="C57" s="8">
        <v>0.0</v>
      </c>
      <c r="D57" s="8">
        <v>92.0</v>
      </c>
      <c r="E57" s="8">
        <v>0.0</v>
      </c>
      <c r="F57" s="8">
        <v>76.0</v>
      </c>
      <c r="G57" s="8">
        <v>0.0</v>
      </c>
      <c r="H57" s="8">
        <v>0.0</v>
      </c>
      <c r="I57" s="8">
        <v>0.0</v>
      </c>
      <c r="J57" s="8">
        <v>0.0</v>
      </c>
    </row>
    <row r="58">
      <c r="A58" s="4" t="s">
        <v>70</v>
      </c>
      <c r="B58" s="23"/>
      <c r="C58" s="8">
        <v>179.0</v>
      </c>
      <c r="D58" s="8">
        <v>0.0</v>
      </c>
      <c r="E58" s="8">
        <v>72.0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</row>
    <row r="59">
      <c r="A59" s="4" t="s">
        <v>71</v>
      </c>
      <c r="B59" s="23"/>
      <c r="C59" s="8">
        <v>0.0</v>
      </c>
      <c r="D59" s="8">
        <v>92.0</v>
      </c>
      <c r="E59" s="8">
        <v>31.0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</row>
    <row r="60">
      <c r="A60" s="4" t="s">
        <v>72</v>
      </c>
      <c r="B60" s="23"/>
      <c r="C60" s="8">
        <v>154.0</v>
      </c>
      <c r="D60" s="8">
        <v>92.0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</row>
    <row r="61">
      <c r="A61" s="4" t="s">
        <v>73</v>
      </c>
      <c r="B61" s="23"/>
      <c r="C61" s="8">
        <v>49293.0</v>
      </c>
      <c r="D61" s="8">
        <v>0.0</v>
      </c>
      <c r="E61" s="8">
        <v>0.0</v>
      </c>
      <c r="F61" s="8">
        <v>1026.0</v>
      </c>
      <c r="G61" s="8">
        <v>164.0</v>
      </c>
      <c r="H61" s="8">
        <v>82.0</v>
      </c>
      <c r="I61" s="8">
        <v>41.0</v>
      </c>
      <c r="J61" s="8">
        <v>0.0</v>
      </c>
    </row>
    <row r="62">
      <c r="A62" s="4" t="s">
        <v>74</v>
      </c>
      <c r="B62" s="23"/>
      <c r="C62" s="8">
        <v>410.0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</row>
    <row r="63">
      <c r="A63" s="24" t="s">
        <v>75</v>
      </c>
      <c r="C63" s="25">
        <v>0.0</v>
      </c>
      <c r="D63" s="25">
        <v>422.0</v>
      </c>
      <c r="E63" s="25">
        <v>0.0</v>
      </c>
      <c r="F63" s="25">
        <v>0.0</v>
      </c>
      <c r="G63" s="25">
        <v>112.0</v>
      </c>
      <c r="H63" s="25">
        <v>0.0</v>
      </c>
      <c r="I63" s="25">
        <v>0.0</v>
      </c>
      <c r="J63" s="25">
        <v>0.0</v>
      </c>
    </row>
    <row r="79">
      <c r="A79" s="25" t="s">
        <v>76</v>
      </c>
      <c r="C79" s="25" t="s">
        <v>5</v>
      </c>
      <c r="D79" s="25" t="s">
        <v>6</v>
      </c>
      <c r="E79" s="25" t="s">
        <v>7</v>
      </c>
      <c r="F79" s="25" t="s">
        <v>8</v>
      </c>
      <c r="G79" s="25" t="s">
        <v>9</v>
      </c>
      <c r="H79" s="25" t="s">
        <v>10</v>
      </c>
      <c r="I79" s="25" t="s">
        <v>11</v>
      </c>
      <c r="J79" s="25" t="s">
        <v>12</v>
      </c>
      <c r="K79" s="25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