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7"/>
  </bookViews>
  <sheets>
    <sheet name="Compras" sheetId="6" r:id="rId1"/>
    <sheet name="Libro de Compras" sheetId="7" r:id="rId2"/>
    <sheet name="PERCEPCION" sheetId="13" r:id="rId3"/>
    <sheet name="Contribuyente" sheetId="5" r:id="rId4"/>
    <sheet name="Libro de Contribuyente" sheetId="8" r:id="rId5"/>
    <sheet name="base de clientes" sheetId="3" r:id="rId6"/>
    <sheet name="Consumidor" sheetId="9" r:id="rId7"/>
    <sheet name="Libro de Consumidor" sheetId="10" r:id="rId8"/>
    <sheet name="RET 1%" sheetId="12" r:id="rId9"/>
    <sheet name="Hoja1" sheetId="11" r:id="rId10"/>
  </sheets>
  <externalReferences>
    <externalReference r:id="rId11"/>
    <externalReference r:id="rId12"/>
  </externalReferences>
  <definedNames>
    <definedName name="_xlnm._FilterDatabase" localSheetId="8" hidden="1">'RET 1%'!$A$1:$I$40</definedName>
    <definedName name="_xlnm.Print_Area" localSheetId="3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5" i="8" l="1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M21" i="12" l="1"/>
  <c r="L21" i="12"/>
  <c r="K21" i="12"/>
  <c r="J21" i="12"/>
  <c r="N21" i="12" s="1"/>
  <c r="U247" i="8" l="1"/>
  <c r="U74" i="10" l="1"/>
  <c r="O74" i="10"/>
  <c r="P75" i="10" s="1"/>
  <c r="P76" i="10" s="1"/>
  <c r="U299" i="8"/>
  <c r="R299" i="8"/>
  <c r="Q299" i="8"/>
  <c r="P302" i="7"/>
  <c r="O302" i="7"/>
  <c r="K302" i="7"/>
  <c r="H302" i="7"/>
  <c r="D9" i="6" l="1"/>
  <c r="G1967" i="13" l="1"/>
  <c r="F1967" i="13"/>
  <c r="H1999" i="12"/>
  <c r="G1999" i="12"/>
  <c r="D11" i="5" l="1"/>
  <c r="D9" i="5"/>
  <c r="D9" i="9" l="1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4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<sst xmlns="http://schemas.openxmlformats.org/spreadsheetml/2006/main" count="5623" uniqueCount="892">
  <si>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</si>
  <si>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</si>
  <si>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</si>
  <si>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</si>
  <si>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</si>
  <si>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</si>
  <si>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</si>
  <si>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</si>
  <si>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</si>
  <si>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</si>
  <si>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</si>
  <si>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</si>
  <si>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</si>
  <si>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</si>
  <si>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</si>
  <si>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</si>
  <si>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</si>
  <si>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</si>
  <si>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</si>
  <si>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</si>
  <si>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</si>
  <si>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</si>
  <si>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</si>
  <si>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</si>
  <si>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</si>
  <si>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</si>
  <si>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</si>
  <si>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</si>
  <si>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</si>
  <si>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</si>
  <si>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</si>
  <si>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</si>
  <si>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</si>
  <si>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</si>
  <si>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</si>
  <si>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</si>
  <si>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</si>
  <si>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</si>
  <si>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</si>
  <si>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</si>
  <si>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</si>
  <si>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</si>
  <si>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</si>
  <si>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</si>
  <si>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</si>
  <si>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</si>
  <si>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</si>
  <si>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</si>
  <si>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</si>
  <si>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</si>
  <si>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</si>
  <si>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</si>
  <si>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</si>
  <si>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</si>
  <si>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</si>
  <si>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</si>
  <si>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</si>
  <si>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</si>
  <si>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</si>
  <si>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</si>
  <si>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</si>
  <si>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</si>
  <si>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</si>
  <si>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</si>
  <si>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</si>
  <si>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</si>
  <si>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</si>
  <si>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</si>
  <si>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</si>
  <si>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</si>
  <si>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</si>
  <si>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</si>
  <si>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</si>
  <si>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</si>
  <si>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</si>
  <si>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</si>
  <si>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</si>
  <si>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</si>
  <si>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</si>
  <si>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</si>
  <si>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</si>
  <si>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</si>
  <si>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</si>
  <si>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</si>
  <si>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</si>
  <si>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</si>
  <si>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</si>
  <si>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</si>
  <si>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</si>
  <si>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</si>
  <si>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</si>
  <si>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</si>
  <si>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</si>
  <si>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</si>
  <si>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</si>
  <si>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</si>
  <si>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</si>
  <si>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</si>
  <si>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</si>
  <si>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</si>
  <si>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</si>
  <si>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</si>
  <si>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</si>
  <si>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</si>
  <si>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</si>
  <si>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</si>
  <si>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</si>
  <si>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</si>
  <si>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</si>
  <si>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</si>
  <si>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</si>
  <si>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</si>
  <si>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</si>
  <si>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</si>
  <si>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</si>
  <si>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</si>
  <si>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</si>
  <si>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</si>
  <si>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</si>
  <si>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</si>
  <si>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</si>
  <si>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</si>
  <si>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</si>
  <si>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</si>
  <si>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</si>
  <si>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</si>
  <si>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</si>
  <si>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</si>
  <si>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</si>
  <si>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</si>
  <si>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</si>
  <si>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</si>
  <si>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</si>
  <si>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</si>
  <si>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</si>
  <si>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</si>
  <si>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</si>
  <si>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</si>
  <si>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</si>
  <si>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</si>
  <si>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</si>
  <si>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</si>
  <si>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</si>
  <si>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</si>
  <si>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</si>
  <si>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</si>
  <si>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</si>
  <si>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</si>
  <si>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</si>
  <si>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</si>
  <si>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</si>
  <si>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</si>
  <si>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</si>
  <si>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</si>
  <si>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</si>
  <si>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</si>
  <si>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</si>
  <si>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</si>
  <si>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</si>
  <si>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</si>
  <si>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</si>
  <si>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</si>
  <si>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</si>
  <si>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</si>
  <si>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</si>
  <si>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</si>
  <si>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</si>
  <si>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</si>
  <si>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</si>
  <si>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</si>
  <si>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</si>
  <si>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</si>
  <si>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</si>
  <si>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</si>
  <si>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</si>
  <si>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</si>
  <si>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</si>
  <si>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</si>
  <si>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</si>
  <si>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</si>
  <si>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</si>
  <si>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</si>
  <si>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</si>
  <si>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</si>
  <si>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</si>
  <si>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</si>
  <si>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</si>
  <si>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</si>
  <si>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</si>
  <si>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</si>
  <si>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</si>
  <si>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</si>
  <si>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</si>
  <si>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</si>
  <si>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</si>
  <si>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</si>
  <si>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</si>
  <si>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</si>
  <si>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</si>
  <si>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</si>
  <si>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</si>
  <si>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</si>
  <si>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14/08/2021</t>
  </si>
  <si>
    <t>15041RESIN608922018</t>
  </si>
  <si>
    <t>18SD000F</t>
  </si>
  <si>
    <t>01</t>
  </si>
  <si>
    <t>23/08/2021</t>
  </si>
  <si>
    <t>26/08/2021</t>
  </si>
  <si>
    <t>31/08/2021</t>
  </si>
  <si>
    <t>05112401011014</t>
  </si>
  <si>
    <t>NUTRIENTES AGRICOLAS S.A DE C.V.</t>
  </si>
  <si>
    <t>13123005590019</t>
  </si>
  <si>
    <t>CARLOS ARMANDO MORENO ALVARENGA</t>
  </si>
  <si>
    <t>06142407620011</t>
  </si>
  <si>
    <t>ALMACENADORA CENTROAMERICANA S.A DE C.V.</t>
  </si>
  <si>
    <t>93931912721017</t>
  </si>
  <si>
    <t>CARLOS JIMENEZ</t>
  </si>
  <si>
    <t>11180804650014</t>
  </si>
  <si>
    <t>IRMA ELENA AREVALO DE NAVARRETE</t>
  </si>
  <si>
    <t>06141804961024</t>
  </si>
  <si>
    <t>DIAMARTI S.A DE C.V.</t>
  </si>
  <si>
    <t>09031203640014</t>
  </si>
  <si>
    <t>HERBERT ERNESTO SACA VIDES</t>
  </si>
  <si>
    <t>12170909660010</t>
  </si>
  <si>
    <t>MARIO CARRION ELIAS</t>
  </si>
  <si>
    <t>05100110111013</t>
  </si>
  <si>
    <t>ASOCIACION RESIDENCIAL LO SUEÑOS</t>
  </si>
  <si>
    <t>06140610931039</t>
  </si>
  <si>
    <t>DE SANTIS S.A DE C.V.</t>
  </si>
  <si>
    <t>06142911690013</t>
  </si>
  <si>
    <t>PATRICIA S.A DE C.V.</t>
  </si>
  <si>
    <t>06061505681011</t>
  </si>
  <si>
    <t>IRMA ELENA RODRIGUEZ</t>
  </si>
  <si>
    <t>05110512191019</t>
  </si>
  <si>
    <t>AGRIMAC S.A DE C.V.</t>
  </si>
  <si>
    <t>06140102021060</t>
  </si>
  <si>
    <t>ADMINISTRADORA DE EDIFICIOS</t>
  </si>
  <si>
    <t>06141903660016</t>
  </si>
  <si>
    <t>INMOBILIARIA SAN JOSE</t>
  </si>
  <si>
    <t>08211810550010</t>
  </si>
  <si>
    <t>JOSE RODOLFO ARIAS RODRIGUEZ</t>
  </si>
  <si>
    <t>08211109721042</t>
  </si>
  <si>
    <t>EDUARDO ARIAS DIAZ</t>
  </si>
  <si>
    <t>06141306590014</t>
  </si>
  <si>
    <t>INVERSIONES SIMCO S.A DE C.V.</t>
  </si>
  <si>
    <t>03062805800029</t>
  </si>
  <si>
    <t>ASOCIACION COOP DE PRODUCCION AGROPECUARIA ATAISI DE RL</t>
  </si>
  <si>
    <t>06140209870037</t>
  </si>
  <si>
    <t>PACHOL S.A DE C.V.</t>
  </si>
  <si>
    <t>06141700211055</t>
  </si>
  <si>
    <t>DESARROLLADORA AMERICANA DE SERVICIOS</t>
  </si>
  <si>
    <t>11170203400015</t>
  </si>
  <si>
    <t>ADALBERTO LEIVA</t>
  </si>
  <si>
    <t>12082007630018</t>
  </si>
  <si>
    <t>JUAN MANUEL DIAS ROMERO</t>
  </si>
  <si>
    <t>05203011550026</t>
  </si>
  <si>
    <t>FLORENCIO LOPEZ MEJIA</t>
  </si>
  <si>
    <t>11041102630013</t>
  </si>
  <si>
    <t>MIGUEL ANGEL CISNEROS APARICIO</t>
  </si>
  <si>
    <t>10100904781013</t>
  </si>
  <si>
    <t>CARLOS ALFONSO MENDEZ GARCIA</t>
  </si>
  <si>
    <t>06141810951022</t>
  </si>
  <si>
    <t>INGENIO CENTRAL AZUCARERO</t>
  </si>
  <si>
    <t>06142111181030</t>
  </si>
  <si>
    <t>TRE INVERSIONES S.A DE C.V.</t>
  </si>
  <si>
    <t>06142703171010</t>
  </si>
  <si>
    <t>J&amp;J CSL COMALAPA SERVICES S.A DE C.V.</t>
  </si>
  <si>
    <t>05012908111016</t>
  </si>
  <si>
    <t>PACIFIC TRADING, S.A DE C.V.</t>
  </si>
  <si>
    <t>04/08/2021</t>
  </si>
  <si>
    <t>06140201901012</t>
  </si>
  <si>
    <t>CORPORACION PUNTA ARENAS S.A DE C.V.</t>
  </si>
  <si>
    <t>09/08/2021</t>
  </si>
  <si>
    <t>15041RESIN029352020</t>
  </si>
  <si>
    <t>20DS000C</t>
  </si>
  <si>
    <t>12/08/2021</t>
  </si>
  <si>
    <t>06143108091077</t>
  </si>
  <si>
    <t>ARBOREA S.A DE C.V.</t>
  </si>
  <si>
    <t>17/08/2021</t>
  </si>
  <si>
    <t>08192503820019</t>
  </si>
  <si>
    <t>A.C.P.A SANTA RITA DE R.L</t>
  </si>
  <si>
    <t>20/08/2021</t>
  </si>
  <si>
    <t>21/08/2021</t>
  </si>
  <si>
    <t>25/08/2021</t>
  </si>
  <si>
    <t>06031901720010</t>
  </si>
  <si>
    <t>GLORIA PATRICIA GUERRERO DE GUERRERO</t>
  </si>
  <si>
    <t>05111402031012</t>
  </si>
  <si>
    <t>HERDIZ S.A DE C.V.</t>
  </si>
  <si>
    <t>28/08/2021</t>
  </si>
  <si>
    <t>19/08/2021</t>
  </si>
  <si>
    <t>06142307091063</t>
  </si>
  <si>
    <t>CENTROAMERICA COMERCIAL S.A DE C.V.</t>
  </si>
  <si>
    <t>15/08/2021</t>
  </si>
  <si>
    <t>05092604480012</t>
  </si>
  <si>
    <t>ROBERTO HERNANDEZ MENJIVAR</t>
  </si>
  <si>
    <t>03/08/2021</t>
  </si>
  <si>
    <t>06141611951013</t>
  </si>
  <si>
    <t>DISTRIBUIDORA DE ELECTRICIDAD DELSUR</t>
  </si>
  <si>
    <t>TIPO</t>
  </si>
  <si>
    <t>DOC</t>
  </si>
  <si>
    <t>MONTO</t>
  </si>
  <si>
    <t>RETENCION</t>
  </si>
  <si>
    <t>07</t>
  </si>
  <si>
    <t>7</t>
  </si>
  <si>
    <t>TOTAL</t>
  </si>
  <si>
    <t xml:space="preserve">MONTO </t>
  </si>
  <si>
    <t>PERCEPCION</t>
  </si>
  <si>
    <t>ANEXO 8</t>
  </si>
  <si>
    <t>06142101860018</t>
  </si>
  <si>
    <t>22/07/2021</t>
  </si>
  <si>
    <t>8</t>
  </si>
  <si>
    <t>06140611750055</t>
  </si>
  <si>
    <t>13/07/2021</t>
  </si>
  <si>
    <t>20SD000C</t>
  </si>
  <si>
    <t>06140311991017</t>
  </si>
  <si>
    <t>05110610820011</t>
  </si>
  <si>
    <t>EL SURCO S.A DE C.V</t>
  </si>
  <si>
    <t>VILLAVAR S.A DE C.V.</t>
  </si>
  <si>
    <t>20SD004C</t>
  </si>
  <si>
    <t>AGROQUIMICA INTERNACIONAL S.A DE C.V</t>
  </si>
  <si>
    <t>02101810771036</t>
  </si>
  <si>
    <t>JOSE OMAR CARPIO ALARCON</t>
  </si>
  <si>
    <t>11/08/2021</t>
  </si>
  <si>
    <t>10/08/2021</t>
  </si>
  <si>
    <t>30/08/2021</t>
  </si>
  <si>
    <t>06140707061020</t>
  </si>
  <si>
    <t>CALDEGA S.A DE C.V.</t>
  </si>
  <si>
    <t>13/08/2021</t>
  </si>
  <si>
    <t>06141902730011</t>
  </si>
  <si>
    <t>PRODUCTOS AGROQUIMICOS DE CENTROAMERICA</t>
  </si>
  <si>
    <t>14/07/2021</t>
  </si>
  <si>
    <t>06140611710010</t>
  </si>
  <si>
    <t>INGENIO EL ANGEL, S.A DE C.V.</t>
  </si>
  <si>
    <t>16/08/2021</t>
  </si>
  <si>
    <t>08/07/2021</t>
  </si>
  <si>
    <t>03/07/2021</t>
  </si>
  <si>
    <t>05/07/2021</t>
  </si>
  <si>
    <t>12/07/2021</t>
  </si>
  <si>
    <t>TECNICA UNIVERSAL SALVADOREÑA S.A DE C.V</t>
  </si>
  <si>
    <t>09/07/2021</t>
  </si>
  <si>
    <t>26/07/2021</t>
  </si>
  <si>
    <t>30/07/2021</t>
  </si>
  <si>
    <t>06/07/2021</t>
  </si>
  <si>
    <t>31/07/2021</t>
  </si>
  <si>
    <t>03/06/2021</t>
  </si>
  <si>
    <t>22/06/2021</t>
  </si>
  <si>
    <t>06140803061031</t>
  </si>
  <si>
    <t>FURAGRO, S.A DE C.V.</t>
  </si>
  <si>
    <t>03/09/2021</t>
  </si>
  <si>
    <t>10/09/2021</t>
  </si>
  <si>
    <t>11/09/2021</t>
  </si>
  <si>
    <t>17/09/2021</t>
  </si>
  <si>
    <t>SEPTIEMBRE</t>
  </si>
  <si>
    <t>20/09/2021</t>
  </si>
  <si>
    <t>30/09/2021</t>
  </si>
  <si>
    <t>01/09/2021</t>
  </si>
  <si>
    <t>06141206061019</t>
  </si>
  <si>
    <t>TIERRA FERTIL S.A DE C.V.</t>
  </si>
  <si>
    <t>02/09/2021</t>
  </si>
  <si>
    <t>06/09/2021</t>
  </si>
  <si>
    <t>07/09/2021</t>
  </si>
  <si>
    <t>08/09/2021</t>
  </si>
  <si>
    <t>09/09/2021</t>
  </si>
  <si>
    <t>21DS000C</t>
  </si>
  <si>
    <t>05121209360019</t>
  </si>
  <si>
    <t>BALTAZAR FIGUEROA</t>
  </si>
  <si>
    <t>16/09/2021</t>
  </si>
  <si>
    <t>23/09/2021</t>
  </si>
  <si>
    <t>27/09/2021</t>
  </si>
  <si>
    <t>28/09/2021</t>
  </si>
  <si>
    <t>29/09/2021</t>
  </si>
  <si>
    <t>12080506470011</t>
  </si>
  <si>
    <t>JOSE VICTOR ORELLANA ROMERO</t>
  </si>
  <si>
    <t>15/09/2021</t>
  </si>
  <si>
    <t>06171801721029</t>
  </si>
  <si>
    <t>MARIA MAGDALENA CABRERA DE RODRIGUEZ</t>
  </si>
  <si>
    <t>22/09/2021</t>
  </si>
  <si>
    <t>09091004741011</t>
  </si>
  <si>
    <t>HECTOR WILFREDO DIAZ</t>
  </si>
  <si>
    <t>14/09/2021</t>
  </si>
  <si>
    <t>24/09/2021</t>
  </si>
  <si>
    <t>Total</t>
  </si>
  <si>
    <t>OCTUBRE</t>
  </si>
  <si>
    <t>01/10/2021</t>
  </si>
  <si>
    <t>02/10/2021</t>
  </si>
  <si>
    <t>04/10/2021</t>
  </si>
  <si>
    <t>06140812171052</t>
  </si>
  <si>
    <t>AGAPANTHUS, S.A DE C.V.</t>
  </si>
  <si>
    <t>06/10/2021</t>
  </si>
  <si>
    <t>07/10/2021</t>
  </si>
  <si>
    <t>08/10/2021</t>
  </si>
  <si>
    <t>12/10/2021</t>
  </si>
  <si>
    <t>18/10/2021</t>
  </si>
  <si>
    <t>19/10/2021</t>
  </si>
  <si>
    <t>20/10/2021</t>
  </si>
  <si>
    <t>21/10/2021</t>
  </si>
  <si>
    <t>27/10/2021</t>
  </si>
  <si>
    <t>05110209430011</t>
  </si>
  <si>
    <t>LUIS NAPOLEON BARAHONA RENNER</t>
  </si>
  <si>
    <t>05/10/2021</t>
  </si>
  <si>
    <t>11/10/2021</t>
  </si>
  <si>
    <t>13/10/2021</t>
  </si>
  <si>
    <t>14/10/2021</t>
  </si>
  <si>
    <t>15/10/2021</t>
  </si>
  <si>
    <t>30/10/2021</t>
  </si>
  <si>
    <t>26/10/2021</t>
  </si>
  <si>
    <t>10100312771023</t>
  </si>
  <si>
    <t>REINA ISABEL SANCHEZ HERNANDEZ</t>
  </si>
  <si>
    <t>497</t>
  </si>
  <si>
    <t>2737</t>
  </si>
  <si>
    <t>7787</t>
  </si>
  <si>
    <t>22/10/2021</t>
  </si>
  <si>
    <t>06142002730017</t>
  </si>
  <si>
    <t>COMERCIAL AGROPECUARIA S.A DE C.V.</t>
  </si>
  <si>
    <t>25/10/2021</t>
  </si>
  <si>
    <t>06142908941013</t>
  </si>
  <si>
    <t>M3 ASOCIADOS S.A DE C.V.</t>
  </si>
  <si>
    <t>28/10/2021</t>
  </si>
  <si>
    <t>ECAT S.A DE C.V.</t>
  </si>
  <si>
    <t>21DS000E</t>
  </si>
  <si>
    <t>301</t>
  </si>
  <si>
    <t>300</t>
  </si>
  <si>
    <t>314</t>
  </si>
  <si>
    <t>315</t>
  </si>
  <si>
    <t>316</t>
  </si>
  <si>
    <t>317</t>
  </si>
  <si>
    <t>NOVIEMBRE</t>
  </si>
  <si>
    <t>30/11/2021</t>
  </si>
  <si>
    <t>05</t>
  </si>
  <si>
    <t>15041RESCR207682018</t>
  </si>
  <si>
    <t>18SD000T</t>
  </si>
  <si>
    <t>01/11/2021</t>
  </si>
  <si>
    <t>15041RESIN563772021</t>
  </si>
  <si>
    <t>03/11/2021</t>
  </si>
  <si>
    <t>05/11/2021</t>
  </si>
  <si>
    <t>09/11/2021</t>
  </si>
  <si>
    <t>10/11/2021</t>
  </si>
  <si>
    <t>11/11/2021</t>
  </si>
  <si>
    <t>12/11/2021</t>
  </si>
  <si>
    <t>15/11/2021</t>
  </si>
  <si>
    <t>16/11/2021</t>
  </si>
  <si>
    <t>22/11/2021</t>
  </si>
  <si>
    <t>23/11/2021</t>
  </si>
  <si>
    <t>05112011931015</t>
  </si>
  <si>
    <t>JUAN MANUEL DIAZ RODRIGUEZ</t>
  </si>
  <si>
    <t>25/11/2021</t>
  </si>
  <si>
    <t>04/11/2021</t>
  </si>
  <si>
    <t>17/11/2021</t>
  </si>
  <si>
    <t>29/11/2021</t>
  </si>
  <si>
    <t>24/11/2021</t>
  </si>
  <si>
    <t>07/11/2021</t>
  </si>
  <si>
    <t>05043110741013</t>
  </si>
  <si>
    <t>OSCAR HUMBERTO RIVAS INTERIANO</t>
  </si>
  <si>
    <t>13/11/2021</t>
  </si>
  <si>
    <t>DICIEMBRE</t>
  </si>
  <si>
    <t>01/12/2021</t>
  </si>
  <si>
    <t>10/12/2021</t>
  </si>
  <si>
    <t>15/12/2021</t>
  </si>
  <si>
    <t>23/12/2021</t>
  </si>
  <si>
    <t>30/12/2021</t>
  </si>
  <si>
    <t>03/12/2021</t>
  </si>
  <si>
    <t>06/12/2021</t>
  </si>
  <si>
    <t>07/12/2021</t>
  </si>
  <si>
    <t>08/12/2021</t>
  </si>
  <si>
    <t>06140610760016</t>
  </si>
  <si>
    <t>APOPA ENERGY S.A DE C.V.</t>
  </si>
  <si>
    <t>09/12/2021</t>
  </si>
  <si>
    <t>05160406800017</t>
  </si>
  <si>
    <t>ACPA SAN LORENZO</t>
  </si>
  <si>
    <t>06142112061062</t>
  </si>
  <si>
    <t>FEDERACION SALVADOREÑA DE FUTBOL</t>
  </si>
  <si>
    <t>14/12/2021</t>
  </si>
  <si>
    <t>11080906800024</t>
  </si>
  <si>
    <t>ACPA EL TERCIO</t>
  </si>
  <si>
    <t>16/12/2021</t>
  </si>
  <si>
    <t>21/12/2021</t>
  </si>
  <si>
    <t>06140108580017</t>
  </si>
  <si>
    <t>13/12/2021</t>
  </si>
  <si>
    <t>FREUND S.A DE C.V.</t>
  </si>
  <si>
    <t>06140104680029</t>
  </si>
  <si>
    <t>SERVICIO AGRICOLA SALVADOREÑO S.A DE C.V</t>
  </si>
  <si>
    <t>05112309861010</t>
  </si>
  <si>
    <t>LUIS ALBERTO RIVERA MIRANDA</t>
  </si>
  <si>
    <t>02/12/2021</t>
  </si>
  <si>
    <t>22/12/2021</t>
  </si>
  <si>
    <t>MARZO</t>
  </si>
  <si>
    <t>ABRIL</t>
  </si>
  <si>
    <t>MAYO</t>
  </si>
  <si>
    <t>JUNIO</t>
  </si>
  <si>
    <t>JULIO</t>
  </si>
  <si>
    <t>02/03/2021</t>
  </si>
  <si>
    <t>03/03/2021</t>
  </si>
  <si>
    <t>06/03/2021</t>
  </si>
  <si>
    <t>08/03/2021</t>
  </si>
  <si>
    <t>09/03/2021</t>
  </si>
  <si>
    <t>10/03/2021</t>
  </si>
  <si>
    <t>11/03/2021</t>
  </si>
  <si>
    <t>15/02/2021</t>
  </si>
  <si>
    <t>15/03/2021</t>
  </si>
  <si>
    <t>17/03/2021</t>
  </si>
  <si>
    <t>17/12/2020</t>
  </si>
  <si>
    <t>19/03/2021</t>
  </si>
  <si>
    <t>22/03/2021</t>
  </si>
  <si>
    <t>23/02/2021</t>
  </si>
  <si>
    <t>23/03/2021</t>
  </si>
  <si>
    <t>25/03/2021</t>
  </si>
  <si>
    <t>26/03/2021</t>
  </si>
  <si>
    <t>27/02/2021</t>
  </si>
  <si>
    <t>29/03/2021</t>
  </si>
  <si>
    <t>16/03/2021</t>
  </si>
  <si>
    <t>31/03/2021</t>
  </si>
  <si>
    <t>01/04/2021</t>
  </si>
  <si>
    <t>03/04/2021</t>
  </si>
  <si>
    <t>05/04/2021</t>
  </si>
  <si>
    <t>10/04/2021</t>
  </si>
  <si>
    <t>12/04/2021</t>
  </si>
  <si>
    <t>14/04/2021</t>
  </si>
  <si>
    <t>15/04/2021</t>
  </si>
  <si>
    <t>20/04/2021</t>
  </si>
  <si>
    <t>21/04/2021</t>
  </si>
  <si>
    <t>22/04/2021</t>
  </si>
  <si>
    <t>24/04/2021</t>
  </si>
  <si>
    <t>26/04/2021</t>
  </si>
  <si>
    <t>27/04/2021</t>
  </si>
  <si>
    <t>29/04/2021</t>
  </si>
  <si>
    <t>04/05/2021</t>
  </si>
  <si>
    <t>06/05/2021</t>
  </si>
  <si>
    <t>09/05/2021</t>
  </si>
  <si>
    <t>10/05/2021</t>
  </si>
  <si>
    <t>11/05/2021</t>
  </si>
  <si>
    <t>12/05/2021</t>
  </si>
  <si>
    <t>14/05/2021</t>
  </si>
  <si>
    <t>15/05/2021</t>
  </si>
  <si>
    <t>18/05/2021</t>
  </si>
  <si>
    <t>22/05/2021</t>
  </si>
  <si>
    <t>24/05/2021</t>
  </si>
  <si>
    <t>25/05/2021</t>
  </si>
  <si>
    <t>26/05/2021</t>
  </si>
  <si>
    <t>27/05/2021</t>
  </si>
  <si>
    <t>31/05/2021</t>
  </si>
  <si>
    <t>28/05/2021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</si>
  <si>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</si>
  <si>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</si>
  <si>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</si>
  <si>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</si>
  <si>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</si>
  <si>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</si>
  <si>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</si>
  <si>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</si>
  <si>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</si>
  <si>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18/06/2021</t>
  </si>
  <si>
    <t>24/06/2021</t>
  </si>
  <si>
    <t>25/06/2021</t>
  </si>
  <si>
    <t>15/07/2021</t>
  </si>
  <si>
    <t>07/07/2021</t>
  </si>
  <si>
    <t>28/04/2021</t>
  </si>
  <si>
    <t>02/07/2021</t>
  </si>
  <si>
    <t>21/05/2021</t>
  </si>
  <si>
    <t>20/05/2021</t>
  </si>
  <si>
    <t>13/05/2021</t>
  </si>
  <si>
    <t>03/05/2021</t>
  </si>
  <si>
    <t>21/06/2021</t>
  </si>
  <si>
    <t>23/06/2021</t>
  </si>
  <si>
    <t>1415</t>
  </si>
  <si>
    <t>48457</t>
  </si>
  <si>
    <t>487</t>
  </si>
  <si>
    <t>06141807011060</t>
  </si>
  <si>
    <t>2537</t>
  </si>
  <si>
    <t>06141702061037</t>
  </si>
  <si>
    <t>767132</t>
  </si>
  <si>
    <t>02101911710016</t>
  </si>
  <si>
    <t>489</t>
  </si>
  <si>
    <t>348</t>
  </si>
  <si>
    <t>4085</t>
  </si>
  <si>
    <t>05091510071011</t>
  </si>
  <si>
    <t>3</t>
  </si>
  <si>
    <t>07021712941025</t>
  </si>
  <si>
    <t>2192</t>
  </si>
  <si>
    <t>08212209761021</t>
  </si>
  <si>
    <t>51677</t>
  </si>
  <si>
    <t>06142410141010</t>
  </si>
  <si>
    <t>48728</t>
  </si>
  <si>
    <t>94202</t>
  </si>
  <si>
    <t>4126</t>
  </si>
  <si>
    <t>48827</t>
  </si>
  <si>
    <t>100</t>
  </si>
  <si>
    <t>955</t>
  </si>
  <si>
    <t>54</t>
  </si>
  <si>
    <t>08210805530029</t>
  </si>
  <si>
    <t>488</t>
  </si>
  <si>
    <t>465</t>
  </si>
  <si>
    <t>4169</t>
  </si>
  <si>
    <t>48227</t>
  </si>
  <si>
    <t>48924</t>
  </si>
  <si>
    <t>49077</t>
  </si>
  <si>
    <t>49113</t>
  </si>
  <si>
    <t>26029</t>
  </si>
  <si>
    <t>06142506670028</t>
  </si>
  <si>
    <t>91</t>
  </si>
  <si>
    <t>4221</t>
  </si>
  <si>
    <t>95000</t>
  </si>
  <si>
    <t>94739</t>
  </si>
  <si>
    <t>94770</t>
  </si>
  <si>
    <t>26098</t>
  </si>
  <si>
    <t>43445</t>
  </si>
  <si>
    <t>95054</t>
  </si>
  <si>
    <t>49637</t>
  </si>
  <si>
    <t>26229</t>
  </si>
  <si>
    <t>49762</t>
  </si>
  <si>
    <t>26261</t>
  </si>
  <si>
    <t>10</t>
  </si>
  <si>
    <t>49823</t>
  </si>
  <si>
    <t>26314</t>
  </si>
  <si>
    <t>95358</t>
  </si>
  <si>
    <t>95390</t>
  </si>
  <si>
    <t>945</t>
  </si>
  <si>
    <t>95355</t>
  </si>
  <si>
    <t>26377</t>
  </si>
  <si>
    <t>50429</t>
  </si>
  <si>
    <t>50517</t>
  </si>
  <si>
    <t>50439</t>
  </si>
  <si>
    <t>1460</t>
  </si>
  <si>
    <t>1479</t>
  </si>
  <si>
    <t>96581</t>
  </si>
  <si>
    <t>6525</t>
  </si>
  <si>
    <t>96643</t>
  </si>
  <si>
    <t>95846</t>
  </si>
  <si>
    <t>95903</t>
  </si>
  <si>
    <t>95984</t>
  </si>
  <si>
    <t>129141</t>
  </si>
  <si>
    <t>16624</t>
  </si>
  <si>
    <t>12</t>
  </si>
  <si>
    <t>51335</t>
  </si>
  <si>
    <t>96046</t>
  </si>
  <si>
    <t>1325</t>
  </si>
  <si>
    <t>96176</t>
  </si>
  <si>
    <t>96172</t>
  </si>
  <si>
    <t>96173</t>
  </si>
  <si>
    <t>2119</t>
  </si>
  <si>
    <t>06140711071030</t>
  </si>
  <si>
    <t>27</t>
  </si>
  <si>
    <t>28</t>
  </si>
  <si>
    <t>30</t>
  </si>
  <si>
    <t>1575</t>
  </si>
  <si>
    <t>96307</t>
  </si>
  <si>
    <t>1313</t>
  </si>
  <si>
    <t>96369</t>
  </si>
  <si>
    <t>48826</t>
  </si>
  <si>
    <t>51271</t>
  </si>
  <si>
    <t>1597</t>
  </si>
  <si>
    <t>11152</t>
  </si>
  <si>
    <t>1398</t>
  </si>
  <si>
    <t>52544</t>
  </si>
  <si>
    <t>96535</t>
  </si>
  <si>
    <t>1723</t>
  </si>
  <si>
    <t>1747</t>
  </si>
  <si>
    <t>52953</t>
  </si>
  <si>
    <t>52939</t>
  </si>
  <si>
    <t>53011</t>
  </si>
  <si>
    <t>53012</t>
  </si>
  <si>
    <t>6807</t>
  </si>
  <si>
    <t>53107</t>
  </si>
  <si>
    <t>53108</t>
  </si>
  <si>
    <t>1524</t>
  </si>
  <si>
    <t>53331</t>
  </si>
  <si>
    <t>6828</t>
  </si>
  <si>
    <t>96821</t>
  </si>
  <si>
    <t>1858</t>
  </si>
  <si>
    <t>1586</t>
  </si>
  <si>
    <t>96932</t>
  </si>
  <si>
    <t>97000</t>
  </si>
  <si>
    <t>53870</t>
  </si>
  <si>
    <t>4821</t>
  </si>
  <si>
    <t>12170309081011</t>
  </si>
  <si>
    <t>922532</t>
  </si>
  <si>
    <t>83254</t>
  </si>
  <si>
    <t>06141612021044</t>
  </si>
  <si>
    <t>15</t>
  </si>
  <si>
    <t>14</t>
  </si>
  <si>
    <t>18054</t>
  </si>
  <si>
    <t>892</t>
  </si>
  <si>
    <t>06173003001010</t>
  </si>
  <si>
    <t>115921</t>
  </si>
  <si>
    <t>16173</t>
  </si>
  <si>
    <t>97286</t>
  </si>
  <si>
    <t>97204</t>
  </si>
  <si>
    <t>97227</t>
  </si>
  <si>
    <t>190908</t>
  </si>
  <si>
    <t>06170103310012</t>
  </si>
  <si>
    <t>97177</t>
  </si>
  <si>
    <t>2078</t>
  </si>
  <si>
    <t>907</t>
  </si>
  <si>
    <t>1495</t>
  </si>
  <si>
    <t>1446</t>
  </si>
  <si>
    <t>1380</t>
  </si>
  <si>
    <t>1330</t>
  </si>
  <si>
    <t>1315</t>
  </si>
  <si>
    <t>1171</t>
  </si>
  <si>
    <t>1120</t>
  </si>
  <si>
    <t>53442</t>
  </si>
  <si>
    <t>53797</t>
  </si>
  <si>
    <t>53749</t>
  </si>
  <si>
    <t>CORIASA S.A DE C.V.</t>
  </si>
  <si>
    <t>TORCO INDUSTRIAL S.A DE C.V.</t>
  </si>
  <si>
    <t>ALMACENES VIDRI, S.A DE C.V.</t>
  </si>
  <si>
    <t>AGROFERRETERIA SAN RAFAEL</t>
  </si>
  <si>
    <t>EMELY BEATRIZ AGUILAR MARTINEZ</t>
  </si>
  <si>
    <t>OSCAR MAURICIO MENJIVAR</t>
  </si>
  <si>
    <t xml:space="preserve">ACTIVIDADES PETROLERAS DE EL SALVADOR S.A DE C.V </t>
  </si>
  <si>
    <t>MIGUEL NICOMEDES ANTONIO ABARCA BARRERA</t>
  </si>
  <si>
    <t xml:space="preserve">CORINA MARGARITA MENDEZ DE SOSA </t>
  </si>
  <si>
    <t xml:space="preserve">OD EL SALVADOR LIMITADA DE C.V </t>
  </si>
  <si>
    <t>GRUPO BLANCO S.A DE C.V.</t>
  </si>
  <si>
    <t>LUIGEMI S.A DE C.V.</t>
  </si>
  <si>
    <t>SALVAGRO S.A DE C.V.</t>
  </si>
  <si>
    <t>MINISTERIO DE AGRICULTURA Y GANADERIA</t>
  </si>
  <si>
    <t>01/03/2021</t>
  </si>
  <si>
    <t>04/03/2021</t>
  </si>
  <si>
    <t>05/03/2021</t>
  </si>
  <si>
    <t>18/03/2021</t>
  </si>
  <si>
    <t>20/03/2021</t>
  </si>
  <si>
    <t>24/03/2021</t>
  </si>
  <si>
    <t>30/03/2021</t>
  </si>
  <si>
    <t>06/04/2021</t>
  </si>
  <si>
    <t>08/04/2021</t>
  </si>
  <si>
    <t>13/04/2021</t>
  </si>
  <si>
    <t>23/04/2021</t>
  </si>
  <si>
    <t>30/04/2021</t>
  </si>
  <si>
    <t>05/05/2021</t>
  </si>
  <si>
    <t>07/05/2021</t>
  </si>
  <si>
    <t>19/05/2021</t>
  </si>
  <si>
    <t>01/06/2021</t>
  </si>
  <si>
    <t>02/06/2021</t>
  </si>
  <si>
    <t>29/06/2021</t>
  </si>
  <si>
    <t>01/07/2021</t>
  </si>
  <si>
    <t>10/07/2021</t>
  </si>
  <si>
    <t>20/07/2021</t>
  </si>
  <si>
    <t>21/07/2021</t>
  </si>
  <si>
    <t>23/07/2021</t>
  </si>
  <si>
    <t>28/07/2021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</si>
  <si>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</si>
  <si>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</si>
  <si>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</si>
  <si>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</si>
  <si>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</si>
  <si>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</si>
  <si>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</si>
  <si>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</si>
  <si>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</si>
  <si>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</si>
  <si>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</si>
  <si>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</si>
  <si>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</si>
  <si>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</si>
  <si>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</si>
  <si>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</si>
  <si>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</si>
  <si>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</si>
  <si>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</si>
  <si>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</si>
  <si>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</si>
  <si>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1397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</si>
  <si>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</si>
  <si>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</si>
  <si>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</si>
  <si>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</si>
  <si>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</si>
  <si>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</si>
  <si>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</si>
  <si>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</si>
  <si>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</si>
  <si>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</si>
  <si>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</si>
  <si>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</si>
  <si>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</si>
  <si>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</si>
  <si>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</si>
  <si>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Las nubes grises tambien forman parte del paisaje"</t>
  </si>
  <si>
    <t>ENERO</t>
  </si>
  <si>
    <t>07/01/2021</t>
  </si>
  <si>
    <t>04/01/2021</t>
  </si>
  <si>
    <t>05/01/2021</t>
  </si>
  <si>
    <t>08/01/2021</t>
  </si>
  <si>
    <t>09/01/2021</t>
  </si>
  <si>
    <t>11/01/2021</t>
  </si>
  <si>
    <t>12/01/2021</t>
  </si>
  <si>
    <t>15/01/2021</t>
  </si>
  <si>
    <t>16/01/2021</t>
  </si>
  <si>
    <t>19/01/2021</t>
  </si>
  <si>
    <t>20/01/2021</t>
  </si>
  <si>
    <t>21/01/2021</t>
  </si>
  <si>
    <t>25/01/2021</t>
  </si>
  <si>
    <t>26/01/2021</t>
  </si>
  <si>
    <t>27/01/2021</t>
  </si>
  <si>
    <t>28/01/2021</t>
  </si>
  <si>
    <t>EDIFICACION CONSTRUCION Y</t>
  </si>
  <si>
    <t>NOEMI ALFARO CASTRO</t>
  </si>
  <si>
    <t>CELIA ALFARO CASTRO</t>
  </si>
  <si>
    <t>SERVICORP S.A DE C.V.</t>
  </si>
  <si>
    <t>O Y M MANTEN Y SERVICIOS</t>
  </si>
  <si>
    <t>JESV INC SUCURSAL ELSALVADOR</t>
  </si>
  <si>
    <t>VICTOR NICOLAS GUILLEN</t>
  </si>
  <si>
    <t>ORGANIKA S.A DE C.V.</t>
  </si>
  <si>
    <t>ACPA EL JICARO DE RL</t>
  </si>
  <si>
    <t>ASOCIACION RESIDENCIAL LOS</t>
  </si>
  <si>
    <t>NUTRIENTES AGRICOLAS, S.A. DE</t>
  </si>
  <si>
    <t>CARLOS ARMANDO MORENO</t>
  </si>
  <si>
    <t>FONDO DE TITULARIZACION DE</t>
  </si>
  <si>
    <t>250906-4</t>
  </si>
  <si>
    <t>0-0</t>
  </si>
  <si>
    <t>36373-1</t>
  </si>
  <si>
    <t>36321-9</t>
  </si>
  <si>
    <t>36292-1</t>
  </si>
  <si>
    <t>231225-1</t>
  </si>
  <si>
    <t>80469-0</t>
  </si>
  <si>
    <t>217441-9</t>
  </si>
  <si>
    <t>112633-4</t>
  </si>
  <si>
    <t>151878-2</t>
  </si>
  <si>
    <t>37266-8</t>
  </si>
  <si>
    <t>36291-3</t>
  </si>
  <si>
    <t>296491-8</t>
  </si>
  <si>
    <t>128952-6</t>
  </si>
  <si>
    <t>39782-2</t>
  </si>
  <si>
    <t>86677-6</t>
  </si>
  <si>
    <t>286176-9</t>
  </si>
  <si>
    <t>FEBRERO</t>
  </si>
  <si>
    <t>01/02/2021</t>
  </si>
  <si>
    <t>02/02/2021</t>
  </si>
  <si>
    <t>03/02/2021</t>
  </si>
  <si>
    <t>04/02/2021</t>
  </si>
  <si>
    <t>05/02/2021</t>
  </si>
  <si>
    <t>06/02/2021</t>
  </si>
  <si>
    <t>08/02/2021</t>
  </si>
  <si>
    <t>10/02/2021</t>
  </si>
  <si>
    <t>11/02/2021</t>
  </si>
  <si>
    <t>12/02/2021</t>
  </si>
  <si>
    <t>16/02/2021</t>
  </si>
  <si>
    <t>18/02/2021</t>
  </si>
  <si>
    <t>19/02/2021</t>
  </si>
  <si>
    <t>26/02/2021</t>
  </si>
  <si>
    <t>42079-4</t>
  </si>
  <si>
    <t>93205-1</t>
  </si>
  <si>
    <t>267112-9</t>
  </si>
  <si>
    <t>210203-2</t>
  </si>
  <si>
    <t>2466-0</t>
  </si>
  <si>
    <t>78704-3</t>
  </si>
  <si>
    <t>72727-0</t>
  </si>
  <si>
    <t>99151-1</t>
  </si>
  <si>
    <t>ACPA COMUNIDADES UNIDAS</t>
  </si>
  <si>
    <t>DIMARTI S.A DE C.V.</t>
  </si>
  <si>
    <t>AGAPANTHUS S.A. DE C.V.</t>
  </si>
  <si>
    <t>PULSEM S.A DE C.V.</t>
  </si>
  <si>
    <t>CENTRO ESPAÑOL, ASOC DE</t>
  </si>
  <si>
    <t>DE SANTIS, S.A. DE C.V.</t>
  </si>
  <si>
    <t>JUAN MANUEL DIAZ</t>
  </si>
  <si>
    <t>JOSE MOISES ELIAS CARCAMO</t>
  </si>
  <si>
    <t>29/12/2020</t>
  </si>
  <si>
    <t>01/01/2021</t>
  </si>
  <si>
    <t>06/01/2021</t>
  </si>
  <si>
    <t>10/01/2021</t>
  </si>
  <si>
    <t>14/01/2021</t>
  </si>
  <si>
    <t>18/01/2021</t>
  </si>
  <si>
    <t>30/01/2021</t>
  </si>
  <si>
    <t>8472-7</t>
  </si>
  <si>
    <t>189575-0</t>
  </si>
  <si>
    <t>340-9</t>
  </si>
  <si>
    <t>21938-0</t>
  </si>
  <si>
    <t>2-7</t>
  </si>
  <si>
    <t>275950-9</t>
  </si>
  <si>
    <t>173185-2</t>
  </si>
  <si>
    <t>27210-8</t>
  </si>
  <si>
    <t>8348-8</t>
  </si>
  <si>
    <t>116377-1</t>
  </si>
  <si>
    <t>INVERSIONES ELIZA S.A DE C.V.</t>
  </si>
  <si>
    <t>ROBERTO HERNANDEZ</t>
  </si>
  <si>
    <t>PRODUCTOS AGROQUIMICOS DE</t>
  </si>
  <si>
    <t>TECUNSAL, S.A. DE C.V.</t>
  </si>
  <si>
    <t>ALMACENES VIDRI, S.A.  DE C.V.</t>
  </si>
  <si>
    <t>JOSE OMAR CARPIO</t>
  </si>
  <si>
    <t>VILLAVAR, S.A. DE C.V.</t>
  </si>
  <si>
    <t>EL SURCO, S.A. DE C.V.</t>
  </si>
  <si>
    <t>AGROQUIMICA INTERNACIONAL, S.A.</t>
  </si>
  <si>
    <t>09/11/2020</t>
  </si>
  <si>
    <t>09/02/2021</t>
  </si>
  <si>
    <t>13/02/2021</t>
  </si>
  <si>
    <t>17/02/2021</t>
  </si>
  <si>
    <t>22/02/2021</t>
  </si>
  <si>
    <t>25/02/2021</t>
  </si>
  <si>
    <t>89895-3</t>
  </si>
  <si>
    <t>212473-8</t>
  </si>
  <si>
    <t>DELSUR, S.A. DE C.V.</t>
  </si>
  <si>
    <t>REFILL,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</si>
</sst>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4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4" fontId="6" fillId="0" borderId="2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4" borderId="4" xfId="0" applyFont="1" applyFill="1" applyBorder="1"/>
    <xf numFmtId="0" fontId="7" fillId="0" borderId="0" xfId="0" applyFont="1"/>
    <xf numFmtId="2" fontId="0" fillId="0" borderId="0" xfId="0" applyNumberFormat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44" fontId="0" fillId="0" borderId="0" xfId="0" applyNumberFormat="1"/>
    <xf numFmtId="44" fontId="8" fillId="0" borderId="0" xfId="1" applyFont="1"/>
    <xf numFmtId="0" fontId="0" fillId="0" borderId="0" xfId="0" applyAlignment="1">
      <alignment horizontal="right"/>
    </xf>
    <xf numFmtId="44" fontId="9" fillId="0" borderId="0" xfId="0" applyNumberFormat="1" applyFont="1"/>
  </cellXfs>
  <cellStyles count="2">
    <cellStyle name="Moneda" xfId="1" builtinId="4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302" totalsRowCount="1"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12" dataCellStyle="Moneda"/>
    <tableColumn id="9" name="I. EXENTAS" totalsRowDxfId="11" dataCellStyle="Moneda"/>
    <tableColumn id="10" name="IMPOR EX" totalsRowDxfId="10" dataCellStyle="Moneda"/>
    <tableColumn id="11" name="C. GRAVADA" totalsRowFunction="sum" totalsRowDxfId="9" dataCellStyle="Moneda"/>
    <tableColumn id="12" name="INTER GRAVA" totalsRowDxfId="8" dataCellStyle="Moneda"/>
    <tableColumn id="13" name="IMPOR BIENES" totalsRowDxfId="7" dataCellStyle="Moneda"/>
    <tableColumn id="14" name="IMPOR SERV" totalsRowDxfId="6" dataCellStyle="Moneda"/>
    <tableColumn id="15" name="IVA" totalsRowFunction="sum" totalsRowDxfId="5" dataCellStyle="Moneda"/>
    <tableColumn id="16" name="TOTAL C." totalsRowFunction="sum" totalsRowDxfId="4" dataCellStyle="Moneda"/>
    <tableColumn id="17" name="ANEXO 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299" totalsRowCount="1">
  <sortState ref="E229:V245">
    <sortCondition ref="K2:K245"/>
  </sortState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19" dataCellStyle="Moneda"/>
    <tableColumn id="12" name="VENTA NO SUJETA" totalsRowDxfId="18" dataCellStyle="Moneda"/>
    <tableColumn id="13" name="V. GRAVADA" totalsRowFunction="sum" totalsRowDxfId="17" dataCellStyle="Moneda"/>
    <tableColumn id="14" name="D.FISCAL" totalsRowFunction="sum" totalsRowDxfId="16" dataCellStyle="Moneda"/>
    <tableColumn id="15" name="V CTA DE 3" totalsRowDxfId="15" dataCellStyle="Moneda"/>
    <tableColumn id="16" name="D. FISCAL A 3" totalsRowDxfId="14" dataCellStyle="Moneda"/>
    <tableColumn id="17" name="VENTA TOTAL" totalsRowFunction="sum" totalsRowDxfId="13" dataCellStyle="Moneda"/>
    <tableColumn id="18" name="ANEXO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74" totalsRowCount="1">
  <tableColumns count="22">
    <tableColumn id="1" name="MES" totalsRowLabel="Total"/>
    <tableColumn id="2" name="FECHA"/>
    <tableColumn id="3" name="CLASE DE DOC"/>
    <tableColumn id="4" name="TIPO DE DOC" dataDxfId="30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29" dataCellStyle="Moneda"/>
    <tableColumn id="13" name="VENTAS NO" totalsRowDxfId="28" dataCellStyle="Moneda"/>
    <tableColumn id="14" name="V NO SUJETAS" totalsRowDxfId="27" dataCellStyle="Moneda"/>
    <tableColumn id="15" name="V GRAVADAS" totalsRowFunction="sum" totalsRowDxfId="26" dataCellStyle="Moneda"/>
    <tableColumn id="16" name="EX IN CA" totalsRowDxfId="25" dataCellStyle="Moneda"/>
    <tableColumn id="17" name="EX OUT CA" totalsRowDxfId="24" dataCellStyle="Moneda"/>
    <tableColumn id="18" name="EX SERVICE" totalsRowDxfId="23" dataCellStyle="Moneda"/>
    <tableColumn id="19" name="V ZONA FRAN" totalsRowDxfId="22" dataCellStyle="Moneda"/>
    <tableColumn id="20" name="V CTA A 3ERO" totalsRowDxfId="21" dataCellStyle="Moneda"/>
    <tableColumn id="21" name="TOTAL VENTA" totalsRowFunction="sum" totalsRowDxfId="20" dataCellStyle="Moneda"/>
    <tableColumn id="22" name="ANEXO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5" t="s">
        <v>17</v>
      </c>
      <c r="D3" s="11" t="s">
        <v>454</v>
      </c>
    </row>
    <row r="4" spans="2:4" x14ac:dyDescent="0.25">
      <c r="B4" s="5" t="s">
        <v>2</v>
      </c>
      <c r="D4" s="12" t="s">
        <v>474</v>
      </c>
    </row>
    <row r="5" spans="2:4" x14ac:dyDescent="0.25">
      <c r="B5" s="5" t="s">
        <v>3</v>
      </c>
      <c r="D5" s="7" t="s">
        <v>1</v>
      </c>
    </row>
    <row r="6" spans="2:4" x14ac:dyDescent="0.25">
      <c r="B6" s="5" t="s">
        <v>4</v>
      </c>
      <c r="D6" s="7" t="s">
        <v>0</v>
      </c>
    </row>
    <row r="7" spans="2:4" x14ac:dyDescent="0.25">
      <c r="B7" s="5" t="s">
        <v>5</v>
      </c>
      <c r="D7" s="13"/>
    </row>
    <row r="8" spans="2:4" x14ac:dyDescent="0.25">
      <c r="B8" s="5" t="s">
        <v>6</v>
      </c>
      <c r="D8" s="12" t="s">
        <v>311</v>
      </c>
    </row>
    <row r="9" spans="2:4" x14ac:dyDescent="0.25">
      <c r="B9" s="5" t="s">
        <v>86</v>
      </c>
      <c r="D9" s="28" t="str">
        <f>IFERROR(VLOOKUP(D8,'[1]BASE DE PROVEEDORES'!$A:$B,2,0),"NO EXISTE")</f>
        <v>TECNICA UNIVERSAL SALVADOREÑA S.A DE C.V</v>
      </c>
    </row>
    <row r="10" spans="2:4" x14ac:dyDescent="0.25">
      <c r="B10" s="5" t="s">
        <v>7</v>
      </c>
      <c r="D10" s="8">
        <v>0</v>
      </c>
    </row>
    <row r="11" spans="2:4" x14ac:dyDescent="0.25">
      <c r="B11" s="5" t="s">
        <v>8</v>
      </c>
      <c r="D11" s="8">
        <v>0</v>
      </c>
    </row>
    <row r="12" spans="2:4" x14ac:dyDescent="0.25">
      <c r="B12" s="5" t="s">
        <v>9</v>
      </c>
      <c r="D12" s="8">
        <v>0</v>
      </c>
    </row>
    <row r="13" spans="2:4" x14ac:dyDescent="0.25">
      <c r="B13" s="5" t="s">
        <v>10</v>
      </c>
      <c r="D13" s="14"/>
    </row>
    <row r="14" spans="2:4" x14ac:dyDescent="0.25">
      <c r="B14" s="5" t="s">
        <v>11</v>
      </c>
      <c r="D14" s="8">
        <v>0</v>
      </c>
    </row>
    <row r="15" spans="2:4" x14ac:dyDescent="0.25">
      <c r="B15" s="5" t="s">
        <v>13</v>
      </c>
      <c r="D15" s="8">
        <v>0</v>
      </c>
    </row>
    <row r="16" spans="2:4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ht="15.75" thickBot="1" x14ac:dyDescent="0.3">
      <c r="B19" s="5" t="s">
        <v>16</v>
      </c>
      <c r="D19" s="10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302"/>
  <sheetViews>
    <sheetView topLeftCell="A22" zoomScaleNormal="100" workbookViewId="0">
      <selection activeCell="A5" sqref="A5"/>
    </sheetView>
  </sheetViews>
  <sheetFormatPr baseColWidth="10" defaultRowHeight="15" x14ac:dyDescent="0.25"/>
  <cols>
    <col min="3" max="3" width="13.140625" customWidth="1"/>
    <col min="4" max="4" width="15.42578125" customWidth="1"/>
    <col min="5" max="5" width="14.28515625" customWidth="1"/>
    <col min="6" max="6" width="15.42578125" customWidth="1"/>
    <col min="7" max="7" width="50" bestFit="1" customWidth="1"/>
    <col min="8" max="8" width="14.7109375" bestFit="1" customWidth="1"/>
    <col min="9" max="9" width="13.140625" style="3" customWidth="1"/>
    <col min="10" max="10" width="12.5703125" style="3" customWidth="1"/>
    <col min="11" max="11" width="11.85546875" style="3" customWidth="1"/>
    <col min="12" max="12" width="14.28515625" style="3" customWidth="1"/>
    <col min="13" max="13" width="15.140625" style="3" customWidth="1"/>
    <col min="14" max="14" width="15.85546875" style="3" customWidth="1"/>
    <col min="15" max="15" width="14.140625" style="3" customWidth="1"/>
    <col min="16" max="16" width="11.5703125" style="3" bestFit="1" customWidth="1"/>
    <col min="17" max="17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778</v>
      </c>
      <c r="B4" t="s">
        <v>856</v>
      </c>
      <c r="C4" t="s">
        <v>1</v>
      </c>
      <c r="D4" t="s">
        <v>0</v>
      </c>
      <c r="E4">
        <v>262</v>
      </c>
      <c r="F4" t="s">
        <v>863</v>
      </c>
      <c r="G4" t="s">
        <v>873</v>
      </c>
      <c r="H4" s="3">
        <v>0</v>
      </c>
      <c r="I4" s="3">
        <v>0</v>
      </c>
      <c r="J4" s="3">
        <v>0</v>
      </c>
      <c r="K4" s="3">
        <v>640</v>
      </c>
      <c r="L4" s="3">
        <v>0</v>
      </c>
      <c r="M4" s="3">
        <v>0</v>
      </c>
      <c r="N4" s="3">
        <v>0</v>
      </c>
      <c r="O4" s="3">
        <v>83.2</v>
      </c>
      <c r="P4" s="3">
        <v>723.2</v>
      </c>
      <c r="Q4">
        <v>3</v>
      </c>
    </row>
    <row r="5" spans="1:17" x14ac:dyDescent="0.25">
      <c r="A5" t="s">
        <v>778</v>
      </c>
      <c r="B5" t="s">
        <v>857</v>
      </c>
      <c r="C5" t="s">
        <v>1</v>
      </c>
      <c r="D5" t="s">
        <v>0</v>
      </c>
      <c r="E5">
        <v>4</v>
      </c>
      <c r="F5" t="s">
        <v>864</v>
      </c>
      <c r="G5" t="s">
        <v>874</v>
      </c>
      <c r="H5" s="3">
        <v>0</v>
      </c>
      <c r="I5" s="3">
        <v>0</v>
      </c>
      <c r="J5" s="3">
        <v>0</v>
      </c>
      <c r="K5" s="3">
        <v>442.48</v>
      </c>
      <c r="L5" s="3">
        <v>0</v>
      </c>
      <c r="M5" s="3">
        <v>0</v>
      </c>
      <c r="N5" s="3">
        <v>0</v>
      </c>
      <c r="O5" s="3">
        <v>57.52</v>
      </c>
      <c r="P5" s="3">
        <v>500</v>
      </c>
      <c r="Q5">
        <v>3</v>
      </c>
    </row>
    <row r="6" spans="1:17" x14ac:dyDescent="0.25">
      <c r="A6" t="s">
        <v>778</v>
      </c>
      <c r="B6" t="s">
        <v>781</v>
      </c>
      <c r="C6" t="s">
        <v>1</v>
      </c>
      <c r="D6" t="s">
        <v>0</v>
      </c>
      <c r="E6">
        <v>4283</v>
      </c>
      <c r="F6" t="s">
        <v>865</v>
      </c>
      <c r="G6" t="s">
        <v>875</v>
      </c>
      <c r="H6" s="3">
        <v>0</v>
      </c>
      <c r="I6" s="3">
        <v>0</v>
      </c>
      <c r="J6" s="3">
        <v>0</v>
      </c>
      <c r="K6" s="3">
        <v>8028.9</v>
      </c>
      <c r="L6" s="3">
        <v>0</v>
      </c>
      <c r="M6" s="3">
        <v>0</v>
      </c>
      <c r="N6" s="3">
        <v>0</v>
      </c>
      <c r="O6" s="3">
        <v>1043.76</v>
      </c>
      <c r="P6" s="3">
        <v>9152.9500000000007</v>
      </c>
      <c r="Q6">
        <v>3</v>
      </c>
    </row>
    <row r="7" spans="1:17" x14ac:dyDescent="0.25">
      <c r="A7" t="s">
        <v>778</v>
      </c>
      <c r="B7" t="s">
        <v>858</v>
      </c>
      <c r="C7" t="s">
        <v>1</v>
      </c>
      <c r="D7" t="s">
        <v>0</v>
      </c>
      <c r="E7">
        <v>6729</v>
      </c>
      <c r="F7" t="s">
        <v>866</v>
      </c>
      <c r="G7" t="s">
        <v>876</v>
      </c>
      <c r="H7" s="3">
        <v>0</v>
      </c>
      <c r="I7" s="3">
        <v>0</v>
      </c>
      <c r="J7" s="3">
        <v>0</v>
      </c>
      <c r="K7" s="3">
        <v>67.2</v>
      </c>
      <c r="L7" s="3">
        <v>0</v>
      </c>
      <c r="M7" s="3">
        <v>0</v>
      </c>
      <c r="N7" s="3">
        <v>0</v>
      </c>
      <c r="O7" s="3">
        <v>8.74</v>
      </c>
      <c r="P7" s="3">
        <v>75.94</v>
      </c>
      <c r="Q7">
        <v>3</v>
      </c>
    </row>
    <row r="8" spans="1:17" x14ac:dyDescent="0.25">
      <c r="A8" t="s">
        <v>778</v>
      </c>
      <c r="B8" t="s">
        <v>779</v>
      </c>
      <c r="C8" t="s">
        <v>1</v>
      </c>
      <c r="D8" t="s">
        <v>0</v>
      </c>
      <c r="E8">
        <v>1881</v>
      </c>
      <c r="F8" t="s">
        <v>865</v>
      </c>
      <c r="G8" t="s">
        <v>875</v>
      </c>
      <c r="H8" s="3">
        <v>0</v>
      </c>
      <c r="I8" s="3">
        <v>0</v>
      </c>
      <c r="J8" s="3">
        <v>0</v>
      </c>
      <c r="K8" s="3">
        <v>1530</v>
      </c>
      <c r="L8" s="3">
        <v>0</v>
      </c>
      <c r="M8" s="3">
        <v>0</v>
      </c>
      <c r="N8" s="3">
        <v>0</v>
      </c>
      <c r="O8" s="3">
        <v>198.9</v>
      </c>
      <c r="P8" s="3">
        <v>1744.2</v>
      </c>
      <c r="Q8">
        <v>3</v>
      </c>
    </row>
    <row r="9" spans="1:17" x14ac:dyDescent="0.25">
      <c r="A9" t="s">
        <v>778</v>
      </c>
      <c r="B9" t="s">
        <v>782</v>
      </c>
      <c r="C9" t="s">
        <v>1</v>
      </c>
      <c r="D9" t="s">
        <v>0</v>
      </c>
      <c r="E9">
        <v>278855</v>
      </c>
      <c r="F9" t="s">
        <v>867</v>
      </c>
      <c r="G9" t="s">
        <v>877</v>
      </c>
      <c r="H9" s="3">
        <v>0</v>
      </c>
      <c r="I9" s="3">
        <v>0</v>
      </c>
      <c r="J9" s="3">
        <v>0</v>
      </c>
      <c r="K9" s="3">
        <v>4.6500000000000004</v>
      </c>
      <c r="L9" s="3">
        <v>0</v>
      </c>
      <c r="M9" s="3">
        <v>0</v>
      </c>
      <c r="N9" s="3">
        <v>0</v>
      </c>
      <c r="O9" s="3">
        <v>0.6</v>
      </c>
      <c r="P9" s="3">
        <v>5.25</v>
      </c>
      <c r="Q9">
        <v>3</v>
      </c>
    </row>
    <row r="10" spans="1:17" x14ac:dyDescent="0.25">
      <c r="A10" t="s">
        <v>778</v>
      </c>
      <c r="B10" t="s">
        <v>859</v>
      </c>
      <c r="C10" t="s">
        <v>1</v>
      </c>
      <c r="D10" t="s">
        <v>0</v>
      </c>
      <c r="E10">
        <v>65</v>
      </c>
      <c r="F10" t="s">
        <v>868</v>
      </c>
      <c r="G10" t="s">
        <v>878</v>
      </c>
      <c r="H10" s="3">
        <v>0</v>
      </c>
      <c r="I10" s="3">
        <v>0</v>
      </c>
      <c r="J10" s="3">
        <v>0</v>
      </c>
      <c r="K10" s="3">
        <v>449.9</v>
      </c>
      <c r="L10" s="3">
        <v>0</v>
      </c>
      <c r="M10" s="3">
        <v>0</v>
      </c>
      <c r="N10" s="3">
        <v>0</v>
      </c>
      <c r="O10" s="3">
        <v>58.49</v>
      </c>
      <c r="P10" s="3">
        <v>508.39</v>
      </c>
      <c r="Q10">
        <v>3</v>
      </c>
    </row>
    <row r="11" spans="1:17" x14ac:dyDescent="0.25">
      <c r="A11" t="s">
        <v>778</v>
      </c>
      <c r="B11" t="s">
        <v>785</v>
      </c>
      <c r="C11" t="s">
        <v>1</v>
      </c>
      <c r="D11" t="s">
        <v>0</v>
      </c>
      <c r="E11">
        <v>1893</v>
      </c>
      <c r="F11" t="s">
        <v>865</v>
      </c>
      <c r="G11" t="s">
        <v>875</v>
      </c>
      <c r="H11" s="3">
        <v>0</v>
      </c>
      <c r="I11" s="3">
        <v>0</v>
      </c>
      <c r="J11" s="3">
        <v>0</v>
      </c>
      <c r="K11" s="3">
        <v>5531.61</v>
      </c>
      <c r="L11" s="3">
        <v>0</v>
      </c>
      <c r="M11" s="3">
        <v>0</v>
      </c>
      <c r="N11" s="3">
        <v>0</v>
      </c>
      <c r="O11" s="3">
        <v>719.11</v>
      </c>
      <c r="P11" s="3">
        <v>6306.04</v>
      </c>
      <c r="Q11">
        <v>3</v>
      </c>
    </row>
    <row r="12" spans="1:17" x14ac:dyDescent="0.25">
      <c r="A12" t="s">
        <v>778</v>
      </c>
      <c r="B12" t="s">
        <v>785</v>
      </c>
      <c r="C12" t="s">
        <v>1</v>
      </c>
      <c r="D12" t="s">
        <v>0</v>
      </c>
      <c r="E12">
        <v>1894</v>
      </c>
      <c r="F12" t="s">
        <v>865</v>
      </c>
      <c r="G12" t="s">
        <v>875</v>
      </c>
      <c r="H12" s="3">
        <v>0</v>
      </c>
      <c r="I12" s="3">
        <v>0</v>
      </c>
      <c r="J12" s="3">
        <v>0</v>
      </c>
      <c r="K12" s="3">
        <v>7823.8</v>
      </c>
      <c r="L12" s="3">
        <v>0</v>
      </c>
      <c r="M12" s="3">
        <v>0</v>
      </c>
      <c r="N12" s="3">
        <v>0</v>
      </c>
      <c r="O12" s="3">
        <v>1017.09</v>
      </c>
      <c r="P12" s="3">
        <v>8919.1299999999992</v>
      </c>
      <c r="Q12">
        <v>3</v>
      </c>
    </row>
    <row r="13" spans="1:17" x14ac:dyDescent="0.25">
      <c r="A13" t="s">
        <v>778</v>
      </c>
      <c r="B13" t="s">
        <v>785</v>
      </c>
      <c r="C13" t="s">
        <v>1</v>
      </c>
      <c r="D13" t="s">
        <v>0</v>
      </c>
      <c r="E13">
        <v>1895</v>
      </c>
      <c r="F13" t="s">
        <v>865</v>
      </c>
      <c r="G13" t="s">
        <v>875</v>
      </c>
      <c r="H13" s="3">
        <v>0</v>
      </c>
      <c r="I13" s="3">
        <v>0</v>
      </c>
      <c r="J13" s="3">
        <v>0</v>
      </c>
      <c r="K13" s="3">
        <v>1278</v>
      </c>
      <c r="L13" s="3">
        <v>0</v>
      </c>
      <c r="M13" s="3">
        <v>0</v>
      </c>
      <c r="N13" s="3">
        <v>0</v>
      </c>
      <c r="O13" s="3">
        <v>166.14</v>
      </c>
      <c r="P13" s="3">
        <v>1456.92</v>
      </c>
      <c r="Q13">
        <v>3</v>
      </c>
    </row>
    <row r="14" spans="1:17" x14ac:dyDescent="0.25">
      <c r="A14" t="s">
        <v>778</v>
      </c>
      <c r="B14" t="s">
        <v>860</v>
      </c>
      <c r="C14" t="s">
        <v>1</v>
      </c>
      <c r="D14" t="s">
        <v>0</v>
      </c>
      <c r="E14">
        <v>6805</v>
      </c>
      <c r="F14" t="s">
        <v>866</v>
      </c>
      <c r="G14" t="s">
        <v>876</v>
      </c>
      <c r="H14" s="3">
        <v>0</v>
      </c>
      <c r="I14" s="3">
        <v>0</v>
      </c>
      <c r="J14" s="3">
        <v>0</v>
      </c>
      <c r="K14" s="3">
        <v>86.4</v>
      </c>
      <c r="L14" s="3">
        <v>0</v>
      </c>
      <c r="M14" s="3">
        <v>0</v>
      </c>
      <c r="N14" s="3">
        <v>0</v>
      </c>
      <c r="O14" s="3">
        <v>11.23</v>
      </c>
      <c r="P14" s="3">
        <v>97.63</v>
      </c>
      <c r="Q14">
        <v>3</v>
      </c>
    </row>
    <row r="15" spans="1:17" x14ac:dyDescent="0.25">
      <c r="A15" t="s">
        <v>778</v>
      </c>
      <c r="B15" t="s">
        <v>860</v>
      </c>
      <c r="C15" t="s">
        <v>1</v>
      </c>
      <c r="D15" t="s">
        <v>0</v>
      </c>
      <c r="E15">
        <v>6806</v>
      </c>
      <c r="F15" t="s">
        <v>866</v>
      </c>
      <c r="G15" t="s">
        <v>876</v>
      </c>
      <c r="H15" s="3">
        <v>0</v>
      </c>
      <c r="I15" s="3">
        <v>0</v>
      </c>
      <c r="J15" s="3">
        <v>0</v>
      </c>
      <c r="K15" s="3">
        <v>150</v>
      </c>
      <c r="L15" s="3">
        <v>0</v>
      </c>
      <c r="M15" s="3">
        <v>0</v>
      </c>
      <c r="N15" s="3">
        <v>0</v>
      </c>
      <c r="O15" s="3">
        <v>19.5</v>
      </c>
      <c r="P15" s="3">
        <v>171</v>
      </c>
      <c r="Q15">
        <v>3</v>
      </c>
    </row>
    <row r="16" spans="1:17" x14ac:dyDescent="0.25">
      <c r="A16" t="s">
        <v>778</v>
      </c>
      <c r="B16" t="s">
        <v>786</v>
      </c>
      <c r="C16" t="s">
        <v>1</v>
      </c>
      <c r="D16" t="s">
        <v>0</v>
      </c>
      <c r="E16">
        <v>1024</v>
      </c>
      <c r="F16" t="s">
        <v>869</v>
      </c>
      <c r="G16" t="s">
        <v>326</v>
      </c>
      <c r="H16" s="3">
        <v>0</v>
      </c>
      <c r="I16" s="3">
        <v>0</v>
      </c>
      <c r="J16" s="3">
        <v>0</v>
      </c>
      <c r="K16" s="3">
        <v>3318.58</v>
      </c>
      <c r="L16" s="3">
        <v>0</v>
      </c>
      <c r="M16" s="3">
        <v>0</v>
      </c>
      <c r="N16" s="3">
        <v>0</v>
      </c>
      <c r="O16" s="3">
        <v>431.42</v>
      </c>
      <c r="P16" s="3">
        <v>3750</v>
      </c>
      <c r="Q16">
        <v>3</v>
      </c>
    </row>
    <row r="17" spans="1:17" x14ac:dyDescent="0.25">
      <c r="A17" t="s">
        <v>778</v>
      </c>
      <c r="B17" t="s">
        <v>861</v>
      </c>
      <c r="C17" t="s">
        <v>1</v>
      </c>
      <c r="D17" t="s">
        <v>0</v>
      </c>
      <c r="E17">
        <v>1032</v>
      </c>
      <c r="F17" t="s">
        <v>869</v>
      </c>
      <c r="G17" t="s">
        <v>326</v>
      </c>
      <c r="H17" s="3">
        <v>0</v>
      </c>
      <c r="I17" s="3">
        <v>0</v>
      </c>
      <c r="J17" s="3">
        <v>0</v>
      </c>
      <c r="K17" s="3">
        <v>8243.36</v>
      </c>
      <c r="L17" s="3">
        <v>0</v>
      </c>
      <c r="M17" s="3">
        <v>0</v>
      </c>
      <c r="N17" s="3">
        <v>0</v>
      </c>
      <c r="O17" s="3">
        <v>1071.6400000000001</v>
      </c>
      <c r="P17" s="3">
        <v>9315</v>
      </c>
      <c r="Q17">
        <v>3</v>
      </c>
    </row>
    <row r="18" spans="1:17" x14ac:dyDescent="0.25">
      <c r="A18" t="s">
        <v>778</v>
      </c>
      <c r="B18" t="s">
        <v>861</v>
      </c>
      <c r="C18" t="s">
        <v>1</v>
      </c>
      <c r="D18" t="s">
        <v>0</v>
      </c>
      <c r="E18">
        <v>1033</v>
      </c>
      <c r="F18" t="s">
        <v>869</v>
      </c>
      <c r="G18" t="s">
        <v>326</v>
      </c>
      <c r="H18" s="3">
        <v>0</v>
      </c>
      <c r="I18" s="3">
        <v>0</v>
      </c>
      <c r="J18" s="3">
        <v>0</v>
      </c>
      <c r="K18" s="3">
        <v>1659.29</v>
      </c>
      <c r="L18" s="3">
        <v>0</v>
      </c>
      <c r="M18" s="3">
        <v>0</v>
      </c>
      <c r="N18" s="3">
        <v>0</v>
      </c>
      <c r="O18" s="3">
        <v>215.71</v>
      </c>
      <c r="P18" s="3">
        <v>1875</v>
      </c>
      <c r="Q18">
        <v>3</v>
      </c>
    </row>
    <row r="19" spans="1:17" x14ac:dyDescent="0.25">
      <c r="A19" t="s">
        <v>778</v>
      </c>
      <c r="B19" t="s">
        <v>788</v>
      </c>
      <c r="C19" t="s">
        <v>1</v>
      </c>
      <c r="D19" t="s">
        <v>0</v>
      </c>
      <c r="E19">
        <v>14846</v>
      </c>
      <c r="F19" t="s">
        <v>870</v>
      </c>
      <c r="G19" t="s">
        <v>879</v>
      </c>
      <c r="H19" s="3">
        <v>0</v>
      </c>
      <c r="I19" s="3">
        <v>0</v>
      </c>
      <c r="J19" s="3">
        <v>0</v>
      </c>
      <c r="K19" s="3">
        <v>102.66</v>
      </c>
      <c r="L19" s="3">
        <v>0</v>
      </c>
      <c r="M19" s="3">
        <v>0</v>
      </c>
      <c r="N19" s="3">
        <v>0</v>
      </c>
      <c r="O19" s="3">
        <v>13.35</v>
      </c>
      <c r="P19" s="3">
        <v>117.04</v>
      </c>
      <c r="Q19">
        <v>3</v>
      </c>
    </row>
    <row r="20" spans="1:17" x14ac:dyDescent="0.25">
      <c r="A20" t="s">
        <v>778</v>
      </c>
      <c r="B20" t="s">
        <v>788</v>
      </c>
      <c r="C20" t="s">
        <v>1</v>
      </c>
      <c r="D20" t="s">
        <v>0</v>
      </c>
      <c r="E20">
        <v>93695</v>
      </c>
      <c r="F20" t="s">
        <v>871</v>
      </c>
      <c r="G20" t="s">
        <v>880</v>
      </c>
      <c r="H20" s="3">
        <v>0</v>
      </c>
      <c r="I20" s="3">
        <v>0</v>
      </c>
      <c r="J20" s="3">
        <v>0</v>
      </c>
      <c r="K20" s="3">
        <v>462</v>
      </c>
      <c r="L20" s="3">
        <v>0</v>
      </c>
      <c r="M20" s="3">
        <v>0</v>
      </c>
      <c r="N20" s="3">
        <v>0</v>
      </c>
      <c r="O20" s="3">
        <v>60.06</v>
      </c>
      <c r="P20" s="3">
        <v>522.05999999999995</v>
      </c>
      <c r="Q20">
        <v>3</v>
      </c>
    </row>
    <row r="21" spans="1:17" x14ac:dyDescent="0.25">
      <c r="A21" t="s">
        <v>778</v>
      </c>
      <c r="B21" t="s">
        <v>788</v>
      </c>
      <c r="C21" t="s">
        <v>1</v>
      </c>
      <c r="D21" t="s">
        <v>0</v>
      </c>
      <c r="E21">
        <v>71</v>
      </c>
      <c r="F21" t="s">
        <v>868</v>
      </c>
      <c r="G21" t="s">
        <v>878</v>
      </c>
      <c r="H21" s="3">
        <v>0</v>
      </c>
      <c r="I21" s="3">
        <v>0</v>
      </c>
      <c r="J21" s="3">
        <v>0</v>
      </c>
      <c r="K21" s="3">
        <v>219.5</v>
      </c>
      <c r="L21" s="3">
        <v>0</v>
      </c>
      <c r="M21" s="3">
        <v>0</v>
      </c>
      <c r="N21" s="3">
        <v>0</v>
      </c>
      <c r="O21" s="3">
        <v>28.54</v>
      </c>
      <c r="P21" s="3">
        <v>248.04</v>
      </c>
      <c r="Q21">
        <v>3</v>
      </c>
    </row>
    <row r="22" spans="1:17" x14ac:dyDescent="0.25">
      <c r="A22" t="s">
        <v>778</v>
      </c>
      <c r="B22" t="s">
        <v>790</v>
      </c>
      <c r="C22" t="s">
        <v>1</v>
      </c>
      <c r="D22" t="s">
        <v>0</v>
      </c>
      <c r="E22">
        <v>1048</v>
      </c>
      <c r="F22" t="s">
        <v>869</v>
      </c>
      <c r="G22" t="s">
        <v>326</v>
      </c>
      <c r="H22" s="3">
        <v>0</v>
      </c>
      <c r="I22" s="3">
        <v>0</v>
      </c>
      <c r="J22" s="3">
        <v>0</v>
      </c>
      <c r="K22" s="3">
        <v>3159.3</v>
      </c>
      <c r="L22" s="3">
        <v>0</v>
      </c>
      <c r="M22" s="3">
        <v>0</v>
      </c>
      <c r="N22" s="3">
        <v>0</v>
      </c>
      <c r="O22" s="3">
        <v>410.71</v>
      </c>
      <c r="P22" s="3">
        <v>3570.01</v>
      </c>
      <c r="Q22">
        <v>3</v>
      </c>
    </row>
    <row r="23" spans="1:17" x14ac:dyDescent="0.25">
      <c r="A23" t="s">
        <v>778</v>
      </c>
      <c r="B23" t="s">
        <v>792</v>
      </c>
      <c r="C23" t="s">
        <v>1</v>
      </c>
      <c r="D23" t="s">
        <v>0</v>
      </c>
      <c r="E23">
        <v>1930</v>
      </c>
      <c r="F23" t="s">
        <v>865</v>
      </c>
      <c r="G23" t="s">
        <v>875</v>
      </c>
      <c r="H23" s="3">
        <v>0</v>
      </c>
      <c r="I23" s="3">
        <v>0</v>
      </c>
      <c r="J23" s="3">
        <v>0</v>
      </c>
      <c r="K23" s="3">
        <v>58.26</v>
      </c>
      <c r="L23" s="3">
        <v>0</v>
      </c>
      <c r="M23" s="3">
        <v>0</v>
      </c>
      <c r="N23" s="3">
        <v>0</v>
      </c>
      <c r="O23" s="3">
        <v>7.57</v>
      </c>
      <c r="P23" s="3">
        <v>65.83</v>
      </c>
      <c r="Q23">
        <v>3</v>
      </c>
    </row>
    <row r="24" spans="1:17" x14ac:dyDescent="0.25">
      <c r="A24" t="s">
        <v>778</v>
      </c>
      <c r="B24" t="s">
        <v>793</v>
      </c>
      <c r="C24" t="s">
        <v>1</v>
      </c>
      <c r="D24" t="s">
        <v>0</v>
      </c>
      <c r="E24">
        <v>1076</v>
      </c>
      <c r="F24" t="s">
        <v>869</v>
      </c>
      <c r="G24" t="s">
        <v>326</v>
      </c>
      <c r="H24" s="3">
        <v>0</v>
      </c>
      <c r="I24" s="3">
        <v>0</v>
      </c>
      <c r="J24" s="3">
        <v>0</v>
      </c>
      <c r="K24" s="3">
        <v>3318.58</v>
      </c>
      <c r="L24" s="3">
        <v>0</v>
      </c>
      <c r="M24" s="3">
        <v>0</v>
      </c>
      <c r="N24" s="3">
        <v>0</v>
      </c>
      <c r="O24" s="3">
        <v>431.42</v>
      </c>
      <c r="P24" s="3">
        <v>3750</v>
      </c>
      <c r="Q24">
        <v>3</v>
      </c>
    </row>
    <row r="25" spans="1:17" x14ac:dyDescent="0.25">
      <c r="A25" t="s">
        <v>778</v>
      </c>
      <c r="B25" t="s">
        <v>793</v>
      </c>
      <c r="C25" t="s">
        <v>1</v>
      </c>
      <c r="D25" t="s">
        <v>0</v>
      </c>
      <c r="E25">
        <v>93841</v>
      </c>
      <c r="F25" t="s">
        <v>871</v>
      </c>
      <c r="G25" t="s">
        <v>880</v>
      </c>
      <c r="H25" s="3">
        <v>0</v>
      </c>
      <c r="I25" s="3">
        <v>0</v>
      </c>
      <c r="J25" s="3">
        <v>0</v>
      </c>
      <c r="K25" s="3">
        <v>224</v>
      </c>
      <c r="L25" s="3">
        <v>0</v>
      </c>
      <c r="M25" s="3">
        <v>0</v>
      </c>
      <c r="N25" s="3">
        <v>0</v>
      </c>
      <c r="O25" s="3">
        <v>29.12</v>
      </c>
      <c r="P25" s="3">
        <v>253.12</v>
      </c>
      <c r="Q25">
        <v>3</v>
      </c>
    </row>
    <row r="26" spans="1:17" x14ac:dyDescent="0.25">
      <c r="A26" t="s">
        <v>778</v>
      </c>
      <c r="B26" t="s">
        <v>862</v>
      </c>
      <c r="C26" t="s">
        <v>1</v>
      </c>
      <c r="D26" t="s">
        <v>0</v>
      </c>
      <c r="E26">
        <v>47316</v>
      </c>
      <c r="F26" t="s">
        <v>872</v>
      </c>
      <c r="G26" t="s">
        <v>881</v>
      </c>
      <c r="H26" s="3">
        <v>0</v>
      </c>
      <c r="I26" s="3">
        <v>0</v>
      </c>
      <c r="J26" s="3">
        <v>0</v>
      </c>
      <c r="K26" s="3">
        <v>69.87</v>
      </c>
      <c r="L26" s="3">
        <v>0</v>
      </c>
      <c r="M26" s="3">
        <v>0</v>
      </c>
      <c r="N26" s="3">
        <v>0</v>
      </c>
      <c r="O26" s="3">
        <v>9.08</v>
      </c>
      <c r="P26" s="3">
        <v>78.95</v>
      </c>
      <c r="Q26">
        <v>3</v>
      </c>
    </row>
    <row r="27" spans="1:17" x14ac:dyDescent="0.25">
      <c r="A27" t="s">
        <v>825</v>
      </c>
      <c r="B27" t="s">
        <v>882</v>
      </c>
      <c r="C27" t="s">
        <v>1</v>
      </c>
      <c r="D27" t="s">
        <v>0</v>
      </c>
      <c r="E27">
        <v>92490</v>
      </c>
      <c r="F27" t="s">
        <v>871</v>
      </c>
      <c r="G27" t="s">
        <v>880</v>
      </c>
      <c r="H27" s="3">
        <v>0</v>
      </c>
      <c r="I27" s="3">
        <v>0</v>
      </c>
      <c r="J27" s="3">
        <v>0</v>
      </c>
      <c r="K27" s="3">
        <v>72</v>
      </c>
      <c r="L27" s="3">
        <v>0</v>
      </c>
      <c r="M27" s="3">
        <v>0</v>
      </c>
      <c r="N27" s="3">
        <v>0</v>
      </c>
      <c r="O27" s="3">
        <v>9.36</v>
      </c>
      <c r="P27" s="3">
        <v>81.36</v>
      </c>
      <c r="Q27">
        <v>3</v>
      </c>
    </row>
    <row r="28" spans="1:17" x14ac:dyDescent="0.25">
      <c r="A28" t="s">
        <v>825</v>
      </c>
      <c r="B28" t="s">
        <v>788</v>
      </c>
      <c r="C28" t="s">
        <v>1</v>
      </c>
      <c r="D28" t="s">
        <v>0</v>
      </c>
      <c r="E28">
        <v>1912</v>
      </c>
      <c r="F28" t="s">
        <v>865</v>
      </c>
      <c r="G28" t="s">
        <v>875</v>
      </c>
      <c r="H28" s="3">
        <v>0</v>
      </c>
      <c r="I28" s="3">
        <v>0</v>
      </c>
      <c r="J28" s="3">
        <v>0</v>
      </c>
      <c r="K28" s="3">
        <v>583.45000000000005</v>
      </c>
      <c r="L28" s="3">
        <v>0</v>
      </c>
      <c r="M28" s="3">
        <v>0</v>
      </c>
      <c r="N28" s="3">
        <v>0</v>
      </c>
      <c r="O28" s="3">
        <v>75.849999999999994</v>
      </c>
      <c r="P28" s="3">
        <v>665.13</v>
      </c>
      <c r="Q28">
        <v>3</v>
      </c>
    </row>
    <row r="29" spans="1:17" x14ac:dyDescent="0.25">
      <c r="A29" t="s">
        <v>825</v>
      </c>
      <c r="B29" t="s">
        <v>790</v>
      </c>
      <c r="C29" t="s">
        <v>1</v>
      </c>
      <c r="D29" t="s">
        <v>0</v>
      </c>
      <c r="E29">
        <v>1922</v>
      </c>
      <c r="F29" t="s">
        <v>865</v>
      </c>
      <c r="G29" t="s">
        <v>875</v>
      </c>
      <c r="H29" s="3">
        <v>0</v>
      </c>
      <c r="I29" s="3">
        <v>0</v>
      </c>
      <c r="J29" s="3">
        <v>0</v>
      </c>
      <c r="K29" s="3">
        <v>6084</v>
      </c>
      <c r="L29" s="3">
        <v>0</v>
      </c>
      <c r="M29" s="3">
        <v>0</v>
      </c>
      <c r="N29" s="3">
        <v>0</v>
      </c>
      <c r="O29" s="3">
        <v>790.92</v>
      </c>
      <c r="P29" s="3">
        <v>6935.76</v>
      </c>
      <c r="Q29">
        <v>3</v>
      </c>
    </row>
    <row r="30" spans="1:17" x14ac:dyDescent="0.25">
      <c r="A30" t="s">
        <v>825</v>
      </c>
      <c r="B30" t="s">
        <v>794</v>
      </c>
      <c r="C30" t="s">
        <v>1</v>
      </c>
      <c r="D30" t="s">
        <v>0</v>
      </c>
      <c r="E30">
        <v>75</v>
      </c>
      <c r="F30" t="s">
        <v>868</v>
      </c>
      <c r="G30" t="s">
        <v>878</v>
      </c>
      <c r="H30" s="3">
        <v>0</v>
      </c>
      <c r="I30" s="3">
        <v>0</v>
      </c>
      <c r="J30" s="3">
        <v>0</v>
      </c>
      <c r="K30" s="3">
        <v>242.5</v>
      </c>
      <c r="L30" s="3">
        <v>0</v>
      </c>
      <c r="M30" s="3">
        <v>0</v>
      </c>
      <c r="N30" s="3">
        <v>0</v>
      </c>
      <c r="O30" s="3">
        <v>31.53</v>
      </c>
      <c r="P30" s="3">
        <v>274.02999999999997</v>
      </c>
      <c r="Q30">
        <v>3</v>
      </c>
    </row>
    <row r="31" spans="1:17" x14ac:dyDescent="0.25">
      <c r="A31" t="s">
        <v>825</v>
      </c>
      <c r="B31" t="s">
        <v>826</v>
      </c>
      <c r="C31" t="s">
        <v>1</v>
      </c>
      <c r="D31" t="s">
        <v>0</v>
      </c>
      <c r="E31">
        <v>47335</v>
      </c>
      <c r="F31" t="s">
        <v>872</v>
      </c>
      <c r="G31" t="s">
        <v>881</v>
      </c>
      <c r="H31" s="3">
        <v>0</v>
      </c>
      <c r="I31" s="3">
        <v>0</v>
      </c>
      <c r="J31" s="3">
        <v>0</v>
      </c>
      <c r="K31" s="3">
        <v>392</v>
      </c>
      <c r="L31" s="3">
        <v>0</v>
      </c>
      <c r="M31" s="3">
        <v>0</v>
      </c>
      <c r="N31" s="3">
        <v>0</v>
      </c>
      <c r="O31" s="3">
        <v>50.96</v>
      </c>
      <c r="P31" s="3">
        <v>446.88</v>
      </c>
      <c r="Q31">
        <v>3</v>
      </c>
    </row>
    <row r="32" spans="1:17" x14ac:dyDescent="0.25">
      <c r="A32" t="s">
        <v>825</v>
      </c>
      <c r="B32" t="s">
        <v>827</v>
      </c>
      <c r="C32" t="s">
        <v>1</v>
      </c>
      <c r="D32" t="s">
        <v>0</v>
      </c>
      <c r="E32">
        <v>1</v>
      </c>
      <c r="F32" t="s">
        <v>866</v>
      </c>
      <c r="G32" t="s">
        <v>876</v>
      </c>
      <c r="H32" s="3">
        <v>0</v>
      </c>
      <c r="I32" s="3">
        <v>0</v>
      </c>
      <c r="J32" s="3">
        <v>0</v>
      </c>
      <c r="K32" s="3">
        <v>9</v>
      </c>
      <c r="L32" s="3">
        <v>0</v>
      </c>
      <c r="M32" s="3">
        <v>0</v>
      </c>
      <c r="N32" s="3">
        <v>0</v>
      </c>
      <c r="O32" s="3">
        <v>1.17</v>
      </c>
      <c r="P32" s="3">
        <v>10.17</v>
      </c>
      <c r="Q32">
        <v>3</v>
      </c>
    </row>
    <row r="33" spans="1:17" x14ac:dyDescent="0.25">
      <c r="A33" t="s">
        <v>825</v>
      </c>
      <c r="B33" t="s">
        <v>827</v>
      </c>
      <c r="C33" t="s">
        <v>1</v>
      </c>
      <c r="D33" t="s">
        <v>0</v>
      </c>
      <c r="E33">
        <v>6994</v>
      </c>
      <c r="F33" t="s">
        <v>866</v>
      </c>
      <c r="G33" t="s">
        <v>876</v>
      </c>
      <c r="H33" s="3">
        <v>0</v>
      </c>
      <c r="I33" s="3">
        <v>0</v>
      </c>
      <c r="J33" s="3">
        <v>0</v>
      </c>
      <c r="K33" s="3">
        <v>86.4</v>
      </c>
      <c r="L33" s="3">
        <v>0</v>
      </c>
      <c r="M33" s="3">
        <v>0</v>
      </c>
      <c r="N33" s="3">
        <v>0</v>
      </c>
      <c r="O33" s="3">
        <v>11.23</v>
      </c>
      <c r="P33" s="3">
        <v>97.63</v>
      </c>
      <c r="Q33">
        <v>3</v>
      </c>
    </row>
    <row r="34" spans="1:17" x14ac:dyDescent="0.25">
      <c r="A34" t="s">
        <v>825</v>
      </c>
      <c r="B34" t="s">
        <v>828</v>
      </c>
      <c r="C34" t="s">
        <v>1</v>
      </c>
      <c r="D34" t="s">
        <v>0</v>
      </c>
      <c r="E34">
        <v>2452086</v>
      </c>
      <c r="F34" t="s">
        <v>888</v>
      </c>
      <c r="G34" t="s">
        <v>890</v>
      </c>
      <c r="H34" s="3">
        <v>0</v>
      </c>
      <c r="I34" s="3">
        <v>0</v>
      </c>
      <c r="J34" s="3">
        <v>0</v>
      </c>
      <c r="K34" s="3">
        <v>4.58</v>
      </c>
      <c r="L34" s="3">
        <v>0</v>
      </c>
      <c r="M34" s="3">
        <v>0</v>
      </c>
      <c r="N34" s="3">
        <v>0</v>
      </c>
      <c r="O34" s="3">
        <v>0.6</v>
      </c>
      <c r="P34" s="3">
        <v>5.18</v>
      </c>
      <c r="Q34">
        <v>3</v>
      </c>
    </row>
    <row r="35" spans="1:17" x14ac:dyDescent="0.25">
      <c r="A35" t="s">
        <v>825</v>
      </c>
      <c r="B35" t="s">
        <v>828</v>
      </c>
      <c r="C35" t="s">
        <v>1</v>
      </c>
      <c r="D35" t="s">
        <v>0</v>
      </c>
      <c r="E35">
        <v>1958</v>
      </c>
      <c r="F35" t="s">
        <v>865</v>
      </c>
      <c r="G35" t="s">
        <v>875</v>
      </c>
      <c r="H35" s="3">
        <v>0</v>
      </c>
      <c r="I35" s="3">
        <v>0</v>
      </c>
      <c r="J35" s="3">
        <v>0</v>
      </c>
      <c r="K35" s="3">
        <v>384</v>
      </c>
      <c r="L35" s="3">
        <v>0</v>
      </c>
      <c r="M35" s="3">
        <v>0</v>
      </c>
      <c r="N35" s="3">
        <v>0</v>
      </c>
      <c r="O35" s="3">
        <v>49.92</v>
      </c>
      <c r="P35" s="3">
        <v>437.76</v>
      </c>
      <c r="Q35">
        <v>3</v>
      </c>
    </row>
    <row r="36" spans="1:17" x14ac:dyDescent="0.25">
      <c r="A36" t="s">
        <v>825</v>
      </c>
      <c r="B36" t="s">
        <v>828</v>
      </c>
      <c r="C36" t="s">
        <v>1</v>
      </c>
      <c r="D36" t="s">
        <v>0</v>
      </c>
      <c r="E36">
        <v>1104</v>
      </c>
      <c r="F36" t="s">
        <v>869</v>
      </c>
      <c r="G36" t="s">
        <v>326</v>
      </c>
      <c r="H36" s="3">
        <v>0</v>
      </c>
      <c r="I36" s="3">
        <v>0</v>
      </c>
      <c r="J36" s="3">
        <v>0</v>
      </c>
      <c r="K36" s="3">
        <v>442.48</v>
      </c>
      <c r="L36" s="3">
        <v>0</v>
      </c>
      <c r="M36" s="3">
        <v>0</v>
      </c>
      <c r="N36" s="3">
        <v>0</v>
      </c>
      <c r="O36" s="3">
        <v>57.52</v>
      </c>
      <c r="P36" s="3">
        <v>500</v>
      </c>
      <c r="Q36">
        <v>3</v>
      </c>
    </row>
    <row r="37" spans="1:17" ht="14.25" customHeight="1" x14ac:dyDescent="0.25">
      <c r="A37" t="s">
        <v>825</v>
      </c>
      <c r="B37" t="s">
        <v>831</v>
      </c>
      <c r="C37" t="s">
        <v>1</v>
      </c>
      <c r="D37" t="s">
        <v>0</v>
      </c>
      <c r="E37">
        <v>94033</v>
      </c>
      <c r="F37" t="s">
        <v>871</v>
      </c>
      <c r="G37" t="s">
        <v>880</v>
      </c>
      <c r="H37" s="3">
        <v>0</v>
      </c>
      <c r="I37" s="3">
        <v>0</v>
      </c>
      <c r="J37" s="3">
        <v>0</v>
      </c>
      <c r="K37" s="3">
        <v>120.57</v>
      </c>
      <c r="L37" s="3">
        <v>0</v>
      </c>
      <c r="M37" s="3">
        <v>0</v>
      </c>
      <c r="N37" s="3">
        <v>0</v>
      </c>
      <c r="O37" s="3">
        <v>15.67</v>
      </c>
      <c r="P37" s="3">
        <v>136.24</v>
      </c>
      <c r="Q37">
        <v>3</v>
      </c>
    </row>
    <row r="38" spans="1:17" x14ac:dyDescent="0.25">
      <c r="A38" t="s">
        <v>825</v>
      </c>
      <c r="B38" t="s">
        <v>883</v>
      </c>
      <c r="C38" t="s">
        <v>1</v>
      </c>
      <c r="D38" t="s">
        <v>0</v>
      </c>
      <c r="E38">
        <v>70</v>
      </c>
      <c r="F38" t="s">
        <v>866</v>
      </c>
      <c r="G38" t="s">
        <v>876</v>
      </c>
      <c r="H38" s="3">
        <v>0</v>
      </c>
      <c r="I38" s="3">
        <v>0</v>
      </c>
      <c r="J38" s="3">
        <v>0</v>
      </c>
      <c r="K38" s="3">
        <v>322.39999999999998</v>
      </c>
      <c r="L38" s="3">
        <v>0</v>
      </c>
      <c r="M38" s="3">
        <v>0</v>
      </c>
      <c r="N38" s="3">
        <v>0</v>
      </c>
      <c r="O38" s="3">
        <v>41.91</v>
      </c>
      <c r="P38" s="3">
        <v>367.53</v>
      </c>
      <c r="Q38">
        <v>3</v>
      </c>
    </row>
    <row r="39" spans="1:17" x14ac:dyDescent="0.25">
      <c r="A39" t="s">
        <v>825</v>
      </c>
      <c r="B39" t="s">
        <v>833</v>
      </c>
      <c r="C39" t="s">
        <v>1</v>
      </c>
      <c r="D39" t="s">
        <v>0</v>
      </c>
      <c r="E39">
        <v>94114</v>
      </c>
      <c r="F39" t="s">
        <v>871</v>
      </c>
      <c r="G39" t="s">
        <v>880</v>
      </c>
      <c r="H39" s="3">
        <v>0</v>
      </c>
      <c r="I39" s="3">
        <v>0</v>
      </c>
      <c r="J39" s="3">
        <v>0</v>
      </c>
      <c r="K39" s="3">
        <v>77</v>
      </c>
      <c r="L39" s="3">
        <v>0</v>
      </c>
      <c r="M39" s="3">
        <v>0</v>
      </c>
      <c r="N39" s="3">
        <v>0</v>
      </c>
      <c r="O39" s="3">
        <v>10.01</v>
      </c>
      <c r="P39" s="3">
        <v>87.01</v>
      </c>
      <c r="Q39">
        <v>3</v>
      </c>
    </row>
    <row r="40" spans="1:17" x14ac:dyDescent="0.25">
      <c r="A40" t="s">
        <v>825</v>
      </c>
      <c r="B40" t="s">
        <v>833</v>
      </c>
      <c r="C40" t="s">
        <v>1</v>
      </c>
      <c r="D40" t="s">
        <v>0</v>
      </c>
      <c r="E40">
        <v>94110</v>
      </c>
      <c r="F40" t="s">
        <v>871</v>
      </c>
      <c r="G40" t="s">
        <v>880</v>
      </c>
      <c r="H40" s="3">
        <v>0</v>
      </c>
      <c r="I40" s="3">
        <v>0</v>
      </c>
      <c r="J40" s="3">
        <v>0</v>
      </c>
      <c r="K40" s="3">
        <v>26.85</v>
      </c>
      <c r="L40" s="3">
        <v>0</v>
      </c>
      <c r="M40" s="3">
        <v>0</v>
      </c>
      <c r="N40" s="3">
        <v>0</v>
      </c>
      <c r="O40" s="3">
        <v>3.49</v>
      </c>
      <c r="P40" s="3">
        <v>30.34</v>
      </c>
      <c r="Q40">
        <v>3</v>
      </c>
    </row>
    <row r="41" spans="1:17" x14ac:dyDescent="0.25">
      <c r="A41" t="s">
        <v>825</v>
      </c>
      <c r="B41" t="s">
        <v>833</v>
      </c>
      <c r="C41" t="s">
        <v>1</v>
      </c>
      <c r="D41" t="s">
        <v>0</v>
      </c>
      <c r="E41">
        <v>94111</v>
      </c>
      <c r="F41" t="s">
        <v>871</v>
      </c>
      <c r="G41" t="s">
        <v>880</v>
      </c>
      <c r="H41" s="3">
        <v>0</v>
      </c>
      <c r="I41" s="3">
        <v>0</v>
      </c>
      <c r="J41" s="3">
        <v>0</v>
      </c>
      <c r="K41" s="3">
        <v>44.76</v>
      </c>
      <c r="L41" s="3">
        <v>0</v>
      </c>
      <c r="M41" s="3">
        <v>0</v>
      </c>
      <c r="N41" s="3">
        <v>0</v>
      </c>
      <c r="O41" s="3">
        <v>5.82</v>
      </c>
      <c r="P41" s="3">
        <v>50.58</v>
      </c>
      <c r="Q41">
        <v>3</v>
      </c>
    </row>
    <row r="42" spans="1:17" x14ac:dyDescent="0.25">
      <c r="A42" t="s">
        <v>825</v>
      </c>
      <c r="B42" t="s">
        <v>833</v>
      </c>
      <c r="C42" t="s">
        <v>1</v>
      </c>
      <c r="D42" t="s">
        <v>0</v>
      </c>
      <c r="E42">
        <v>15164</v>
      </c>
      <c r="F42" t="s">
        <v>870</v>
      </c>
      <c r="G42" t="s">
        <v>879</v>
      </c>
      <c r="H42" s="3">
        <v>0</v>
      </c>
      <c r="I42" s="3">
        <v>0</v>
      </c>
      <c r="J42" s="3">
        <v>0</v>
      </c>
      <c r="K42" s="3">
        <v>154.34</v>
      </c>
      <c r="L42" s="3">
        <v>0</v>
      </c>
      <c r="M42" s="3">
        <v>0</v>
      </c>
      <c r="N42" s="3">
        <v>0</v>
      </c>
      <c r="O42" s="3">
        <v>20.059999999999999</v>
      </c>
      <c r="P42" s="3">
        <v>175.94</v>
      </c>
      <c r="Q42">
        <v>3</v>
      </c>
    </row>
    <row r="43" spans="1:17" x14ac:dyDescent="0.25">
      <c r="A43" t="s">
        <v>825</v>
      </c>
      <c r="B43" t="s">
        <v>833</v>
      </c>
      <c r="C43" t="s">
        <v>1</v>
      </c>
      <c r="D43" t="s">
        <v>0</v>
      </c>
      <c r="E43">
        <v>75</v>
      </c>
      <c r="F43" t="s">
        <v>866</v>
      </c>
      <c r="G43" t="s">
        <v>876</v>
      </c>
      <c r="H43" s="3">
        <v>0</v>
      </c>
      <c r="I43" s="3">
        <v>0</v>
      </c>
      <c r="J43" s="3">
        <v>0</v>
      </c>
      <c r="K43" s="3">
        <v>486</v>
      </c>
      <c r="L43" s="3">
        <v>0</v>
      </c>
      <c r="M43" s="3">
        <v>0</v>
      </c>
      <c r="N43" s="3">
        <v>0</v>
      </c>
      <c r="O43" s="3">
        <v>63.18</v>
      </c>
      <c r="P43" s="3">
        <v>554.04</v>
      </c>
      <c r="Q43">
        <v>3</v>
      </c>
    </row>
    <row r="44" spans="1:17" x14ac:dyDescent="0.25">
      <c r="A44" t="s">
        <v>825</v>
      </c>
      <c r="B44" t="s">
        <v>884</v>
      </c>
      <c r="C44" t="s">
        <v>1</v>
      </c>
      <c r="D44" t="s">
        <v>0</v>
      </c>
      <c r="E44">
        <v>47842</v>
      </c>
      <c r="F44" t="s">
        <v>872</v>
      </c>
      <c r="G44" t="s">
        <v>881</v>
      </c>
      <c r="H44" s="3">
        <v>0</v>
      </c>
      <c r="I44" s="3">
        <v>0</v>
      </c>
      <c r="J44" s="3">
        <v>0</v>
      </c>
      <c r="K44" s="3">
        <v>960</v>
      </c>
      <c r="L44" s="3">
        <v>0</v>
      </c>
      <c r="M44" s="3">
        <v>0</v>
      </c>
      <c r="N44" s="3">
        <v>0</v>
      </c>
      <c r="O44" s="3">
        <v>124.8</v>
      </c>
      <c r="P44" s="3">
        <v>1094.4000000000001</v>
      </c>
      <c r="Q44">
        <v>3</v>
      </c>
    </row>
    <row r="45" spans="1:17" x14ac:dyDescent="0.25">
      <c r="A45" t="s">
        <v>825</v>
      </c>
      <c r="B45" t="s">
        <v>497</v>
      </c>
      <c r="C45" t="s">
        <v>1</v>
      </c>
      <c r="D45" t="s">
        <v>0</v>
      </c>
      <c r="E45">
        <v>6</v>
      </c>
      <c r="F45" t="s">
        <v>864</v>
      </c>
      <c r="G45" t="s">
        <v>874</v>
      </c>
      <c r="H45" s="3">
        <v>0</v>
      </c>
      <c r="I45" s="3">
        <v>0</v>
      </c>
      <c r="J45" s="3">
        <v>0</v>
      </c>
      <c r="K45" s="3">
        <v>442.48</v>
      </c>
      <c r="L45" s="3">
        <v>0</v>
      </c>
      <c r="M45" s="3">
        <v>0</v>
      </c>
      <c r="N45" s="3">
        <v>0</v>
      </c>
      <c r="O45" s="3">
        <v>57.52</v>
      </c>
      <c r="P45" s="3">
        <v>500</v>
      </c>
      <c r="Q45">
        <v>3</v>
      </c>
    </row>
    <row r="46" spans="1:17" x14ac:dyDescent="0.25">
      <c r="A46" t="s">
        <v>825</v>
      </c>
      <c r="B46" t="s">
        <v>497</v>
      </c>
      <c r="C46" t="s">
        <v>1</v>
      </c>
      <c r="D46" t="s">
        <v>0</v>
      </c>
      <c r="E46">
        <v>94202</v>
      </c>
      <c r="F46" t="s">
        <v>871</v>
      </c>
      <c r="G46" t="s">
        <v>880</v>
      </c>
      <c r="H46" s="3">
        <v>0</v>
      </c>
      <c r="I46" s="3">
        <v>0</v>
      </c>
      <c r="J46" s="3">
        <v>0</v>
      </c>
      <c r="K46" s="3">
        <v>388.22</v>
      </c>
      <c r="L46" s="3">
        <v>0</v>
      </c>
      <c r="M46" s="3">
        <v>0</v>
      </c>
      <c r="N46" s="3">
        <v>0</v>
      </c>
      <c r="O46" s="3">
        <v>50.47</v>
      </c>
      <c r="P46" s="3">
        <v>438.69</v>
      </c>
      <c r="Q46">
        <v>3</v>
      </c>
    </row>
    <row r="47" spans="1:17" x14ac:dyDescent="0.25">
      <c r="A47" t="s">
        <v>825</v>
      </c>
      <c r="B47" t="s">
        <v>885</v>
      </c>
      <c r="C47" t="s">
        <v>1</v>
      </c>
      <c r="D47" t="s">
        <v>0</v>
      </c>
      <c r="E47">
        <v>48002</v>
      </c>
      <c r="F47" t="s">
        <v>872</v>
      </c>
      <c r="G47" t="s">
        <v>881</v>
      </c>
      <c r="H47" s="3">
        <v>0</v>
      </c>
      <c r="I47" s="3">
        <v>0</v>
      </c>
      <c r="J47" s="3">
        <v>0</v>
      </c>
      <c r="K47" s="3">
        <v>98</v>
      </c>
      <c r="L47" s="3">
        <v>0</v>
      </c>
      <c r="M47" s="3">
        <v>0</v>
      </c>
      <c r="N47" s="3">
        <v>0</v>
      </c>
      <c r="O47" s="3">
        <v>12.74</v>
      </c>
      <c r="P47" s="3">
        <v>110.74</v>
      </c>
      <c r="Q47">
        <v>3</v>
      </c>
    </row>
    <row r="48" spans="1:17" x14ac:dyDescent="0.25">
      <c r="A48" t="s">
        <v>825</v>
      </c>
      <c r="B48" t="s">
        <v>837</v>
      </c>
      <c r="C48" t="s">
        <v>1</v>
      </c>
      <c r="D48" t="s">
        <v>0</v>
      </c>
      <c r="E48">
        <v>600</v>
      </c>
      <c r="F48" t="s">
        <v>870</v>
      </c>
      <c r="G48" t="s">
        <v>879</v>
      </c>
      <c r="H48" s="3">
        <v>0</v>
      </c>
      <c r="I48" s="3">
        <v>0</v>
      </c>
      <c r="J48" s="3">
        <v>0</v>
      </c>
      <c r="K48" s="3">
        <v>102.66</v>
      </c>
      <c r="L48" s="3">
        <v>0</v>
      </c>
      <c r="M48" s="3">
        <v>0</v>
      </c>
      <c r="N48" s="3">
        <v>0</v>
      </c>
      <c r="O48" s="3">
        <v>13.35</v>
      </c>
      <c r="P48" s="3">
        <v>117.04</v>
      </c>
      <c r="Q48">
        <v>3</v>
      </c>
    </row>
    <row r="49" spans="1:17" x14ac:dyDescent="0.25">
      <c r="A49" t="s">
        <v>825</v>
      </c>
      <c r="B49" t="s">
        <v>837</v>
      </c>
      <c r="C49" t="s">
        <v>1</v>
      </c>
      <c r="D49" t="s">
        <v>0</v>
      </c>
      <c r="E49">
        <v>48034</v>
      </c>
      <c r="F49" t="s">
        <v>872</v>
      </c>
      <c r="G49" t="s">
        <v>881</v>
      </c>
      <c r="H49" s="3">
        <v>0</v>
      </c>
      <c r="I49" s="3">
        <v>0</v>
      </c>
      <c r="J49" s="3">
        <v>0</v>
      </c>
      <c r="K49" s="3">
        <v>192.92</v>
      </c>
      <c r="L49" s="3">
        <v>0</v>
      </c>
      <c r="M49" s="3">
        <v>0</v>
      </c>
      <c r="N49" s="3">
        <v>0</v>
      </c>
      <c r="O49" s="3">
        <v>25.08</v>
      </c>
      <c r="P49" s="3">
        <v>219.93</v>
      </c>
      <c r="Q49">
        <v>3</v>
      </c>
    </row>
    <row r="50" spans="1:17" x14ac:dyDescent="0.25">
      <c r="A50" t="s">
        <v>825</v>
      </c>
      <c r="B50" t="s">
        <v>886</v>
      </c>
      <c r="C50" t="s">
        <v>1</v>
      </c>
      <c r="D50" t="s">
        <v>0</v>
      </c>
      <c r="E50">
        <v>180</v>
      </c>
      <c r="F50" t="s">
        <v>866</v>
      </c>
      <c r="G50" t="s">
        <v>876</v>
      </c>
      <c r="H50" s="3">
        <v>0</v>
      </c>
      <c r="I50" s="3">
        <v>0</v>
      </c>
      <c r="J50" s="3">
        <v>0</v>
      </c>
      <c r="K50" s="3">
        <v>700</v>
      </c>
      <c r="L50" s="3">
        <v>0</v>
      </c>
      <c r="M50" s="3">
        <v>0</v>
      </c>
      <c r="N50" s="3">
        <v>0</v>
      </c>
      <c r="O50" s="3">
        <v>91</v>
      </c>
      <c r="P50" s="3">
        <v>791</v>
      </c>
      <c r="Q50">
        <v>3</v>
      </c>
    </row>
    <row r="51" spans="1:17" x14ac:dyDescent="0.25">
      <c r="A51" t="s">
        <v>825</v>
      </c>
      <c r="B51" t="s">
        <v>886</v>
      </c>
      <c r="C51" t="s">
        <v>1</v>
      </c>
      <c r="D51" t="s">
        <v>0</v>
      </c>
      <c r="E51">
        <v>181</v>
      </c>
      <c r="F51" t="s">
        <v>866</v>
      </c>
      <c r="G51" t="s">
        <v>876</v>
      </c>
      <c r="H51" s="3">
        <v>0</v>
      </c>
      <c r="I51" s="3">
        <v>0</v>
      </c>
      <c r="J51" s="3">
        <v>0</v>
      </c>
      <c r="K51" s="3">
        <v>100</v>
      </c>
      <c r="L51" s="3">
        <v>0</v>
      </c>
      <c r="M51" s="3">
        <v>0</v>
      </c>
      <c r="N51" s="3">
        <v>0</v>
      </c>
      <c r="O51" s="3">
        <v>13</v>
      </c>
      <c r="P51" s="3">
        <v>113</v>
      </c>
      <c r="Q51">
        <v>3</v>
      </c>
    </row>
    <row r="52" spans="1:17" x14ac:dyDescent="0.25">
      <c r="A52" t="s">
        <v>825</v>
      </c>
      <c r="B52" t="s">
        <v>887</v>
      </c>
      <c r="C52" t="s">
        <v>1</v>
      </c>
      <c r="D52" t="s">
        <v>0</v>
      </c>
      <c r="E52">
        <v>90</v>
      </c>
      <c r="F52" t="s">
        <v>868</v>
      </c>
      <c r="G52" t="s">
        <v>878</v>
      </c>
      <c r="H52" s="3">
        <v>0</v>
      </c>
      <c r="I52" s="3">
        <v>0</v>
      </c>
      <c r="J52" s="3">
        <v>0</v>
      </c>
      <c r="K52" s="3">
        <v>1656</v>
      </c>
      <c r="L52" s="3">
        <v>0</v>
      </c>
      <c r="M52" s="3">
        <v>0</v>
      </c>
      <c r="N52" s="3">
        <v>0</v>
      </c>
      <c r="O52" s="3">
        <v>215.28</v>
      </c>
      <c r="P52" s="3">
        <v>1871.28</v>
      </c>
      <c r="Q52">
        <v>3</v>
      </c>
    </row>
    <row r="53" spans="1:17" x14ac:dyDescent="0.25">
      <c r="A53" t="s">
        <v>825</v>
      </c>
      <c r="B53" t="s">
        <v>887</v>
      </c>
      <c r="C53" t="s">
        <v>1</v>
      </c>
      <c r="D53" t="s">
        <v>0</v>
      </c>
      <c r="E53">
        <v>88</v>
      </c>
      <c r="F53" t="s">
        <v>868</v>
      </c>
      <c r="G53" t="s">
        <v>878</v>
      </c>
      <c r="H53" s="3">
        <v>0</v>
      </c>
      <c r="I53" s="3">
        <v>0</v>
      </c>
      <c r="J53" s="3">
        <v>0</v>
      </c>
      <c r="K53" s="3">
        <v>10285</v>
      </c>
      <c r="L53" s="3">
        <v>0</v>
      </c>
      <c r="M53" s="3">
        <v>0</v>
      </c>
      <c r="N53" s="3">
        <v>0</v>
      </c>
      <c r="O53" s="3">
        <v>1337.05</v>
      </c>
      <c r="P53" s="3">
        <v>11622.05</v>
      </c>
      <c r="Q53">
        <v>3</v>
      </c>
    </row>
    <row r="54" spans="1:17" x14ac:dyDescent="0.25">
      <c r="A54" t="s">
        <v>825</v>
      </c>
      <c r="B54" t="s">
        <v>887</v>
      </c>
      <c r="C54" t="s">
        <v>1</v>
      </c>
      <c r="D54" t="s">
        <v>0</v>
      </c>
      <c r="E54">
        <v>48284</v>
      </c>
      <c r="F54" t="s">
        <v>872</v>
      </c>
      <c r="G54" t="s">
        <v>881</v>
      </c>
      <c r="H54" s="3">
        <v>0</v>
      </c>
      <c r="I54" s="3">
        <v>0</v>
      </c>
      <c r="J54" s="3">
        <v>0</v>
      </c>
      <c r="K54" s="3">
        <v>524.4</v>
      </c>
      <c r="L54" s="3">
        <v>0</v>
      </c>
      <c r="M54" s="3">
        <v>0</v>
      </c>
      <c r="N54" s="3">
        <v>0</v>
      </c>
      <c r="O54" s="3">
        <v>68.17</v>
      </c>
      <c r="P54" s="3">
        <v>597.80999999999995</v>
      </c>
      <c r="Q54">
        <v>3</v>
      </c>
    </row>
    <row r="55" spans="1:17" x14ac:dyDescent="0.25">
      <c r="A55" t="s">
        <v>825</v>
      </c>
      <c r="B55" t="s">
        <v>887</v>
      </c>
      <c r="C55" t="s">
        <v>1</v>
      </c>
      <c r="D55" t="s">
        <v>0</v>
      </c>
      <c r="E55">
        <v>48317</v>
      </c>
      <c r="F55" t="s">
        <v>872</v>
      </c>
      <c r="G55" t="s">
        <v>881</v>
      </c>
      <c r="H55" s="3">
        <v>0</v>
      </c>
      <c r="I55" s="3">
        <v>0</v>
      </c>
      <c r="J55" s="3">
        <v>0</v>
      </c>
      <c r="K55" s="3">
        <v>122</v>
      </c>
      <c r="L55" s="3">
        <v>0</v>
      </c>
      <c r="M55" s="3">
        <v>0</v>
      </c>
      <c r="N55" s="3">
        <v>0</v>
      </c>
      <c r="O55" s="3">
        <v>15.86</v>
      </c>
      <c r="P55" s="3">
        <v>139.08000000000001</v>
      </c>
      <c r="Q55">
        <v>3</v>
      </c>
    </row>
    <row r="56" spans="1:17" x14ac:dyDescent="0.25">
      <c r="A56" t="s">
        <v>825</v>
      </c>
      <c r="B56" t="s">
        <v>839</v>
      </c>
      <c r="C56" t="s">
        <v>1</v>
      </c>
      <c r="D56" t="s">
        <v>0</v>
      </c>
      <c r="E56">
        <v>1428</v>
      </c>
      <c r="F56" t="s">
        <v>889</v>
      </c>
      <c r="G56" t="s">
        <v>891</v>
      </c>
      <c r="H56" s="3">
        <v>0</v>
      </c>
      <c r="I56" s="3">
        <v>0</v>
      </c>
      <c r="J56" s="3">
        <v>0</v>
      </c>
      <c r="K56" s="3">
        <v>16.14</v>
      </c>
      <c r="L56" s="3">
        <v>0</v>
      </c>
      <c r="M56" s="3">
        <v>0</v>
      </c>
      <c r="N56" s="3">
        <v>0</v>
      </c>
      <c r="O56" s="3">
        <v>2.1</v>
      </c>
      <c r="P56" s="3">
        <v>18.239999999999998</v>
      </c>
      <c r="Q56">
        <v>3</v>
      </c>
    </row>
    <row r="57" spans="1:17" x14ac:dyDescent="0.25">
      <c r="A57" t="s">
        <v>825</v>
      </c>
      <c r="B57" t="s">
        <v>839</v>
      </c>
      <c r="C57" t="s">
        <v>1</v>
      </c>
      <c r="D57" t="s">
        <v>0</v>
      </c>
      <c r="E57">
        <v>89</v>
      </c>
      <c r="F57" t="s">
        <v>868</v>
      </c>
      <c r="G57" t="s">
        <v>878</v>
      </c>
      <c r="H57" s="3">
        <v>0</v>
      </c>
      <c r="I57" s="3">
        <v>0</v>
      </c>
      <c r="J57" s="3">
        <v>0</v>
      </c>
      <c r="K57" s="3">
        <v>2244</v>
      </c>
      <c r="L57" s="3">
        <v>0</v>
      </c>
      <c r="M57" s="3">
        <v>0</v>
      </c>
      <c r="N57" s="3">
        <v>0</v>
      </c>
      <c r="O57" s="3">
        <v>291.72000000000003</v>
      </c>
      <c r="P57" s="3">
        <v>2535.7199999999998</v>
      </c>
      <c r="Q57">
        <v>3</v>
      </c>
    </row>
    <row r="58" spans="1:17" x14ac:dyDescent="0.25">
      <c r="A58" t="s">
        <v>485</v>
      </c>
      <c r="B58" t="s">
        <v>490</v>
      </c>
      <c r="C58" t="s">
        <v>1</v>
      </c>
      <c r="D58" t="s">
        <v>0</v>
      </c>
      <c r="E58" s="38" t="s">
        <v>563</v>
      </c>
      <c r="F58" s="4" t="s">
        <v>328</v>
      </c>
      <c r="G58" t="s">
        <v>329</v>
      </c>
      <c r="H58" s="3">
        <v>0</v>
      </c>
      <c r="I58" s="3">
        <v>0</v>
      </c>
      <c r="J58" s="3">
        <v>0</v>
      </c>
      <c r="K58" s="3">
        <v>192</v>
      </c>
      <c r="L58" s="3">
        <v>0</v>
      </c>
      <c r="M58" s="3">
        <v>0</v>
      </c>
      <c r="N58" s="3">
        <v>0</v>
      </c>
      <c r="O58" s="3">
        <v>24.96</v>
      </c>
      <c r="P58" s="3">
        <v>216.96</v>
      </c>
      <c r="Q58">
        <v>3</v>
      </c>
    </row>
    <row r="59" spans="1:17" x14ac:dyDescent="0.25">
      <c r="A59" t="s">
        <v>485</v>
      </c>
      <c r="B59" t="s">
        <v>491</v>
      </c>
      <c r="C59" t="s">
        <v>1</v>
      </c>
      <c r="D59" t="s">
        <v>0</v>
      </c>
      <c r="E59" s="38" t="s">
        <v>564</v>
      </c>
      <c r="F59" s="4" t="s">
        <v>314</v>
      </c>
      <c r="G59" t="s">
        <v>319</v>
      </c>
      <c r="H59" s="3">
        <v>0</v>
      </c>
      <c r="I59" s="3">
        <v>0</v>
      </c>
      <c r="J59" s="3">
        <v>0</v>
      </c>
      <c r="K59" s="3">
        <v>196</v>
      </c>
      <c r="L59" s="3">
        <v>0</v>
      </c>
      <c r="M59" s="3">
        <v>0</v>
      </c>
      <c r="N59" s="3">
        <v>0</v>
      </c>
      <c r="O59" s="3">
        <v>25.48</v>
      </c>
      <c r="P59" s="3">
        <v>221.48</v>
      </c>
      <c r="Q59">
        <v>3</v>
      </c>
    </row>
    <row r="60" spans="1:17" x14ac:dyDescent="0.25">
      <c r="A60" t="s">
        <v>485</v>
      </c>
      <c r="B60" t="s">
        <v>492</v>
      </c>
      <c r="C60" t="s">
        <v>1</v>
      </c>
      <c r="D60" t="s">
        <v>0</v>
      </c>
      <c r="E60" s="38" t="s">
        <v>565</v>
      </c>
      <c r="F60" s="4" t="s">
        <v>566</v>
      </c>
      <c r="G60" t="s">
        <v>702</v>
      </c>
      <c r="H60" s="3">
        <v>0</v>
      </c>
      <c r="I60" s="3">
        <v>0</v>
      </c>
      <c r="J60" s="3">
        <v>0</v>
      </c>
      <c r="K60" s="37">
        <v>52</v>
      </c>
      <c r="L60" s="3">
        <v>0</v>
      </c>
      <c r="M60" s="3">
        <v>0</v>
      </c>
      <c r="N60" s="3">
        <v>0</v>
      </c>
      <c r="O60" s="3">
        <v>6.76</v>
      </c>
      <c r="P60" s="3">
        <v>58.76</v>
      </c>
      <c r="Q60">
        <v>3</v>
      </c>
    </row>
    <row r="61" spans="1:17" x14ac:dyDescent="0.25">
      <c r="A61" t="s">
        <v>485</v>
      </c>
      <c r="B61" t="s">
        <v>493</v>
      </c>
      <c r="C61" t="s">
        <v>1</v>
      </c>
      <c r="D61" t="s">
        <v>0</v>
      </c>
      <c r="E61" s="38" t="s">
        <v>567</v>
      </c>
      <c r="F61" s="4" t="s">
        <v>568</v>
      </c>
      <c r="G61" t="s">
        <v>703</v>
      </c>
      <c r="H61" s="3">
        <v>0</v>
      </c>
      <c r="I61" s="3">
        <v>0</v>
      </c>
      <c r="J61" s="3">
        <v>0</v>
      </c>
      <c r="K61" s="37">
        <v>27.48</v>
      </c>
      <c r="L61" s="3">
        <v>0</v>
      </c>
      <c r="M61" s="3">
        <v>0</v>
      </c>
      <c r="N61" s="3">
        <v>0</v>
      </c>
      <c r="O61" s="3">
        <v>3.5724</v>
      </c>
      <c r="P61" s="3">
        <v>31.052399999999999</v>
      </c>
      <c r="Q61">
        <v>3</v>
      </c>
    </row>
    <row r="62" spans="1:17" x14ac:dyDescent="0.25">
      <c r="A62" t="s">
        <v>485</v>
      </c>
      <c r="B62" t="s">
        <v>493</v>
      </c>
      <c r="C62" t="s">
        <v>1</v>
      </c>
      <c r="D62" t="s">
        <v>0</v>
      </c>
      <c r="E62" s="38" t="s">
        <v>569</v>
      </c>
      <c r="F62" s="4" t="s">
        <v>570</v>
      </c>
      <c r="G62" t="s">
        <v>704</v>
      </c>
      <c r="H62" s="3">
        <v>0</v>
      </c>
      <c r="I62" s="3">
        <v>0</v>
      </c>
      <c r="J62" s="3">
        <v>0</v>
      </c>
      <c r="K62" s="37">
        <v>6.83</v>
      </c>
      <c r="L62" s="3">
        <v>0</v>
      </c>
      <c r="M62" s="3">
        <v>0</v>
      </c>
      <c r="N62" s="3">
        <v>0</v>
      </c>
      <c r="O62" s="3">
        <v>0.88790000000000002</v>
      </c>
      <c r="P62" s="3">
        <v>7.7179000000000002</v>
      </c>
      <c r="Q62">
        <v>3</v>
      </c>
    </row>
    <row r="63" spans="1:17" x14ac:dyDescent="0.25">
      <c r="A63" t="s">
        <v>485</v>
      </c>
      <c r="B63" t="s">
        <v>493</v>
      </c>
      <c r="C63" t="s">
        <v>1</v>
      </c>
      <c r="D63" t="s">
        <v>0</v>
      </c>
      <c r="E63" s="38" t="s">
        <v>571</v>
      </c>
      <c r="F63" s="4" t="s">
        <v>566</v>
      </c>
      <c r="G63" t="s">
        <v>702</v>
      </c>
      <c r="H63" s="3">
        <v>0</v>
      </c>
      <c r="I63" s="3">
        <v>0</v>
      </c>
      <c r="J63" s="3">
        <v>0</v>
      </c>
      <c r="K63" s="37">
        <v>42</v>
      </c>
      <c r="L63" s="3">
        <v>0</v>
      </c>
      <c r="M63" s="3">
        <v>0</v>
      </c>
      <c r="N63" s="3">
        <v>0</v>
      </c>
      <c r="O63" s="3">
        <v>5.46</v>
      </c>
      <c r="P63" s="3">
        <v>47.46</v>
      </c>
      <c r="Q63">
        <v>3</v>
      </c>
    </row>
    <row r="64" spans="1:17" x14ac:dyDescent="0.25">
      <c r="A64" t="s">
        <v>485</v>
      </c>
      <c r="B64" t="s">
        <v>493</v>
      </c>
      <c r="C64" t="s">
        <v>1</v>
      </c>
      <c r="D64" t="s">
        <v>0</v>
      </c>
      <c r="E64" s="38" t="s">
        <v>572</v>
      </c>
      <c r="F64" s="4" t="s">
        <v>311</v>
      </c>
      <c r="G64" t="s">
        <v>338</v>
      </c>
      <c r="H64" s="3">
        <v>0</v>
      </c>
      <c r="I64" s="3">
        <v>0</v>
      </c>
      <c r="J64" s="3">
        <v>0</v>
      </c>
      <c r="K64" s="37">
        <v>182</v>
      </c>
      <c r="L64" s="3">
        <v>0</v>
      </c>
      <c r="M64" s="3">
        <v>0</v>
      </c>
      <c r="N64" s="3">
        <v>0</v>
      </c>
      <c r="O64" s="3">
        <v>23.66</v>
      </c>
      <c r="P64" s="3">
        <v>205.66</v>
      </c>
      <c r="Q64">
        <v>3</v>
      </c>
    </row>
    <row r="65" spans="1:17" x14ac:dyDescent="0.25">
      <c r="A65" t="s">
        <v>485</v>
      </c>
      <c r="B65" t="s">
        <v>494</v>
      </c>
      <c r="C65" t="s">
        <v>1</v>
      </c>
      <c r="D65" t="s">
        <v>0</v>
      </c>
      <c r="E65" s="38" t="s">
        <v>573</v>
      </c>
      <c r="F65" s="4" t="s">
        <v>574</v>
      </c>
      <c r="G65" t="s">
        <v>705</v>
      </c>
      <c r="H65" s="3">
        <v>0</v>
      </c>
      <c r="I65" s="3">
        <v>0</v>
      </c>
      <c r="J65" s="3">
        <v>0</v>
      </c>
      <c r="K65" s="37">
        <v>79.2</v>
      </c>
      <c r="L65" s="3">
        <v>0</v>
      </c>
      <c r="M65" s="3">
        <v>0</v>
      </c>
      <c r="N65" s="3">
        <v>0</v>
      </c>
      <c r="O65" s="3">
        <v>10.296000000000001</v>
      </c>
      <c r="P65" s="3">
        <v>89.496000000000009</v>
      </c>
      <c r="Q65">
        <v>3</v>
      </c>
    </row>
    <row r="66" spans="1:17" x14ac:dyDescent="0.25">
      <c r="A66" t="s">
        <v>485</v>
      </c>
      <c r="B66" t="s">
        <v>494</v>
      </c>
      <c r="C66" t="s">
        <v>1</v>
      </c>
      <c r="D66" t="s">
        <v>0</v>
      </c>
      <c r="E66" s="38" t="s">
        <v>575</v>
      </c>
      <c r="F66" s="4" t="s">
        <v>576</v>
      </c>
      <c r="G66" t="s">
        <v>706</v>
      </c>
      <c r="H66" s="3">
        <v>0</v>
      </c>
      <c r="I66" s="3">
        <v>0</v>
      </c>
      <c r="J66" s="3">
        <v>0</v>
      </c>
      <c r="K66" s="37">
        <v>530.97</v>
      </c>
      <c r="L66" s="3">
        <v>0</v>
      </c>
      <c r="M66" s="3">
        <v>0</v>
      </c>
      <c r="N66" s="3">
        <v>0</v>
      </c>
      <c r="O66" s="3">
        <v>69.0261</v>
      </c>
      <c r="P66" s="3">
        <v>599.99610000000007</v>
      </c>
      <c r="Q66">
        <v>3</v>
      </c>
    </row>
    <row r="67" spans="1:17" x14ac:dyDescent="0.25">
      <c r="A67" t="s">
        <v>485</v>
      </c>
      <c r="B67" t="s">
        <v>495</v>
      </c>
      <c r="C67" t="s">
        <v>1</v>
      </c>
      <c r="D67" t="s">
        <v>0</v>
      </c>
      <c r="E67" s="38" t="s">
        <v>577</v>
      </c>
      <c r="F67" s="4" t="s">
        <v>578</v>
      </c>
      <c r="G67" t="s">
        <v>707</v>
      </c>
      <c r="H67" s="3">
        <v>0</v>
      </c>
      <c r="I67" s="3">
        <v>0</v>
      </c>
      <c r="J67" s="3">
        <v>0</v>
      </c>
      <c r="K67" s="37">
        <v>20.5</v>
      </c>
      <c r="L67" s="3">
        <v>0</v>
      </c>
      <c r="M67" s="3">
        <v>0</v>
      </c>
      <c r="N67" s="3">
        <v>0</v>
      </c>
      <c r="O67" s="3">
        <v>2.665</v>
      </c>
      <c r="P67" s="3">
        <v>23.164999999999999</v>
      </c>
      <c r="Q67">
        <v>3</v>
      </c>
    </row>
    <row r="68" spans="1:17" x14ac:dyDescent="0.25">
      <c r="A68" t="s">
        <v>485</v>
      </c>
      <c r="B68" t="s">
        <v>495</v>
      </c>
      <c r="C68" t="s">
        <v>1</v>
      </c>
      <c r="D68" t="s">
        <v>0</v>
      </c>
      <c r="E68" s="38" t="s">
        <v>579</v>
      </c>
      <c r="F68" s="4" t="s">
        <v>580</v>
      </c>
      <c r="G68" t="s">
        <v>708</v>
      </c>
      <c r="H68" s="3">
        <v>0</v>
      </c>
      <c r="I68" s="3">
        <v>0</v>
      </c>
      <c r="J68" s="3">
        <v>0</v>
      </c>
      <c r="K68" s="37">
        <v>7.93</v>
      </c>
      <c r="L68" s="3">
        <v>0</v>
      </c>
      <c r="M68" s="3">
        <v>0</v>
      </c>
      <c r="N68" s="3">
        <v>0</v>
      </c>
      <c r="O68" s="3">
        <v>1.0308999999999999</v>
      </c>
      <c r="P68" s="3">
        <v>10.000899999999998</v>
      </c>
      <c r="Q68">
        <v>3</v>
      </c>
    </row>
    <row r="69" spans="1:17" x14ac:dyDescent="0.25">
      <c r="A69" t="s">
        <v>485</v>
      </c>
      <c r="B69" t="s">
        <v>496</v>
      </c>
      <c r="C69" t="s">
        <v>1</v>
      </c>
      <c r="D69" t="s">
        <v>0</v>
      </c>
      <c r="E69" s="38" t="s">
        <v>581</v>
      </c>
      <c r="F69" s="4" t="s">
        <v>314</v>
      </c>
      <c r="G69" t="s">
        <v>319</v>
      </c>
      <c r="H69" s="3">
        <v>0</v>
      </c>
      <c r="I69" s="3">
        <v>0</v>
      </c>
      <c r="J69" s="3">
        <v>0</v>
      </c>
      <c r="K69" s="37">
        <v>364.12</v>
      </c>
      <c r="L69" s="3">
        <v>0</v>
      </c>
      <c r="M69" s="3">
        <v>0</v>
      </c>
      <c r="N69" s="3">
        <v>0</v>
      </c>
      <c r="O69" s="3">
        <v>47.335599999999999</v>
      </c>
      <c r="P69" s="3">
        <v>411.4556</v>
      </c>
      <c r="Q69">
        <v>3</v>
      </c>
    </row>
    <row r="70" spans="1:17" x14ac:dyDescent="0.25">
      <c r="A70" t="s">
        <v>485</v>
      </c>
      <c r="B70" t="s">
        <v>497</v>
      </c>
      <c r="C70" t="s">
        <v>1</v>
      </c>
      <c r="D70" t="s">
        <v>0</v>
      </c>
      <c r="E70" s="38" t="s">
        <v>582</v>
      </c>
      <c r="F70" s="4" t="s">
        <v>315</v>
      </c>
      <c r="G70" t="s">
        <v>316</v>
      </c>
      <c r="H70" s="3">
        <v>0</v>
      </c>
      <c r="I70" s="3">
        <v>0</v>
      </c>
      <c r="J70" s="3">
        <v>0</v>
      </c>
      <c r="K70" s="37">
        <v>388.22</v>
      </c>
      <c r="L70" s="3">
        <v>0</v>
      </c>
      <c r="M70" s="3">
        <v>0</v>
      </c>
      <c r="N70" s="3">
        <v>0</v>
      </c>
      <c r="O70" s="3">
        <v>50.468600000000002</v>
      </c>
      <c r="P70" s="3">
        <v>438.68860000000001</v>
      </c>
      <c r="Q70">
        <v>3</v>
      </c>
    </row>
    <row r="71" spans="1:17" x14ac:dyDescent="0.25">
      <c r="A71" t="s">
        <v>485</v>
      </c>
      <c r="B71" t="s">
        <v>498</v>
      </c>
      <c r="C71" t="s">
        <v>1</v>
      </c>
      <c r="D71" t="s">
        <v>0</v>
      </c>
      <c r="E71" s="38" t="s">
        <v>583</v>
      </c>
      <c r="F71" s="4" t="s">
        <v>574</v>
      </c>
      <c r="G71" t="s">
        <v>705</v>
      </c>
      <c r="H71" s="3">
        <v>0</v>
      </c>
      <c r="I71" s="3">
        <v>0</v>
      </c>
      <c r="J71" s="3">
        <v>0</v>
      </c>
      <c r="K71" s="37">
        <v>138.94</v>
      </c>
      <c r="L71" s="3">
        <v>0</v>
      </c>
      <c r="M71" s="3">
        <v>0</v>
      </c>
      <c r="N71" s="3">
        <v>0</v>
      </c>
      <c r="O71" s="3">
        <v>18.062200000000001</v>
      </c>
      <c r="P71" s="3">
        <v>157.00219999999999</v>
      </c>
      <c r="Q71">
        <v>3</v>
      </c>
    </row>
    <row r="72" spans="1:17" x14ac:dyDescent="0.25">
      <c r="A72" t="s">
        <v>485</v>
      </c>
      <c r="B72" t="s">
        <v>498</v>
      </c>
      <c r="C72" t="s">
        <v>1</v>
      </c>
      <c r="D72" t="s">
        <v>0</v>
      </c>
      <c r="E72" s="38" t="s">
        <v>584</v>
      </c>
      <c r="F72" s="4" t="s">
        <v>314</v>
      </c>
      <c r="G72" t="s">
        <v>319</v>
      </c>
      <c r="H72" s="3">
        <v>0</v>
      </c>
      <c r="I72" s="3">
        <v>0</v>
      </c>
      <c r="J72" s="3">
        <v>0</v>
      </c>
      <c r="K72" s="37">
        <v>162</v>
      </c>
      <c r="L72" s="3">
        <v>0</v>
      </c>
      <c r="M72" s="3">
        <v>0</v>
      </c>
      <c r="N72" s="3">
        <v>0</v>
      </c>
      <c r="O72" s="3">
        <v>21.060000000000002</v>
      </c>
      <c r="P72" s="3">
        <v>183.06</v>
      </c>
      <c r="Q72">
        <v>3</v>
      </c>
    </row>
    <row r="73" spans="1:17" x14ac:dyDescent="0.25">
      <c r="A73" t="s">
        <v>485</v>
      </c>
      <c r="B73" t="s">
        <v>498</v>
      </c>
      <c r="C73" t="s">
        <v>1</v>
      </c>
      <c r="D73" t="s">
        <v>0</v>
      </c>
      <c r="E73" s="38" t="s">
        <v>310</v>
      </c>
      <c r="F73" s="4" t="s">
        <v>293</v>
      </c>
      <c r="G73" t="s">
        <v>294</v>
      </c>
      <c r="H73" s="3">
        <v>0</v>
      </c>
      <c r="I73" s="3">
        <v>0</v>
      </c>
      <c r="J73" s="3">
        <v>0</v>
      </c>
      <c r="K73" s="37">
        <v>442.48</v>
      </c>
      <c r="L73" s="3">
        <v>0</v>
      </c>
      <c r="M73" s="3">
        <v>0</v>
      </c>
      <c r="N73" s="3">
        <v>0</v>
      </c>
      <c r="O73" s="3">
        <v>57.522400000000005</v>
      </c>
      <c r="P73" s="3">
        <v>500.00240000000002</v>
      </c>
      <c r="Q73">
        <v>3</v>
      </c>
    </row>
    <row r="74" spans="1:17" x14ac:dyDescent="0.25">
      <c r="A74" t="s">
        <v>485</v>
      </c>
      <c r="B74" t="s">
        <v>499</v>
      </c>
      <c r="C74" t="s">
        <v>1</v>
      </c>
      <c r="D74" t="s">
        <v>0</v>
      </c>
      <c r="E74" s="38" t="s">
        <v>585</v>
      </c>
      <c r="F74" s="4" t="s">
        <v>320</v>
      </c>
      <c r="G74" t="s">
        <v>321</v>
      </c>
      <c r="H74" s="3">
        <v>0</v>
      </c>
      <c r="I74" s="3">
        <v>0</v>
      </c>
      <c r="J74" s="3">
        <v>0</v>
      </c>
      <c r="K74" s="37">
        <v>312.5</v>
      </c>
      <c r="L74" s="3">
        <v>0</v>
      </c>
      <c r="M74" s="3">
        <v>0</v>
      </c>
      <c r="N74" s="3">
        <v>0</v>
      </c>
      <c r="O74" s="3">
        <v>40.625</v>
      </c>
      <c r="P74" s="3">
        <v>353.125</v>
      </c>
      <c r="Q74">
        <v>3</v>
      </c>
    </row>
    <row r="75" spans="1:17" x14ac:dyDescent="0.25">
      <c r="A75" t="s">
        <v>485</v>
      </c>
      <c r="B75" t="s">
        <v>500</v>
      </c>
      <c r="C75" t="s">
        <v>1</v>
      </c>
      <c r="D75" t="s">
        <v>0</v>
      </c>
      <c r="E75" s="38" t="s">
        <v>586</v>
      </c>
      <c r="F75" s="4" t="s">
        <v>325</v>
      </c>
      <c r="G75" t="s">
        <v>326</v>
      </c>
      <c r="H75" s="3">
        <v>0</v>
      </c>
      <c r="I75" s="3">
        <v>0</v>
      </c>
      <c r="J75" s="3">
        <v>0</v>
      </c>
      <c r="K75" s="37">
        <v>3159.3</v>
      </c>
      <c r="L75" s="3">
        <v>0</v>
      </c>
      <c r="M75" s="3">
        <v>0</v>
      </c>
      <c r="N75" s="3">
        <v>0</v>
      </c>
      <c r="O75" s="3">
        <v>410.70900000000006</v>
      </c>
      <c r="P75" s="3">
        <v>3570.009</v>
      </c>
      <c r="Q75">
        <v>3</v>
      </c>
    </row>
    <row r="76" spans="1:17" x14ac:dyDescent="0.25">
      <c r="A76" t="s">
        <v>485</v>
      </c>
      <c r="B76" t="s">
        <v>501</v>
      </c>
      <c r="C76" t="s">
        <v>1</v>
      </c>
      <c r="D76" t="s">
        <v>0</v>
      </c>
      <c r="E76" s="38" t="s">
        <v>587</v>
      </c>
      <c r="F76" s="4" t="s">
        <v>588</v>
      </c>
      <c r="G76" t="s">
        <v>709</v>
      </c>
      <c r="H76" s="3">
        <v>0</v>
      </c>
      <c r="I76" s="3">
        <v>0</v>
      </c>
      <c r="J76" s="3">
        <v>0</v>
      </c>
      <c r="K76" s="37">
        <v>544</v>
      </c>
      <c r="L76" s="3">
        <v>0</v>
      </c>
      <c r="M76" s="3">
        <v>0</v>
      </c>
      <c r="N76" s="3">
        <v>0</v>
      </c>
      <c r="O76" s="3">
        <v>70.72</v>
      </c>
      <c r="P76" s="3">
        <v>614.72</v>
      </c>
      <c r="Q76">
        <v>3</v>
      </c>
    </row>
    <row r="77" spans="1:17" x14ac:dyDescent="0.25">
      <c r="A77" t="s">
        <v>485</v>
      </c>
      <c r="B77" t="s">
        <v>501</v>
      </c>
      <c r="C77" t="s">
        <v>1</v>
      </c>
      <c r="D77" t="s">
        <v>0</v>
      </c>
      <c r="E77" s="38" t="s">
        <v>589</v>
      </c>
      <c r="F77" s="4" t="s">
        <v>566</v>
      </c>
      <c r="G77" t="s">
        <v>702</v>
      </c>
      <c r="H77" s="3">
        <v>0</v>
      </c>
      <c r="I77" s="3">
        <v>0</v>
      </c>
      <c r="J77" s="3">
        <v>0</v>
      </c>
      <c r="K77" s="37">
        <v>8</v>
      </c>
      <c r="L77" s="3">
        <v>0</v>
      </c>
      <c r="M77" s="3">
        <v>0</v>
      </c>
      <c r="N77" s="3">
        <v>0</v>
      </c>
      <c r="O77" s="3">
        <v>1.04</v>
      </c>
      <c r="P77" s="3">
        <v>9.0399999999999991</v>
      </c>
      <c r="Q77">
        <v>3</v>
      </c>
    </row>
    <row r="78" spans="1:17" x14ac:dyDescent="0.25">
      <c r="A78" t="s">
        <v>485</v>
      </c>
      <c r="B78" t="s">
        <v>501</v>
      </c>
      <c r="C78" t="s">
        <v>1</v>
      </c>
      <c r="D78" t="s">
        <v>0</v>
      </c>
      <c r="E78" s="38" t="s">
        <v>590</v>
      </c>
      <c r="F78" s="4" t="s">
        <v>311</v>
      </c>
      <c r="G78" t="s">
        <v>338</v>
      </c>
      <c r="H78" s="3">
        <v>0</v>
      </c>
      <c r="I78" s="3">
        <v>0</v>
      </c>
      <c r="J78" s="3">
        <v>0</v>
      </c>
      <c r="K78" s="37">
        <v>310.81</v>
      </c>
      <c r="L78" s="3">
        <v>0</v>
      </c>
      <c r="M78" s="3">
        <v>0</v>
      </c>
      <c r="N78" s="3">
        <v>0</v>
      </c>
      <c r="O78" s="3">
        <v>40.405300000000004</v>
      </c>
      <c r="P78" s="3">
        <v>351.21530000000001</v>
      </c>
      <c r="Q78">
        <v>3</v>
      </c>
    </row>
    <row r="79" spans="1:17" x14ac:dyDescent="0.25">
      <c r="A79" t="s">
        <v>485</v>
      </c>
      <c r="B79" t="s">
        <v>502</v>
      </c>
      <c r="C79" t="s">
        <v>1</v>
      </c>
      <c r="D79" t="s">
        <v>0</v>
      </c>
      <c r="E79" s="38" t="s">
        <v>591</v>
      </c>
      <c r="F79" s="4" t="s">
        <v>574</v>
      </c>
      <c r="G79" t="s">
        <v>705</v>
      </c>
      <c r="H79" s="3">
        <v>0</v>
      </c>
      <c r="I79" s="3">
        <v>0</v>
      </c>
      <c r="J79" s="3">
        <v>0</v>
      </c>
      <c r="K79" s="37">
        <v>4.5199999999999996</v>
      </c>
      <c r="L79" s="3">
        <v>0</v>
      </c>
      <c r="M79" s="3">
        <v>0</v>
      </c>
      <c r="N79" s="3">
        <v>0</v>
      </c>
      <c r="O79" s="3">
        <v>0.58760000000000001</v>
      </c>
      <c r="P79" s="3">
        <v>5.1075999999999997</v>
      </c>
      <c r="Q79">
        <v>3</v>
      </c>
    </row>
    <row r="80" spans="1:17" x14ac:dyDescent="0.25">
      <c r="A80" t="s">
        <v>485</v>
      </c>
      <c r="B80" t="s">
        <v>503</v>
      </c>
      <c r="C80" t="s">
        <v>1</v>
      </c>
      <c r="D80" t="s">
        <v>0</v>
      </c>
      <c r="E80" s="38" t="s">
        <v>592</v>
      </c>
      <c r="F80" s="4" t="s">
        <v>314</v>
      </c>
      <c r="G80" t="s">
        <v>319</v>
      </c>
      <c r="H80" s="3">
        <v>0</v>
      </c>
      <c r="I80" s="3">
        <v>0</v>
      </c>
      <c r="J80" s="3">
        <v>0</v>
      </c>
      <c r="K80" s="37">
        <v>830.75</v>
      </c>
      <c r="L80" s="3">
        <v>0</v>
      </c>
      <c r="M80" s="3">
        <v>0</v>
      </c>
      <c r="N80" s="3">
        <v>0</v>
      </c>
      <c r="O80" s="3">
        <v>107.9975</v>
      </c>
      <c r="P80" s="3">
        <v>938.74749999999995</v>
      </c>
      <c r="Q80">
        <v>3</v>
      </c>
    </row>
    <row r="81" spans="1:17" x14ac:dyDescent="0.25">
      <c r="A81" t="s">
        <v>485</v>
      </c>
      <c r="B81" t="s">
        <v>504</v>
      </c>
      <c r="C81" t="s">
        <v>1</v>
      </c>
      <c r="D81" t="s">
        <v>0</v>
      </c>
      <c r="E81" s="38" t="s">
        <v>593</v>
      </c>
      <c r="F81" s="4" t="s">
        <v>314</v>
      </c>
      <c r="G81" t="s">
        <v>319</v>
      </c>
      <c r="H81" s="3">
        <v>0</v>
      </c>
      <c r="I81" s="3">
        <v>0</v>
      </c>
      <c r="J81" s="3">
        <v>0</v>
      </c>
      <c r="K81" s="37">
        <v>114</v>
      </c>
      <c r="L81" s="3">
        <v>0</v>
      </c>
      <c r="M81" s="3">
        <v>0</v>
      </c>
      <c r="N81" s="3">
        <v>0</v>
      </c>
      <c r="O81" s="3">
        <v>14.82</v>
      </c>
      <c r="P81" s="3">
        <v>128.82</v>
      </c>
      <c r="Q81">
        <v>3</v>
      </c>
    </row>
    <row r="82" spans="1:17" x14ac:dyDescent="0.25">
      <c r="A82" t="s">
        <v>485</v>
      </c>
      <c r="B82" t="s">
        <v>505</v>
      </c>
      <c r="C82" t="s">
        <v>1</v>
      </c>
      <c r="D82" t="s">
        <v>0</v>
      </c>
      <c r="E82" s="38" t="s">
        <v>594</v>
      </c>
      <c r="F82" s="4" t="s">
        <v>314</v>
      </c>
      <c r="G82" t="s">
        <v>319</v>
      </c>
      <c r="H82" s="3">
        <v>0</v>
      </c>
      <c r="I82" s="3">
        <v>0</v>
      </c>
      <c r="J82" s="3">
        <v>0</v>
      </c>
      <c r="K82" s="37">
        <v>70.95</v>
      </c>
      <c r="L82" s="3">
        <v>0</v>
      </c>
      <c r="M82" s="3">
        <v>0</v>
      </c>
      <c r="N82" s="3">
        <v>0</v>
      </c>
      <c r="O82" s="3">
        <v>9.2235000000000014</v>
      </c>
      <c r="P82" s="3">
        <v>80.173500000000004</v>
      </c>
      <c r="Q82">
        <v>3</v>
      </c>
    </row>
    <row r="83" spans="1:17" x14ac:dyDescent="0.25">
      <c r="A83" t="s">
        <v>485</v>
      </c>
      <c r="B83" t="s">
        <v>505</v>
      </c>
      <c r="C83" t="s">
        <v>1</v>
      </c>
      <c r="D83" t="s">
        <v>0</v>
      </c>
      <c r="E83" s="38" t="s">
        <v>595</v>
      </c>
      <c r="F83" s="4" t="s">
        <v>314</v>
      </c>
      <c r="G83" t="s">
        <v>319</v>
      </c>
      <c r="H83" s="3">
        <v>0</v>
      </c>
      <c r="I83" s="3">
        <v>0</v>
      </c>
      <c r="J83" s="3">
        <v>0</v>
      </c>
      <c r="K83" s="37">
        <v>98</v>
      </c>
      <c r="L83" s="3">
        <v>0</v>
      </c>
      <c r="M83" s="3">
        <v>0</v>
      </c>
      <c r="N83" s="3">
        <v>0</v>
      </c>
      <c r="O83" s="3">
        <v>12.74</v>
      </c>
      <c r="P83" s="3">
        <v>110.74</v>
      </c>
      <c r="Q83">
        <v>3</v>
      </c>
    </row>
    <row r="84" spans="1:17" x14ac:dyDescent="0.25">
      <c r="A84" t="s">
        <v>485</v>
      </c>
      <c r="B84" t="s">
        <v>506</v>
      </c>
      <c r="C84" t="s">
        <v>1</v>
      </c>
      <c r="D84" t="s">
        <v>0</v>
      </c>
      <c r="E84" s="38" t="s">
        <v>596</v>
      </c>
      <c r="F84" s="4" t="s">
        <v>597</v>
      </c>
      <c r="G84" t="s">
        <v>710</v>
      </c>
      <c r="H84" s="3">
        <v>0</v>
      </c>
      <c r="I84" s="3">
        <v>0</v>
      </c>
      <c r="J84" s="3">
        <v>0</v>
      </c>
      <c r="K84" s="37">
        <v>16.5</v>
      </c>
      <c r="L84" s="3">
        <v>0</v>
      </c>
      <c r="M84" s="3">
        <v>0</v>
      </c>
      <c r="N84" s="3">
        <v>0</v>
      </c>
      <c r="O84" s="3">
        <v>2.145</v>
      </c>
      <c r="P84" s="3">
        <v>20.395</v>
      </c>
      <c r="Q84">
        <v>3</v>
      </c>
    </row>
    <row r="85" spans="1:17" x14ac:dyDescent="0.25">
      <c r="A85" t="s">
        <v>485</v>
      </c>
      <c r="B85" t="s">
        <v>507</v>
      </c>
      <c r="C85" t="s">
        <v>1</v>
      </c>
      <c r="D85" t="s">
        <v>0</v>
      </c>
      <c r="E85" s="38" t="s">
        <v>598</v>
      </c>
      <c r="F85" s="4" t="s">
        <v>320</v>
      </c>
      <c r="G85" t="s">
        <v>321</v>
      </c>
      <c r="H85" s="3">
        <v>0</v>
      </c>
      <c r="I85" s="3">
        <v>0</v>
      </c>
      <c r="J85" s="3">
        <v>0</v>
      </c>
      <c r="K85" s="37">
        <v>330</v>
      </c>
      <c r="L85" s="3">
        <v>0</v>
      </c>
      <c r="M85" s="3">
        <v>0</v>
      </c>
      <c r="N85" s="3">
        <v>0</v>
      </c>
      <c r="O85" s="3">
        <v>42.9</v>
      </c>
      <c r="P85" s="3">
        <v>372.9</v>
      </c>
      <c r="Q85">
        <v>3</v>
      </c>
    </row>
    <row r="86" spans="1:17" x14ac:dyDescent="0.25">
      <c r="A86" t="s">
        <v>485</v>
      </c>
      <c r="B86" t="s">
        <v>508</v>
      </c>
      <c r="C86" t="s">
        <v>1</v>
      </c>
      <c r="D86" t="s">
        <v>0</v>
      </c>
      <c r="E86" s="38" t="s">
        <v>599</v>
      </c>
      <c r="F86" s="4" t="s">
        <v>574</v>
      </c>
      <c r="G86" t="s">
        <v>705</v>
      </c>
      <c r="H86" s="3">
        <v>0</v>
      </c>
      <c r="I86" s="3">
        <v>0</v>
      </c>
      <c r="J86" s="3">
        <v>0</v>
      </c>
      <c r="K86" s="37">
        <v>4.5999999999999996</v>
      </c>
      <c r="L86" s="3">
        <v>0</v>
      </c>
      <c r="M86" s="3">
        <v>0</v>
      </c>
      <c r="N86" s="3">
        <v>0</v>
      </c>
      <c r="O86" s="3">
        <v>0.59799999999999998</v>
      </c>
      <c r="P86" s="3">
        <v>5.1979999999999995</v>
      </c>
      <c r="Q86">
        <v>3</v>
      </c>
    </row>
    <row r="87" spans="1:17" x14ac:dyDescent="0.25">
      <c r="A87" t="s">
        <v>485</v>
      </c>
      <c r="B87" t="s">
        <v>508</v>
      </c>
      <c r="C87" t="s">
        <v>1</v>
      </c>
      <c r="D87" t="s">
        <v>0</v>
      </c>
      <c r="E87" s="38" t="s">
        <v>600</v>
      </c>
      <c r="F87" s="4" t="s">
        <v>315</v>
      </c>
      <c r="G87" t="s">
        <v>316</v>
      </c>
      <c r="H87" s="3">
        <v>0</v>
      </c>
      <c r="I87" s="3">
        <v>0</v>
      </c>
      <c r="J87" s="3">
        <v>0</v>
      </c>
      <c r="K87" s="37">
        <v>160.63999999999999</v>
      </c>
      <c r="L87" s="3">
        <v>0</v>
      </c>
      <c r="M87" s="3">
        <v>0</v>
      </c>
      <c r="N87" s="3">
        <v>0</v>
      </c>
      <c r="O87" s="3">
        <v>20.883199999999999</v>
      </c>
      <c r="P87" s="3">
        <v>181.52319999999997</v>
      </c>
      <c r="Q87">
        <v>3</v>
      </c>
    </row>
    <row r="88" spans="1:17" x14ac:dyDescent="0.25">
      <c r="A88" t="s">
        <v>486</v>
      </c>
      <c r="B88" t="s">
        <v>509</v>
      </c>
      <c r="C88" t="s">
        <v>1</v>
      </c>
      <c r="D88" t="s">
        <v>0</v>
      </c>
      <c r="E88" s="38" t="s">
        <v>601</v>
      </c>
      <c r="F88" s="4" t="s">
        <v>315</v>
      </c>
      <c r="G88" t="s">
        <v>316</v>
      </c>
      <c r="H88" s="3">
        <v>0</v>
      </c>
      <c r="I88" s="3">
        <v>0</v>
      </c>
      <c r="J88" s="3">
        <v>0</v>
      </c>
      <c r="K88" s="37">
        <v>27.93</v>
      </c>
      <c r="L88" s="3">
        <v>0</v>
      </c>
      <c r="M88" s="3">
        <v>0</v>
      </c>
      <c r="N88" s="3">
        <v>0</v>
      </c>
      <c r="O88" s="3">
        <v>3.6309</v>
      </c>
      <c r="P88" s="3">
        <v>31.5609</v>
      </c>
      <c r="Q88">
        <v>3</v>
      </c>
    </row>
    <row r="89" spans="1:17" x14ac:dyDescent="0.25">
      <c r="A89" t="s">
        <v>486</v>
      </c>
      <c r="B89" t="s">
        <v>499</v>
      </c>
      <c r="C89" t="s">
        <v>1</v>
      </c>
      <c r="D89" t="s">
        <v>0</v>
      </c>
      <c r="E89" s="38" t="s">
        <v>602</v>
      </c>
      <c r="F89" s="4" t="s">
        <v>315</v>
      </c>
      <c r="G89" t="s">
        <v>316</v>
      </c>
      <c r="H89" s="3">
        <v>0</v>
      </c>
      <c r="I89" s="3">
        <v>0</v>
      </c>
      <c r="J89" s="3">
        <v>0</v>
      </c>
      <c r="K89" s="37">
        <v>1084.81</v>
      </c>
      <c r="L89" s="3">
        <v>0</v>
      </c>
      <c r="M89" s="3">
        <v>0</v>
      </c>
      <c r="N89" s="3">
        <v>0</v>
      </c>
      <c r="O89" s="3">
        <v>141.02529999999999</v>
      </c>
      <c r="P89" s="3">
        <v>1225.8353</v>
      </c>
      <c r="Q89">
        <v>3</v>
      </c>
    </row>
    <row r="90" spans="1:17" x14ac:dyDescent="0.25">
      <c r="A90" t="s">
        <v>486</v>
      </c>
      <c r="B90" t="s">
        <v>510</v>
      </c>
      <c r="C90" t="s">
        <v>1</v>
      </c>
      <c r="D90" t="s">
        <v>0</v>
      </c>
      <c r="E90" s="38" t="s">
        <v>603</v>
      </c>
      <c r="F90" s="4" t="s">
        <v>597</v>
      </c>
      <c r="G90" t="s">
        <v>710</v>
      </c>
      <c r="H90" s="3">
        <v>0</v>
      </c>
      <c r="I90" s="3">
        <v>0</v>
      </c>
      <c r="J90" s="3">
        <v>0</v>
      </c>
      <c r="K90" s="37">
        <v>16.170000000000002</v>
      </c>
      <c r="L90" s="3">
        <v>0</v>
      </c>
      <c r="M90" s="3">
        <v>0</v>
      </c>
      <c r="N90" s="3">
        <v>0</v>
      </c>
      <c r="O90" s="3">
        <v>2.1021000000000001</v>
      </c>
      <c r="P90" s="3">
        <v>19.992100000000001</v>
      </c>
      <c r="Q90">
        <v>3</v>
      </c>
    </row>
    <row r="91" spans="1:17" x14ac:dyDescent="0.25">
      <c r="A91" t="s">
        <v>486</v>
      </c>
      <c r="B91" t="s">
        <v>511</v>
      </c>
      <c r="C91" t="s">
        <v>1</v>
      </c>
      <c r="D91" t="s">
        <v>0</v>
      </c>
      <c r="E91" s="38" t="s">
        <v>604</v>
      </c>
      <c r="F91" s="4" t="s">
        <v>597</v>
      </c>
      <c r="G91" t="s">
        <v>710</v>
      </c>
      <c r="H91" s="3">
        <v>0</v>
      </c>
      <c r="I91" s="3">
        <v>0</v>
      </c>
      <c r="J91" s="3">
        <v>0</v>
      </c>
      <c r="K91" s="37">
        <v>16.190000000000001</v>
      </c>
      <c r="L91" s="3">
        <v>0</v>
      </c>
      <c r="M91" s="3">
        <v>0</v>
      </c>
      <c r="N91" s="3">
        <v>0</v>
      </c>
      <c r="O91" s="3">
        <v>2.1047000000000002</v>
      </c>
      <c r="P91" s="3">
        <v>19.994700000000002</v>
      </c>
      <c r="Q91">
        <v>3</v>
      </c>
    </row>
    <row r="92" spans="1:17" x14ac:dyDescent="0.25">
      <c r="A92" t="s">
        <v>486</v>
      </c>
      <c r="B92" t="s">
        <v>512</v>
      </c>
      <c r="C92" t="s">
        <v>1</v>
      </c>
      <c r="D92" t="s">
        <v>0</v>
      </c>
      <c r="E92" s="38" t="s">
        <v>575</v>
      </c>
      <c r="F92" s="4" t="s">
        <v>320</v>
      </c>
      <c r="G92" t="s">
        <v>321</v>
      </c>
      <c r="H92" s="3">
        <v>0</v>
      </c>
      <c r="I92" s="3">
        <v>0</v>
      </c>
      <c r="J92" s="3">
        <v>0</v>
      </c>
      <c r="K92" s="37">
        <v>200</v>
      </c>
      <c r="L92" s="3">
        <v>0</v>
      </c>
      <c r="M92" s="3">
        <v>0</v>
      </c>
      <c r="N92" s="3">
        <v>0</v>
      </c>
      <c r="O92" s="3">
        <v>26</v>
      </c>
      <c r="P92" s="3">
        <v>226</v>
      </c>
      <c r="Q92">
        <v>3</v>
      </c>
    </row>
    <row r="93" spans="1:17" x14ac:dyDescent="0.25">
      <c r="A93" t="s">
        <v>486</v>
      </c>
      <c r="B93" t="s">
        <v>512</v>
      </c>
      <c r="C93" t="s">
        <v>1</v>
      </c>
      <c r="D93" t="s">
        <v>0</v>
      </c>
      <c r="E93" s="38" t="s">
        <v>71</v>
      </c>
      <c r="F93" s="4" t="s">
        <v>320</v>
      </c>
      <c r="G93" t="s">
        <v>321</v>
      </c>
      <c r="H93" s="3">
        <v>0</v>
      </c>
      <c r="I93" s="3">
        <v>0</v>
      </c>
      <c r="J93" s="3">
        <v>0</v>
      </c>
      <c r="K93" s="37">
        <v>400</v>
      </c>
      <c r="L93" s="3">
        <v>0</v>
      </c>
      <c r="M93" s="3">
        <v>0</v>
      </c>
      <c r="N93" s="3">
        <v>0</v>
      </c>
      <c r="O93" s="3">
        <v>52</v>
      </c>
      <c r="P93" s="3">
        <v>452</v>
      </c>
      <c r="Q93">
        <v>3</v>
      </c>
    </row>
    <row r="94" spans="1:17" x14ac:dyDescent="0.25">
      <c r="A94" t="s">
        <v>486</v>
      </c>
      <c r="B94" t="s">
        <v>513</v>
      </c>
      <c r="C94" t="s">
        <v>1</v>
      </c>
      <c r="D94" t="s">
        <v>0</v>
      </c>
      <c r="E94" s="38" t="s">
        <v>605</v>
      </c>
      <c r="F94" s="4" t="s">
        <v>315</v>
      </c>
      <c r="G94" t="s">
        <v>316</v>
      </c>
      <c r="H94" s="3">
        <v>0</v>
      </c>
      <c r="I94" s="3">
        <v>0</v>
      </c>
      <c r="J94" s="3">
        <v>0</v>
      </c>
      <c r="K94" s="37">
        <v>7.62</v>
      </c>
      <c r="L94" s="3">
        <v>0</v>
      </c>
      <c r="M94" s="3">
        <v>0</v>
      </c>
      <c r="N94" s="3">
        <v>0</v>
      </c>
      <c r="O94" s="3">
        <v>0.99060000000000004</v>
      </c>
      <c r="P94" s="3">
        <v>8.6105999999999998</v>
      </c>
      <c r="Q94">
        <v>3</v>
      </c>
    </row>
    <row r="95" spans="1:17" x14ac:dyDescent="0.25">
      <c r="A95" t="s">
        <v>486</v>
      </c>
      <c r="B95" t="s">
        <v>514</v>
      </c>
      <c r="C95" t="s">
        <v>1</v>
      </c>
      <c r="D95" t="s">
        <v>0</v>
      </c>
      <c r="E95" s="38" t="s">
        <v>606</v>
      </c>
      <c r="F95" s="4" t="s">
        <v>314</v>
      </c>
      <c r="G95" t="s">
        <v>319</v>
      </c>
      <c r="H95" s="3">
        <v>0</v>
      </c>
      <c r="I95" s="3">
        <v>0</v>
      </c>
      <c r="J95" s="3">
        <v>0</v>
      </c>
      <c r="K95" s="37">
        <v>552</v>
      </c>
      <c r="L95" s="3">
        <v>0</v>
      </c>
      <c r="M95" s="3">
        <v>0</v>
      </c>
      <c r="N95" s="3">
        <v>0</v>
      </c>
      <c r="O95" s="3">
        <v>71.760000000000005</v>
      </c>
      <c r="P95" s="3">
        <v>623.76</v>
      </c>
      <c r="Q95">
        <v>3</v>
      </c>
    </row>
    <row r="96" spans="1:17" x14ac:dyDescent="0.25">
      <c r="A96" t="s">
        <v>486</v>
      </c>
      <c r="B96" t="s">
        <v>515</v>
      </c>
      <c r="C96" t="s">
        <v>1</v>
      </c>
      <c r="D96" t="s">
        <v>0</v>
      </c>
      <c r="E96" s="38" t="s">
        <v>607</v>
      </c>
      <c r="F96" s="4" t="s">
        <v>597</v>
      </c>
      <c r="G96" t="s">
        <v>710</v>
      </c>
      <c r="H96" s="3">
        <v>0</v>
      </c>
      <c r="I96" s="3">
        <v>0</v>
      </c>
      <c r="J96" s="3">
        <v>0</v>
      </c>
      <c r="K96" s="37">
        <v>16.18</v>
      </c>
      <c r="L96" s="3">
        <v>0</v>
      </c>
      <c r="M96" s="3">
        <v>0</v>
      </c>
      <c r="N96" s="3">
        <v>0</v>
      </c>
      <c r="O96" s="3">
        <v>2.1034000000000002</v>
      </c>
      <c r="P96" s="3">
        <v>19.993400000000001</v>
      </c>
      <c r="Q96">
        <v>3</v>
      </c>
    </row>
    <row r="97" spans="1:17" x14ac:dyDescent="0.25">
      <c r="A97" t="s">
        <v>486</v>
      </c>
      <c r="B97" t="s">
        <v>516</v>
      </c>
      <c r="C97" t="s">
        <v>1</v>
      </c>
      <c r="D97" t="s">
        <v>0</v>
      </c>
      <c r="E97" s="38" t="s">
        <v>608</v>
      </c>
      <c r="F97" s="4" t="s">
        <v>314</v>
      </c>
      <c r="G97" t="s">
        <v>319</v>
      </c>
      <c r="H97" s="3">
        <v>0</v>
      </c>
      <c r="I97" s="3">
        <v>0</v>
      </c>
      <c r="J97" s="3">
        <v>0</v>
      </c>
      <c r="K97" s="37">
        <v>120</v>
      </c>
      <c r="L97" s="3">
        <v>0</v>
      </c>
      <c r="M97" s="3">
        <v>0</v>
      </c>
      <c r="N97" s="3">
        <v>0</v>
      </c>
      <c r="O97" s="3">
        <v>15.600000000000001</v>
      </c>
      <c r="P97" s="3">
        <v>135.6</v>
      </c>
      <c r="Q97">
        <v>3</v>
      </c>
    </row>
    <row r="98" spans="1:17" x14ac:dyDescent="0.25">
      <c r="A98" t="s">
        <v>486</v>
      </c>
      <c r="B98" t="s">
        <v>517</v>
      </c>
      <c r="C98" t="s">
        <v>1</v>
      </c>
      <c r="D98" t="s">
        <v>0</v>
      </c>
      <c r="E98" s="38" t="s">
        <v>609</v>
      </c>
      <c r="F98" s="4" t="s">
        <v>597</v>
      </c>
      <c r="G98" t="s">
        <v>710</v>
      </c>
      <c r="H98" s="3">
        <v>0</v>
      </c>
      <c r="I98" s="3">
        <v>0</v>
      </c>
      <c r="J98" s="3">
        <v>0</v>
      </c>
      <c r="K98" s="37">
        <v>16.18</v>
      </c>
      <c r="L98" s="3">
        <v>0</v>
      </c>
      <c r="M98" s="3">
        <v>0</v>
      </c>
      <c r="N98" s="3">
        <v>0</v>
      </c>
      <c r="O98" s="3">
        <v>2.1034000000000002</v>
      </c>
      <c r="P98" s="3">
        <v>19.993400000000001</v>
      </c>
      <c r="Q98">
        <v>3</v>
      </c>
    </row>
    <row r="99" spans="1:17" x14ac:dyDescent="0.25">
      <c r="A99" t="s">
        <v>486</v>
      </c>
      <c r="B99" t="s">
        <v>517</v>
      </c>
      <c r="C99" t="s">
        <v>1</v>
      </c>
      <c r="D99" t="s">
        <v>0</v>
      </c>
      <c r="E99" s="38" t="s">
        <v>611</v>
      </c>
      <c r="F99" s="4" t="s">
        <v>314</v>
      </c>
      <c r="G99" t="s">
        <v>319</v>
      </c>
      <c r="H99" s="3">
        <v>0</v>
      </c>
      <c r="I99" s="3">
        <v>0</v>
      </c>
      <c r="J99" s="3">
        <v>0</v>
      </c>
      <c r="K99" s="37">
        <v>294</v>
      </c>
      <c r="L99" s="3">
        <v>0</v>
      </c>
      <c r="M99" s="3">
        <v>0</v>
      </c>
      <c r="N99" s="3">
        <v>0</v>
      </c>
      <c r="O99" s="3">
        <v>38.22</v>
      </c>
      <c r="P99" s="3">
        <v>332.22</v>
      </c>
      <c r="Q99">
        <v>3</v>
      </c>
    </row>
    <row r="100" spans="1:17" x14ac:dyDescent="0.25">
      <c r="A100" t="s">
        <v>486</v>
      </c>
      <c r="B100" t="s">
        <v>518</v>
      </c>
      <c r="C100" t="s">
        <v>1</v>
      </c>
      <c r="D100" t="s">
        <v>0</v>
      </c>
      <c r="E100" s="38" t="s">
        <v>612</v>
      </c>
      <c r="F100" s="4" t="s">
        <v>597</v>
      </c>
      <c r="G100" t="s">
        <v>710</v>
      </c>
      <c r="H100" s="3">
        <v>0</v>
      </c>
      <c r="I100" s="3">
        <v>0</v>
      </c>
      <c r="J100" s="3">
        <v>0</v>
      </c>
      <c r="K100" s="37">
        <v>16.170000000000002</v>
      </c>
      <c r="L100" s="3">
        <v>0</v>
      </c>
      <c r="M100" s="3">
        <v>0</v>
      </c>
      <c r="N100" s="3">
        <v>0</v>
      </c>
      <c r="O100" s="3">
        <v>2.1021000000000001</v>
      </c>
      <c r="P100" s="3">
        <v>20.002100000000002</v>
      </c>
      <c r="Q100">
        <v>3</v>
      </c>
    </row>
    <row r="101" spans="1:17" x14ac:dyDescent="0.25">
      <c r="A101" t="s">
        <v>486</v>
      </c>
      <c r="B101" t="s">
        <v>519</v>
      </c>
      <c r="C101" t="s">
        <v>1</v>
      </c>
      <c r="D101" t="s">
        <v>0</v>
      </c>
      <c r="E101" s="38" t="s">
        <v>613</v>
      </c>
      <c r="F101" s="4" t="s">
        <v>315</v>
      </c>
      <c r="G101" t="s">
        <v>316</v>
      </c>
      <c r="H101" s="3">
        <v>0</v>
      </c>
      <c r="I101" s="3">
        <v>0</v>
      </c>
      <c r="J101" s="3">
        <v>0</v>
      </c>
      <c r="K101" s="37">
        <v>47.46</v>
      </c>
      <c r="L101" s="3">
        <v>0</v>
      </c>
      <c r="M101" s="3">
        <v>0</v>
      </c>
      <c r="N101" s="3">
        <v>0</v>
      </c>
      <c r="O101" s="3">
        <v>6.1698000000000004</v>
      </c>
      <c r="P101" s="3">
        <v>53.629800000000003</v>
      </c>
      <c r="Q101">
        <v>3</v>
      </c>
    </row>
    <row r="102" spans="1:17" x14ac:dyDescent="0.25">
      <c r="A102" t="s">
        <v>486</v>
      </c>
      <c r="B102" t="s">
        <v>520</v>
      </c>
      <c r="C102" t="s">
        <v>1</v>
      </c>
      <c r="D102" t="s">
        <v>0</v>
      </c>
      <c r="E102" s="38" t="s">
        <v>614</v>
      </c>
      <c r="F102" s="4" t="s">
        <v>315</v>
      </c>
      <c r="G102" t="s">
        <v>316</v>
      </c>
      <c r="H102" s="3">
        <v>0</v>
      </c>
      <c r="I102" s="3">
        <v>0</v>
      </c>
      <c r="J102" s="3">
        <v>0</v>
      </c>
      <c r="K102" s="37">
        <v>228</v>
      </c>
      <c r="L102" s="3">
        <v>0</v>
      </c>
      <c r="M102" s="3">
        <v>0</v>
      </c>
      <c r="N102" s="3">
        <v>0</v>
      </c>
      <c r="O102" s="3">
        <v>29.64</v>
      </c>
      <c r="P102" s="3">
        <v>257.64</v>
      </c>
      <c r="Q102">
        <v>3</v>
      </c>
    </row>
    <row r="103" spans="1:17" x14ac:dyDescent="0.25">
      <c r="A103" t="s">
        <v>486</v>
      </c>
      <c r="B103" t="s">
        <v>521</v>
      </c>
      <c r="C103" t="s">
        <v>1</v>
      </c>
      <c r="D103" t="s">
        <v>0</v>
      </c>
      <c r="E103" s="38" t="s">
        <v>616</v>
      </c>
      <c r="F103" s="4" t="s">
        <v>315</v>
      </c>
      <c r="G103" t="s">
        <v>316</v>
      </c>
      <c r="H103" s="3">
        <v>0</v>
      </c>
      <c r="I103" s="3">
        <v>0</v>
      </c>
      <c r="J103" s="3">
        <v>0</v>
      </c>
      <c r="K103" s="37">
        <v>372.2</v>
      </c>
      <c r="L103" s="3">
        <v>0</v>
      </c>
      <c r="M103" s="3">
        <v>0</v>
      </c>
      <c r="N103" s="3">
        <v>0</v>
      </c>
      <c r="O103" s="3">
        <v>48.386000000000003</v>
      </c>
      <c r="P103" s="3">
        <v>420.58600000000001</v>
      </c>
      <c r="Q103">
        <v>3</v>
      </c>
    </row>
    <row r="104" spans="1:17" x14ac:dyDescent="0.25">
      <c r="A104" t="s">
        <v>486</v>
      </c>
      <c r="B104" t="s">
        <v>522</v>
      </c>
      <c r="C104" t="s">
        <v>1</v>
      </c>
      <c r="D104" t="s">
        <v>0</v>
      </c>
      <c r="E104" s="38" t="s">
        <v>617</v>
      </c>
      <c r="F104" s="4" t="s">
        <v>597</v>
      </c>
      <c r="G104" t="s">
        <v>710</v>
      </c>
      <c r="H104" s="3">
        <v>0</v>
      </c>
      <c r="I104" s="3">
        <v>0</v>
      </c>
      <c r="J104" s="3">
        <v>0</v>
      </c>
      <c r="K104" s="37">
        <v>16.170000000000002</v>
      </c>
      <c r="L104" s="3">
        <v>0</v>
      </c>
      <c r="M104" s="3">
        <v>0</v>
      </c>
      <c r="N104" s="3">
        <v>0</v>
      </c>
      <c r="O104" s="3">
        <v>2.1021000000000001</v>
      </c>
      <c r="P104" s="3">
        <v>20.002100000000002</v>
      </c>
      <c r="Q104">
        <v>3</v>
      </c>
    </row>
    <row r="105" spans="1:17" x14ac:dyDescent="0.25">
      <c r="A105" t="s">
        <v>486</v>
      </c>
      <c r="B105" t="s">
        <v>523</v>
      </c>
      <c r="C105" t="s">
        <v>1</v>
      </c>
      <c r="D105" t="s">
        <v>0</v>
      </c>
      <c r="E105" s="38" t="s">
        <v>618</v>
      </c>
      <c r="F105" s="4" t="s">
        <v>314</v>
      </c>
      <c r="G105" t="s">
        <v>319</v>
      </c>
      <c r="H105" s="3">
        <v>0</v>
      </c>
      <c r="I105" s="3">
        <v>0</v>
      </c>
      <c r="J105" s="3">
        <v>0</v>
      </c>
      <c r="K105" s="37">
        <v>10.5</v>
      </c>
      <c r="L105" s="3">
        <v>0</v>
      </c>
      <c r="M105" s="3">
        <v>0</v>
      </c>
      <c r="N105" s="3">
        <v>0</v>
      </c>
      <c r="O105" s="3">
        <v>1.365</v>
      </c>
      <c r="P105" s="3">
        <v>11.865</v>
      </c>
      <c r="Q105">
        <v>3</v>
      </c>
    </row>
    <row r="106" spans="1:17" x14ac:dyDescent="0.25">
      <c r="A106" t="s">
        <v>486</v>
      </c>
      <c r="B106" t="s">
        <v>523</v>
      </c>
      <c r="C106" t="s">
        <v>1</v>
      </c>
      <c r="D106" t="s">
        <v>0</v>
      </c>
      <c r="E106" s="38" t="s">
        <v>620</v>
      </c>
      <c r="F106" s="4" t="s">
        <v>314</v>
      </c>
      <c r="G106" t="s">
        <v>319</v>
      </c>
      <c r="H106" s="3">
        <v>0</v>
      </c>
      <c r="I106" s="3">
        <v>0</v>
      </c>
      <c r="J106" s="3">
        <v>0</v>
      </c>
      <c r="K106" s="37">
        <v>10.5</v>
      </c>
      <c r="L106" s="3">
        <v>0</v>
      </c>
      <c r="M106" s="3">
        <v>0</v>
      </c>
      <c r="N106" s="3">
        <v>0</v>
      </c>
      <c r="O106" s="3">
        <v>1.365</v>
      </c>
      <c r="P106" s="3">
        <v>11.865</v>
      </c>
      <c r="Q106">
        <v>3</v>
      </c>
    </row>
    <row r="107" spans="1:17" x14ac:dyDescent="0.25">
      <c r="A107" t="s">
        <v>487</v>
      </c>
      <c r="B107" t="s">
        <v>517</v>
      </c>
      <c r="C107" t="s">
        <v>1</v>
      </c>
      <c r="D107" t="s">
        <v>0</v>
      </c>
      <c r="E107" s="38" t="s">
        <v>610</v>
      </c>
      <c r="F107" s="4" t="s">
        <v>293</v>
      </c>
      <c r="G107" t="s">
        <v>294</v>
      </c>
      <c r="H107" s="3">
        <v>0</v>
      </c>
      <c r="I107" s="3">
        <v>0</v>
      </c>
      <c r="J107" s="3">
        <v>0</v>
      </c>
      <c r="K107" s="37">
        <v>442.48</v>
      </c>
      <c r="L107" s="3">
        <v>0</v>
      </c>
      <c r="M107" s="3">
        <v>0</v>
      </c>
      <c r="N107" s="3">
        <v>0</v>
      </c>
      <c r="O107" s="3">
        <v>57.522400000000005</v>
      </c>
      <c r="P107" s="3">
        <v>500.00240000000002</v>
      </c>
      <c r="Q107">
        <v>3</v>
      </c>
    </row>
    <row r="108" spans="1:17" x14ac:dyDescent="0.25">
      <c r="A108" t="s">
        <v>487</v>
      </c>
      <c r="B108" t="s">
        <v>520</v>
      </c>
      <c r="C108" t="s">
        <v>1</v>
      </c>
      <c r="D108" t="s">
        <v>0</v>
      </c>
      <c r="E108" s="38" t="s">
        <v>615</v>
      </c>
      <c r="F108" s="4" t="s">
        <v>311</v>
      </c>
      <c r="G108" t="s">
        <v>338</v>
      </c>
      <c r="H108" s="3">
        <v>0</v>
      </c>
      <c r="I108" s="3">
        <v>0</v>
      </c>
      <c r="J108" s="3">
        <v>0</v>
      </c>
      <c r="K108" s="37">
        <v>524.4</v>
      </c>
      <c r="L108" s="3">
        <v>0</v>
      </c>
      <c r="M108" s="3">
        <v>0</v>
      </c>
      <c r="N108" s="3">
        <v>0</v>
      </c>
      <c r="O108" s="3">
        <v>68.171999999999997</v>
      </c>
      <c r="P108" s="3">
        <v>592.572</v>
      </c>
      <c r="Q108">
        <v>3</v>
      </c>
    </row>
    <row r="109" spans="1:17" x14ac:dyDescent="0.25">
      <c r="A109" t="s">
        <v>487</v>
      </c>
      <c r="B109" t="s">
        <v>524</v>
      </c>
      <c r="C109" t="s">
        <v>1</v>
      </c>
      <c r="D109" t="s">
        <v>0</v>
      </c>
      <c r="E109" s="38" t="s">
        <v>619</v>
      </c>
      <c r="F109" s="4" t="s">
        <v>314</v>
      </c>
      <c r="G109" t="s">
        <v>319</v>
      </c>
      <c r="H109" s="3">
        <v>0</v>
      </c>
      <c r="I109" s="3">
        <v>0</v>
      </c>
      <c r="J109" s="3">
        <v>0</v>
      </c>
      <c r="K109" s="37">
        <v>1047.2</v>
      </c>
      <c r="L109" s="3">
        <v>0</v>
      </c>
      <c r="M109" s="3">
        <v>0</v>
      </c>
      <c r="N109" s="3">
        <v>0</v>
      </c>
      <c r="O109" s="3">
        <v>136.13600000000002</v>
      </c>
      <c r="P109" s="3">
        <v>1183.336</v>
      </c>
      <c r="Q109">
        <v>3</v>
      </c>
    </row>
    <row r="110" spans="1:17" x14ac:dyDescent="0.25">
      <c r="A110" t="s">
        <v>487</v>
      </c>
      <c r="B110" t="s">
        <v>525</v>
      </c>
      <c r="C110" t="s">
        <v>1</v>
      </c>
      <c r="D110" t="s">
        <v>0</v>
      </c>
      <c r="E110" s="38" t="s">
        <v>621</v>
      </c>
      <c r="F110" s="4" t="s">
        <v>325</v>
      </c>
      <c r="G110" t="s">
        <v>326</v>
      </c>
      <c r="H110" s="3">
        <v>0</v>
      </c>
      <c r="I110" s="3">
        <v>0</v>
      </c>
      <c r="J110" s="3">
        <v>0</v>
      </c>
      <c r="K110" s="37">
        <v>35.18</v>
      </c>
      <c r="L110" s="3">
        <v>0</v>
      </c>
      <c r="M110" s="3">
        <v>0</v>
      </c>
      <c r="N110" s="3">
        <v>0</v>
      </c>
      <c r="O110" s="3">
        <v>4.5734000000000004</v>
      </c>
      <c r="P110" s="3">
        <v>39.753399999999999</v>
      </c>
      <c r="Q110">
        <v>3</v>
      </c>
    </row>
    <row r="111" spans="1:17" x14ac:dyDescent="0.25">
      <c r="A111" t="s">
        <v>487</v>
      </c>
      <c r="B111" t="s">
        <v>526</v>
      </c>
      <c r="C111" t="s">
        <v>1</v>
      </c>
      <c r="D111" t="s">
        <v>0</v>
      </c>
      <c r="E111" s="38" t="s">
        <v>622</v>
      </c>
      <c r="F111" s="4" t="s">
        <v>325</v>
      </c>
      <c r="G111" t="s">
        <v>326</v>
      </c>
      <c r="H111" s="3">
        <v>0</v>
      </c>
      <c r="I111" s="3">
        <v>0</v>
      </c>
      <c r="J111" s="3">
        <v>0</v>
      </c>
      <c r="K111" s="37">
        <v>104.43</v>
      </c>
      <c r="L111" s="3">
        <v>0</v>
      </c>
      <c r="M111" s="3">
        <v>0</v>
      </c>
      <c r="N111" s="3">
        <v>0</v>
      </c>
      <c r="O111" s="3">
        <v>13.575900000000001</v>
      </c>
      <c r="P111" s="3">
        <v>118.00590000000001</v>
      </c>
      <c r="Q111">
        <v>3</v>
      </c>
    </row>
    <row r="112" spans="1:17" x14ac:dyDescent="0.25">
      <c r="A112" t="s">
        <v>487</v>
      </c>
      <c r="B112" t="s">
        <v>527</v>
      </c>
      <c r="C112" t="s">
        <v>1</v>
      </c>
      <c r="D112" t="s">
        <v>0</v>
      </c>
      <c r="E112" s="38" t="s">
        <v>623</v>
      </c>
      <c r="F112" s="4" t="s">
        <v>315</v>
      </c>
      <c r="G112" t="s">
        <v>316</v>
      </c>
      <c r="H112" s="3">
        <v>0</v>
      </c>
      <c r="I112" s="3">
        <v>0</v>
      </c>
      <c r="J112" s="3">
        <v>0</v>
      </c>
      <c r="K112" s="37">
        <v>825</v>
      </c>
      <c r="L112" s="3">
        <v>0</v>
      </c>
      <c r="M112" s="3">
        <v>0</v>
      </c>
      <c r="N112" s="3">
        <v>0</v>
      </c>
      <c r="O112" s="3">
        <v>107.25</v>
      </c>
      <c r="P112" s="3">
        <v>932.25</v>
      </c>
      <c r="Q112">
        <v>3</v>
      </c>
    </row>
    <row r="113" spans="1:17" x14ac:dyDescent="0.25">
      <c r="A113" t="s">
        <v>487</v>
      </c>
      <c r="B113" t="s">
        <v>528</v>
      </c>
      <c r="C113" t="s">
        <v>1</v>
      </c>
      <c r="D113" t="s">
        <v>0</v>
      </c>
      <c r="E113" s="38" t="s">
        <v>624</v>
      </c>
      <c r="F113" s="4" t="s">
        <v>597</v>
      </c>
      <c r="G113" t="s">
        <v>710</v>
      </c>
      <c r="H113" s="3">
        <v>0</v>
      </c>
      <c r="I113" s="3">
        <v>0</v>
      </c>
      <c r="J113" s="3">
        <v>0</v>
      </c>
      <c r="K113" s="37">
        <v>16.18</v>
      </c>
      <c r="L113" s="3">
        <v>0</v>
      </c>
      <c r="M113" s="3">
        <v>0</v>
      </c>
      <c r="N113" s="3">
        <v>0</v>
      </c>
      <c r="O113" s="3">
        <v>2.1034000000000002</v>
      </c>
      <c r="P113" s="3">
        <v>19.993400000000001</v>
      </c>
      <c r="Q113">
        <v>3</v>
      </c>
    </row>
    <row r="114" spans="1:17" x14ac:dyDescent="0.25">
      <c r="A114" t="s">
        <v>487</v>
      </c>
      <c r="B114" t="s">
        <v>528</v>
      </c>
      <c r="C114" t="s">
        <v>1</v>
      </c>
      <c r="D114" t="s">
        <v>0</v>
      </c>
      <c r="E114" s="38" t="s">
        <v>625</v>
      </c>
      <c r="F114" s="4" t="s">
        <v>315</v>
      </c>
      <c r="G114" t="s">
        <v>316</v>
      </c>
      <c r="H114" s="3">
        <v>0</v>
      </c>
      <c r="I114" s="3">
        <v>0</v>
      </c>
      <c r="J114" s="3">
        <v>0</v>
      </c>
      <c r="K114" s="37">
        <v>436.68</v>
      </c>
      <c r="L114" s="3">
        <v>0</v>
      </c>
      <c r="M114" s="3">
        <v>0</v>
      </c>
      <c r="N114" s="3">
        <v>0</v>
      </c>
      <c r="O114" s="3">
        <v>56.7684</v>
      </c>
      <c r="P114" s="3">
        <v>493.44839999999999</v>
      </c>
      <c r="Q114">
        <v>3</v>
      </c>
    </row>
    <row r="115" spans="1:17" x14ac:dyDescent="0.25">
      <c r="A115" t="s">
        <v>487</v>
      </c>
      <c r="B115" t="s">
        <v>529</v>
      </c>
      <c r="C115" t="s">
        <v>1</v>
      </c>
      <c r="D115" t="s">
        <v>0</v>
      </c>
      <c r="E115" s="38" t="s">
        <v>626</v>
      </c>
      <c r="F115" s="4" t="s">
        <v>315</v>
      </c>
      <c r="G115" t="s">
        <v>316</v>
      </c>
      <c r="H115" s="3">
        <v>0</v>
      </c>
      <c r="I115" s="3">
        <v>0</v>
      </c>
      <c r="J115" s="3">
        <v>0</v>
      </c>
      <c r="K115" s="37">
        <v>42.9</v>
      </c>
      <c r="L115" s="3">
        <v>0</v>
      </c>
      <c r="M115" s="3">
        <v>0</v>
      </c>
      <c r="N115" s="3">
        <v>0</v>
      </c>
      <c r="O115" s="3">
        <v>5.577</v>
      </c>
      <c r="P115" s="3">
        <v>48.476999999999997</v>
      </c>
      <c r="Q115">
        <v>3</v>
      </c>
    </row>
    <row r="116" spans="1:17" x14ac:dyDescent="0.25">
      <c r="A116" t="s">
        <v>487</v>
      </c>
      <c r="B116" t="s">
        <v>530</v>
      </c>
      <c r="C116" t="s">
        <v>1</v>
      </c>
      <c r="D116" t="s">
        <v>0</v>
      </c>
      <c r="E116" s="38" t="s">
        <v>627</v>
      </c>
      <c r="F116" s="4" t="s">
        <v>315</v>
      </c>
      <c r="G116" t="s">
        <v>316</v>
      </c>
      <c r="H116" s="3">
        <v>0</v>
      </c>
      <c r="I116" s="3">
        <v>0</v>
      </c>
      <c r="J116" s="3">
        <v>0</v>
      </c>
      <c r="K116" s="37">
        <v>1260.51</v>
      </c>
      <c r="L116" s="3">
        <v>0</v>
      </c>
      <c r="M116" s="3">
        <v>0</v>
      </c>
      <c r="N116" s="3">
        <v>0</v>
      </c>
      <c r="O116" s="3">
        <v>163.8663</v>
      </c>
      <c r="P116" s="3">
        <v>1424.3762999999999</v>
      </c>
      <c r="Q116">
        <v>3</v>
      </c>
    </row>
    <row r="117" spans="1:17" x14ac:dyDescent="0.25">
      <c r="A117" t="s">
        <v>487</v>
      </c>
      <c r="B117" t="s">
        <v>531</v>
      </c>
      <c r="C117" t="s">
        <v>1</v>
      </c>
      <c r="D117" t="s">
        <v>0</v>
      </c>
      <c r="E117" s="38" t="s">
        <v>628</v>
      </c>
      <c r="F117" s="4" t="s">
        <v>315</v>
      </c>
      <c r="G117" t="s">
        <v>316</v>
      </c>
      <c r="H117" s="3">
        <v>0</v>
      </c>
      <c r="I117" s="3">
        <v>0</v>
      </c>
      <c r="J117" s="3">
        <v>0</v>
      </c>
      <c r="K117" s="37">
        <v>80.319999999999993</v>
      </c>
      <c r="L117" s="3">
        <v>0</v>
      </c>
      <c r="M117" s="3">
        <v>0</v>
      </c>
      <c r="N117" s="3">
        <v>0</v>
      </c>
      <c r="O117" s="3">
        <v>10.441599999999999</v>
      </c>
      <c r="P117" s="3">
        <v>90.761599999999987</v>
      </c>
      <c r="Q117">
        <v>3</v>
      </c>
    </row>
    <row r="118" spans="1:17" x14ac:dyDescent="0.25">
      <c r="A118" t="s">
        <v>487</v>
      </c>
      <c r="B118" t="s">
        <v>531</v>
      </c>
      <c r="C118" t="s">
        <v>1</v>
      </c>
      <c r="D118" t="s">
        <v>0</v>
      </c>
      <c r="E118" s="38" t="s">
        <v>629</v>
      </c>
      <c r="F118" s="4" t="s">
        <v>315</v>
      </c>
      <c r="G118" t="s">
        <v>316</v>
      </c>
      <c r="H118" s="3">
        <v>0</v>
      </c>
      <c r="I118" s="3">
        <v>0</v>
      </c>
      <c r="J118" s="3">
        <v>0</v>
      </c>
      <c r="K118" s="37">
        <v>10.8</v>
      </c>
      <c r="L118" s="3">
        <v>0</v>
      </c>
      <c r="M118" s="3">
        <v>0</v>
      </c>
      <c r="N118" s="3">
        <v>0</v>
      </c>
      <c r="O118" s="3">
        <v>1.4040000000000001</v>
      </c>
      <c r="P118" s="3">
        <v>12.204000000000001</v>
      </c>
      <c r="Q118">
        <v>3</v>
      </c>
    </row>
    <row r="119" spans="1:17" x14ac:dyDescent="0.25">
      <c r="A119" t="s">
        <v>487</v>
      </c>
      <c r="B119" t="s">
        <v>531</v>
      </c>
      <c r="C119" t="s">
        <v>1</v>
      </c>
      <c r="D119" t="s">
        <v>0</v>
      </c>
      <c r="E119" s="38" t="s">
        <v>630</v>
      </c>
      <c r="F119" s="4" t="s">
        <v>308</v>
      </c>
      <c r="G119" t="s">
        <v>317</v>
      </c>
      <c r="H119" s="3">
        <v>0</v>
      </c>
      <c r="I119" s="3">
        <v>0</v>
      </c>
      <c r="J119" s="3">
        <v>0</v>
      </c>
      <c r="K119" s="37">
        <v>297.14999999999998</v>
      </c>
      <c r="L119" s="3">
        <v>0</v>
      </c>
      <c r="M119" s="3">
        <v>0</v>
      </c>
      <c r="N119" s="3">
        <v>0</v>
      </c>
      <c r="O119" s="3">
        <v>38.6295</v>
      </c>
      <c r="P119" s="3">
        <v>335.77949999999998</v>
      </c>
      <c r="Q119">
        <v>3</v>
      </c>
    </row>
    <row r="120" spans="1:17" x14ac:dyDescent="0.25">
      <c r="A120" t="s">
        <v>487</v>
      </c>
      <c r="B120" t="s">
        <v>532</v>
      </c>
      <c r="C120" t="s">
        <v>1</v>
      </c>
      <c r="D120" t="s">
        <v>0</v>
      </c>
      <c r="E120" s="38" t="s">
        <v>631</v>
      </c>
      <c r="F120" s="4" t="s">
        <v>293</v>
      </c>
      <c r="G120" t="s">
        <v>294</v>
      </c>
      <c r="H120" s="3">
        <v>0</v>
      </c>
      <c r="I120" s="3">
        <v>0</v>
      </c>
      <c r="J120" s="3">
        <v>0</v>
      </c>
      <c r="K120" s="37">
        <v>442.48</v>
      </c>
      <c r="L120" s="3">
        <v>0</v>
      </c>
      <c r="M120" s="3">
        <v>0</v>
      </c>
      <c r="N120" s="3">
        <v>0</v>
      </c>
      <c r="O120" s="3">
        <v>57.522400000000005</v>
      </c>
      <c r="P120" s="3">
        <v>500.00240000000002</v>
      </c>
      <c r="Q120">
        <v>3</v>
      </c>
    </row>
    <row r="121" spans="1:17" x14ac:dyDescent="0.25">
      <c r="A121" t="s">
        <v>487</v>
      </c>
      <c r="B121" t="s">
        <v>532</v>
      </c>
      <c r="C121" t="s">
        <v>1</v>
      </c>
      <c r="D121" t="s">
        <v>0</v>
      </c>
      <c r="E121" s="38" t="s">
        <v>632</v>
      </c>
      <c r="F121" s="4" t="s">
        <v>314</v>
      </c>
      <c r="G121" t="s">
        <v>319</v>
      </c>
      <c r="H121" s="3">
        <v>0</v>
      </c>
      <c r="I121" s="3">
        <v>0</v>
      </c>
      <c r="J121" s="3">
        <v>0</v>
      </c>
      <c r="K121" s="37">
        <v>1177.2</v>
      </c>
      <c r="L121" s="3">
        <v>0</v>
      </c>
      <c r="M121" s="3">
        <v>0</v>
      </c>
      <c r="N121" s="3">
        <v>0</v>
      </c>
      <c r="O121" s="3">
        <v>153.036</v>
      </c>
      <c r="P121" s="3">
        <v>1330.2360000000001</v>
      </c>
      <c r="Q121">
        <v>3</v>
      </c>
    </row>
    <row r="122" spans="1:17" x14ac:dyDescent="0.25">
      <c r="A122" t="s">
        <v>487</v>
      </c>
      <c r="B122" t="s">
        <v>533</v>
      </c>
      <c r="C122" t="s">
        <v>1</v>
      </c>
      <c r="D122" t="s">
        <v>0</v>
      </c>
      <c r="E122" s="38" t="s">
        <v>633</v>
      </c>
      <c r="F122" s="4" t="s">
        <v>315</v>
      </c>
      <c r="G122" t="s">
        <v>316</v>
      </c>
      <c r="H122" s="3">
        <v>0</v>
      </c>
      <c r="I122" s="3">
        <v>0</v>
      </c>
      <c r="J122" s="3">
        <v>0</v>
      </c>
      <c r="K122" s="37">
        <v>879.27</v>
      </c>
      <c r="L122" s="3">
        <v>0</v>
      </c>
      <c r="M122" s="3">
        <v>0</v>
      </c>
      <c r="N122" s="3">
        <v>0</v>
      </c>
      <c r="O122" s="3">
        <v>114.3051</v>
      </c>
      <c r="P122" s="3">
        <v>993.57510000000002</v>
      </c>
      <c r="Q122">
        <v>3</v>
      </c>
    </row>
    <row r="123" spans="1:17" x14ac:dyDescent="0.25">
      <c r="A123" t="s">
        <v>487</v>
      </c>
      <c r="B123" t="s">
        <v>534</v>
      </c>
      <c r="C123" t="s">
        <v>1</v>
      </c>
      <c r="D123" t="s">
        <v>0</v>
      </c>
      <c r="E123" s="38" t="s">
        <v>634</v>
      </c>
      <c r="F123" s="4" t="s">
        <v>308</v>
      </c>
      <c r="G123" t="s">
        <v>317</v>
      </c>
      <c r="H123" s="3">
        <v>0</v>
      </c>
      <c r="I123" s="3">
        <v>0</v>
      </c>
      <c r="J123" s="3">
        <v>0</v>
      </c>
      <c r="K123" s="37">
        <v>749.98</v>
      </c>
      <c r="L123" s="3">
        <v>0</v>
      </c>
      <c r="M123" s="3">
        <v>0</v>
      </c>
      <c r="N123" s="3">
        <v>0</v>
      </c>
      <c r="O123" s="3">
        <v>97.497399999999999</v>
      </c>
      <c r="P123" s="3">
        <v>847.47739999999999</v>
      </c>
      <c r="Q123">
        <v>3</v>
      </c>
    </row>
    <row r="124" spans="1:17" x14ac:dyDescent="0.25">
      <c r="A124" t="s">
        <v>487</v>
      </c>
      <c r="B124" t="s">
        <v>535</v>
      </c>
      <c r="C124" t="s">
        <v>1</v>
      </c>
      <c r="D124" t="s">
        <v>0</v>
      </c>
      <c r="E124" s="38" t="s">
        <v>635</v>
      </c>
      <c r="F124" s="4" t="s">
        <v>315</v>
      </c>
      <c r="G124" t="s">
        <v>316</v>
      </c>
      <c r="H124" s="3">
        <v>0</v>
      </c>
      <c r="I124" s="3">
        <v>0</v>
      </c>
      <c r="J124" s="3">
        <v>0</v>
      </c>
      <c r="K124" s="37">
        <v>7.82</v>
      </c>
      <c r="L124" s="3">
        <v>0</v>
      </c>
      <c r="M124" s="3">
        <v>0</v>
      </c>
      <c r="N124" s="3">
        <v>0</v>
      </c>
      <c r="O124" s="3">
        <v>1.0166000000000002</v>
      </c>
      <c r="P124" s="3">
        <v>8.8366000000000007</v>
      </c>
      <c r="Q124">
        <v>3</v>
      </c>
    </row>
    <row r="125" spans="1:17" x14ac:dyDescent="0.25">
      <c r="A125" t="s">
        <v>487</v>
      </c>
      <c r="B125" t="s">
        <v>535</v>
      </c>
      <c r="C125" t="s">
        <v>1</v>
      </c>
      <c r="D125" t="s">
        <v>0</v>
      </c>
      <c r="E125" s="38" t="s">
        <v>636</v>
      </c>
      <c r="F125" s="4" t="s">
        <v>315</v>
      </c>
      <c r="G125" t="s">
        <v>316</v>
      </c>
      <c r="H125" s="3">
        <v>0</v>
      </c>
      <c r="I125" s="3">
        <v>0</v>
      </c>
      <c r="J125" s="3">
        <v>0</v>
      </c>
      <c r="K125" s="37">
        <v>255</v>
      </c>
      <c r="L125" s="3">
        <v>0</v>
      </c>
      <c r="M125" s="3">
        <v>0</v>
      </c>
      <c r="N125" s="3">
        <v>0</v>
      </c>
      <c r="O125" s="3">
        <v>33.15</v>
      </c>
      <c r="P125" s="3">
        <v>288.14999999999998</v>
      </c>
      <c r="Q125">
        <v>3</v>
      </c>
    </row>
    <row r="126" spans="1:17" x14ac:dyDescent="0.25">
      <c r="A126" t="s">
        <v>487</v>
      </c>
      <c r="B126" t="s">
        <v>535</v>
      </c>
      <c r="C126" t="s">
        <v>1</v>
      </c>
      <c r="D126" t="s">
        <v>0</v>
      </c>
      <c r="E126" s="38" t="s">
        <v>637</v>
      </c>
      <c r="F126" s="4" t="s">
        <v>315</v>
      </c>
      <c r="G126" t="s">
        <v>316</v>
      </c>
      <c r="H126" s="3">
        <v>0</v>
      </c>
      <c r="I126" s="3">
        <v>0</v>
      </c>
      <c r="J126" s="3">
        <v>0</v>
      </c>
      <c r="K126" s="37">
        <v>171.6</v>
      </c>
      <c r="L126" s="3">
        <v>0</v>
      </c>
      <c r="M126" s="3">
        <v>0</v>
      </c>
      <c r="N126" s="3">
        <v>0</v>
      </c>
      <c r="O126" s="3">
        <v>22.308</v>
      </c>
      <c r="P126" s="3">
        <v>193.90799999999999</v>
      </c>
      <c r="Q126">
        <v>3</v>
      </c>
    </row>
    <row r="127" spans="1:17" x14ac:dyDescent="0.25">
      <c r="A127" t="s">
        <v>487</v>
      </c>
      <c r="B127" t="s">
        <v>536</v>
      </c>
      <c r="C127" t="s">
        <v>1</v>
      </c>
      <c r="D127" t="s">
        <v>0</v>
      </c>
      <c r="E127" s="38" t="s">
        <v>638</v>
      </c>
      <c r="F127" s="4" t="s">
        <v>639</v>
      </c>
      <c r="G127" t="s">
        <v>711</v>
      </c>
      <c r="H127" s="3">
        <v>0</v>
      </c>
      <c r="I127" s="3">
        <v>0</v>
      </c>
      <c r="J127" s="3">
        <v>0</v>
      </c>
      <c r="K127" s="37">
        <v>193.81</v>
      </c>
      <c r="L127" s="3">
        <v>0</v>
      </c>
      <c r="M127" s="3">
        <v>0</v>
      </c>
      <c r="N127" s="3">
        <v>0</v>
      </c>
      <c r="O127" s="3">
        <v>25.1953</v>
      </c>
      <c r="P127" s="3">
        <v>219.00530000000001</v>
      </c>
      <c r="Q127">
        <v>3</v>
      </c>
    </row>
    <row r="128" spans="1:17" x14ac:dyDescent="0.25">
      <c r="A128" t="s">
        <v>487</v>
      </c>
      <c r="B128" t="s">
        <v>537</v>
      </c>
      <c r="C128" t="s">
        <v>1</v>
      </c>
      <c r="D128" t="s">
        <v>0</v>
      </c>
      <c r="E128" s="38" t="s">
        <v>640</v>
      </c>
      <c r="F128" s="4" t="s">
        <v>320</v>
      </c>
      <c r="G128" t="s">
        <v>321</v>
      </c>
      <c r="H128" s="3">
        <v>0</v>
      </c>
      <c r="I128" s="3">
        <v>0</v>
      </c>
      <c r="J128" s="3">
        <v>0</v>
      </c>
      <c r="K128" s="37">
        <v>300</v>
      </c>
      <c r="L128" s="3">
        <v>0</v>
      </c>
      <c r="M128" s="3">
        <v>0</v>
      </c>
      <c r="N128" s="3">
        <v>0</v>
      </c>
      <c r="O128" s="3">
        <v>39</v>
      </c>
      <c r="P128" s="3">
        <v>339</v>
      </c>
      <c r="Q128">
        <v>3</v>
      </c>
    </row>
    <row r="129" spans="1:17" x14ac:dyDescent="0.25">
      <c r="A129" t="s">
        <v>487</v>
      </c>
      <c r="B129" t="s">
        <v>537</v>
      </c>
      <c r="C129" t="s">
        <v>1</v>
      </c>
      <c r="D129" t="s">
        <v>0</v>
      </c>
      <c r="E129" s="38" t="s">
        <v>641</v>
      </c>
      <c r="F129" s="4" t="s">
        <v>320</v>
      </c>
      <c r="G129" t="s">
        <v>321</v>
      </c>
      <c r="H129" s="3">
        <v>0</v>
      </c>
      <c r="I129" s="3">
        <v>0</v>
      </c>
      <c r="J129" s="3">
        <v>0</v>
      </c>
      <c r="K129" s="37">
        <v>233.52</v>
      </c>
      <c r="L129" s="3">
        <v>0</v>
      </c>
      <c r="M129" s="3">
        <v>0</v>
      </c>
      <c r="N129" s="3">
        <v>0</v>
      </c>
      <c r="O129" s="3">
        <v>30.357600000000001</v>
      </c>
      <c r="P129" s="3">
        <v>263.87760000000003</v>
      </c>
      <c r="Q129">
        <v>3</v>
      </c>
    </row>
    <row r="130" spans="1:17" x14ac:dyDescent="0.25">
      <c r="A130" t="s">
        <v>487</v>
      </c>
      <c r="B130" t="s">
        <v>537</v>
      </c>
      <c r="C130" t="s">
        <v>1</v>
      </c>
      <c r="D130" t="s">
        <v>0</v>
      </c>
      <c r="E130" s="38" t="s">
        <v>642</v>
      </c>
      <c r="F130" s="4" t="s">
        <v>320</v>
      </c>
      <c r="G130" t="s">
        <v>321</v>
      </c>
      <c r="H130" s="3">
        <v>0</v>
      </c>
      <c r="I130" s="3">
        <v>0</v>
      </c>
      <c r="J130" s="3">
        <v>0</v>
      </c>
      <c r="K130" s="37">
        <v>7429.44</v>
      </c>
      <c r="L130" s="3">
        <v>0</v>
      </c>
      <c r="M130" s="3">
        <v>0</v>
      </c>
      <c r="N130" s="3">
        <v>0</v>
      </c>
      <c r="O130" s="3">
        <v>965.82719999999995</v>
      </c>
      <c r="P130" s="3">
        <v>8395.2672000000002</v>
      </c>
      <c r="Q130">
        <v>3</v>
      </c>
    </row>
    <row r="131" spans="1:17" x14ac:dyDescent="0.25">
      <c r="A131" t="s">
        <v>487</v>
      </c>
      <c r="B131" t="s">
        <v>537</v>
      </c>
      <c r="C131" t="s">
        <v>1</v>
      </c>
      <c r="D131" t="s">
        <v>0</v>
      </c>
      <c r="E131" s="38" t="s">
        <v>643</v>
      </c>
      <c r="F131" s="4" t="s">
        <v>325</v>
      </c>
      <c r="G131" t="s">
        <v>326</v>
      </c>
      <c r="H131" s="3">
        <v>0</v>
      </c>
      <c r="I131" s="3">
        <v>0</v>
      </c>
      <c r="J131" s="3">
        <v>0</v>
      </c>
      <c r="K131" s="37">
        <v>104.43</v>
      </c>
      <c r="L131" s="3">
        <v>0</v>
      </c>
      <c r="M131" s="3">
        <v>0</v>
      </c>
      <c r="N131" s="3">
        <v>0</v>
      </c>
      <c r="O131" s="3">
        <v>13.575900000000001</v>
      </c>
      <c r="P131" s="3">
        <v>118.00590000000001</v>
      </c>
      <c r="Q131">
        <v>3</v>
      </c>
    </row>
    <row r="132" spans="1:17" x14ac:dyDescent="0.25">
      <c r="A132" t="s">
        <v>487</v>
      </c>
      <c r="B132" t="s">
        <v>538</v>
      </c>
      <c r="C132" t="s">
        <v>1</v>
      </c>
      <c r="D132" t="s">
        <v>0</v>
      </c>
      <c r="E132" s="38" t="s">
        <v>644</v>
      </c>
      <c r="F132" s="4" t="s">
        <v>315</v>
      </c>
      <c r="G132" t="s">
        <v>316</v>
      </c>
      <c r="H132" s="3">
        <v>0</v>
      </c>
      <c r="I132" s="3">
        <v>0</v>
      </c>
      <c r="J132" s="3">
        <v>0</v>
      </c>
      <c r="K132" s="37">
        <v>852.1</v>
      </c>
      <c r="L132" s="3">
        <v>0</v>
      </c>
      <c r="M132" s="3">
        <v>0</v>
      </c>
      <c r="N132" s="3">
        <v>0</v>
      </c>
      <c r="O132" s="3">
        <v>110.77300000000001</v>
      </c>
      <c r="P132" s="3">
        <v>962.87300000000005</v>
      </c>
      <c r="Q132">
        <v>3</v>
      </c>
    </row>
    <row r="133" spans="1:17" x14ac:dyDescent="0.25">
      <c r="A133" t="s">
        <v>487</v>
      </c>
      <c r="B133" t="s">
        <v>538</v>
      </c>
      <c r="C133" t="s">
        <v>1</v>
      </c>
      <c r="D133" t="s">
        <v>0</v>
      </c>
      <c r="E133" s="38" t="s">
        <v>645</v>
      </c>
      <c r="F133" s="4" t="s">
        <v>308</v>
      </c>
      <c r="G133" t="s">
        <v>317</v>
      </c>
      <c r="H133" s="3">
        <v>0</v>
      </c>
      <c r="I133" s="3">
        <v>0</v>
      </c>
      <c r="J133" s="3">
        <v>0</v>
      </c>
      <c r="K133" s="37">
        <v>100.89</v>
      </c>
      <c r="L133" s="3">
        <v>0</v>
      </c>
      <c r="M133" s="3">
        <v>0</v>
      </c>
      <c r="N133" s="3">
        <v>0</v>
      </c>
      <c r="O133" s="3">
        <v>13.1157</v>
      </c>
      <c r="P133" s="3">
        <v>114.0057</v>
      </c>
      <c r="Q133">
        <v>3</v>
      </c>
    </row>
    <row r="134" spans="1:17" x14ac:dyDescent="0.25">
      <c r="A134" t="s">
        <v>487</v>
      </c>
      <c r="B134" t="s">
        <v>539</v>
      </c>
      <c r="C134" t="s">
        <v>1</v>
      </c>
      <c r="D134" t="s">
        <v>0</v>
      </c>
      <c r="E134" s="38" t="s">
        <v>646</v>
      </c>
      <c r="F134" s="4" t="s">
        <v>315</v>
      </c>
      <c r="G134" t="s">
        <v>316</v>
      </c>
      <c r="H134" s="3">
        <v>0</v>
      </c>
      <c r="I134" s="3">
        <v>0</v>
      </c>
      <c r="J134" s="3">
        <v>0</v>
      </c>
      <c r="K134" s="37">
        <v>226.32</v>
      </c>
      <c r="L134" s="3">
        <v>0</v>
      </c>
      <c r="M134" s="3">
        <v>0</v>
      </c>
      <c r="N134" s="3">
        <v>0</v>
      </c>
      <c r="O134" s="3">
        <v>29.421600000000002</v>
      </c>
      <c r="P134" s="3">
        <v>255.74160000000001</v>
      </c>
      <c r="Q134">
        <v>3</v>
      </c>
    </row>
    <row r="135" spans="1:17" x14ac:dyDescent="0.25">
      <c r="A135" t="s">
        <v>488</v>
      </c>
      <c r="B135" t="s">
        <v>498</v>
      </c>
      <c r="C135" t="s">
        <v>1</v>
      </c>
      <c r="D135" t="s">
        <v>0</v>
      </c>
      <c r="E135" s="38" t="s">
        <v>647</v>
      </c>
      <c r="F135" s="4" t="s">
        <v>314</v>
      </c>
      <c r="G135" t="s">
        <v>319</v>
      </c>
      <c r="H135" s="3">
        <v>0</v>
      </c>
      <c r="I135" s="3">
        <v>0</v>
      </c>
      <c r="J135" s="3">
        <v>0</v>
      </c>
      <c r="K135" s="37">
        <v>162</v>
      </c>
      <c r="L135" s="3">
        <v>0</v>
      </c>
      <c r="M135" s="3">
        <v>0</v>
      </c>
      <c r="N135" s="3">
        <v>0</v>
      </c>
      <c r="O135" s="3">
        <v>21.060000000000002</v>
      </c>
      <c r="P135" s="3">
        <v>183.06</v>
      </c>
      <c r="Q135">
        <v>3</v>
      </c>
    </row>
    <row r="136" spans="1:17" x14ac:dyDescent="0.25">
      <c r="A136" t="s">
        <v>488</v>
      </c>
      <c r="B136" t="s">
        <v>531</v>
      </c>
      <c r="C136" t="s">
        <v>1</v>
      </c>
      <c r="D136" t="s">
        <v>0</v>
      </c>
      <c r="E136" s="38" t="s">
        <v>648</v>
      </c>
      <c r="F136" s="4" t="s">
        <v>314</v>
      </c>
      <c r="G136" t="s">
        <v>319</v>
      </c>
      <c r="H136" s="3">
        <v>0</v>
      </c>
      <c r="I136" s="3">
        <v>0</v>
      </c>
      <c r="J136" s="3">
        <v>0</v>
      </c>
      <c r="K136" s="37">
        <v>410.3</v>
      </c>
      <c r="L136" s="3">
        <v>0</v>
      </c>
      <c r="M136" s="3">
        <v>0</v>
      </c>
      <c r="N136" s="3">
        <v>0</v>
      </c>
      <c r="O136" s="3">
        <v>53.339000000000006</v>
      </c>
      <c r="P136" s="3">
        <v>463.63900000000001</v>
      </c>
      <c r="Q136">
        <v>3</v>
      </c>
    </row>
    <row r="137" spans="1:17" x14ac:dyDescent="0.25">
      <c r="A137" t="s">
        <v>488</v>
      </c>
      <c r="B137" t="s">
        <v>540</v>
      </c>
      <c r="C137" t="s">
        <v>1</v>
      </c>
      <c r="D137" t="s">
        <v>0</v>
      </c>
      <c r="E137" s="38" t="s">
        <v>649</v>
      </c>
      <c r="F137" s="4" t="s">
        <v>311</v>
      </c>
      <c r="G137" t="s">
        <v>338</v>
      </c>
      <c r="H137" s="3">
        <v>0</v>
      </c>
      <c r="I137" s="3">
        <v>0</v>
      </c>
      <c r="J137" s="3">
        <v>0</v>
      </c>
      <c r="K137" s="37">
        <v>120</v>
      </c>
      <c r="L137" s="3">
        <v>0</v>
      </c>
      <c r="M137" s="3">
        <v>0</v>
      </c>
      <c r="N137" s="3">
        <v>0</v>
      </c>
      <c r="O137" s="3">
        <v>15.600000000000001</v>
      </c>
      <c r="P137" s="3">
        <v>135.6</v>
      </c>
      <c r="Q137">
        <v>3</v>
      </c>
    </row>
    <row r="138" spans="1:17" x14ac:dyDescent="0.25">
      <c r="A138" t="s">
        <v>488</v>
      </c>
      <c r="B138" t="s">
        <v>344</v>
      </c>
      <c r="C138" t="s">
        <v>1</v>
      </c>
      <c r="D138" t="s">
        <v>0</v>
      </c>
      <c r="E138" s="38" t="s">
        <v>650</v>
      </c>
      <c r="F138" s="4" t="s">
        <v>479</v>
      </c>
      <c r="G138" t="s">
        <v>480</v>
      </c>
      <c r="H138" s="3">
        <v>0</v>
      </c>
      <c r="I138" s="3">
        <v>0</v>
      </c>
      <c r="J138" s="3">
        <v>0</v>
      </c>
      <c r="K138" s="37">
        <v>106</v>
      </c>
      <c r="L138" s="3">
        <v>0</v>
      </c>
      <c r="M138" s="3">
        <v>0</v>
      </c>
      <c r="N138" s="3">
        <v>0</v>
      </c>
      <c r="O138" s="3">
        <v>13.780000000000001</v>
      </c>
      <c r="P138" s="3">
        <v>119.78</v>
      </c>
      <c r="Q138">
        <v>3</v>
      </c>
    </row>
    <row r="139" spans="1:17" x14ac:dyDescent="0.25">
      <c r="A139" t="s">
        <v>488</v>
      </c>
      <c r="B139" t="s">
        <v>344</v>
      </c>
      <c r="C139" t="s">
        <v>1</v>
      </c>
      <c r="D139" t="s">
        <v>0</v>
      </c>
      <c r="E139" s="38" t="s">
        <v>651</v>
      </c>
      <c r="F139" s="4" t="s">
        <v>308</v>
      </c>
      <c r="G139" t="s">
        <v>317</v>
      </c>
      <c r="H139" s="3">
        <v>0</v>
      </c>
      <c r="I139" s="3">
        <v>0</v>
      </c>
      <c r="J139" s="3">
        <v>0</v>
      </c>
      <c r="K139" s="37">
        <v>693.34</v>
      </c>
      <c r="L139" s="3">
        <v>0</v>
      </c>
      <c r="M139" s="3">
        <v>0</v>
      </c>
      <c r="N139" s="3">
        <v>0</v>
      </c>
      <c r="O139" s="3">
        <v>90.134200000000007</v>
      </c>
      <c r="P139" s="3">
        <v>783.4742</v>
      </c>
      <c r="Q139">
        <v>3</v>
      </c>
    </row>
    <row r="140" spans="1:17" x14ac:dyDescent="0.25">
      <c r="A140" t="s">
        <v>488</v>
      </c>
      <c r="B140" t="s">
        <v>541</v>
      </c>
      <c r="C140" t="s">
        <v>1</v>
      </c>
      <c r="D140" t="s">
        <v>0</v>
      </c>
      <c r="E140" s="38" t="s">
        <v>652</v>
      </c>
      <c r="F140" s="4" t="s">
        <v>314</v>
      </c>
      <c r="G140" t="s">
        <v>319</v>
      </c>
      <c r="H140" s="3">
        <v>0</v>
      </c>
      <c r="I140" s="3">
        <v>0</v>
      </c>
      <c r="J140" s="3">
        <v>0</v>
      </c>
      <c r="K140" s="37">
        <v>50</v>
      </c>
      <c r="L140" s="3">
        <v>0</v>
      </c>
      <c r="M140" s="3">
        <v>0</v>
      </c>
      <c r="N140" s="3">
        <v>0</v>
      </c>
      <c r="O140" s="3">
        <v>6.5</v>
      </c>
      <c r="P140" s="3">
        <v>56.5</v>
      </c>
      <c r="Q140">
        <v>3</v>
      </c>
    </row>
    <row r="141" spans="1:17" x14ac:dyDescent="0.25">
      <c r="A141" t="s">
        <v>488</v>
      </c>
      <c r="B141" t="s">
        <v>542</v>
      </c>
      <c r="C141" t="s">
        <v>1</v>
      </c>
      <c r="D141" t="s">
        <v>0</v>
      </c>
      <c r="E141" s="38" t="s">
        <v>653</v>
      </c>
      <c r="F141" s="4" t="s">
        <v>315</v>
      </c>
      <c r="G141" t="s">
        <v>316</v>
      </c>
      <c r="H141" s="3">
        <v>0</v>
      </c>
      <c r="I141" s="3">
        <v>0</v>
      </c>
      <c r="J141" s="3">
        <v>0</v>
      </c>
      <c r="K141" s="37">
        <v>187.18</v>
      </c>
      <c r="L141" s="3">
        <v>0</v>
      </c>
      <c r="M141" s="3">
        <v>0</v>
      </c>
      <c r="N141" s="3">
        <v>0</v>
      </c>
      <c r="O141" s="3">
        <v>24.333400000000001</v>
      </c>
      <c r="P141" s="3">
        <v>211.51340000000002</v>
      </c>
      <c r="Q141">
        <v>3</v>
      </c>
    </row>
    <row r="142" spans="1:17" x14ac:dyDescent="0.25">
      <c r="A142" t="s">
        <v>488</v>
      </c>
      <c r="B142" t="s">
        <v>543</v>
      </c>
      <c r="C142" t="s">
        <v>1</v>
      </c>
      <c r="D142" t="s">
        <v>0</v>
      </c>
      <c r="E142" s="38" t="s">
        <v>654</v>
      </c>
      <c r="F142" s="4" t="s">
        <v>311</v>
      </c>
      <c r="G142" t="s">
        <v>338</v>
      </c>
      <c r="H142" s="3">
        <v>0</v>
      </c>
      <c r="I142" s="3">
        <v>0</v>
      </c>
      <c r="J142" s="3">
        <v>0</v>
      </c>
      <c r="K142" s="37">
        <v>860</v>
      </c>
      <c r="L142" s="3">
        <v>0</v>
      </c>
      <c r="M142" s="3">
        <v>0</v>
      </c>
      <c r="N142" s="3">
        <v>0</v>
      </c>
      <c r="O142" s="3">
        <v>111.8</v>
      </c>
      <c r="P142" s="3">
        <v>971.8</v>
      </c>
      <c r="Q142">
        <v>3</v>
      </c>
    </row>
    <row r="143" spans="1:17" x14ac:dyDescent="0.25">
      <c r="A143" t="s">
        <v>488</v>
      </c>
      <c r="B143" t="s">
        <v>544</v>
      </c>
      <c r="C143" t="s">
        <v>1</v>
      </c>
      <c r="D143" t="s">
        <v>0</v>
      </c>
      <c r="E143" s="38" t="s">
        <v>655</v>
      </c>
      <c r="F143" s="4" t="s">
        <v>311</v>
      </c>
      <c r="G143" t="s">
        <v>338</v>
      </c>
      <c r="H143" s="3">
        <v>0</v>
      </c>
      <c r="I143" s="3">
        <v>0</v>
      </c>
      <c r="J143" s="3">
        <v>0</v>
      </c>
      <c r="K143" s="37">
        <v>3831.3</v>
      </c>
      <c r="L143" s="3">
        <v>0</v>
      </c>
      <c r="M143" s="3">
        <v>0</v>
      </c>
      <c r="N143" s="3">
        <v>0</v>
      </c>
      <c r="O143" s="3">
        <v>498.06900000000002</v>
      </c>
      <c r="P143" s="3">
        <v>4329.3690000000006</v>
      </c>
      <c r="Q143">
        <v>3</v>
      </c>
    </row>
    <row r="144" spans="1:17" x14ac:dyDescent="0.25">
      <c r="A144" t="s">
        <v>488</v>
      </c>
      <c r="B144" t="s">
        <v>545</v>
      </c>
      <c r="C144" t="s">
        <v>1</v>
      </c>
      <c r="D144" t="s">
        <v>0</v>
      </c>
      <c r="E144" s="38" t="s">
        <v>656</v>
      </c>
      <c r="F144" s="4" t="s">
        <v>314</v>
      </c>
      <c r="G144" t="s">
        <v>319</v>
      </c>
      <c r="H144" s="3">
        <v>0</v>
      </c>
      <c r="I144" s="3">
        <v>0</v>
      </c>
      <c r="J144" s="3">
        <v>0</v>
      </c>
      <c r="K144" s="37">
        <v>55.35</v>
      </c>
      <c r="L144" s="3">
        <v>0</v>
      </c>
      <c r="M144" s="3">
        <v>0</v>
      </c>
      <c r="N144" s="3">
        <v>0</v>
      </c>
      <c r="O144" s="3">
        <v>7.1955</v>
      </c>
      <c r="P144" s="3">
        <v>62.545500000000004</v>
      </c>
      <c r="Q144">
        <v>3</v>
      </c>
    </row>
    <row r="145" spans="1:17" x14ac:dyDescent="0.25">
      <c r="A145" t="s">
        <v>488</v>
      </c>
      <c r="B145" t="s">
        <v>545</v>
      </c>
      <c r="C145" t="s">
        <v>1</v>
      </c>
      <c r="D145" t="s">
        <v>0</v>
      </c>
      <c r="E145" s="38" t="s">
        <v>657</v>
      </c>
      <c r="F145" s="4" t="s">
        <v>314</v>
      </c>
      <c r="G145" t="s">
        <v>319</v>
      </c>
      <c r="H145" s="3">
        <v>0</v>
      </c>
      <c r="I145" s="3">
        <v>0</v>
      </c>
      <c r="J145" s="3">
        <v>0</v>
      </c>
      <c r="K145" s="37">
        <v>23.35</v>
      </c>
      <c r="L145" s="3">
        <v>0</v>
      </c>
      <c r="M145" s="3">
        <v>0</v>
      </c>
      <c r="N145" s="3">
        <v>0</v>
      </c>
      <c r="O145" s="3">
        <v>3.0355000000000003</v>
      </c>
      <c r="P145" s="3">
        <v>26.3855</v>
      </c>
      <c r="Q145">
        <v>3</v>
      </c>
    </row>
    <row r="146" spans="1:17" x14ac:dyDescent="0.25">
      <c r="A146" t="s">
        <v>488</v>
      </c>
      <c r="B146" t="s">
        <v>546</v>
      </c>
      <c r="C146" t="s">
        <v>1</v>
      </c>
      <c r="D146" t="s">
        <v>0</v>
      </c>
      <c r="E146" s="38" t="s">
        <v>658</v>
      </c>
      <c r="F146" s="4" t="s">
        <v>314</v>
      </c>
      <c r="G146" t="s">
        <v>319</v>
      </c>
      <c r="H146" s="3">
        <v>0</v>
      </c>
      <c r="I146" s="3">
        <v>0</v>
      </c>
      <c r="J146" s="3">
        <v>0</v>
      </c>
      <c r="K146" s="37">
        <v>92.1</v>
      </c>
      <c r="L146" s="3">
        <v>0</v>
      </c>
      <c r="M146" s="3">
        <v>0</v>
      </c>
      <c r="N146" s="3">
        <v>0</v>
      </c>
      <c r="O146" s="3">
        <v>11.972999999999999</v>
      </c>
      <c r="P146" s="3">
        <v>104.07299999999999</v>
      </c>
      <c r="Q146">
        <v>3</v>
      </c>
    </row>
    <row r="147" spans="1:17" x14ac:dyDescent="0.25">
      <c r="A147" t="s">
        <v>488</v>
      </c>
      <c r="B147" t="s">
        <v>546</v>
      </c>
      <c r="C147" t="s">
        <v>1</v>
      </c>
      <c r="D147" t="s">
        <v>0</v>
      </c>
      <c r="E147" s="38" t="s">
        <v>659</v>
      </c>
      <c r="F147" s="4" t="s">
        <v>314</v>
      </c>
      <c r="G147" t="s">
        <v>319</v>
      </c>
      <c r="H147" s="3">
        <v>0</v>
      </c>
      <c r="I147" s="3">
        <v>0</v>
      </c>
      <c r="J147" s="3">
        <v>0</v>
      </c>
      <c r="K147" s="37">
        <v>386</v>
      </c>
      <c r="L147" s="3">
        <v>0</v>
      </c>
      <c r="M147" s="3">
        <v>0</v>
      </c>
      <c r="N147" s="3">
        <v>0</v>
      </c>
      <c r="O147" s="3">
        <v>50.18</v>
      </c>
      <c r="P147" s="3">
        <v>436.18</v>
      </c>
      <c r="Q147">
        <v>3</v>
      </c>
    </row>
    <row r="148" spans="1:17" x14ac:dyDescent="0.25">
      <c r="A148" t="s">
        <v>488</v>
      </c>
      <c r="B148" t="s">
        <v>547</v>
      </c>
      <c r="C148" t="s">
        <v>1</v>
      </c>
      <c r="D148" t="s">
        <v>0</v>
      </c>
      <c r="E148" s="38" t="s">
        <v>660</v>
      </c>
      <c r="F148" s="4" t="s">
        <v>308</v>
      </c>
      <c r="G148" t="s">
        <v>317</v>
      </c>
      <c r="H148" s="3">
        <v>0</v>
      </c>
      <c r="I148" s="3">
        <v>0</v>
      </c>
      <c r="J148" s="3">
        <v>0</v>
      </c>
      <c r="K148" s="37">
        <v>297.14999999999998</v>
      </c>
      <c r="L148" s="3">
        <v>0</v>
      </c>
      <c r="M148" s="3">
        <v>0</v>
      </c>
      <c r="N148" s="3">
        <v>0</v>
      </c>
      <c r="O148" s="3">
        <v>38.6295</v>
      </c>
      <c r="P148" s="3">
        <v>335.77949999999998</v>
      </c>
      <c r="Q148">
        <v>3</v>
      </c>
    </row>
    <row r="149" spans="1:17" x14ac:dyDescent="0.25">
      <c r="A149" t="s">
        <v>488</v>
      </c>
      <c r="B149" t="s">
        <v>547</v>
      </c>
      <c r="C149" t="s">
        <v>1</v>
      </c>
      <c r="D149" t="s">
        <v>0</v>
      </c>
      <c r="E149" s="38" t="s">
        <v>661</v>
      </c>
      <c r="F149" s="4" t="s">
        <v>314</v>
      </c>
      <c r="G149" t="s">
        <v>319</v>
      </c>
      <c r="H149" s="3">
        <v>0</v>
      </c>
      <c r="I149" s="3">
        <v>0</v>
      </c>
      <c r="J149" s="3">
        <v>0</v>
      </c>
      <c r="K149" s="37">
        <v>480</v>
      </c>
      <c r="L149" s="3">
        <v>0</v>
      </c>
      <c r="M149" s="3">
        <v>0</v>
      </c>
      <c r="N149" s="3">
        <v>0</v>
      </c>
      <c r="O149" s="3">
        <v>62.400000000000006</v>
      </c>
      <c r="P149" s="3">
        <v>542.4</v>
      </c>
      <c r="Q149">
        <v>3</v>
      </c>
    </row>
    <row r="150" spans="1:17" x14ac:dyDescent="0.25">
      <c r="A150" t="s">
        <v>488</v>
      </c>
      <c r="B150" t="s">
        <v>547</v>
      </c>
      <c r="C150" t="s">
        <v>1</v>
      </c>
      <c r="D150" t="s">
        <v>0</v>
      </c>
      <c r="E150" s="38" t="s">
        <v>662</v>
      </c>
      <c r="F150" s="4" t="s">
        <v>314</v>
      </c>
      <c r="G150" t="s">
        <v>319</v>
      </c>
      <c r="H150" s="3">
        <v>0</v>
      </c>
      <c r="I150" s="3">
        <v>0</v>
      </c>
      <c r="J150" s="3">
        <v>0</v>
      </c>
      <c r="K150" s="37">
        <v>1088.94</v>
      </c>
      <c r="L150" s="3">
        <v>0</v>
      </c>
      <c r="M150" s="3">
        <v>0</v>
      </c>
      <c r="N150" s="3">
        <v>0</v>
      </c>
      <c r="O150" s="3">
        <v>141.56220000000002</v>
      </c>
      <c r="P150" s="3">
        <v>1230.5022000000001</v>
      </c>
      <c r="Q150">
        <v>3</v>
      </c>
    </row>
    <row r="151" spans="1:17" x14ac:dyDescent="0.25">
      <c r="A151" t="s">
        <v>488</v>
      </c>
      <c r="B151" t="s">
        <v>548</v>
      </c>
      <c r="C151" t="s">
        <v>1</v>
      </c>
      <c r="D151" t="s">
        <v>0</v>
      </c>
      <c r="E151" s="38" t="s">
        <v>663</v>
      </c>
      <c r="F151" s="4" t="s">
        <v>308</v>
      </c>
      <c r="G151" t="s">
        <v>317</v>
      </c>
      <c r="H151" s="3">
        <v>0</v>
      </c>
      <c r="I151" s="3">
        <v>0</v>
      </c>
      <c r="J151" s="3">
        <v>0</v>
      </c>
      <c r="K151" s="37">
        <v>297.14999999999998</v>
      </c>
      <c r="L151" s="3">
        <v>0</v>
      </c>
      <c r="M151" s="3">
        <v>0</v>
      </c>
      <c r="N151" s="3">
        <v>0</v>
      </c>
      <c r="O151" s="3">
        <v>38.6295</v>
      </c>
      <c r="P151" s="3">
        <v>335.77949999999998</v>
      </c>
      <c r="Q151">
        <v>3</v>
      </c>
    </row>
    <row r="152" spans="1:17" x14ac:dyDescent="0.25">
      <c r="A152" t="s">
        <v>488</v>
      </c>
      <c r="B152" t="s">
        <v>549</v>
      </c>
      <c r="C152" t="s">
        <v>1</v>
      </c>
      <c r="D152" t="s">
        <v>0</v>
      </c>
      <c r="E152" s="38" t="s">
        <v>664</v>
      </c>
      <c r="F152" s="4" t="s">
        <v>314</v>
      </c>
      <c r="G152" t="s">
        <v>319</v>
      </c>
      <c r="H152" s="3">
        <v>0</v>
      </c>
      <c r="I152" s="3">
        <v>0</v>
      </c>
      <c r="J152" s="3">
        <v>0</v>
      </c>
      <c r="K152" s="37">
        <v>608.9</v>
      </c>
      <c r="L152" s="3">
        <v>0</v>
      </c>
      <c r="M152" s="3">
        <v>0</v>
      </c>
      <c r="N152" s="3">
        <v>0</v>
      </c>
      <c r="O152" s="3">
        <v>79.156999999999996</v>
      </c>
      <c r="P152" s="3">
        <v>688.05700000000002</v>
      </c>
      <c r="Q152">
        <v>3</v>
      </c>
    </row>
    <row r="153" spans="1:17" x14ac:dyDescent="0.25">
      <c r="A153" t="s">
        <v>488</v>
      </c>
      <c r="B153" t="s">
        <v>549</v>
      </c>
      <c r="C153" t="s">
        <v>1</v>
      </c>
      <c r="D153" t="s">
        <v>0</v>
      </c>
      <c r="E153" s="38" t="s">
        <v>665</v>
      </c>
      <c r="F153" s="4" t="s">
        <v>308</v>
      </c>
      <c r="G153" t="s">
        <v>317</v>
      </c>
      <c r="H153" s="3">
        <v>0</v>
      </c>
      <c r="I153" s="3">
        <v>0</v>
      </c>
      <c r="J153" s="3">
        <v>0</v>
      </c>
      <c r="K153" s="37">
        <v>151.33000000000001</v>
      </c>
      <c r="L153" s="3">
        <v>0</v>
      </c>
      <c r="M153" s="3">
        <v>0</v>
      </c>
      <c r="N153" s="3">
        <v>0</v>
      </c>
      <c r="O153" s="3">
        <v>19.672900000000002</v>
      </c>
      <c r="P153" s="3">
        <v>171.00290000000001</v>
      </c>
      <c r="Q153">
        <v>3</v>
      </c>
    </row>
    <row r="154" spans="1:17" x14ac:dyDescent="0.25">
      <c r="A154" t="s">
        <v>488</v>
      </c>
      <c r="B154" t="s">
        <v>550</v>
      </c>
      <c r="C154" t="s">
        <v>1</v>
      </c>
      <c r="D154" t="s">
        <v>0</v>
      </c>
      <c r="E154" s="38" t="s">
        <v>666</v>
      </c>
      <c r="F154" s="4" t="s">
        <v>315</v>
      </c>
      <c r="G154" t="s">
        <v>316</v>
      </c>
      <c r="H154" s="3">
        <v>0</v>
      </c>
      <c r="I154" s="3">
        <v>0</v>
      </c>
      <c r="J154" s="3">
        <v>0</v>
      </c>
      <c r="K154" s="37">
        <v>327</v>
      </c>
      <c r="L154" s="3">
        <v>0</v>
      </c>
      <c r="M154" s="3">
        <v>0</v>
      </c>
      <c r="N154" s="3">
        <v>0</v>
      </c>
      <c r="O154" s="3">
        <v>42.51</v>
      </c>
      <c r="P154" s="3">
        <v>369.51</v>
      </c>
      <c r="Q154">
        <v>3</v>
      </c>
    </row>
    <row r="155" spans="1:17" x14ac:dyDescent="0.25">
      <c r="A155" t="s">
        <v>488</v>
      </c>
      <c r="B155" t="s">
        <v>345</v>
      </c>
      <c r="C155" t="s">
        <v>1</v>
      </c>
      <c r="D155" t="s">
        <v>0</v>
      </c>
      <c r="E155" s="38" t="s">
        <v>667</v>
      </c>
      <c r="F155" s="4" t="s">
        <v>311</v>
      </c>
      <c r="G155" t="s">
        <v>338</v>
      </c>
      <c r="H155" s="3">
        <v>0</v>
      </c>
      <c r="I155" s="3">
        <v>0</v>
      </c>
      <c r="J155" s="3">
        <v>0</v>
      </c>
      <c r="K155" s="37">
        <v>770</v>
      </c>
      <c r="L155" s="3">
        <v>0</v>
      </c>
      <c r="M155" s="3">
        <v>0</v>
      </c>
      <c r="N155" s="3">
        <v>0</v>
      </c>
      <c r="O155" s="3">
        <v>100.10000000000001</v>
      </c>
      <c r="P155" s="3">
        <v>870.1</v>
      </c>
      <c r="Q155">
        <v>3</v>
      </c>
    </row>
    <row r="156" spans="1:17" x14ac:dyDescent="0.25">
      <c r="A156" t="s">
        <v>488</v>
      </c>
      <c r="B156" t="s">
        <v>345</v>
      </c>
      <c r="C156" t="s">
        <v>1</v>
      </c>
      <c r="D156" t="s">
        <v>0</v>
      </c>
      <c r="E156" s="38" t="s">
        <v>668</v>
      </c>
      <c r="F156" s="4" t="s">
        <v>308</v>
      </c>
      <c r="G156" t="s">
        <v>317</v>
      </c>
      <c r="H156" s="3">
        <v>0</v>
      </c>
      <c r="I156" s="3">
        <v>0</v>
      </c>
      <c r="J156" s="3">
        <v>0</v>
      </c>
      <c r="K156" s="37">
        <v>247.62</v>
      </c>
      <c r="L156" s="3">
        <v>0</v>
      </c>
      <c r="M156" s="3">
        <v>0</v>
      </c>
      <c r="N156" s="3">
        <v>0</v>
      </c>
      <c r="O156" s="3">
        <v>32.190600000000003</v>
      </c>
      <c r="P156" s="3">
        <v>279.81060000000002</v>
      </c>
      <c r="Q156">
        <v>3</v>
      </c>
    </row>
    <row r="157" spans="1:17" x14ac:dyDescent="0.25">
      <c r="A157" t="s">
        <v>488</v>
      </c>
      <c r="B157" t="s">
        <v>345</v>
      </c>
      <c r="C157" t="s">
        <v>1</v>
      </c>
      <c r="D157" t="s">
        <v>0</v>
      </c>
      <c r="E157" s="38" t="s">
        <v>669</v>
      </c>
      <c r="F157" s="4" t="s">
        <v>315</v>
      </c>
      <c r="G157" t="s">
        <v>316</v>
      </c>
      <c r="H157" s="3">
        <v>0</v>
      </c>
      <c r="I157" s="3">
        <v>0</v>
      </c>
      <c r="J157" s="3">
        <v>0</v>
      </c>
      <c r="K157" s="37">
        <v>1203.75</v>
      </c>
      <c r="L157" s="3">
        <v>0</v>
      </c>
      <c r="M157" s="3">
        <v>0</v>
      </c>
      <c r="N157" s="3">
        <v>0</v>
      </c>
      <c r="O157" s="3">
        <v>156.48750000000001</v>
      </c>
      <c r="P157" s="3">
        <v>1360.2375</v>
      </c>
      <c r="Q157">
        <v>3</v>
      </c>
    </row>
    <row r="158" spans="1:17" x14ac:dyDescent="0.25">
      <c r="A158" t="s">
        <v>488</v>
      </c>
      <c r="B158" t="s">
        <v>551</v>
      </c>
      <c r="C158" t="s">
        <v>1</v>
      </c>
      <c r="D158" t="s">
        <v>0</v>
      </c>
      <c r="E158" s="38" t="s">
        <v>670</v>
      </c>
      <c r="F158" s="4" t="s">
        <v>315</v>
      </c>
      <c r="G158" t="s">
        <v>316</v>
      </c>
      <c r="H158" s="3">
        <v>0</v>
      </c>
      <c r="I158" s="3">
        <v>0</v>
      </c>
      <c r="J158" s="3">
        <v>0</v>
      </c>
      <c r="K158" s="37">
        <v>750</v>
      </c>
      <c r="L158" s="3">
        <v>0</v>
      </c>
      <c r="M158" s="3">
        <v>0</v>
      </c>
      <c r="N158" s="3">
        <v>0</v>
      </c>
      <c r="O158" s="3">
        <v>97.5</v>
      </c>
      <c r="P158" s="3">
        <v>847.5</v>
      </c>
      <c r="Q158">
        <v>3</v>
      </c>
    </row>
    <row r="159" spans="1:17" x14ac:dyDescent="0.25">
      <c r="A159" t="s">
        <v>488</v>
      </c>
      <c r="B159" t="s">
        <v>552</v>
      </c>
      <c r="C159" t="s">
        <v>1</v>
      </c>
      <c r="D159" t="s">
        <v>0</v>
      </c>
      <c r="E159" s="38" t="s">
        <v>671</v>
      </c>
      <c r="F159" s="4" t="s">
        <v>314</v>
      </c>
      <c r="G159" t="s">
        <v>319</v>
      </c>
      <c r="H159" s="3">
        <v>0</v>
      </c>
      <c r="I159" s="3">
        <v>0</v>
      </c>
      <c r="J159" s="3">
        <v>0</v>
      </c>
      <c r="K159" s="37">
        <v>240</v>
      </c>
      <c r="L159" s="3">
        <v>0</v>
      </c>
      <c r="M159" s="3">
        <v>0</v>
      </c>
      <c r="N159" s="3">
        <v>0</v>
      </c>
      <c r="O159" s="3">
        <v>31.200000000000003</v>
      </c>
      <c r="P159" s="3">
        <v>271.2</v>
      </c>
      <c r="Q159">
        <v>3</v>
      </c>
    </row>
    <row r="160" spans="1:17" x14ac:dyDescent="0.25">
      <c r="A160" t="s">
        <v>489</v>
      </c>
      <c r="B160" t="s">
        <v>518</v>
      </c>
      <c r="C160" t="s">
        <v>1</v>
      </c>
      <c r="D160" t="s">
        <v>0</v>
      </c>
      <c r="E160" s="38" t="s">
        <v>691</v>
      </c>
      <c r="F160" s="4" t="s">
        <v>311</v>
      </c>
      <c r="G160" t="s">
        <v>338</v>
      </c>
      <c r="H160" s="3">
        <v>0</v>
      </c>
      <c r="I160" s="3">
        <v>0</v>
      </c>
      <c r="J160" s="3">
        <v>0</v>
      </c>
      <c r="K160" s="37">
        <v>1190</v>
      </c>
      <c r="L160" s="3">
        <v>0</v>
      </c>
      <c r="M160" s="3">
        <v>0</v>
      </c>
      <c r="N160" s="3">
        <v>0</v>
      </c>
      <c r="O160" s="3">
        <v>154.70000000000002</v>
      </c>
      <c r="P160" s="3">
        <v>1344.7</v>
      </c>
      <c r="Q160">
        <v>3</v>
      </c>
    </row>
    <row r="161" spans="1:17" x14ac:dyDescent="0.25">
      <c r="A161" t="s">
        <v>489</v>
      </c>
      <c r="B161" t="s">
        <v>519</v>
      </c>
      <c r="C161" t="s">
        <v>1</v>
      </c>
      <c r="D161" t="s">
        <v>0</v>
      </c>
      <c r="E161" s="38" t="s">
        <v>683</v>
      </c>
      <c r="F161" s="4" t="s">
        <v>308</v>
      </c>
      <c r="G161" t="s">
        <v>317</v>
      </c>
      <c r="H161" s="3">
        <v>0</v>
      </c>
      <c r="I161" s="3">
        <v>0</v>
      </c>
      <c r="J161" s="3">
        <v>0</v>
      </c>
      <c r="K161" s="37">
        <v>151.33000000000001</v>
      </c>
      <c r="L161" s="3">
        <v>0</v>
      </c>
      <c r="M161" s="3">
        <v>0</v>
      </c>
      <c r="N161" s="3">
        <v>0</v>
      </c>
      <c r="O161" s="3">
        <v>19.672900000000002</v>
      </c>
      <c r="P161" s="3">
        <v>171.00290000000001</v>
      </c>
      <c r="Q161">
        <v>3</v>
      </c>
    </row>
    <row r="162" spans="1:17" x14ac:dyDescent="0.25">
      <c r="A162" t="s">
        <v>489</v>
      </c>
      <c r="B162" t="s">
        <v>521</v>
      </c>
      <c r="C162" t="s">
        <v>1</v>
      </c>
      <c r="D162" t="s">
        <v>0</v>
      </c>
      <c r="E162" s="38" t="s">
        <v>682</v>
      </c>
      <c r="F162" s="4" t="s">
        <v>308</v>
      </c>
      <c r="G162" t="s">
        <v>317</v>
      </c>
      <c r="H162" s="3">
        <v>0</v>
      </c>
      <c r="I162" s="3">
        <v>0</v>
      </c>
      <c r="J162" s="3">
        <v>0</v>
      </c>
      <c r="K162" s="37">
        <v>50.44</v>
      </c>
      <c r="L162" s="3">
        <v>0</v>
      </c>
      <c r="M162" s="3">
        <v>0</v>
      </c>
      <c r="N162" s="3">
        <v>0</v>
      </c>
      <c r="O162" s="3">
        <v>6.5571999999999999</v>
      </c>
      <c r="P162" s="3">
        <v>56.997199999999999</v>
      </c>
      <c r="Q162">
        <v>3</v>
      </c>
    </row>
    <row r="163" spans="1:17" x14ac:dyDescent="0.25">
      <c r="A163" t="s">
        <v>489</v>
      </c>
      <c r="B163" t="s">
        <v>523</v>
      </c>
      <c r="C163" t="s">
        <v>1</v>
      </c>
      <c r="D163" t="s">
        <v>0</v>
      </c>
      <c r="E163" s="38" t="s">
        <v>674</v>
      </c>
      <c r="F163" s="4" t="s">
        <v>570</v>
      </c>
      <c r="G163" t="s">
        <v>704</v>
      </c>
      <c r="H163" s="3">
        <v>0</v>
      </c>
      <c r="I163" s="3">
        <v>0</v>
      </c>
      <c r="J163" s="3">
        <v>0</v>
      </c>
      <c r="K163" s="37">
        <v>12.39</v>
      </c>
      <c r="L163" s="3">
        <v>0</v>
      </c>
      <c r="M163" s="3">
        <v>0</v>
      </c>
      <c r="N163" s="3">
        <v>0</v>
      </c>
      <c r="O163" s="3">
        <v>1.6107</v>
      </c>
      <c r="P163" s="3">
        <v>14.0007</v>
      </c>
      <c r="Q163">
        <v>3</v>
      </c>
    </row>
    <row r="164" spans="1:17" x14ac:dyDescent="0.25">
      <c r="A164" t="s">
        <v>489</v>
      </c>
      <c r="B164" t="s">
        <v>555</v>
      </c>
      <c r="C164" t="s">
        <v>1</v>
      </c>
      <c r="D164" t="s">
        <v>0</v>
      </c>
      <c r="E164" s="38" t="s">
        <v>687</v>
      </c>
      <c r="F164" s="4" t="s">
        <v>688</v>
      </c>
      <c r="G164" t="s">
        <v>715</v>
      </c>
      <c r="H164" s="3">
        <v>0</v>
      </c>
      <c r="I164" s="3">
        <v>0</v>
      </c>
      <c r="J164" s="3">
        <v>0</v>
      </c>
      <c r="K164" s="37">
        <v>143.01</v>
      </c>
      <c r="L164" s="3">
        <v>0</v>
      </c>
      <c r="M164" s="3">
        <v>0</v>
      </c>
      <c r="N164" s="3">
        <v>0</v>
      </c>
      <c r="O164" s="3">
        <v>18.5913</v>
      </c>
      <c r="P164" s="3">
        <v>161.60129999999998</v>
      </c>
      <c r="Q164">
        <v>3</v>
      </c>
    </row>
    <row r="165" spans="1:17" x14ac:dyDescent="0.25">
      <c r="A165" t="s">
        <v>489</v>
      </c>
      <c r="B165" t="s">
        <v>560</v>
      </c>
      <c r="C165" t="s">
        <v>1</v>
      </c>
      <c r="D165" t="s">
        <v>0</v>
      </c>
      <c r="E165" s="38" t="s">
        <v>698</v>
      </c>
      <c r="F165" s="4" t="s">
        <v>311</v>
      </c>
      <c r="G165" t="s">
        <v>338</v>
      </c>
      <c r="H165" s="3">
        <v>0</v>
      </c>
      <c r="I165" s="3">
        <v>0</v>
      </c>
      <c r="J165" s="3">
        <v>0</v>
      </c>
      <c r="K165" s="37">
        <v>252.2</v>
      </c>
      <c r="L165" s="3">
        <v>0</v>
      </c>
      <c r="M165" s="3">
        <v>0</v>
      </c>
      <c r="N165" s="3">
        <v>0</v>
      </c>
      <c r="O165" s="3">
        <v>32.786000000000001</v>
      </c>
      <c r="P165" s="3">
        <v>284.98599999999999</v>
      </c>
      <c r="Q165">
        <v>3</v>
      </c>
    </row>
    <row r="166" spans="1:17" x14ac:dyDescent="0.25">
      <c r="A166" t="s">
        <v>489</v>
      </c>
      <c r="B166" t="s">
        <v>526</v>
      </c>
      <c r="C166" t="s">
        <v>1</v>
      </c>
      <c r="D166" t="s">
        <v>0</v>
      </c>
      <c r="E166" s="38" t="s">
        <v>672</v>
      </c>
      <c r="F166" s="4" t="s">
        <v>673</v>
      </c>
      <c r="G166" t="s">
        <v>712</v>
      </c>
      <c r="H166" s="3">
        <v>0</v>
      </c>
      <c r="I166" s="3">
        <v>0</v>
      </c>
      <c r="J166" s="3">
        <v>0</v>
      </c>
      <c r="K166" s="37">
        <v>345.13</v>
      </c>
      <c r="L166" s="3">
        <v>0</v>
      </c>
      <c r="M166" s="3">
        <v>0</v>
      </c>
      <c r="N166" s="3">
        <v>0</v>
      </c>
      <c r="O166" s="3">
        <v>44.866900000000001</v>
      </c>
      <c r="P166" s="3">
        <v>389.99689999999998</v>
      </c>
      <c r="Q166">
        <v>3</v>
      </c>
    </row>
    <row r="167" spans="1:17" x14ac:dyDescent="0.25">
      <c r="A167" t="s">
        <v>489</v>
      </c>
      <c r="B167" t="s">
        <v>526</v>
      </c>
      <c r="C167" t="s">
        <v>1</v>
      </c>
      <c r="D167" t="s">
        <v>0</v>
      </c>
      <c r="E167" s="38" t="s">
        <v>697</v>
      </c>
      <c r="F167" s="4" t="s">
        <v>311</v>
      </c>
      <c r="G167" t="s">
        <v>338</v>
      </c>
      <c r="H167" s="3">
        <v>0</v>
      </c>
      <c r="I167" s="3">
        <v>0</v>
      </c>
      <c r="J167" s="3">
        <v>0</v>
      </c>
      <c r="K167" s="37">
        <v>29.7</v>
      </c>
      <c r="L167" s="3">
        <v>0</v>
      </c>
      <c r="M167" s="3">
        <v>0</v>
      </c>
      <c r="N167" s="3">
        <v>0</v>
      </c>
      <c r="O167" s="3">
        <v>3.8610000000000002</v>
      </c>
      <c r="P167" s="3">
        <v>33.561</v>
      </c>
      <c r="Q167">
        <v>3</v>
      </c>
    </row>
    <row r="168" spans="1:17" x14ac:dyDescent="0.25">
      <c r="A168" t="s">
        <v>489</v>
      </c>
      <c r="B168" t="s">
        <v>559</v>
      </c>
      <c r="C168" t="s">
        <v>1</v>
      </c>
      <c r="D168" t="s">
        <v>0</v>
      </c>
      <c r="E168" s="38" t="s">
        <v>695</v>
      </c>
      <c r="F168" s="4" t="s">
        <v>311</v>
      </c>
      <c r="G168" t="s">
        <v>338</v>
      </c>
      <c r="H168" s="3">
        <v>0</v>
      </c>
      <c r="I168" s="3">
        <v>0</v>
      </c>
      <c r="J168" s="3">
        <v>0</v>
      </c>
      <c r="K168" s="37">
        <v>468.8</v>
      </c>
      <c r="L168" s="3">
        <v>0</v>
      </c>
      <c r="M168" s="3">
        <v>0</v>
      </c>
      <c r="N168" s="3">
        <v>0</v>
      </c>
      <c r="O168" s="3">
        <v>60.944000000000003</v>
      </c>
      <c r="P168" s="3">
        <v>529.74400000000003</v>
      </c>
      <c r="Q168">
        <v>3</v>
      </c>
    </row>
    <row r="169" spans="1:17" x14ac:dyDescent="0.25">
      <c r="A169" t="s">
        <v>489</v>
      </c>
      <c r="B169" t="s">
        <v>559</v>
      </c>
      <c r="C169" t="s">
        <v>1</v>
      </c>
      <c r="D169" t="s">
        <v>0</v>
      </c>
      <c r="E169" s="38" t="s">
        <v>696</v>
      </c>
      <c r="F169" s="4" t="s">
        <v>311</v>
      </c>
      <c r="G169" t="s">
        <v>338</v>
      </c>
      <c r="H169" s="3">
        <v>0</v>
      </c>
      <c r="I169" s="3">
        <v>0</v>
      </c>
      <c r="J169" s="3">
        <v>0</v>
      </c>
      <c r="K169" s="37">
        <v>1060</v>
      </c>
      <c r="L169" s="3">
        <v>0</v>
      </c>
      <c r="M169" s="3">
        <v>0</v>
      </c>
      <c r="N169" s="3">
        <v>0</v>
      </c>
      <c r="O169" s="3">
        <v>137.80000000000001</v>
      </c>
      <c r="P169" s="3">
        <v>1197.8</v>
      </c>
      <c r="Q169">
        <v>3</v>
      </c>
    </row>
    <row r="170" spans="1:17" x14ac:dyDescent="0.25">
      <c r="A170" t="s">
        <v>489</v>
      </c>
      <c r="B170" t="s">
        <v>533</v>
      </c>
      <c r="C170" t="s">
        <v>1</v>
      </c>
      <c r="D170" t="s">
        <v>0</v>
      </c>
      <c r="E170" s="38" t="s">
        <v>694</v>
      </c>
      <c r="F170" s="4" t="s">
        <v>311</v>
      </c>
      <c r="G170" t="s">
        <v>338</v>
      </c>
      <c r="H170" s="3">
        <v>0</v>
      </c>
      <c r="I170" s="3">
        <v>0</v>
      </c>
      <c r="J170" s="3">
        <v>0</v>
      </c>
      <c r="K170" s="37">
        <v>3628</v>
      </c>
      <c r="L170" s="3">
        <v>0</v>
      </c>
      <c r="M170" s="3">
        <v>0</v>
      </c>
      <c r="N170" s="3">
        <v>0</v>
      </c>
      <c r="O170" s="3">
        <v>471.64000000000004</v>
      </c>
      <c r="P170" s="3">
        <v>4099.6400000000003</v>
      </c>
      <c r="Q170">
        <v>3</v>
      </c>
    </row>
    <row r="171" spans="1:17" x14ac:dyDescent="0.25">
      <c r="A171" t="s">
        <v>489</v>
      </c>
      <c r="B171" t="s">
        <v>558</v>
      </c>
      <c r="C171" t="s">
        <v>1</v>
      </c>
      <c r="D171" t="s">
        <v>0</v>
      </c>
      <c r="E171" s="38" t="s">
        <v>693</v>
      </c>
      <c r="F171" s="4" t="s">
        <v>311</v>
      </c>
      <c r="G171" t="s">
        <v>338</v>
      </c>
      <c r="H171" s="3">
        <v>0</v>
      </c>
      <c r="I171" s="3">
        <v>0</v>
      </c>
      <c r="J171" s="3">
        <v>0</v>
      </c>
      <c r="K171" s="37">
        <v>212</v>
      </c>
      <c r="L171" s="3">
        <v>0</v>
      </c>
      <c r="M171" s="3">
        <v>0</v>
      </c>
      <c r="N171" s="3">
        <v>0</v>
      </c>
      <c r="O171" s="3">
        <v>27.560000000000002</v>
      </c>
      <c r="P171" s="3">
        <v>239.56</v>
      </c>
      <c r="Q171">
        <v>3</v>
      </c>
    </row>
    <row r="172" spans="1:17" x14ac:dyDescent="0.25">
      <c r="A172" t="s">
        <v>489</v>
      </c>
      <c r="B172" t="s">
        <v>557</v>
      </c>
      <c r="C172" t="s">
        <v>1</v>
      </c>
      <c r="D172" t="s">
        <v>0</v>
      </c>
      <c r="E172" s="38" t="s">
        <v>692</v>
      </c>
      <c r="F172" s="4" t="s">
        <v>311</v>
      </c>
      <c r="G172" t="s">
        <v>338</v>
      </c>
      <c r="H172" s="3">
        <v>0</v>
      </c>
      <c r="I172" s="3">
        <v>0</v>
      </c>
      <c r="J172" s="3">
        <v>0</v>
      </c>
      <c r="K172" s="37">
        <v>363</v>
      </c>
      <c r="L172" s="3">
        <v>0</v>
      </c>
      <c r="M172" s="3">
        <v>0</v>
      </c>
      <c r="N172" s="3">
        <v>0</v>
      </c>
      <c r="O172" s="3">
        <v>47.190000000000005</v>
      </c>
      <c r="P172" s="3">
        <v>410.19</v>
      </c>
      <c r="Q172">
        <v>3</v>
      </c>
    </row>
    <row r="173" spans="1:17" x14ac:dyDescent="0.25">
      <c r="A173" t="s">
        <v>489</v>
      </c>
      <c r="B173" t="s">
        <v>548</v>
      </c>
      <c r="C173" t="s">
        <v>1</v>
      </c>
      <c r="D173" t="s">
        <v>0</v>
      </c>
      <c r="E173" s="38" t="s">
        <v>678</v>
      </c>
      <c r="F173" s="4" t="s">
        <v>293</v>
      </c>
      <c r="G173" t="s">
        <v>294</v>
      </c>
      <c r="H173" s="3">
        <v>0</v>
      </c>
      <c r="I173" s="3">
        <v>0</v>
      </c>
      <c r="J173" s="3">
        <v>0</v>
      </c>
      <c r="K173" s="37">
        <v>442.48</v>
      </c>
      <c r="L173" s="3">
        <v>0</v>
      </c>
      <c r="M173" s="3">
        <v>0</v>
      </c>
      <c r="N173" s="3">
        <v>0</v>
      </c>
      <c r="O173" s="3">
        <v>57.522400000000005</v>
      </c>
      <c r="P173" s="3">
        <v>500.00240000000002</v>
      </c>
      <c r="Q173">
        <v>3</v>
      </c>
    </row>
    <row r="174" spans="1:17" x14ac:dyDescent="0.25">
      <c r="A174" t="s">
        <v>489</v>
      </c>
      <c r="B174" t="s">
        <v>561</v>
      </c>
      <c r="C174" t="s">
        <v>1</v>
      </c>
      <c r="D174" t="s">
        <v>0</v>
      </c>
      <c r="E174" s="38" t="s">
        <v>699</v>
      </c>
      <c r="F174" s="4" t="s">
        <v>314</v>
      </c>
      <c r="G174" t="s">
        <v>319</v>
      </c>
      <c r="H174" s="3">
        <v>0</v>
      </c>
      <c r="I174" s="3">
        <v>0</v>
      </c>
      <c r="J174" s="3">
        <v>0</v>
      </c>
      <c r="K174" s="37">
        <v>600</v>
      </c>
      <c r="L174" s="3">
        <v>0</v>
      </c>
      <c r="M174" s="3">
        <v>0</v>
      </c>
      <c r="N174" s="3">
        <v>0</v>
      </c>
      <c r="O174" s="3">
        <v>78</v>
      </c>
      <c r="P174" s="3">
        <v>678</v>
      </c>
      <c r="Q174">
        <v>3</v>
      </c>
    </row>
    <row r="175" spans="1:17" x14ac:dyDescent="0.25">
      <c r="A175" t="s">
        <v>489</v>
      </c>
      <c r="B175" t="s">
        <v>562</v>
      </c>
      <c r="C175" t="s">
        <v>1</v>
      </c>
      <c r="D175" t="s">
        <v>0</v>
      </c>
      <c r="E175" s="38" t="s">
        <v>701</v>
      </c>
      <c r="F175" s="4" t="s">
        <v>314</v>
      </c>
      <c r="G175" t="s">
        <v>319</v>
      </c>
      <c r="H175" s="3">
        <v>0</v>
      </c>
      <c r="I175" s="3">
        <v>0</v>
      </c>
      <c r="J175" s="3">
        <v>0</v>
      </c>
      <c r="K175" s="37">
        <v>480</v>
      </c>
      <c r="L175" s="3">
        <v>0</v>
      </c>
      <c r="M175" s="3">
        <v>0</v>
      </c>
      <c r="N175" s="3">
        <v>0</v>
      </c>
      <c r="O175" s="3">
        <v>62.400000000000006</v>
      </c>
      <c r="P175" s="3">
        <v>542.4</v>
      </c>
      <c r="Q175">
        <v>3</v>
      </c>
    </row>
    <row r="176" spans="1:17" x14ac:dyDescent="0.25">
      <c r="A176" t="s">
        <v>489</v>
      </c>
      <c r="B176" t="s">
        <v>551</v>
      </c>
      <c r="C176" t="s">
        <v>1</v>
      </c>
      <c r="D176" t="s">
        <v>0</v>
      </c>
      <c r="E176" s="38" t="s">
        <v>700</v>
      </c>
      <c r="F176" s="4" t="s">
        <v>314</v>
      </c>
      <c r="G176" t="s">
        <v>319</v>
      </c>
      <c r="H176" s="3">
        <v>0</v>
      </c>
      <c r="I176" s="3">
        <v>0</v>
      </c>
      <c r="J176" s="3">
        <v>0</v>
      </c>
      <c r="K176" s="37">
        <v>480</v>
      </c>
      <c r="L176" s="3">
        <v>0</v>
      </c>
      <c r="M176" s="3">
        <v>0</v>
      </c>
      <c r="N176" s="3">
        <v>0</v>
      </c>
      <c r="O176" s="3">
        <v>62.400000000000006</v>
      </c>
      <c r="P176" s="3">
        <v>542.4</v>
      </c>
      <c r="Q176">
        <v>3</v>
      </c>
    </row>
    <row r="177" spans="1:17" x14ac:dyDescent="0.25">
      <c r="A177" t="s">
        <v>489</v>
      </c>
      <c r="B177" t="s">
        <v>556</v>
      </c>
      <c r="C177" t="s">
        <v>1</v>
      </c>
      <c r="D177" t="s">
        <v>0</v>
      </c>
      <c r="E177" s="38" t="s">
        <v>689</v>
      </c>
      <c r="F177" s="4" t="s">
        <v>315</v>
      </c>
      <c r="G177" t="s">
        <v>316</v>
      </c>
      <c r="H177" s="3">
        <v>0</v>
      </c>
      <c r="I177" s="3">
        <v>0</v>
      </c>
      <c r="J177" s="3">
        <v>0</v>
      </c>
      <c r="K177" s="37">
        <v>691.5</v>
      </c>
      <c r="L177" s="3">
        <v>0</v>
      </c>
      <c r="M177" s="3">
        <v>0</v>
      </c>
      <c r="N177" s="3">
        <v>0</v>
      </c>
      <c r="O177" s="3">
        <v>89.894999999999996</v>
      </c>
      <c r="P177" s="3">
        <v>781.39499999999998</v>
      </c>
      <c r="Q177">
        <v>3</v>
      </c>
    </row>
    <row r="178" spans="1:17" x14ac:dyDescent="0.25">
      <c r="A178" t="s">
        <v>489</v>
      </c>
      <c r="B178" t="s">
        <v>335</v>
      </c>
      <c r="C178" t="s">
        <v>1</v>
      </c>
      <c r="D178" t="s">
        <v>0</v>
      </c>
      <c r="E178" s="38" t="s">
        <v>675</v>
      </c>
      <c r="F178" s="4" t="s">
        <v>676</v>
      </c>
      <c r="G178" t="s">
        <v>713</v>
      </c>
      <c r="H178" s="3">
        <v>0</v>
      </c>
      <c r="I178" s="3">
        <v>0</v>
      </c>
      <c r="J178" s="3">
        <v>0</v>
      </c>
      <c r="K178" s="37">
        <v>16.04</v>
      </c>
      <c r="L178" s="3">
        <v>0</v>
      </c>
      <c r="M178" s="3">
        <v>0</v>
      </c>
      <c r="N178" s="3">
        <v>0</v>
      </c>
      <c r="O178" s="3">
        <v>2.0851999999999999</v>
      </c>
      <c r="P178" s="3">
        <v>20.005199999999999</v>
      </c>
      <c r="Q178">
        <v>3</v>
      </c>
    </row>
    <row r="179" spans="1:17" x14ac:dyDescent="0.25">
      <c r="A179" t="s">
        <v>489</v>
      </c>
      <c r="B179" t="s">
        <v>336</v>
      </c>
      <c r="C179" t="s">
        <v>1</v>
      </c>
      <c r="D179" t="s">
        <v>0</v>
      </c>
      <c r="E179" s="38" t="s">
        <v>685</v>
      </c>
      <c r="F179" s="4" t="s">
        <v>315</v>
      </c>
      <c r="G179" t="s">
        <v>316</v>
      </c>
      <c r="H179" s="3">
        <v>0</v>
      </c>
      <c r="I179" s="3">
        <v>0</v>
      </c>
      <c r="J179" s="3">
        <v>0</v>
      </c>
      <c r="K179" s="37">
        <v>481.5</v>
      </c>
      <c r="L179" s="3">
        <v>0</v>
      </c>
      <c r="M179" s="3">
        <v>0</v>
      </c>
      <c r="N179" s="3">
        <v>0</v>
      </c>
      <c r="O179" s="3">
        <v>62.594999999999999</v>
      </c>
      <c r="P179" s="3">
        <v>544.09500000000003</v>
      </c>
      <c r="Q179">
        <v>3</v>
      </c>
    </row>
    <row r="180" spans="1:17" x14ac:dyDescent="0.25">
      <c r="A180" t="s">
        <v>489</v>
      </c>
      <c r="B180" t="s">
        <v>336</v>
      </c>
      <c r="C180" t="s">
        <v>1</v>
      </c>
      <c r="D180" t="s">
        <v>0</v>
      </c>
      <c r="E180" s="38" t="s">
        <v>686</v>
      </c>
      <c r="F180" s="4" t="s">
        <v>315</v>
      </c>
      <c r="G180" t="s">
        <v>316</v>
      </c>
      <c r="H180" s="3">
        <v>0</v>
      </c>
      <c r="I180" s="3">
        <v>0</v>
      </c>
      <c r="J180" s="3">
        <v>0</v>
      </c>
      <c r="K180" s="37">
        <v>1203.75</v>
      </c>
      <c r="L180" s="3">
        <v>0</v>
      </c>
      <c r="M180" s="3">
        <v>0</v>
      </c>
      <c r="N180" s="3">
        <v>0</v>
      </c>
      <c r="O180" s="3">
        <v>156.48750000000001</v>
      </c>
      <c r="P180" s="3">
        <v>1360.2375</v>
      </c>
      <c r="Q180">
        <v>3</v>
      </c>
    </row>
    <row r="181" spans="1:17" x14ac:dyDescent="0.25">
      <c r="A181" t="s">
        <v>489</v>
      </c>
      <c r="B181" t="s">
        <v>554</v>
      </c>
      <c r="C181" t="s">
        <v>1</v>
      </c>
      <c r="D181" t="s">
        <v>0</v>
      </c>
      <c r="E181" s="38" t="s">
        <v>684</v>
      </c>
      <c r="F181" s="4" t="s">
        <v>315</v>
      </c>
      <c r="G181" t="s">
        <v>316</v>
      </c>
      <c r="H181" s="3">
        <v>0</v>
      </c>
      <c r="I181" s="3">
        <v>0</v>
      </c>
      <c r="J181" s="3">
        <v>0</v>
      </c>
      <c r="K181" s="37">
        <v>802.5</v>
      </c>
      <c r="L181" s="3">
        <v>0</v>
      </c>
      <c r="M181" s="3">
        <v>0</v>
      </c>
      <c r="N181" s="3">
        <v>0</v>
      </c>
      <c r="O181" s="3">
        <v>104.325</v>
      </c>
      <c r="P181" s="3">
        <v>906.82500000000005</v>
      </c>
      <c r="Q181">
        <v>3</v>
      </c>
    </row>
    <row r="182" spans="1:17" x14ac:dyDescent="0.25">
      <c r="A182" t="s">
        <v>489</v>
      </c>
      <c r="B182" t="s">
        <v>312</v>
      </c>
      <c r="C182" t="s">
        <v>1</v>
      </c>
      <c r="D182" t="s">
        <v>0</v>
      </c>
      <c r="E182" s="38" t="s">
        <v>680</v>
      </c>
      <c r="F182" s="4" t="s">
        <v>681</v>
      </c>
      <c r="G182" t="s">
        <v>714</v>
      </c>
      <c r="H182" s="3">
        <v>0</v>
      </c>
      <c r="I182" s="3">
        <v>0</v>
      </c>
      <c r="J182" s="3">
        <v>0</v>
      </c>
      <c r="K182" s="37">
        <v>246.9</v>
      </c>
      <c r="L182" s="3">
        <v>0</v>
      </c>
      <c r="M182" s="3">
        <v>0</v>
      </c>
      <c r="N182" s="3">
        <v>0</v>
      </c>
      <c r="O182" s="3">
        <v>32.097000000000001</v>
      </c>
      <c r="P182" s="3">
        <v>278.99700000000001</v>
      </c>
      <c r="Q182">
        <v>3</v>
      </c>
    </row>
    <row r="183" spans="1:17" x14ac:dyDescent="0.25">
      <c r="A183" t="s">
        <v>489</v>
      </c>
      <c r="B183" t="s">
        <v>312</v>
      </c>
      <c r="C183" t="s">
        <v>1</v>
      </c>
      <c r="D183" t="s">
        <v>0</v>
      </c>
      <c r="E183" s="38" t="s">
        <v>690</v>
      </c>
      <c r="F183" s="4" t="s">
        <v>311</v>
      </c>
      <c r="G183" t="s">
        <v>338</v>
      </c>
      <c r="H183" s="3">
        <v>0</v>
      </c>
      <c r="I183" s="3">
        <v>0</v>
      </c>
      <c r="J183" s="3">
        <v>0</v>
      </c>
      <c r="K183" s="37">
        <v>476</v>
      </c>
      <c r="L183" s="3">
        <v>0</v>
      </c>
      <c r="M183" s="3">
        <v>0</v>
      </c>
      <c r="N183" s="3">
        <v>0</v>
      </c>
      <c r="O183" s="3">
        <v>61.88</v>
      </c>
      <c r="P183" s="3">
        <v>537.88</v>
      </c>
      <c r="Q183">
        <v>3</v>
      </c>
    </row>
    <row r="184" spans="1:17" x14ac:dyDescent="0.25">
      <c r="A184" t="s">
        <v>489</v>
      </c>
      <c r="B184" t="s">
        <v>553</v>
      </c>
      <c r="C184" t="s">
        <v>1</v>
      </c>
      <c r="D184" t="s">
        <v>0</v>
      </c>
      <c r="E184" s="38" t="s">
        <v>677</v>
      </c>
      <c r="F184" s="4" t="s">
        <v>293</v>
      </c>
      <c r="G184" t="s">
        <v>294</v>
      </c>
      <c r="H184" s="3">
        <v>0</v>
      </c>
      <c r="I184" s="3">
        <v>0</v>
      </c>
      <c r="J184" s="3">
        <v>0</v>
      </c>
      <c r="K184" s="37">
        <v>442.48</v>
      </c>
      <c r="L184" s="3">
        <v>0</v>
      </c>
      <c r="M184" s="3">
        <v>0</v>
      </c>
      <c r="N184" s="3">
        <v>0</v>
      </c>
      <c r="O184" s="3">
        <v>57.522400000000005</v>
      </c>
      <c r="P184" s="3">
        <v>500.00240000000002</v>
      </c>
      <c r="Q184">
        <v>3</v>
      </c>
    </row>
    <row r="185" spans="1:17" x14ac:dyDescent="0.25">
      <c r="A185" t="s">
        <v>489</v>
      </c>
      <c r="B185" t="s">
        <v>309</v>
      </c>
      <c r="C185" t="s">
        <v>1</v>
      </c>
      <c r="D185" t="s">
        <v>0</v>
      </c>
      <c r="E185" s="38" t="s">
        <v>679</v>
      </c>
      <c r="F185" s="4" t="s">
        <v>308</v>
      </c>
      <c r="G185" t="s">
        <v>317</v>
      </c>
      <c r="H185" s="3">
        <v>0</v>
      </c>
      <c r="I185" s="3">
        <v>0</v>
      </c>
      <c r="J185" s="3">
        <v>0</v>
      </c>
      <c r="K185" s="37">
        <v>100.89</v>
      </c>
      <c r="L185" s="3">
        <v>0</v>
      </c>
      <c r="M185" s="3">
        <v>0</v>
      </c>
      <c r="N185" s="3">
        <v>0</v>
      </c>
      <c r="O185" s="3">
        <v>13.1157</v>
      </c>
      <c r="P185" s="3">
        <v>114.0057</v>
      </c>
      <c r="Q185">
        <v>3</v>
      </c>
    </row>
    <row r="186" spans="1:17" x14ac:dyDescent="0.25">
      <c r="A186" t="s">
        <v>489</v>
      </c>
      <c r="B186" t="s">
        <v>343</v>
      </c>
      <c r="C186" t="s">
        <v>1</v>
      </c>
      <c r="D186" t="s">
        <v>0</v>
      </c>
      <c r="E186" s="38" t="s">
        <v>641</v>
      </c>
      <c r="F186" s="4" t="s">
        <v>325</v>
      </c>
      <c r="G186" t="s">
        <v>326</v>
      </c>
      <c r="H186" s="3">
        <v>0</v>
      </c>
      <c r="I186" s="3">
        <v>0</v>
      </c>
      <c r="J186" s="3">
        <v>0</v>
      </c>
      <c r="K186" s="37">
        <v>595.13</v>
      </c>
      <c r="L186" s="3">
        <v>0</v>
      </c>
      <c r="M186" s="3">
        <v>0</v>
      </c>
      <c r="N186" s="3">
        <v>0</v>
      </c>
      <c r="O186" s="3">
        <v>77.366900000000001</v>
      </c>
      <c r="P186" s="3">
        <v>672.49689999999998</v>
      </c>
      <c r="Q186">
        <v>3</v>
      </c>
    </row>
    <row r="187" spans="1:17" x14ac:dyDescent="0.25">
      <c r="A187" t="s">
        <v>87</v>
      </c>
      <c r="B187" t="s">
        <v>344</v>
      </c>
      <c r="C187" t="s">
        <v>1</v>
      </c>
      <c r="D187" t="s">
        <v>0</v>
      </c>
      <c r="E187">
        <v>96437</v>
      </c>
      <c r="F187" t="s">
        <v>315</v>
      </c>
      <c r="G187" t="s">
        <v>316</v>
      </c>
      <c r="H187" s="3">
        <v>0</v>
      </c>
      <c r="I187" s="3">
        <v>0</v>
      </c>
      <c r="J187" s="3">
        <v>0</v>
      </c>
      <c r="K187" s="3">
        <v>319.8</v>
      </c>
      <c r="L187" s="3">
        <v>0</v>
      </c>
      <c r="M187" s="3">
        <v>0</v>
      </c>
      <c r="N187" s="3">
        <v>0</v>
      </c>
      <c r="O187" s="3">
        <v>41.574000000000005</v>
      </c>
      <c r="P187" s="3">
        <v>361.37400000000002</v>
      </c>
      <c r="Q187">
        <v>3</v>
      </c>
    </row>
    <row r="188" spans="1:17" x14ac:dyDescent="0.25">
      <c r="A188" t="s">
        <v>87</v>
      </c>
      <c r="B188" t="s">
        <v>345</v>
      </c>
      <c r="C188" t="s">
        <v>1</v>
      </c>
      <c r="D188" t="s">
        <v>0</v>
      </c>
      <c r="E188">
        <v>1333</v>
      </c>
      <c r="F188" t="s">
        <v>346</v>
      </c>
      <c r="G188" t="s">
        <v>347</v>
      </c>
      <c r="H188" s="3">
        <v>0</v>
      </c>
      <c r="I188" s="3">
        <v>0</v>
      </c>
      <c r="J188" s="3">
        <v>0</v>
      </c>
      <c r="K188" s="3">
        <v>50.74</v>
      </c>
      <c r="L188" s="3">
        <v>0</v>
      </c>
      <c r="M188" s="3">
        <v>0</v>
      </c>
      <c r="N188" s="3">
        <v>0</v>
      </c>
      <c r="O188" s="3">
        <v>6.5962000000000005</v>
      </c>
      <c r="P188" s="3">
        <v>57.336200000000005</v>
      </c>
      <c r="Q188">
        <v>3</v>
      </c>
    </row>
    <row r="189" spans="1:17" x14ac:dyDescent="0.25">
      <c r="A189" t="s">
        <v>87</v>
      </c>
      <c r="B189" t="s">
        <v>345</v>
      </c>
      <c r="C189" t="s">
        <v>1</v>
      </c>
      <c r="D189" t="s">
        <v>0</v>
      </c>
      <c r="E189">
        <v>1331</v>
      </c>
      <c r="F189" t="s">
        <v>346</v>
      </c>
      <c r="G189" t="s">
        <v>347</v>
      </c>
      <c r="H189" s="3">
        <v>0</v>
      </c>
      <c r="I189" s="3">
        <v>0</v>
      </c>
      <c r="J189" s="3">
        <v>0</v>
      </c>
      <c r="K189" s="3">
        <v>164</v>
      </c>
      <c r="L189" s="3">
        <v>0</v>
      </c>
      <c r="M189" s="3">
        <v>0</v>
      </c>
      <c r="N189" s="3">
        <v>0</v>
      </c>
      <c r="O189" s="3">
        <v>21.32</v>
      </c>
      <c r="P189" s="3">
        <v>185.32</v>
      </c>
      <c r="Q189">
        <v>3</v>
      </c>
    </row>
    <row r="190" spans="1:17" x14ac:dyDescent="0.25">
      <c r="A190" t="s">
        <v>87</v>
      </c>
      <c r="B190" t="s">
        <v>335</v>
      </c>
      <c r="C190" t="s">
        <v>1</v>
      </c>
      <c r="D190" t="s">
        <v>0</v>
      </c>
      <c r="E190">
        <v>428833</v>
      </c>
      <c r="F190" t="s">
        <v>296</v>
      </c>
      <c r="G190" t="s">
        <v>297</v>
      </c>
      <c r="H190" s="3">
        <v>0</v>
      </c>
      <c r="I190" s="3">
        <v>0</v>
      </c>
      <c r="J190" s="3">
        <v>0</v>
      </c>
      <c r="K190" s="3">
        <v>4.68</v>
      </c>
      <c r="L190" s="3">
        <v>0</v>
      </c>
      <c r="M190" s="3">
        <v>0</v>
      </c>
      <c r="N190" s="3">
        <v>0</v>
      </c>
      <c r="O190" s="3">
        <v>0.60839999999999994</v>
      </c>
      <c r="P190" s="3">
        <v>5.2883999999999993</v>
      </c>
      <c r="Q190">
        <v>3</v>
      </c>
    </row>
    <row r="191" spans="1:17" x14ac:dyDescent="0.25">
      <c r="A191" t="s">
        <v>87</v>
      </c>
      <c r="B191" t="s">
        <v>336</v>
      </c>
      <c r="C191" t="s">
        <v>1</v>
      </c>
      <c r="D191" t="s">
        <v>0</v>
      </c>
      <c r="E191">
        <v>54328</v>
      </c>
      <c r="F191" t="s">
        <v>314</v>
      </c>
      <c r="G191" t="s">
        <v>319</v>
      </c>
      <c r="H191" s="3">
        <v>0</v>
      </c>
      <c r="I191" s="3">
        <v>0</v>
      </c>
      <c r="J191" s="3">
        <v>0</v>
      </c>
      <c r="K191" s="3">
        <v>120</v>
      </c>
      <c r="L191" s="3">
        <v>0</v>
      </c>
      <c r="M191" s="3">
        <v>0</v>
      </c>
      <c r="N191" s="3">
        <v>0</v>
      </c>
      <c r="O191" s="3">
        <v>15.600000000000001</v>
      </c>
      <c r="P191" s="3">
        <v>135.6</v>
      </c>
      <c r="Q191">
        <v>3</v>
      </c>
    </row>
    <row r="192" spans="1:17" x14ac:dyDescent="0.25">
      <c r="A192" t="s">
        <v>87</v>
      </c>
      <c r="B192" t="s">
        <v>336</v>
      </c>
      <c r="C192" t="s">
        <v>1</v>
      </c>
      <c r="D192" t="s">
        <v>0</v>
      </c>
      <c r="E192">
        <v>54347</v>
      </c>
      <c r="F192" t="s">
        <v>314</v>
      </c>
      <c r="G192" t="s">
        <v>319</v>
      </c>
      <c r="H192" s="3">
        <v>0</v>
      </c>
      <c r="I192" s="3">
        <v>0</v>
      </c>
      <c r="J192" s="3">
        <v>0</v>
      </c>
      <c r="K192" s="3">
        <v>139.35</v>
      </c>
      <c r="L192" s="3">
        <v>0</v>
      </c>
      <c r="M192" s="3">
        <v>0</v>
      </c>
      <c r="N192" s="3">
        <v>0</v>
      </c>
      <c r="O192" s="3">
        <v>18.115500000000001</v>
      </c>
      <c r="P192" s="3">
        <v>157.46549999999999</v>
      </c>
      <c r="Q192">
        <v>3</v>
      </c>
    </row>
    <row r="193" spans="1:17" x14ac:dyDescent="0.25">
      <c r="A193" t="s">
        <v>87</v>
      </c>
      <c r="B193" t="s">
        <v>336</v>
      </c>
      <c r="C193" t="s">
        <v>1</v>
      </c>
      <c r="D193" t="s">
        <v>0</v>
      </c>
      <c r="E193">
        <v>54377</v>
      </c>
      <c r="F193" t="s">
        <v>314</v>
      </c>
      <c r="G193" t="s">
        <v>319</v>
      </c>
      <c r="H193" s="3">
        <v>0</v>
      </c>
      <c r="I193" s="3">
        <v>0</v>
      </c>
      <c r="J193" s="3">
        <v>0</v>
      </c>
      <c r="K193" s="3">
        <v>424.6</v>
      </c>
      <c r="L193" s="3">
        <v>0</v>
      </c>
      <c r="M193" s="3">
        <v>0</v>
      </c>
      <c r="N193" s="3">
        <v>0</v>
      </c>
      <c r="O193" s="3">
        <v>55.198000000000008</v>
      </c>
      <c r="P193" s="3">
        <v>479.798</v>
      </c>
      <c r="Q193">
        <v>3</v>
      </c>
    </row>
    <row r="194" spans="1:17" x14ac:dyDescent="0.25">
      <c r="A194" t="s">
        <v>87</v>
      </c>
      <c r="B194" t="s">
        <v>342</v>
      </c>
      <c r="C194" t="s">
        <v>1</v>
      </c>
      <c r="D194" t="s">
        <v>0</v>
      </c>
      <c r="E194">
        <v>1935</v>
      </c>
      <c r="F194" t="s">
        <v>325</v>
      </c>
      <c r="G194" t="s">
        <v>326</v>
      </c>
      <c r="H194" s="3">
        <v>0</v>
      </c>
      <c r="I194" s="3">
        <v>0</v>
      </c>
      <c r="J194" s="3">
        <v>0</v>
      </c>
      <c r="K194" s="3">
        <v>338.5</v>
      </c>
      <c r="L194" s="3">
        <v>0</v>
      </c>
      <c r="M194" s="3">
        <v>0</v>
      </c>
      <c r="N194" s="3">
        <v>0</v>
      </c>
      <c r="O194" s="3">
        <v>44.005000000000003</v>
      </c>
      <c r="P194" s="3">
        <v>382.505</v>
      </c>
      <c r="Q194">
        <v>3</v>
      </c>
    </row>
    <row r="195" spans="1:17" x14ac:dyDescent="0.25">
      <c r="A195" t="s">
        <v>87</v>
      </c>
      <c r="B195" t="s">
        <v>334</v>
      </c>
      <c r="C195" t="s">
        <v>1</v>
      </c>
      <c r="D195" t="s">
        <v>0</v>
      </c>
      <c r="E195">
        <v>97289</v>
      </c>
      <c r="F195" t="s">
        <v>315</v>
      </c>
      <c r="G195" t="s">
        <v>316</v>
      </c>
      <c r="H195" s="3">
        <v>0</v>
      </c>
      <c r="I195" s="3">
        <v>0</v>
      </c>
      <c r="J195" s="3">
        <v>0</v>
      </c>
      <c r="K195" s="3">
        <v>28</v>
      </c>
      <c r="L195" s="3">
        <v>0</v>
      </c>
      <c r="M195" s="3">
        <v>0</v>
      </c>
      <c r="N195" s="3">
        <v>0</v>
      </c>
      <c r="O195" s="3">
        <v>3.64</v>
      </c>
      <c r="P195" s="3">
        <v>31.64</v>
      </c>
      <c r="Q195">
        <v>3</v>
      </c>
    </row>
    <row r="196" spans="1:17" x14ac:dyDescent="0.25">
      <c r="A196" t="s">
        <v>87</v>
      </c>
      <c r="B196" t="s">
        <v>334</v>
      </c>
      <c r="C196" t="s">
        <v>1</v>
      </c>
      <c r="D196" t="s">
        <v>0</v>
      </c>
      <c r="E196">
        <v>54515</v>
      </c>
      <c r="F196" t="s">
        <v>314</v>
      </c>
      <c r="G196" t="s">
        <v>319</v>
      </c>
      <c r="H196" s="3">
        <v>0</v>
      </c>
      <c r="I196" s="3">
        <v>0</v>
      </c>
      <c r="J196" s="3">
        <v>0</v>
      </c>
      <c r="K196" s="3">
        <v>58</v>
      </c>
      <c r="L196" s="3">
        <v>0</v>
      </c>
      <c r="M196" s="3">
        <v>0</v>
      </c>
      <c r="N196" s="3">
        <v>0</v>
      </c>
      <c r="O196" s="3">
        <v>7.54</v>
      </c>
      <c r="P196" s="3">
        <v>65.540000000000006</v>
      </c>
      <c r="Q196">
        <v>3</v>
      </c>
    </row>
    <row r="197" spans="1:17" x14ac:dyDescent="0.25">
      <c r="A197" t="s">
        <v>87</v>
      </c>
      <c r="B197" t="s">
        <v>339</v>
      </c>
      <c r="C197" t="s">
        <v>1</v>
      </c>
      <c r="D197" t="s">
        <v>0</v>
      </c>
      <c r="E197">
        <v>17858</v>
      </c>
      <c r="F197" t="s">
        <v>308</v>
      </c>
      <c r="G197" t="s">
        <v>317</v>
      </c>
      <c r="H197" s="3">
        <v>0</v>
      </c>
      <c r="I197" s="3">
        <v>0</v>
      </c>
      <c r="J197" s="3">
        <v>0</v>
      </c>
      <c r="K197" s="3">
        <v>247.62</v>
      </c>
      <c r="L197" s="3">
        <v>0</v>
      </c>
      <c r="M197" s="3">
        <v>0</v>
      </c>
      <c r="N197" s="3">
        <v>0</v>
      </c>
      <c r="O197" s="3">
        <v>32.190600000000003</v>
      </c>
      <c r="P197" s="3">
        <v>279.81060000000002</v>
      </c>
      <c r="Q197">
        <v>3</v>
      </c>
    </row>
    <row r="198" spans="1:17" x14ac:dyDescent="0.25">
      <c r="A198" t="s">
        <v>87</v>
      </c>
      <c r="B198" t="s">
        <v>339</v>
      </c>
      <c r="C198" t="s">
        <v>1</v>
      </c>
      <c r="D198" t="s">
        <v>0</v>
      </c>
      <c r="E198">
        <v>2053</v>
      </c>
      <c r="F198" t="s">
        <v>311</v>
      </c>
      <c r="G198" t="s">
        <v>338</v>
      </c>
      <c r="H198" s="3">
        <v>0</v>
      </c>
      <c r="I198" s="3">
        <v>0</v>
      </c>
      <c r="J198" s="3">
        <v>0</v>
      </c>
      <c r="K198" s="3">
        <v>660</v>
      </c>
      <c r="L198" s="3">
        <v>0</v>
      </c>
      <c r="M198" s="3">
        <v>0</v>
      </c>
      <c r="N198" s="3">
        <v>0</v>
      </c>
      <c r="O198" s="3">
        <v>85.8</v>
      </c>
      <c r="P198" s="3">
        <v>745.8</v>
      </c>
      <c r="Q198">
        <v>3</v>
      </c>
    </row>
    <row r="199" spans="1:17" x14ac:dyDescent="0.25">
      <c r="A199" t="s">
        <v>87</v>
      </c>
      <c r="B199" t="s">
        <v>339</v>
      </c>
      <c r="C199" t="s">
        <v>1</v>
      </c>
      <c r="D199" t="s">
        <v>0</v>
      </c>
      <c r="E199">
        <v>2054</v>
      </c>
      <c r="F199" t="s">
        <v>311</v>
      </c>
      <c r="G199" t="s">
        <v>338</v>
      </c>
      <c r="H199" s="3">
        <v>0</v>
      </c>
      <c r="I199" s="3">
        <v>0</v>
      </c>
      <c r="J199" s="3">
        <v>0</v>
      </c>
      <c r="K199" s="3">
        <v>369.8</v>
      </c>
      <c r="L199" s="3">
        <v>0</v>
      </c>
      <c r="M199" s="3">
        <v>0</v>
      </c>
      <c r="N199" s="3">
        <v>0</v>
      </c>
      <c r="O199" s="3">
        <v>48.074000000000005</v>
      </c>
      <c r="P199" s="3">
        <v>417.87400000000002</v>
      </c>
      <c r="Q199">
        <v>3</v>
      </c>
    </row>
    <row r="200" spans="1:17" x14ac:dyDescent="0.25">
      <c r="A200" t="s">
        <v>87</v>
      </c>
      <c r="B200" t="s">
        <v>337</v>
      </c>
      <c r="C200" t="s">
        <v>1</v>
      </c>
      <c r="D200" t="s">
        <v>0</v>
      </c>
      <c r="E200">
        <v>2068</v>
      </c>
      <c r="F200" t="s">
        <v>311</v>
      </c>
      <c r="G200" t="s">
        <v>338</v>
      </c>
      <c r="H200" s="3">
        <v>0</v>
      </c>
      <c r="I200" s="3">
        <v>0</v>
      </c>
      <c r="J200" s="3">
        <v>0</v>
      </c>
      <c r="K200" s="3">
        <v>180</v>
      </c>
      <c r="L200" s="3">
        <v>0</v>
      </c>
      <c r="M200" s="3">
        <v>0</v>
      </c>
      <c r="N200" s="3">
        <v>0</v>
      </c>
      <c r="O200" s="3">
        <v>23.400000000000002</v>
      </c>
      <c r="P200" s="3">
        <v>203.4</v>
      </c>
      <c r="Q200">
        <v>3</v>
      </c>
    </row>
    <row r="201" spans="1:17" x14ac:dyDescent="0.25">
      <c r="A201" t="s">
        <v>87</v>
      </c>
      <c r="B201" t="s">
        <v>312</v>
      </c>
      <c r="C201" t="s">
        <v>1</v>
      </c>
      <c r="D201" t="s">
        <v>0</v>
      </c>
      <c r="E201">
        <v>97381</v>
      </c>
      <c r="F201" t="s">
        <v>315</v>
      </c>
      <c r="G201" t="s">
        <v>316</v>
      </c>
      <c r="H201" s="3">
        <v>0</v>
      </c>
      <c r="I201" s="3">
        <v>0</v>
      </c>
      <c r="J201" s="3">
        <v>0</v>
      </c>
      <c r="K201" s="3">
        <v>118.16</v>
      </c>
      <c r="L201" s="3">
        <v>0</v>
      </c>
      <c r="M201" s="3">
        <v>0</v>
      </c>
      <c r="N201" s="3">
        <v>0</v>
      </c>
      <c r="O201" s="3">
        <v>15.360799999999999</v>
      </c>
      <c r="P201" s="3">
        <v>133.52080000000001</v>
      </c>
      <c r="Q201">
        <v>3</v>
      </c>
    </row>
    <row r="202" spans="1:17" x14ac:dyDescent="0.25">
      <c r="A202" t="s">
        <v>87</v>
      </c>
      <c r="B202" t="s">
        <v>330</v>
      </c>
      <c r="C202" t="s">
        <v>1</v>
      </c>
      <c r="D202" t="s">
        <v>0</v>
      </c>
      <c r="E202">
        <v>10275</v>
      </c>
      <c r="F202" t="s">
        <v>331</v>
      </c>
      <c r="G202" t="s">
        <v>332</v>
      </c>
      <c r="H202" s="3">
        <v>0</v>
      </c>
      <c r="I202" s="3">
        <v>0</v>
      </c>
      <c r="J202" s="3">
        <v>0</v>
      </c>
      <c r="K202" s="3">
        <v>2389.38</v>
      </c>
      <c r="L202" s="3">
        <v>0</v>
      </c>
      <c r="M202" s="3">
        <v>0</v>
      </c>
      <c r="N202" s="3">
        <v>0</v>
      </c>
      <c r="O202" s="3">
        <v>310.61940000000004</v>
      </c>
      <c r="P202" s="3">
        <v>2699.9994000000002</v>
      </c>
      <c r="Q202">
        <v>3</v>
      </c>
    </row>
    <row r="203" spans="1:17" x14ac:dyDescent="0.25">
      <c r="A203" t="s">
        <v>87</v>
      </c>
      <c r="B203" t="s">
        <v>309</v>
      </c>
      <c r="C203" t="s">
        <v>1</v>
      </c>
      <c r="D203" t="s">
        <v>0</v>
      </c>
      <c r="E203">
        <v>3</v>
      </c>
      <c r="F203" t="s">
        <v>325</v>
      </c>
      <c r="G203" t="s">
        <v>326</v>
      </c>
      <c r="H203" s="3">
        <v>0</v>
      </c>
      <c r="I203" s="3">
        <v>0</v>
      </c>
      <c r="J203" s="3">
        <v>0</v>
      </c>
      <c r="K203" s="3">
        <v>1531.19</v>
      </c>
      <c r="L203" s="3">
        <v>0</v>
      </c>
      <c r="M203" s="3">
        <v>0</v>
      </c>
      <c r="N203" s="3">
        <v>0</v>
      </c>
      <c r="O203" s="3">
        <v>199.05470000000003</v>
      </c>
      <c r="P203" s="3">
        <v>1730.2447000000002</v>
      </c>
      <c r="Q203">
        <v>3</v>
      </c>
    </row>
    <row r="204" spans="1:17" x14ac:dyDescent="0.25">
      <c r="A204" t="s">
        <v>87</v>
      </c>
      <c r="B204" t="s">
        <v>340</v>
      </c>
      <c r="C204" t="s">
        <v>1</v>
      </c>
      <c r="D204" t="s">
        <v>0</v>
      </c>
      <c r="E204">
        <v>97639</v>
      </c>
      <c r="F204" t="s">
        <v>315</v>
      </c>
      <c r="G204" t="s">
        <v>316</v>
      </c>
      <c r="H204" s="3">
        <v>0</v>
      </c>
      <c r="I204" s="3">
        <v>0</v>
      </c>
      <c r="J204" s="3">
        <v>0</v>
      </c>
      <c r="K204" s="3">
        <v>175.75</v>
      </c>
      <c r="L204" s="3">
        <v>0</v>
      </c>
      <c r="M204" s="3">
        <v>0</v>
      </c>
      <c r="N204" s="3">
        <v>0</v>
      </c>
      <c r="O204" s="3">
        <v>22.8475</v>
      </c>
      <c r="P204" s="3">
        <v>198.5975</v>
      </c>
      <c r="Q204">
        <v>3</v>
      </c>
    </row>
    <row r="205" spans="1:17" x14ac:dyDescent="0.25">
      <c r="A205" t="s">
        <v>87</v>
      </c>
      <c r="B205" t="s">
        <v>341</v>
      </c>
      <c r="C205" t="s">
        <v>1</v>
      </c>
      <c r="D205" t="s">
        <v>0</v>
      </c>
      <c r="E205">
        <v>97721</v>
      </c>
      <c r="F205" t="s">
        <v>315</v>
      </c>
      <c r="G205" t="s">
        <v>316</v>
      </c>
      <c r="H205" s="3">
        <v>0</v>
      </c>
      <c r="I205" s="3">
        <v>0</v>
      </c>
      <c r="J205" s="3">
        <v>0</v>
      </c>
      <c r="K205" s="3">
        <v>466.4</v>
      </c>
      <c r="L205" s="3">
        <v>0</v>
      </c>
      <c r="M205" s="3">
        <v>0</v>
      </c>
      <c r="N205" s="3">
        <v>0</v>
      </c>
      <c r="O205" s="3">
        <v>60.631999999999998</v>
      </c>
      <c r="P205" s="3">
        <v>527.03199999999993</v>
      </c>
      <c r="Q205">
        <v>3</v>
      </c>
    </row>
    <row r="206" spans="1:17" x14ac:dyDescent="0.25">
      <c r="A206" t="s">
        <v>87</v>
      </c>
      <c r="B206" t="s">
        <v>343</v>
      </c>
      <c r="C206" t="s">
        <v>1</v>
      </c>
      <c r="D206" t="s">
        <v>0</v>
      </c>
      <c r="E206">
        <v>18185</v>
      </c>
      <c r="F206" t="s">
        <v>308</v>
      </c>
      <c r="G206" t="s">
        <v>317</v>
      </c>
      <c r="H206" s="3">
        <v>0</v>
      </c>
      <c r="I206" s="3">
        <v>0</v>
      </c>
      <c r="J206" s="3">
        <v>0</v>
      </c>
      <c r="K206" s="3">
        <v>193.81</v>
      </c>
      <c r="L206" s="3">
        <v>0</v>
      </c>
      <c r="M206" s="3">
        <v>0</v>
      </c>
      <c r="N206" s="3">
        <v>0</v>
      </c>
      <c r="O206" s="3">
        <v>25.1953</v>
      </c>
      <c r="P206" s="3">
        <v>219.00530000000001</v>
      </c>
      <c r="Q206">
        <v>3</v>
      </c>
    </row>
    <row r="207" spans="1:17" x14ac:dyDescent="0.25">
      <c r="A207" t="s">
        <v>87</v>
      </c>
      <c r="B207" t="s">
        <v>295</v>
      </c>
      <c r="C207" t="s">
        <v>1</v>
      </c>
      <c r="D207" t="s">
        <v>0</v>
      </c>
      <c r="E207">
        <v>4982262</v>
      </c>
      <c r="F207" t="s">
        <v>296</v>
      </c>
      <c r="G207" t="s">
        <v>297</v>
      </c>
      <c r="H207" s="3">
        <v>0</v>
      </c>
      <c r="I207" s="3">
        <v>0</v>
      </c>
      <c r="J207" s="3">
        <v>0</v>
      </c>
      <c r="K207" s="3">
        <v>5.14</v>
      </c>
      <c r="L207" s="3">
        <v>0</v>
      </c>
      <c r="M207" s="3">
        <v>0</v>
      </c>
      <c r="N207" s="3">
        <v>0</v>
      </c>
      <c r="O207" s="3">
        <v>0.66820000000000002</v>
      </c>
      <c r="P207" s="3">
        <v>5.8081999999999994</v>
      </c>
      <c r="Q207">
        <v>3</v>
      </c>
    </row>
    <row r="208" spans="1:17" x14ac:dyDescent="0.25">
      <c r="A208" t="s">
        <v>87</v>
      </c>
      <c r="B208" t="s">
        <v>323</v>
      </c>
      <c r="C208" t="s">
        <v>1</v>
      </c>
      <c r="D208" t="s">
        <v>0</v>
      </c>
      <c r="E208">
        <v>68</v>
      </c>
      <c r="F208" t="s">
        <v>320</v>
      </c>
      <c r="G208" t="s">
        <v>321</v>
      </c>
      <c r="H208" s="3">
        <v>0</v>
      </c>
      <c r="I208" s="3">
        <v>0</v>
      </c>
      <c r="J208" s="3">
        <v>0</v>
      </c>
      <c r="K208" s="3">
        <v>937.5</v>
      </c>
      <c r="L208" s="3">
        <v>0</v>
      </c>
      <c r="M208" s="3">
        <v>0</v>
      </c>
      <c r="N208" s="3">
        <v>0</v>
      </c>
      <c r="O208" s="3">
        <v>121.875</v>
      </c>
      <c r="P208" s="3">
        <v>1059.375</v>
      </c>
      <c r="Q208">
        <v>3</v>
      </c>
    </row>
    <row r="209" spans="1:17" x14ac:dyDescent="0.25">
      <c r="A209" t="s">
        <v>87</v>
      </c>
      <c r="B209" t="s">
        <v>322</v>
      </c>
      <c r="C209" t="s">
        <v>1</v>
      </c>
      <c r="D209" t="s">
        <v>0</v>
      </c>
      <c r="E209">
        <v>70</v>
      </c>
      <c r="F209" t="s">
        <v>320</v>
      </c>
      <c r="G209" t="s">
        <v>321</v>
      </c>
      <c r="H209" s="3">
        <v>0</v>
      </c>
      <c r="I209" s="3">
        <v>0</v>
      </c>
      <c r="J209" s="3">
        <v>0</v>
      </c>
      <c r="K209" s="3">
        <v>1218</v>
      </c>
      <c r="L209" s="3">
        <v>0</v>
      </c>
      <c r="M209" s="3">
        <v>0</v>
      </c>
      <c r="N209" s="3">
        <v>0</v>
      </c>
      <c r="O209" s="3">
        <v>158.34</v>
      </c>
      <c r="P209" s="3">
        <v>1376.34</v>
      </c>
      <c r="Q209">
        <v>3</v>
      </c>
    </row>
    <row r="210" spans="1:17" x14ac:dyDescent="0.25">
      <c r="A210" t="s">
        <v>87</v>
      </c>
      <c r="B210" t="s">
        <v>275</v>
      </c>
      <c r="C210" t="s">
        <v>1</v>
      </c>
      <c r="D210" t="s">
        <v>0</v>
      </c>
      <c r="E210">
        <v>71</v>
      </c>
      <c r="F210" t="s">
        <v>320</v>
      </c>
      <c r="G210" t="s">
        <v>321</v>
      </c>
      <c r="H210" s="3">
        <v>0</v>
      </c>
      <c r="I210" s="3">
        <v>0</v>
      </c>
      <c r="J210" s="3">
        <v>0</v>
      </c>
      <c r="K210" s="3">
        <v>313.5</v>
      </c>
      <c r="L210" s="3">
        <v>0</v>
      </c>
      <c r="M210" s="3">
        <v>0</v>
      </c>
      <c r="N210" s="3">
        <v>0</v>
      </c>
      <c r="O210" s="3">
        <v>40.755000000000003</v>
      </c>
      <c r="P210" s="3">
        <v>354.255</v>
      </c>
      <c r="Q210">
        <v>3</v>
      </c>
    </row>
    <row r="211" spans="1:17" x14ac:dyDescent="0.25">
      <c r="A211" t="s">
        <v>87</v>
      </c>
      <c r="B211" t="s">
        <v>275</v>
      </c>
      <c r="C211" t="s">
        <v>1</v>
      </c>
      <c r="D211" t="s">
        <v>0</v>
      </c>
      <c r="E211">
        <v>55740</v>
      </c>
      <c r="F211" t="s">
        <v>314</v>
      </c>
      <c r="G211" t="s">
        <v>319</v>
      </c>
      <c r="H211" s="3">
        <v>0</v>
      </c>
      <c r="I211" s="3">
        <v>0</v>
      </c>
      <c r="J211" s="3">
        <v>0</v>
      </c>
      <c r="K211" s="3">
        <v>250.2</v>
      </c>
      <c r="L211" s="3">
        <v>0</v>
      </c>
      <c r="M211" s="3">
        <v>0</v>
      </c>
      <c r="N211" s="3">
        <v>0</v>
      </c>
      <c r="O211" s="3">
        <v>32.525999999999996</v>
      </c>
      <c r="P211" s="3">
        <v>282.726</v>
      </c>
      <c r="Q211">
        <v>3</v>
      </c>
    </row>
    <row r="212" spans="1:17" x14ac:dyDescent="0.25">
      <c r="A212" t="s">
        <v>87</v>
      </c>
      <c r="B212" t="s">
        <v>275</v>
      </c>
      <c r="C212" t="s">
        <v>1</v>
      </c>
      <c r="D212" t="s">
        <v>0</v>
      </c>
      <c r="E212">
        <v>97986</v>
      </c>
      <c r="F212" t="s">
        <v>315</v>
      </c>
      <c r="G212" t="s">
        <v>316</v>
      </c>
      <c r="H212" s="3">
        <v>0</v>
      </c>
      <c r="I212" s="3">
        <v>0</v>
      </c>
      <c r="J212" s="3">
        <v>0</v>
      </c>
      <c r="K212" s="3">
        <v>168.72</v>
      </c>
      <c r="L212" s="3">
        <v>0</v>
      </c>
      <c r="M212" s="3">
        <v>0</v>
      </c>
      <c r="N212" s="3">
        <v>0</v>
      </c>
      <c r="O212" s="3">
        <v>21.933600000000002</v>
      </c>
      <c r="P212" s="3">
        <v>190.65360000000001</v>
      </c>
      <c r="Q212">
        <v>3</v>
      </c>
    </row>
    <row r="213" spans="1:17" x14ac:dyDescent="0.25">
      <c r="A213" t="s">
        <v>87</v>
      </c>
      <c r="B213" t="s">
        <v>327</v>
      </c>
      <c r="C213" t="s">
        <v>1</v>
      </c>
      <c r="D213" t="s">
        <v>0</v>
      </c>
      <c r="E213">
        <v>67</v>
      </c>
      <c r="F213" t="s">
        <v>325</v>
      </c>
      <c r="G213" t="s">
        <v>326</v>
      </c>
      <c r="H213" s="3">
        <v>0</v>
      </c>
      <c r="I213" s="3">
        <v>0</v>
      </c>
      <c r="J213" s="3">
        <v>0</v>
      </c>
      <c r="K213" s="3">
        <v>1531.19</v>
      </c>
      <c r="L213" s="3">
        <v>0</v>
      </c>
      <c r="M213" s="3">
        <v>0</v>
      </c>
      <c r="N213" s="3">
        <v>0</v>
      </c>
      <c r="O213" s="3">
        <v>199.05470000000003</v>
      </c>
      <c r="P213" s="3">
        <v>1730.2447000000002</v>
      </c>
      <c r="Q213">
        <v>3</v>
      </c>
    </row>
    <row r="214" spans="1:17" x14ac:dyDescent="0.25">
      <c r="A214" t="s">
        <v>87</v>
      </c>
      <c r="B214" t="s">
        <v>327</v>
      </c>
      <c r="C214" t="s">
        <v>1</v>
      </c>
      <c r="D214" t="s">
        <v>0</v>
      </c>
      <c r="E214">
        <v>20</v>
      </c>
      <c r="F214" t="s">
        <v>328</v>
      </c>
      <c r="G214" t="s">
        <v>329</v>
      </c>
      <c r="H214" s="3">
        <v>0</v>
      </c>
      <c r="I214" s="3">
        <v>0</v>
      </c>
      <c r="J214" s="3">
        <v>0</v>
      </c>
      <c r="K214" s="3">
        <v>38.89</v>
      </c>
      <c r="L214" s="3">
        <v>0</v>
      </c>
      <c r="M214" s="3">
        <v>0</v>
      </c>
      <c r="N214" s="3">
        <v>0</v>
      </c>
      <c r="O214" s="3">
        <v>5.0556999999999999</v>
      </c>
      <c r="P214" s="3">
        <v>43.945700000000002</v>
      </c>
      <c r="Q214">
        <v>3</v>
      </c>
    </row>
    <row r="215" spans="1:17" x14ac:dyDescent="0.25">
      <c r="A215" t="s">
        <v>87</v>
      </c>
      <c r="B215" t="s">
        <v>327</v>
      </c>
      <c r="C215" t="s">
        <v>1</v>
      </c>
      <c r="D215" t="s">
        <v>0</v>
      </c>
      <c r="E215">
        <v>21</v>
      </c>
      <c r="F215" t="s">
        <v>328</v>
      </c>
      <c r="G215" t="s">
        <v>329</v>
      </c>
      <c r="H215" s="3">
        <v>0</v>
      </c>
      <c r="I215" s="3">
        <v>0</v>
      </c>
      <c r="J215" s="3">
        <v>0</v>
      </c>
      <c r="K215" s="3">
        <v>50.66</v>
      </c>
      <c r="L215" s="3">
        <v>0</v>
      </c>
      <c r="M215" s="3">
        <v>0</v>
      </c>
      <c r="N215" s="3">
        <v>0</v>
      </c>
      <c r="O215" s="3">
        <v>6.5857999999999999</v>
      </c>
      <c r="P215" s="3">
        <v>57.245799999999996</v>
      </c>
      <c r="Q215">
        <v>3</v>
      </c>
    </row>
    <row r="216" spans="1:17" x14ac:dyDescent="0.25">
      <c r="A216" t="s">
        <v>87</v>
      </c>
      <c r="B216" t="s">
        <v>202</v>
      </c>
      <c r="C216" t="s">
        <v>1</v>
      </c>
      <c r="D216" t="s">
        <v>0</v>
      </c>
      <c r="E216">
        <v>73</v>
      </c>
      <c r="F216" t="s">
        <v>325</v>
      </c>
      <c r="G216" t="s">
        <v>326</v>
      </c>
      <c r="H216" s="3">
        <v>0</v>
      </c>
      <c r="I216" s="3">
        <v>0</v>
      </c>
      <c r="J216" s="3">
        <v>0</v>
      </c>
      <c r="K216" s="3">
        <v>342.83</v>
      </c>
      <c r="L216" s="3">
        <v>0</v>
      </c>
      <c r="M216" s="3">
        <v>0</v>
      </c>
      <c r="N216" s="3">
        <v>0</v>
      </c>
      <c r="O216" s="3">
        <v>44.567900000000002</v>
      </c>
      <c r="P216" s="3">
        <v>387.39789999999999</v>
      </c>
      <c r="Q216">
        <v>3</v>
      </c>
    </row>
    <row r="217" spans="1:17" x14ac:dyDescent="0.25">
      <c r="A217" t="s">
        <v>87</v>
      </c>
      <c r="B217" t="s">
        <v>292</v>
      </c>
      <c r="C217" t="s">
        <v>1</v>
      </c>
      <c r="D217" t="s">
        <v>0</v>
      </c>
      <c r="E217">
        <v>17</v>
      </c>
      <c r="F217" t="s">
        <v>293</v>
      </c>
      <c r="G217" t="s">
        <v>294</v>
      </c>
      <c r="H217" s="3">
        <v>0</v>
      </c>
      <c r="I217" s="3">
        <v>0</v>
      </c>
      <c r="J217" s="3">
        <v>0</v>
      </c>
      <c r="K217" s="3">
        <v>442.48</v>
      </c>
      <c r="L217" s="3">
        <v>0</v>
      </c>
      <c r="M217" s="3">
        <v>0</v>
      </c>
      <c r="N217" s="3">
        <v>0</v>
      </c>
      <c r="O217" s="3">
        <v>57.522400000000005</v>
      </c>
      <c r="P217" s="3">
        <v>500.00240000000002</v>
      </c>
      <c r="Q217">
        <v>3</v>
      </c>
    </row>
    <row r="218" spans="1:17" x14ac:dyDescent="0.25">
      <c r="A218" t="s">
        <v>87</v>
      </c>
      <c r="B218" t="s">
        <v>333</v>
      </c>
      <c r="C218" t="s">
        <v>1</v>
      </c>
      <c r="D218" t="s">
        <v>0</v>
      </c>
      <c r="E218">
        <v>7470</v>
      </c>
      <c r="F218" t="s">
        <v>315</v>
      </c>
      <c r="G218" t="s">
        <v>316</v>
      </c>
      <c r="H218" s="3">
        <v>0</v>
      </c>
      <c r="I218" s="3">
        <v>0</v>
      </c>
      <c r="J218" s="3">
        <v>0</v>
      </c>
      <c r="K218" s="3">
        <v>37.17</v>
      </c>
      <c r="L218" s="3">
        <v>0</v>
      </c>
      <c r="M218" s="3">
        <v>0</v>
      </c>
      <c r="N218" s="3">
        <v>0</v>
      </c>
      <c r="O218" s="3">
        <v>4.8321000000000005</v>
      </c>
      <c r="P218" s="3">
        <v>42.002099999999999</v>
      </c>
      <c r="Q218">
        <v>3</v>
      </c>
    </row>
    <row r="219" spans="1:17" x14ac:dyDescent="0.25">
      <c r="A219" t="s">
        <v>87</v>
      </c>
      <c r="B219" t="s">
        <v>278</v>
      </c>
      <c r="C219" t="s">
        <v>1</v>
      </c>
      <c r="D219" t="s">
        <v>0</v>
      </c>
      <c r="E219">
        <v>2098</v>
      </c>
      <c r="F219" t="s">
        <v>308</v>
      </c>
      <c r="G219" t="s">
        <v>317</v>
      </c>
      <c r="H219" s="3">
        <v>0</v>
      </c>
      <c r="I219" s="3">
        <v>0</v>
      </c>
      <c r="J219" s="3">
        <v>0</v>
      </c>
      <c r="K219" s="3">
        <v>246.9</v>
      </c>
      <c r="L219" s="3">
        <v>0</v>
      </c>
      <c r="M219" s="3">
        <v>0</v>
      </c>
      <c r="N219" s="3">
        <v>0</v>
      </c>
      <c r="O219" s="3">
        <v>32.097000000000001</v>
      </c>
      <c r="P219" s="3">
        <v>278.99700000000001</v>
      </c>
      <c r="Q219">
        <v>3</v>
      </c>
    </row>
    <row r="220" spans="1:17" x14ac:dyDescent="0.25">
      <c r="A220" t="s">
        <v>87</v>
      </c>
      <c r="B220" t="s">
        <v>289</v>
      </c>
      <c r="C220" t="s">
        <v>1</v>
      </c>
      <c r="D220" t="s">
        <v>0</v>
      </c>
      <c r="E220">
        <v>211441</v>
      </c>
      <c r="F220" t="s">
        <v>290</v>
      </c>
      <c r="G220" t="s">
        <v>291</v>
      </c>
      <c r="H220" s="3">
        <v>0</v>
      </c>
      <c r="I220" s="3">
        <v>0</v>
      </c>
      <c r="J220" s="3">
        <v>0</v>
      </c>
      <c r="K220" s="3">
        <v>10.82</v>
      </c>
      <c r="L220" s="3">
        <v>0</v>
      </c>
      <c r="M220" s="3">
        <v>0</v>
      </c>
      <c r="N220" s="3">
        <v>0</v>
      </c>
      <c r="O220" s="3">
        <v>1.4066000000000001</v>
      </c>
      <c r="P220" s="3">
        <v>12.226600000000001</v>
      </c>
      <c r="Q220">
        <v>3</v>
      </c>
    </row>
    <row r="221" spans="1:17" x14ac:dyDescent="0.25">
      <c r="A221" t="s">
        <v>87</v>
      </c>
      <c r="B221" t="s">
        <v>283</v>
      </c>
      <c r="C221" t="s">
        <v>1</v>
      </c>
      <c r="D221" t="s">
        <v>0</v>
      </c>
      <c r="E221">
        <v>98365</v>
      </c>
      <c r="F221" t="s">
        <v>315</v>
      </c>
      <c r="G221" t="s">
        <v>316</v>
      </c>
      <c r="H221" s="3">
        <v>0</v>
      </c>
      <c r="I221" s="3">
        <v>0</v>
      </c>
      <c r="J221" s="3">
        <v>0</v>
      </c>
      <c r="K221" s="3">
        <v>266.5</v>
      </c>
      <c r="L221" s="3">
        <v>0</v>
      </c>
      <c r="M221" s="3">
        <v>0</v>
      </c>
      <c r="N221" s="3">
        <v>0</v>
      </c>
      <c r="O221" s="3">
        <v>34.645000000000003</v>
      </c>
      <c r="P221" s="3">
        <v>301.14499999999998</v>
      </c>
      <c r="Q221">
        <v>3</v>
      </c>
    </row>
    <row r="222" spans="1:17" x14ac:dyDescent="0.25">
      <c r="A222" t="s">
        <v>87</v>
      </c>
      <c r="B222" t="s">
        <v>207</v>
      </c>
      <c r="C222" t="s">
        <v>1</v>
      </c>
      <c r="D222" t="s">
        <v>0</v>
      </c>
      <c r="E222">
        <v>68</v>
      </c>
      <c r="F222" t="s">
        <v>328</v>
      </c>
      <c r="G222" t="s">
        <v>329</v>
      </c>
      <c r="H222" s="3">
        <v>0</v>
      </c>
      <c r="I222" s="3">
        <v>0</v>
      </c>
      <c r="J222" s="3">
        <v>0</v>
      </c>
      <c r="K222" s="3">
        <v>192.95</v>
      </c>
      <c r="L222" s="3">
        <v>0</v>
      </c>
      <c r="M222" s="3">
        <v>0</v>
      </c>
      <c r="N222" s="3">
        <v>0</v>
      </c>
      <c r="O222" s="3">
        <v>25.083500000000001</v>
      </c>
      <c r="P222" s="3">
        <v>218.0335</v>
      </c>
      <c r="Q222">
        <v>3</v>
      </c>
    </row>
    <row r="223" spans="1:17" x14ac:dyDescent="0.25">
      <c r="A223" t="s">
        <v>87</v>
      </c>
      <c r="B223" t="s">
        <v>324</v>
      </c>
      <c r="C223" t="s">
        <v>1</v>
      </c>
      <c r="D223" t="s">
        <v>0</v>
      </c>
      <c r="E223">
        <v>2230</v>
      </c>
      <c r="F223" t="s">
        <v>308</v>
      </c>
      <c r="G223" t="s">
        <v>317</v>
      </c>
      <c r="H223" s="3">
        <v>0</v>
      </c>
      <c r="I223" s="3">
        <v>0</v>
      </c>
      <c r="J223" s="3">
        <v>0</v>
      </c>
      <c r="K223" s="3">
        <v>343.54</v>
      </c>
      <c r="L223" s="3">
        <v>0</v>
      </c>
      <c r="M223" s="3">
        <v>0</v>
      </c>
      <c r="N223" s="3">
        <v>0</v>
      </c>
      <c r="O223" s="3">
        <v>44.660200000000003</v>
      </c>
      <c r="P223" s="3">
        <v>388.2002</v>
      </c>
      <c r="Q223">
        <v>3</v>
      </c>
    </row>
    <row r="224" spans="1:17" x14ac:dyDescent="0.25">
      <c r="A224" t="s">
        <v>87</v>
      </c>
      <c r="B224" t="s">
        <v>208</v>
      </c>
      <c r="C224" t="s">
        <v>1</v>
      </c>
      <c r="D224" t="s">
        <v>0</v>
      </c>
      <c r="E224">
        <v>416</v>
      </c>
      <c r="F224" t="s">
        <v>328</v>
      </c>
      <c r="G224" t="s">
        <v>329</v>
      </c>
      <c r="H224" s="3">
        <v>0</v>
      </c>
      <c r="I224" s="3">
        <v>0</v>
      </c>
      <c r="J224" s="3">
        <v>0</v>
      </c>
      <c r="K224" s="3">
        <v>773.66</v>
      </c>
      <c r="L224" s="3">
        <v>0</v>
      </c>
      <c r="M224" s="3">
        <v>0</v>
      </c>
      <c r="N224" s="3">
        <v>0</v>
      </c>
      <c r="O224" s="3">
        <v>100.5758</v>
      </c>
      <c r="P224" s="3">
        <v>874.23579999999993</v>
      </c>
      <c r="Q224">
        <v>3</v>
      </c>
    </row>
    <row r="225" spans="1:17" x14ac:dyDescent="0.25">
      <c r="A225" t="s">
        <v>352</v>
      </c>
      <c r="B225" t="s">
        <v>358</v>
      </c>
      <c r="C225" t="s">
        <v>1</v>
      </c>
      <c r="D225" t="s">
        <v>0</v>
      </c>
      <c r="E225">
        <v>160</v>
      </c>
      <c r="F225" t="s">
        <v>325</v>
      </c>
      <c r="G225" t="s">
        <v>326</v>
      </c>
      <c r="H225" s="3">
        <v>0</v>
      </c>
      <c r="I225" s="3">
        <v>0</v>
      </c>
      <c r="J225" s="3">
        <v>0</v>
      </c>
      <c r="K225" s="3">
        <v>237.21</v>
      </c>
      <c r="L225" s="3">
        <v>0</v>
      </c>
      <c r="M225" s="3">
        <v>0</v>
      </c>
      <c r="N225" s="3">
        <v>0</v>
      </c>
      <c r="O225" s="3">
        <v>30.837300000000003</v>
      </c>
      <c r="P225" s="3">
        <v>268.04730000000001</v>
      </c>
      <c r="Q225">
        <v>3</v>
      </c>
    </row>
    <row r="226" spans="1:17" x14ac:dyDescent="0.25">
      <c r="A226" t="s">
        <v>352</v>
      </c>
      <c r="B226" t="s">
        <v>348</v>
      </c>
      <c r="C226" t="s">
        <v>1</v>
      </c>
      <c r="D226" t="s">
        <v>0</v>
      </c>
      <c r="E226">
        <v>2296</v>
      </c>
      <c r="F226" t="s">
        <v>308</v>
      </c>
      <c r="G226" t="s">
        <v>317</v>
      </c>
      <c r="H226" s="3">
        <v>0</v>
      </c>
      <c r="I226" s="3">
        <v>0</v>
      </c>
      <c r="J226" s="3">
        <v>0</v>
      </c>
      <c r="K226" s="3">
        <v>40.71</v>
      </c>
      <c r="L226" s="3">
        <v>0</v>
      </c>
      <c r="M226" s="3">
        <v>0</v>
      </c>
      <c r="N226" s="3">
        <v>0</v>
      </c>
      <c r="O226" s="3">
        <v>5.2923</v>
      </c>
      <c r="P226" s="3">
        <v>46.002299999999998</v>
      </c>
      <c r="Q226">
        <v>3</v>
      </c>
    </row>
    <row r="227" spans="1:17" x14ac:dyDescent="0.25">
      <c r="A227" t="s">
        <v>352</v>
      </c>
      <c r="B227" t="s">
        <v>348</v>
      </c>
      <c r="C227" t="s">
        <v>1</v>
      </c>
      <c r="D227" t="s">
        <v>0</v>
      </c>
      <c r="E227">
        <v>2298</v>
      </c>
      <c r="F227" t="s">
        <v>308</v>
      </c>
      <c r="G227" t="s">
        <v>317</v>
      </c>
      <c r="H227" s="3">
        <v>0</v>
      </c>
      <c r="I227" s="3">
        <v>0</v>
      </c>
      <c r="J227" s="3">
        <v>0</v>
      </c>
      <c r="K227" s="3">
        <v>226.73</v>
      </c>
      <c r="L227" s="3">
        <v>0</v>
      </c>
      <c r="M227" s="3">
        <v>0</v>
      </c>
      <c r="N227" s="3">
        <v>0</v>
      </c>
      <c r="O227" s="3">
        <v>29.474899999999998</v>
      </c>
      <c r="P227" s="3">
        <v>256.20490000000001</v>
      </c>
      <c r="Q227">
        <v>3</v>
      </c>
    </row>
    <row r="228" spans="1:17" x14ac:dyDescent="0.25">
      <c r="A228" t="s">
        <v>352</v>
      </c>
      <c r="B228" t="s">
        <v>348</v>
      </c>
      <c r="C228" t="s">
        <v>1</v>
      </c>
      <c r="D228" t="s">
        <v>0</v>
      </c>
      <c r="E228">
        <v>411114</v>
      </c>
      <c r="F228" t="s">
        <v>296</v>
      </c>
      <c r="G228" t="s">
        <v>297</v>
      </c>
      <c r="H228" s="3">
        <v>0</v>
      </c>
      <c r="I228" s="3">
        <v>0</v>
      </c>
      <c r="J228" s="3">
        <v>0</v>
      </c>
      <c r="K228" s="3">
        <v>5.09</v>
      </c>
      <c r="L228" s="3">
        <v>0</v>
      </c>
      <c r="M228" s="3">
        <v>0</v>
      </c>
      <c r="N228" s="3">
        <v>0</v>
      </c>
      <c r="O228" s="3">
        <v>0.66169999999999995</v>
      </c>
      <c r="P228" s="3">
        <v>5.7516999999999996</v>
      </c>
      <c r="Q228">
        <v>3</v>
      </c>
    </row>
    <row r="229" spans="1:17" x14ac:dyDescent="0.25">
      <c r="A229" t="s">
        <v>352</v>
      </c>
      <c r="B229" t="s">
        <v>360</v>
      </c>
      <c r="C229" t="s">
        <v>1</v>
      </c>
      <c r="D229" t="s">
        <v>0</v>
      </c>
      <c r="E229">
        <v>2337</v>
      </c>
      <c r="F229" t="s">
        <v>308</v>
      </c>
      <c r="G229" t="s">
        <v>317</v>
      </c>
      <c r="H229" s="3">
        <v>0</v>
      </c>
      <c r="I229" s="3">
        <v>0</v>
      </c>
      <c r="J229" s="3">
        <v>0</v>
      </c>
      <c r="K229" s="3">
        <v>236.29</v>
      </c>
      <c r="L229" s="3">
        <v>0</v>
      </c>
      <c r="M229" s="3">
        <v>0</v>
      </c>
      <c r="N229" s="3">
        <v>0</v>
      </c>
      <c r="O229" s="3">
        <v>30.717700000000001</v>
      </c>
      <c r="P229" s="3">
        <v>267.0077</v>
      </c>
      <c r="Q229">
        <v>3</v>
      </c>
    </row>
    <row r="230" spans="1:17" x14ac:dyDescent="0.25">
      <c r="A230" t="s">
        <v>352</v>
      </c>
      <c r="B230" t="s">
        <v>360</v>
      </c>
      <c r="C230" t="s">
        <v>1</v>
      </c>
      <c r="D230" t="s">
        <v>0</v>
      </c>
      <c r="E230">
        <v>10685</v>
      </c>
      <c r="F230" t="s">
        <v>331</v>
      </c>
      <c r="G230" t="s">
        <v>332</v>
      </c>
      <c r="H230" s="3">
        <v>0</v>
      </c>
      <c r="I230" s="3">
        <v>0</v>
      </c>
      <c r="J230" s="3">
        <v>0</v>
      </c>
      <c r="K230" s="3">
        <v>3761.06</v>
      </c>
      <c r="L230" s="3">
        <v>0</v>
      </c>
      <c r="M230" s="3">
        <v>0</v>
      </c>
      <c r="N230" s="3">
        <v>0</v>
      </c>
      <c r="O230" s="3">
        <v>488.93779999999998</v>
      </c>
      <c r="P230" s="3">
        <v>4249.9978000000001</v>
      </c>
      <c r="Q230">
        <v>3</v>
      </c>
    </row>
    <row r="231" spans="1:17" x14ac:dyDescent="0.25">
      <c r="A231" t="s">
        <v>352</v>
      </c>
      <c r="B231" t="s">
        <v>361</v>
      </c>
      <c r="C231" t="s">
        <v>1</v>
      </c>
      <c r="D231" t="s">
        <v>0</v>
      </c>
      <c r="E231">
        <v>95</v>
      </c>
      <c r="F231" t="s">
        <v>328</v>
      </c>
      <c r="G231" t="s">
        <v>329</v>
      </c>
      <c r="H231" s="3">
        <v>0</v>
      </c>
      <c r="I231" s="3">
        <v>0</v>
      </c>
      <c r="J231" s="3">
        <v>0</v>
      </c>
      <c r="K231" s="3">
        <v>41.81</v>
      </c>
      <c r="L231" s="3">
        <v>0</v>
      </c>
      <c r="M231" s="3">
        <v>0</v>
      </c>
      <c r="N231" s="3">
        <v>0</v>
      </c>
      <c r="O231" s="3">
        <v>5.4353000000000007</v>
      </c>
      <c r="P231" s="3">
        <v>47.2453</v>
      </c>
      <c r="Q231">
        <v>3</v>
      </c>
    </row>
    <row r="232" spans="1:17" x14ac:dyDescent="0.25">
      <c r="A232" t="s">
        <v>352</v>
      </c>
      <c r="B232" t="s">
        <v>362</v>
      </c>
      <c r="C232" t="s">
        <v>1</v>
      </c>
      <c r="D232" t="s">
        <v>0</v>
      </c>
      <c r="E232">
        <v>131150</v>
      </c>
      <c r="F232" t="s">
        <v>315</v>
      </c>
      <c r="G232" t="s">
        <v>316</v>
      </c>
      <c r="H232" s="3">
        <v>0</v>
      </c>
      <c r="I232" s="3">
        <v>0</v>
      </c>
      <c r="J232" s="3">
        <v>0</v>
      </c>
      <c r="K232" s="3">
        <v>7.8</v>
      </c>
      <c r="L232" s="3">
        <v>0</v>
      </c>
      <c r="M232" s="3">
        <v>0</v>
      </c>
      <c r="N232" s="3">
        <v>0</v>
      </c>
      <c r="O232" s="3">
        <v>1.014</v>
      </c>
      <c r="P232" s="3">
        <v>8.8140000000000001</v>
      </c>
      <c r="Q232">
        <v>3</v>
      </c>
    </row>
    <row r="233" spans="1:17" x14ac:dyDescent="0.25">
      <c r="A233" t="s">
        <v>352</v>
      </c>
      <c r="B233" t="s">
        <v>362</v>
      </c>
      <c r="C233" t="s">
        <v>1</v>
      </c>
      <c r="D233" t="s">
        <v>0</v>
      </c>
      <c r="E233">
        <v>1266</v>
      </c>
      <c r="F233" t="s">
        <v>374</v>
      </c>
      <c r="G233" t="s">
        <v>375</v>
      </c>
      <c r="H233" s="3">
        <v>0</v>
      </c>
      <c r="I233" s="3">
        <v>0</v>
      </c>
      <c r="J233" s="3">
        <v>0</v>
      </c>
      <c r="K233" s="3">
        <v>66.39</v>
      </c>
      <c r="L233" s="3">
        <v>0</v>
      </c>
      <c r="M233" s="3">
        <v>0</v>
      </c>
      <c r="N233" s="3">
        <v>0</v>
      </c>
      <c r="O233" s="3">
        <v>8.6307000000000009</v>
      </c>
      <c r="P233" s="3">
        <v>75.020700000000005</v>
      </c>
      <c r="Q233">
        <v>3</v>
      </c>
    </row>
    <row r="234" spans="1:17" x14ac:dyDescent="0.25">
      <c r="A234" t="s">
        <v>352</v>
      </c>
      <c r="B234" t="s">
        <v>349</v>
      </c>
      <c r="C234" t="s">
        <v>1</v>
      </c>
      <c r="D234" t="s">
        <v>0</v>
      </c>
      <c r="E234">
        <v>98839</v>
      </c>
      <c r="F234" t="s">
        <v>315</v>
      </c>
      <c r="G234" t="s">
        <v>316</v>
      </c>
      <c r="H234" s="3">
        <v>0</v>
      </c>
      <c r="I234" s="3">
        <v>0</v>
      </c>
      <c r="J234" s="3">
        <v>0</v>
      </c>
      <c r="K234" s="3">
        <v>13.5</v>
      </c>
      <c r="L234" s="3">
        <v>0</v>
      </c>
      <c r="M234" s="3">
        <v>0</v>
      </c>
      <c r="N234" s="3">
        <v>0</v>
      </c>
      <c r="O234" s="3">
        <v>1.7550000000000001</v>
      </c>
      <c r="P234" s="3">
        <v>15.255000000000001</v>
      </c>
      <c r="Q234">
        <v>3</v>
      </c>
    </row>
    <row r="235" spans="1:17" x14ac:dyDescent="0.25">
      <c r="A235" t="s">
        <v>352</v>
      </c>
      <c r="B235" t="s">
        <v>379</v>
      </c>
      <c r="C235" t="s">
        <v>1</v>
      </c>
      <c r="D235" t="s">
        <v>0</v>
      </c>
      <c r="E235">
        <v>1354</v>
      </c>
      <c r="F235" t="s">
        <v>346</v>
      </c>
      <c r="G235" t="s">
        <v>347</v>
      </c>
      <c r="H235" s="3">
        <v>0</v>
      </c>
      <c r="I235" s="3">
        <v>0</v>
      </c>
      <c r="J235" s="3">
        <v>0</v>
      </c>
      <c r="K235" s="3">
        <v>215.9</v>
      </c>
      <c r="L235" s="3">
        <v>0</v>
      </c>
      <c r="M235" s="3">
        <v>0</v>
      </c>
      <c r="N235" s="3">
        <v>0</v>
      </c>
      <c r="O235" s="3">
        <v>28.067</v>
      </c>
      <c r="P235" s="3">
        <v>243.96700000000001</v>
      </c>
      <c r="Q235">
        <v>3</v>
      </c>
    </row>
    <row r="236" spans="1:17" x14ac:dyDescent="0.25">
      <c r="A236" t="s">
        <v>352</v>
      </c>
      <c r="B236" t="s">
        <v>379</v>
      </c>
      <c r="C236" t="s">
        <v>1</v>
      </c>
      <c r="D236" t="s">
        <v>0</v>
      </c>
      <c r="E236">
        <v>2704</v>
      </c>
      <c r="F236" t="s">
        <v>311</v>
      </c>
      <c r="G236" t="s">
        <v>338</v>
      </c>
      <c r="H236" s="3">
        <v>0</v>
      </c>
      <c r="I236" s="3">
        <v>0</v>
      </c>
      <c r="J236" s="3">
        <v>0</v>
      </c>
      <c r="K236" s="3">
        <v>50</v>
      </c>
      <c r="L236" s="3">
        <v>0</v>
      </c>
      <c r="M236" s="3">
        <v>0</v>
      </c>
      <c r="N236" s="3">
        <v>0</v>
      </c>
      <c r="O236" s="3">
        <v>6.5</v>
      </c>
      <c r="P236" s="3">
        <v>56.5</v>
      </c>
      <c r="Q236">
        <v>3</v>
      </c>
    </row>
    <row r="237" spans="1:17" x14ac:dyDescent="0.25">
      <c r="A237" t="s">
        <v>352</v>
      </c>
      <c r="B237" t="s">
        <v>373</v>
      </c>
      <c r="C237" t="s">
        <v>1</v>
      </c>
      <c r="D237" t="s">
        <v>0</v>
      </c>
      <c r="E237">
        <v>18</v>
      </c>
      <c r="F237" t="s">
        <v>293</v>
      </c>
      <c r="G237" t="s">
        <v>294</v>
      </c>
      <c r="H237" s="3">
        <v>0</v>
      </c>
      <c r="I237" s="3">
        <v>0</v>
      </c>
      <c r="J237" s="3">
        <v>0</v>
      </c>
      <c r="K237" s="3">
        <v>442.48</v>
      </c>
      <c r="L237" s="3">
        <v>0</v>
      </c>
      <c r="M237" s="3">
        <v>0</v>
      </c>
      <c r="N237" s="3">
        <v>0</v>
      </c>
      <c r="O237" s="3">
        <v>57.522400000000005</v>
      </c>
      <c r="P237" s="3">
        <v>500.00240000000002</v>
      </c>
      <c r="Q237">
        <v>3</v>
      </c>
    </row>
    <row r="238" spans="1:17" x14ac:dyDescent="0.25">
      <c r="A238" t="s">
        <v>352</v>
      </c>
      <c r="B238" t="s">
        <v>366</v>
      </c>
      <c r="C238" t="s">
        <v>1</v>
      </c>
      <c r="D238" t="s">
        <v>0</v>
      </c>
      <c r="E238">
        <v>107</v>
      </c>
      <c r="F238" t="s">
        <v>328</v>
      </c>
      <c r="G238" t="s">
        <v>329</v>
      </c>
      <c r="H238" s="3">
        <v>0</v>
      </c>
      <c r="I238" s="3">
        <v>0</v>
      </c>
      <c r="J238" s="3">
        <v>0</v>
      </c>
      <c r="K238" s="3">
        <v>46.42</v>
      </c>
      <c r="L238" s="3">
        <v>0</v>
      </c>
      <c r="M238" s="3">
        <v>0</v>
      </c>
      <c r="N238" s="3">
        <v>0</v>
      </c>
      <c r="O238" s="3">
        <v>6.0346000000000002</v>
      </c>
      <c r="P238" s="3">
        <v>52.454599999999999</v>
      </c>
      <c r="Q238">
        <v>3</v>
      </c>
    </row>
    <row r="239" spans="1:17" x14ac:dyDescent="0.25">
      <c r="A239" t="s">
        <v>352</v>
      </c>
      <c r="B239" t="s">
        <v>366</v>
      </c>
      <c r="C239" t="s">
        <v>1</v>
      </c>
      <c r="D239" t="s">
        <v>0</v>
      </c>
      <c r="E239">
        <v>108</v>
      </c>
      <c r="F239" t="s">
        <v>328</v>
      </c>
      <c r="G239" t="s">
        <v>329</v>
      </c>
      <c r="H239" s="3">
        <v>0</v>
      </c>
      <c r="I239" s="3">
        <v>0</v>
      </c>
      <c r="J239" s="3">
        <v>0</v>
      </c>
      <c r="K239" s="3">
        <v>86.54</v>
      </c>
      <c r="L239" s="3">
        <v>0</v>
      </c>
      <c r="M239" s="3">
        <v>0</v>
      </c>
      <c r="N239" s="3">
        <v>0</v>
      </c>
      <c r="O239" s="3">
        <v>11.250200000000001</v>
      </c>
      <c r="P239" s="3">
        <v>97.790200000000013</v>
      </c>
      <c r="Q239">
        <v>3</v>
      </c>
    </row>
    <row r="240" spans="1:17" x14ac:dyDescent="0.25">
      <c r="A240" t="s">
        <v>352</v>
      </c>
      <c r="B240" t="s">
        <v>351</v>
      </c>
      <c r="C240" t="s">
        <v>1</v>
      </c>
      <c r="D240" t="s">
        <v>0</v>
      </c>
      <c r="E240">
        <v>98984</v>
      </c>
      <c r="F240" t="s">
        <v>315</v>
      </c>
      <c r="G240" t="s">
        <v>316</v>
      </c>
      <c r="H240" s="3">
        <v>0</v>
      </c>
      <c r="I240" s="3">
        <v>0</v>
      </c>
      <c r="J240" s="3">
        <v>0</v>
      </c>
      <c r="K240" s="3">
        <v>4.49</v>
      </c>
      <c r="L240" s="3">
        <v>0</v>
      </c>
      <c r="M240" s="3">
        <v>0</v>
      </c>
      <c r="N240" s="3">
        <v>0</v>
      </c>
      <c r="O240" s="3">
        <v>0.5837</v>
      </c>
      <c r="P240" s="3">
        <v>5.0737000000000005</v>
      </c>
      <c r="Q240">
        <v>3</v>
      </c>
    </row>
    <row r="241" spans="1:17" x14ac:dyDescent="0.25">
      <c r="A241" t="s">
        <v>352</v>
      </c>
      <c r="B241" t="s">
        <v>351</v>
      </c>
      <c r="C241" t="s">
        <v>1</v>
      </c>
      <c r="D241" t="s">
        <v>0</v>
      </c>
      <c r="E241">
        <v>2744</v>
      </c>
      <c r="F241" t="s">
        <v>311</v>
      </c>
      <c r="G241" t="s">
        <v>338</v>
      </c>
      <c r="H241" s="3">
        <v>0</v>
      </c>
      <c r="I241" s="3">
        <v>0</v>
      </c>
      <c r="J241" s="3">
        <v>0</v>
      </c>
      <c r="K241" s="3">
        <v>397.2</v>
      </c>
      <c r="L241" s="3">
        <v>0</v>
      </c>
      <c r="M241" s="3">
        <v>0</v>
      </c>
      <c r="N241" s="3">
        <v>0</v>
      </c>
      <c r="O241" s="3">
        <v>51.636000000000003</v>
      </c>
      <c r="P241" s="3">
        <v>448.83600000000001</v>
      </c>
      <c r="Q241">
        <v>3</v>
      </c>
    </row>
    <row r="242" spans="1:17" x14ac:dyDescent="0.25">
      <c r="A242" t="s">
        <v>352</v>
      </c>
      <c r="B242" t="s">
        <v>351</v>
      </c>
      <c r="C242" t="s">
        <v>1</v>
      </c>
      <c r="D242" t="s">
        <v>0</v>
      </c>
      <c r="E242">
        <v>2452</v>
      </c>
      <c r="F242" t="s">
        <v>308</v>
      </c>
      <c r="G242" t="s">
        <v>317</v>
      </c>
      <c r="H242" s="3">
        <v>0</v>
      </c>
      <c r="I242" s="3">
        <v>0</v>
      </c>
      <c r="J242" s="3">
        <v>0</v>
      </c>
      <c r="K242" s="3">
        <v>111.51</v>
      </c>
      <c r="L242" s="3">
        <v>0</v>
      </c>
      <c r="M242" s="3">
        <v>0</v>
      </c>
      <c r="N242" s="3">
        <v>0</v>
      </c>
      <c r="O242" s="3">
        <v>14.496300000000002</v>
      </c>
      <c r="P242" s="3">
        <v>126.00630000000001</v>
      </c>
      <c r="Q242">
        <v>3</v>
      </c>
    </row>
    <row r="243" spans="1:17" x14ac:dyDescent="0.25">
      <c r="A243" t="s">
        <v>352</v>
      </c>
      <c r="B243" t="s">
        <v>376</v>
      </c>
      <c r="C243" t="s">
        <v>1</v>
      </c>
      <c r="D243" t="s">
        <v>0</v>
      </c>
      <c r="E243">
        <v>2509</v>
      </c>
      <c r="F243" t="s">
        <v>308</v>
      </c>
      <c r="G243" t="s">
        <v>317</v>
      </c>
      <c r="H243" s="3">
        <v>0</v>
      </c>
      <c r="I243" s="3">
        <v>0</v>
      </c>
      <c r="J243" s="3">
        <v>0</v>
      </c>
      <c r="K243" s="3">
        <v>265.49</v>
      </c>
      <c r="L243" s="3">
        <v>0</v>
      </c>
      <c r="M243" s="3">
        <v>0</v>
      </c>
      <c r="N243" s="3">
        <v>0</v>
      </c>
      <c r="O243" s="3">
        <v>34.5137</v>
      </c>
      <c r="P243" s="3">
        <v>300.00369999999998</v>
      </c>
      <c r="Q243">
        <v>3</v>
      </c>
    </row>
    <row r="244" spans="1:17" x14ac:dyDescent="0.25">
      <c r="A244" t="s">
        <v>352</v>
      </c>
      <c r="B244" t="s">
        <v>376</v>
      </c>
      <c r="C244" t="s">
        <v>1</v>
      </c>
      <c r="D244" t="s">
        <v>0</v>
      </c>
      <c r="E244">
        <v>2797</v>
      </c>
      <c r="F244" t="s">
        <v>311</v>
      </c>
      <c r="G244" t="s">
        <v>338</v>
      </c>
      <c r="H244" s="3">
        <v>0</v>
      </c>
      <c r="I244" s="3">
        <v>0</v>
      </c>
      <c r="J244" s="3">
        <v>0</v>
      </c>
      <c r="K244" s="3">
        <v>180</v>
      </c>
      <c r="L244" s="3">
        <v>0</v>
      </c>
      <c r="M244" s="3">
        <v>0</v>
      </c>
      <c r="N244" s="3">
        <v>0</v>
      </c>
      <c r="O244" s="3">
        <v>23.400000000000002</v>
      </c>
      <c r="P244" s="3">
        <v>203.4</v>
      </c>
      <c r="Q244">
        <v>3</v>
      </c>
    </row>
    <row r="245" spans="1:17" x14ac:dyDescent="0.25">
      <c r="A245" t="s">
        <v>352</v>
      </c>
      <c r="B245" t="s">
        <v>376</v>
      </c>
      <c r="C245" t="s">
        <v>1</v>
      </c>
      <c r="D245" t="s">
        <v>0</v>
      </c>
      <c r="E245">
        <v>2790</v>
      </c>
      <c r="F245" t="s">
        <v>311</v>
      </c>
      <c r="G245" t="s">
        <v>338</v>
      </c>
      <c r="H245" s="3">
        <v>0</v>
      </c>
      <c r="I245" s="3">
        <v>0</v>
      </c>
      <c r="J245" s="3">
        <v>0</v>
      </c>
      <c r="K245" s="3">
        <v>22</v>
      </c>
      <c r="L245" s="3">
        <v>0</v>
      </c>
      <c r="M245" s="3">
        <v>0</v>
      </c>
      <c r="N245" s="3">
        <v>0</v>
      </c>
      <c r="O245" s="3">
        <v>2.8600000000000003</v>
      </c>
      <c r="P245" s="3">
        <v>24.86</v>
      </c>
      <c r="Q245">
        <v>3</v>
      </c>
    </row>
    <row r="246" spans="1:17" x14ac:dyDescent="0.25">
      <c r="A246" t="s">
        <v>352</v>
      </c>
      <c r="B246" t="s">
        <v>380</v>
      </c>
      <c r="C246" t="s">
        <v>1</v>
      </c>
      <c r="D246" t="s">
        <v>0</v>
      </c>
      <c r="E246">
        <v>7694</v>
      </c>
      <c r="F246" t="s">
        <v>308</v>
      </c>
      <c r="G246" t="s">
        <v>317</v>
      </c>
      <c r="H246" s="3">
        <v>0</v>
      </c>
      <c r="I246" s="3">
        <v>0</v>
      </c>
      <c r="J246" s="3">
        <v>0</v>
      </c>
      <c r="K246" s="3">
        <v>132.75</v>
      </c>
      <c r="L246" s="3">
        <v>0</v>
      </c>
      <c r="M246" s="3">
        <v>0</v>
      </c>
      <c r="N246" s="3">
        <v>0</v>
      </c>
      <c r="O246" s="3">
        <v>17.2575</v>
      </c>
      <c r="P246" s="3">
        <v>150.00749999999999</v>
      </c>
      <c r="Q246">
        <v>3</v>
      </c>
    </row>
    <row r="247" spans="1:17" x14ac:dyDescent="0.25">
      <c r="A247" t="s">
        <v>352</v>
      </c>
      <c r="B247" t="s">
        <v>369</v>
      </c>
      <c r="C247" t="s">
        <v>1</v>
      </c>
      <c r="D247" t="s">
        <v>0</v>
      </c>
      <c r="E247">
        <v>106</v>
      </c>
      <c r="F247" t="s">
        <v>377</v>
      </c>
      <c r="G247" t="s">
        <v>378</v>
      </c>
      <c r="H247" s="3">
        <v>0</v>
      </c>
      <c r="I247" s="3">
        <v>0</v>
      </c>
      <c r="J247" s="3">
        <v>0</v>
      </c>
      <c r="K247" s="3">
        <v>414.16</v>
      </c>
      <c r="L247" s="3">
        <v>0</v>
      </c>
      <c r="M247" s="3">
        <v>0</v>
      </c>
      <c r="N247" s="3">
        <v>0</v>
      </c>
      <c r="O247" s="3">
        <v>53.840800000000002</v>
      </c>
      <c r="P247" s="3">
        <v>468.00080000000003</v>
      </c>
      <c r="Q247">
        <v>3</v>
      </c>
    </row>
    <row r="248" spans="1:17" x14ac:dyDescent="0.25">
      <c r="A248" t="s">
        <v>352</v>
      </c>
      <c r="B248" t="s">
        <v>354</v>
      </c>
      <c r="C248" t="s">
        <v>1</v>
      </c>
      <c r="D248" t="s">
        <v>0</v>
      </c>
      <c r="E248">
        <v>1360</v>
      </c>
      <c r="F248" t="s">
        <v>346</v>
      </c>
      <c r="G248" t="s">
        <v>347</v>
      </c>
      <c r="H248" s="3">
        <v>0</v>
      </c>
      <c r="I248" s="3">
        <v>0</v>
      </c>
      <c r="J248" s="3">
        <v>0</v>
      </c>
      <c r="K248" s="3">
        <v>42.5</v>
      </c>
      <c r="L248" s="3">
        <v>0</v>
      </c>
      <c r="M248" s="3">
        <v>0</v>
      </c>
      <c r="N248" s="3">
        <v>0</v>
      </c>
      <c r="O248" s="3">
        <v>5.5250000000000004</v>
      </c>
      <c r="P248" s="3">
        <v>48.024999999999999</v>
      </c>
      <c r="Q248">
        <v>3</v>
      </c>
    </row>
    <row r="249" spans="1:17" x14ac:dyDescent="0.25">
      <c r="A249" t="s">
        <v>382</v>
      </c>
      <c r="B249" t="s">
        <v>399</v>
      </c>
      <c r="C249" t="s">
        <v>1</v>
      </c>
      <c r="D249" t="s">
        <v>0</v>
      </c>
      <c r="E249">
        <v>7787</v>
      </c>
      <c r="F249" t="s">
        <v>308</v>
      </c>
      <c r="G249" t="s">
        <v>317</v>
      </c>
      <c r="H249" s="3">
        <v>0</v>
      </c>
      <c r="I249" s="3">
        <v>0</v>
      </c>
      <c r="J249" s="3">
        <v>0</v>
      </c>
      <c r="K249" s="3">
        <v>265.49</v>
      </c>
      <c r="L249" s="3">
        <v>0</v>
      </c>
      <c r="M249" s="3">
        <v>0</v>
      </c>
      <c r="N249" s="3">
        <v>0</v>
      </c>
      <c r="O249" s="3">
        <v>34.5137</v>
      </c>
      <c r="P249" s="3">
        <v>300.00369999999998</v>
      </c>
      <c r="Q249">
        <v>3</v>
      </c>
    </row>
    <row r="250" spans="1:17" x14ac:dyDescent="0.25">
      <c r="A250" t="s">
        <v>382</v>
      </c>
      <c r="B250" t="s">
        <v>399</v>
      </c>
      <c r="C250" t="s">
        <v>1</v>
      </c>
      <c r="D250" t="s">
        <v>0</v>
      </c>
      <c r="E250">
        <v>2936</v>
      </c>
      <c r="F250" t="s">
        <v>311</v>
      </c>
      <c r="G250" t="s">
        <v>338</v>
      </c>
      <c r="H250" s="3">
        <v>0</v>
      </c>
      <c r="I250" s="3">
        <v>0</v>
      </c>
      <c r="J250" s="3">
        <v>0</v>
      </c>
      <c r="K250" s="3">
        <v>22</v>
      </c>
      <c r="L250" s="3">
        <v>0</v>
      </c>
      <c r="M250" s="3">
        <v>0</v>
      </c>
      <c r="N250" s="3">
        <v>0</v>
      </c>
      <c r="O250" s="3">
        <v>2.8600000000000003</v>
      </c>
      <c r="P250" s="3">
        <v>24.86</v>
      </c>
      <c r="Q250">
        <v>3</v>
      </c>
    </row>
    <row r="251" spans="1:17" x14ac:dyDescent="0.25">
      <c r="A251" t="s">
        <v>382</v>
      </c>
      <c r="B251" t="s">
        <v>389</v>
      </c>
      <c r="C251" t="s">
        <v>1</v>
      </c>
      <c r="D251" t="s">
        <v>0</v>
      </c>
      <c r="E251">
        <v>131630</v>
      </c>
      <c r="F251" t="s">
        <v>315</v>
      </c>
      <c r="G251" t="s">
        <v>316</v>
      </c>
      <c r="H251" s="3">
        <v>0</v>
      </c>
      <c r="I251" s="3">
        <v>0</v>
      </c>
      <c r="J251" s="3">
        <v>0</v>
      </c>
      <c r="K251" s="3">
        <v>13.08</v>
      </c>
      <c r="L251" s="3">
        <v>0</v>
      </c>
      <c r="M251" s="3">
        <v>0</v>
      </c>
      <c r="N251" s="3">
        <v>0</v>
      </c>
      <c r="O251" s="3">
        <v>1.7004000000000001</v>
      </c>
      <c r="P251" s="3">
        <v>14.7804</v>
      </c>
      <c r="Q251">
        <v>3</v>
      </c>
    </row>
    <row r="252" spans="1:17" x14ac:dyDescent="0.25">
      <c r="A252" t="s">
        <v>382</v>
      </c>
      <c r="B252" t="s">
        <v>389</v>
      </c>
      <c r="C252" t="s">
        <v>1</v>
      </c>
      <c r="D252" t="s">
        <v>0</v>
      </c>
      <c r="E252">
        <v>99417</v>
      </c>
      <c r="F252" t="s">
        <v>315</v>
      </c>
      <c r="G252" t="s">
        <v>316</v>
      </c>
      <c r="H252" s="3">
        <v>0</v>
      </c>
      <c r="I252" s="3">
        <v>0</v>
      </c>
      <c r="J252" s="3">
        <v>0</v>
      </c>
      <c r="K252" s="3">
        <v>9.35</v>
      </c>
      <c r="L252" s="3">
        <v>0</v>
      </c>
      <c r="M252" s="3">
        <v>0</v>
      </c>
      <c r="N252" s="3">
        <v>0</v>
      </c>
      <c r="O252" s="3">
        <v>1.2155</v>
      </c>
      <c r="P252" s="3">
        <v>10.5655</v>
      </c>
      <c r="Q252">
        <v>3</v>
      </c>
    </row>
    <row r="253" spans="1:17" x14ac:dyDescent="0.25">
      <c r="A253" t="s">
        <v>382</v>
      </c>
      <c r="B253" t="s">
        <v>390</v>
      </c>
      <c r="C253" t="s">
        <v>1</v>
      </c>
      <c r="D253" t="s">
        <v>0</v>
      </c>
      <c r="E253">
        <v>454</v>
      </c>
      <c r="F253" t="s">
        <v>406</v>
      </c>
      <c r="G253" t="s">
        <v>407</v>
      </c>
      <c r="H253" s="3">
        <v>0</v>
      </c>
      <c r="I253" s="3">
        <v>0</v>
      </c>
      <c r="J253" s="3">
        <v>0</v>
      </c>
      <c r="K253" s="3">
        <v>226.99</v>
      </c>
      <c r="L253" s="3">
        <v>0</v>
      </c>
      <c r="M253" s="3">
        <v>0</v>
      </c>
      <c r="N253" s="3">
        <v>0</v>
      </c>
      <c r="O253" s="3">
        <v>29.508700000000001</v>
      </c>
      <c r="P253" s="3">
        <v>256.49869999999999</v>
      </c>
      <c r="Q253">
        <v>3</v>
      </c>
    </row>
    <row r="254" spans="1:17" x14ac:dyDescent="0.25">
      <c r="A254" t="s">
        <v>382</v>
      </c>
      <c r="B254" t="s">
        <v>391</v>
      </c>
      <c r="C254" t="s">
        <v>1</v>
      </c>
      <c r="D254" t="s">
        <v>0</v>
      </c>
      <c r="E254">
        <v>2737</v>
      </c>
      <c r="F254" t="s">
        <v>308</v>
      </c>
      <c r="G254" t="s">
        <v>317</v>
      </c>
      <c r="H254" s="3">
        <v>0</v>
      </c>
      <c r="I254" s="3">
        <v>0</v>
      </c>
      <c r="J254" s="3">
        <v>0</v>
      </c>
      <c r="K254" s="3">
        <v>128.32</v>
      </c>
      <c r="L254" s="3">
        <v>0</v>
      </c>
      <c r="M254" s="3">
        <v>0</v>
      </c>
      <c r="N254" s="3">
        <v>0</v>
      </c>
      <c r="O254" s="3">
        <v>16.6816</v>
      </c>
      <c r="P254" s="3">
        <v>145.0016</v>
      </c>
      <c r="Q254">
        <v>3</v>
      </c>
    </row>
    <row r="255" spans="1:17" x14ac:dyDescent="0.25">
      <c r="A255" t="s">
        <v>382</v>
      </c>
      <c r="B255" t="s">
        <v>391</v>
      </c>
      <c r="C255" t="s">
        <v>1</v>
      </c>
      <c r="D255" t="s">
        <v>0</v>
      </c>
      <c r="E255">
        <v>3063</v>
      </c>
      <c r="F255" t="s">
        <v>328</v>
      </c>
      <c r="G255" t="s">
        <v>329</v>
      </c>
      <c r="H255" s="3">
        <v>0</v>
      </c>
      <c r="I255" s="3">
        <v>0</v>
      </c>
      <c r="J255" s="3">
        <v>0</v>
      </c>
      <c r="K255" s="3">
        <v>16.079999999999998</v>
      </c>
      <c r="L255" s="3">
        <v>0</v>
      </c>
      <c r="M255" s="3">
        <v>0</v>
      </c>
      <c r="N255" s="3">
        <v>0</v>
      </c>
      <c r="O255" s="3">
        <v>2.0903999999999998</v>
      </c>
      <c r="P255" s="3">
        <v>18.170399999999997</v>
      </c>
      <c r="Q255">
        <v>3</v>
      </c>
    </row>
    <row r="256" spans="1:17" x14ac:dyDescent="0.25">
      <c r="A256" t="s">
        <v>382</v>
      </c>
      <c r="B256" t="s">
        <v>391</v>
      </c>
      <c r="C256" t="s">
        <v>1</v>
      </c>
      <c r="D256" t="s">
        <v>0</v>
      </c>
      <c r="E256">
        <v>1362</v>
      </c>
      <c r="F256" t="s">
        <v>346</v>
      </c>
      <c r="G256" t="s">
        <v>347</v>
      </c>
      <c r="H256" s="3">
        <v>0</v>
      </c>
      <c r="I256" s="3">
        <v>0</v>
      </c>
      <c r="J256" s="3">
        <v>0</v>
      </c>
      <c r="K256" s="3">
        <v>263.18</v>
      </c>
      <c r="L256" s="3">
        <v>0</v>
      </c>
      <c r="M256" s="3">
        <v>0</v>
      </c>
      <c r="N256" s="3">
        <v>0</v>
      </c>
      <c r="O256" s="3">
        <v>34.2134</v>
      </c>
      <c r="P256" s="3">
        <v>297.39339999999999</v>
      </c>
      <c r="Q256">
        <v>3</v>
      </c>
    </row>
    <row r="257" spans="1:17" x14ac:dyDescent="0.25">
      <c r="A257" t="s">
        <v>382</v>
      </c>
      <c r="B257" t="s">
        <v>402</v>
      </c>
      <c r="C257" t="s">
        <v>1</v>
      </c>
      <c r="D257" t="s">
        <v>0</v>
      </c>
      <c r="E257">
        <v>259194</v>
      </c>
      <c r="F257" t="s">
        <v>290</v>
      </c>
      <c r="G257" t="s">
        <v>291</v>
      </c>
      <c r="H257" s="3">
        <v>0</v>
      </c>
      <c r="I257" s="3">
        <v>0</v>
      </c>
      <c r="J257" s="3">
        <v>0</v>
      </c>
      <c r="K257" s="3">
        <v>4.87</v>
      </c>
      <c r="L257" s="3">
        <v>0</v>
      </c>
      <c r="M257" s="3">
        <v>0</v>
      </c>
      <c r="N257" s="3">
        <v>0</v>
      </c>
      <c r="O257" s="3">
        <v>0.6331</v>
      </c>
      <c r="P257" s="3">
        <v>5.5030999999999999</v>
      </c>
      <c r="Q257">
        <v>3</v>
      </c>
    </row>
    <row r="258" spans="1:17" x14ac:dyDescent="0.25">
      <c r="A258" t="s">
        <v>382</v>
      </c>
      <c r="B258" t="s">
        <v>403</v>
      </c>
      <c r="C258" t="s">
        <v>1</v>
      </c>
      <c r="D258" t="s">
        <v>0</v>
      </c>
      <c r="E258">
        <v>19</v>
      </c>
      <c r="F258" t="s">
        <v>293</v>
      </c>
      <c r="G258" t="s">
        <v>294</v>
      </c>
      <c r="H258" s="3">
        <v>0</v>
      </c>
      <c r="I258" s="3">
        <v>0</v>
      </c>
      <c r="J258" s="3">
        <v>0</v>
      </c>
      <c r="K258" s="3">
        <v>442.48</v>
      </c>
      <c r="L258" s="3">
        <v>0</v>
      </c>
      <c r="M258" s="3">
        <v>0</v>
      </c>
      <c r="N258" s="3">
        <v>0</v>
      </c>
      <c r="O258" s="3">
        <v>57.522400000000005</v>
      </c>
      <c r="P258" s="3">
        <v>500.00240000000002</v>
      </c>
      <c r="Q258">
        <v>3</v>
      </c>
    </row>
    <row r="259" spans="1:17" x14ac:dyDescent="0.25">
      <c r="A259" t="s">
        <v>382</v>
      </c>
      <c r="B259" t="s">
        <v>392</v>
      </c>
      <c r="C259" t="s">
        <v>1</v>
      </c>
      <c r="D259" t="s">
        <v>0</v>
      </c>
      <c r="E259">
        <v>497</v>
      </c>
      <c r="F259" t="s">
        <v>328</v>
      </c>
      <c r="G259" t="s">
        <v>329</v>
      </c>
      <c r="H259" s="3">
        <v>0</v>
      </c>
      <c r="I259" s="3">
        <v>0</v>
      </c>
      <c r="J259" s="3">
        <v>0</v>
      </c>
      <c r="K259" s="3">
        <v>407.99</v>
      </c>
      <c r="L259" s="3">
        <v>0</v>
      </c>
      <c r="M259" s="3">
        <v>0</v>
      </c>
      <c r="N259" s="3">
        <v>0</v>
      </c>
      <c r="O259" s="3">
        <v>53.038700000000006</v>
      </c>
      <c r="P259" s="3">
        <v>461.02870000000001</v>
      </c>
      <c r="Q259">
        <v>3</v>
      </c>
    </row>
    <row r="260" spans="1:17" x14ac:dyDescent="0.25">
      <c r="A260" t="s">
        <v>382</v>
      </c>
      <c r="B260" t="s">
        <v>393</v>
      </c>
      <c r="C260" t="s">
        <v>1</v>
      </c>
      <c r="D260" t="s">
        <v>0</v>
      </c>
      <c r="E260">
        <v>2798</v>
      </c>
      <c r="F260" t="s">
        <v>308</v>
      </c>
      <c r="G260" t="s">
        <v>317</v>
      </c>
      <c r="H260" s="3">
        <v>0</v>
      </c>
      <c r="I260" s="3">
        <v>0</v>
      </c>
      <c r="J260" s="3">
        <v>0</v>
      </c>
      <c r="K260" s="3">
        <v>22.12</v>
      </c>
      <c r="L260" s="3">
        <v>0</v>
      </c>
      <c r="M260" s="3">
        <v>0</v>
      </c>
      <c r="N260" s="3">
        <v>0</v>
      </c>
      <c r="O260" s="3">
        <v>2.8756000000000004</v>
      </c>
      <c r="P260" s="3">
        <v>24.995600000000003</v>
      </c>
      <c r="Q260">
        <v>3</v>
      </c>
    </row>
    <row r="261" spans="1:17" x14ac:dyDescent="0.25">
      <c r="A261" t="s">
        <v>382</v>
      </c>
      <c r="B261" t="s">
        <v>394</v>
      </c>
      <c r="C261" t="s">
        <v>1</v>
      </c>
      <c r="D261" t="s">
        <v>0</v>
      </c>
      <c r="E261">
        <v>540</v>
      </c>
      <c r="F261" t="s">
        <v>412</v>
      </c>
      <c r="G261" t="s">
        <v>413</v>
      </c>
      <c r="H261" s="3">
        <v>0</v>
      </c>
      <c r="I261" s="3">
        <v>0</v>
      </c>
      <c r="J261" s="3">
        <v>0</v>
      </c>
      <c r="K261" s="3">
        <v>94.8</v>
      </c>
      <c r="L261" s="3">
        <v>0</v>
      </c>
      <c r="M261" s="3">
        <v>0</v>
      </c>
      <c r="N261" s="3">
        <v>0</v>
      </c>
      <c r="O261" s="3">
        <v>12.324</v>
      </c>
      <c r="P261" s="3">
        <v>107.124</v>
      </c>
      <c r="Q261">
        <v>3</v>
      </c>
    </row>
    <row r="262" spans="1:17" x14ac:dyDescent="0.25">
      <c r="A262" t="s">
        <v>382</v>
      </c>
      <c r="B262" t="s">
        <v>394</v>
      </c>
      <c r="C262" t="s">
        <v>1</v>
      </c>
      <c r="D262" t="s">
        <v>0</v>
      </c>
      <c r="E262">
        <v>1364</v>
      </c>
      <c r="F262" t="s">
        <v>346</v>
      </c>
      <c r="G262" t="s">
        <v>347</v>
      </c>
      <c r="H262" s="3">
        <v>0</v>
      </c>
      <c r="I262" s="3">
        <v>0</v>
      </c>
      <c r="J262" s="3">
        <v>0</v>
      </c>
      <c r="K262" s="3">
        <v>242.59</v>
      </c>
      <c r="L262" s="3">
        <v>0</v>
      </c>
      <c r="M262" s="3">
        <v>0</v>
      </c>
      <c r="N262" s="3">
        <v>0</v>
      </c>
      <c r="O262" s="3">
        <v>31.536700000000003</v>
      </c>
      <c r="P262" s="3">
        <v>274.12670000000003</v>
      </c>
      <c r="Q262">
        <v>3</v>
      </c>
    </row>
    <row r="263" spans="1:17" x14ac:dyDescent="0.25">
      <c r="A263" t="s">
        <v>382</v>
      </c>
      <c r="B263" t="s">
        <v>395</v>
      </c>
      <c r="C263" t="s">
        <v>1</v>
      </c>
      <c r="D263" t="s">
        <v>0</v>
      </c>
      <c r="E263">
        <v>99609</v>
      </c>
      <c r="F263" t="s">
        <v>315</v>
      </c>
      <c r="G263" t="s">
        <v>316</v>
      </c>
      <c r="H263" s="3">
        <v>0</v>
      </c>
      <c r="I263" s="3">
        <v>0</v>
      </c>
      <c r="J263" s="3">
        <v>0</v>
      </c>
      <c r="K263" s="3">
        <v>10.199999999999999</v>
      </c>
      <c r="L263" s="3">
        <v>0</v>
      </c>
      <c r="M263" s="3">
        <v>0</v>
      </c>
      <c r="N263" s="3">
        <v>0</v>
      </c>
      <c r="O263" s="3">
        <v>1.3259999999999998</v>
      </c>
      <c r="P263" s="3">
        <v>11.526</v>
      </c>
      <c r="Q263">
        <v>3</v>
      </c>
    </row>
    <row r="264" spans="1:17" x14ac:dyDescent="0.25">
      <c r="A264" t="s">
        <v>382</v>
      </c>
      <c r="B264" t="s">
        <v>411</v>
      </c>
      <c r="C264" t="s">
        <v>1</v>
      </c>
      <c r="D264" t="s">
        <v>0</v>
      </c>
      <c r="E264">
        <v>19681</v>
      </c>
      <c r="F264" t="s">
        <v>308</v>
      </c>
      <c r="G264" t="s">
        <v>317</v>
      </c>
      <c r="H264" s="3">
        <v>0</v>
      </c>
      <c r="I264" s="3">
        <v>0</v>
      </c>
      <c r="J264" s="3">
        <v>0</v>
      </c>
      <c r="K264" s="3">
        <v>91.33</v>
      </c>
      <c r="L264" s="3">
        <v>0</v>
      </c>
      <c r="M264" s="3">
        <v>0</v>
      </c>
      <c r="N264" s="3">
        <v>0</v>
      </c>
      <c r="O264" s="3">
        <v>11.8729</v>
      </c>
      <c r="P264" s="3">
        <v>103.2029</v>
      </c>
      <c r="Q264">
        <v>3</v>
      </c>
    </row>
    <row r="265" spans="1:17" x14ac:dyDescent="0.25">
      <c r="A265" t="s">
        <v>382</v>
      </c>
      <c r="B265" t="s">
        <v>367</v>
      </c>
      <c r="C265" t="s">
        <v>1</v>
      </c>
      <c r="D265" t="s">
        <v>0</v>
      </c>
      <c r="E265">
        <v>2803</v>
      </c>
      <c r="F265" t="s">
        <v>311</v>
      </c>
      <c r="G265" t="s">
        <v>338</v>
      </c>
      <c r="H265" s="3">
        <v>0</v>
      </c>
      <c r="I265" s="3">
        <v>0</v>
      </c>
      <c r="J265" s="3">
        <v>0</v>
      </c>
      <c r="K265" s="3">
        <v>75</v>
      </c>
      <c r="L265" s="3">
        <v>0</v>
      </c>
      <c r="M265" s="3">
        <v>0</v>
      </c>
      <c r="N265" s="3">
        <v>0</v>
      </c>
      <c r="O265" s="3">
        <v>9.75</v>
      </c>
      <c r="P265" s="3">
        <v>84.75</v>
      </c>
      <c r="Q265">
        <v>3</v>
      </c>
    </row>
    <row r="266" spans="1:17" x14ac:dyDescent="0.25">
      <c r="A266" t="s">
        <v>382</v>
      </c>
      <c r="B266" t="s">
        <v>414</v>
      </c>
      <c r="C266" t="s">
        <v>1</v>
      </c>
      <c r="D266" t="s">
        <v>0</v>
      </c>
      <c r="E266">
        <v>2056</v>
      </c>
      <c r="F266" t="s">
        <v>415</v>
      </c>
      <c r="G266" t="s">
        <v>416</v>
      </c>
      <c r="H266" s="3">
        <v>0</v>
      </c>
      <c r="I266" s="3">
        <v>0</v>
      </c>
      <c r="J266" s="3">
        <v>0</v>
      </c>
      <c r="K266" s="3">
        <v>73.89</v>
      </c>
      <c r="L266" s="3">
        <v>0</v>
      </c>
      <c r="M266" s="3">
        <v>0</v>
      </c>
      <c r="N266" s="3">
        <v>0</v>
      </c>
      <c r="O266" s="3">
        <v>9.6057000000000006</v>
      </c>
      <c r="P266" s="3">
        <v>83.495699999999999</v>
      </c>
      <c r="Q266">
        <v>3</v>
      </c>
    </row>
    <row r="267" spans="1:17" x14ac:dyDescent="0.25">
      <c r="A267" t="s">
        <v>382</v>
      </c>
      <c r="B267" t="s">
        <v>405</v>
      </c>
      <c r="C267" t="s">
        <v>1</v>
      </c>
      <c r="D267" t="s">
        <v>0</v>
      </c>
      <c r="E267">
        <v>99715</v>
      </c>
      <c r="F267" t="s">
        <v>315</v>
      </c>
      <c r="G267" t="s">
        <v>316</v>
      </c>
      <c r="H267" s="3">
        <v>0</v>
      </c>
      <c r="I267" s="3">
        <v>0</v>
      </c>
      <c r="J267" s="3">
        <v>0</v>
      </c>
      <c r="K267" s="3">
        <v>21.24</v>
      </c>
      <c r="L267" s="3">
        <v>0</v>
      </c>
      <c r="M267" s="3">
        <v>0</v>
      </c>
      <c r="N267" s="3">
        <v>0</v>
      </c>
      <c r="O267" s="3">
        <v>2.7612000000000001</v>
      </c>
      <c r="P267" s="3">
        <v>24.001199999999997</v>
      </c>
      <c r="Q267">
        <v>3</v>
      </c>
    </row>
    <row r="268" spans="1:17" x14ac:dyDescent="0.25">
      <c r="A268" t="s">
        <v>382</v>
      </c>
      <c r="B268" t="s">
        <v>417</v>
      </c>
      <c r="C268" t="s">
        <v>1</v>
      </c>
      <c r="D268" t="s">
        <v>0</v>
      </c>
      <c r="E268">
        <v>726</v>
      </c>
      <c r="F268" t="s">
        <v>182</v>
      </c>
      <c r="G268" t="s">
        <v>418</v>
      </c>
      <c r="H268" s="3">
        <v>0</v>
      </c>
      <c r="I268" s="3">
        <v>0</v>
      </c>
      <c r="J268" s="3">
        <v>0</v>
      </c>
      <c r="K268" s="3">
        <v>45</v>
      </c>
      <c r="L268" s="3">
        <v>0</v>
      </c>
      <c r="M268" s="3">
        <v>0</v>
      </c>
      <c r="N268" s="3">
        <v>0</v>
      </c>
      <c r="O268" s="3">
        <v>5.8500000000000005</v>
      </c>
      <c r="P268" s="3">
        <v>50.85</v>
      </c>
      <c r="Q268">
        <v>3</v>
      </c>
    </row>
    <row r="269" spans="1:17" x14ac:dyDescent="0.25">
      <c r="A269" t="s">
        <v>426</v>
      </c>
      <c r="B269" t="s">
        <v>450</v>
      </c>
      <c r="C269" t="s">
        <v>1</v>
      </c>
      <c r="D269" t="s">
        <v>0</v>
      </c>
      <c r="E269">
        <v>234</v>
      </c>
      <c r="F269" t="s">
        <v>328</v>
      </c>
      <c r="G269" t="s">
        <v>329</v>
      </c>
      <c r="H269" s="3">
        <v>0</v>
      </c>
      <c r="I269" s="3">
        <v>0</v>
      </c>
      <c r="J269" s="3">
        <v>0</v>
      </c>
      <c r="K269" s="3">
        <v>182.86</v>
      </c>
      <c r="L269" s="3">
        <v>0</v>
      </c>
      <c r="M269" s="3">
        <v>0</v>
      </c>
      <c r="N269" s="3">
        <v>0</v>
      </c>
      <c r="O269" s="3">
        <v>23.771800000000002</v>
      </c>
      <c r="P269" s="3">
        <v>206.63180000000003</v>
      </c>
      <c r="Q269">
        <v>3</v>
      </c>
    </row>
    <row r="270" spans="1:17" x14ac:dyDescent="0.25">
      <c r="A270" t="s">
        <v>426</v>
      </c>
      <c r="B270" t="s">
        <v>450</v>
      </c>
      <c r="C270" t="s">
        <v>1</v>
      </c>
      <c r="D270" t="s">
        <v>0</v>
      </c>
      <c r="E270">
        <v>212</v>
      </c>
      <c r="F270" t="s">
        <v>451</v>
      </c>
      <c r="G270" t="s">
        <v>452</v>
      </c>
      <c r="H270" s="3">
        <v>0</v>
      </c>
      <c r="I270" s="3">
        <v>0</v>
      </c>
      <c r="J270" s="3">
        <v>0</v>
      </c>
      <c r="K270" s="3">
        <v>1200</v>
      </c>
      <c r="L270" s="3">
        <v>0</v>
      </c>
      <c r="M270" s="3">
        <v>0</v>
      </c>
      <c r="N270" s="3">
        <v>0</v>
      </c>
      <c r="O270" s="3">
        <v>156</v>
      </c>
      <c r="P270" s="3">
        <v>1356</v>
      </c>
      <c r="Q270">
        <v>3</v>
      </c>
    </row>
    <row r="271" spans="1:17" x14ac:dyDescent="0.25">
      <c r="A271" t="s">
        <v>426</v>
      </c>
      <c r="B271" t="s">
        <v>437</v>
      </c>
      <c r="C271" t="s">
        <v>1</v>
      </c>
      <c r="D271" t="s">
        <v>0</v>
      </c>
      <c r="E271">
        <v>1369</v>
      </c>
      <c r="F271" t="s">
        <v>346</v>
      </c>
      <c r="G271" t="s">
        <v>347</v>
      </c>
      <c r="H271" s="3">
        <v>0</v>
      </c>
      <c r="I271" s="3">
        <v>0</v>
      </c>
      <c r="J271" s="3">
        <v>0</v>
      </c>
      <c r="K271" s="3">
        <v>80.599999999999994</v>
      </c>
      <c r="L271" s="3">
        <v>0</v>
      </c>
      <c r="M271" s="3">
        <v>0</v>
      </c>
      <c r="N271" s="3">
        <v>0</v>
      </c>
      <c r="O271" s="3">
        <v>10.478</v>
      </c>
      <c r="P271" s="3">
        <v>91.077999999999989</v>
      </c>
      <c r="Q271">
        <v>3</v>
      </c>
    </row>
    <row r="272" spans="1:17" x14ac:dyDescent="0.25">
      <c r="A272" t="s">
        <v>426</v>
      </c>
      <c r="B272" t="s">
        <v>453</v>
      </c>
      <c r="C272" t="s">
        <v>1</v>
      </c>
      <c r="D272" t="s">
        <v>0</v>
      </c>
      <c r="E272">
        <v>475</v>
      </c>
      <c r="F272" t="s">
        <v>325</v>
      </c>
      <c r="G272" t="s">
        <v>326</v>
      </c>
      <c r="H272" s="3">
        <v>0</v>
      </c>
      <c r="I272" s="3">
        <v>0</v>
      </c>
      <c r="J272" s="3">
        <v>0</v>
      </c>
      <c r="K272" s="3">
        <v>246.28</v>
      </c>
      <c r="L272" s="3">
        <v>0</v>
      </c>
      <c r="M272" s="3">
        <v>0</v>
      </c>
      <c r="N272" s="3">
        <v>0</v>
      </c>
      <c r="O272" s="3">
        <v>32.016400000000004</v>
      </c>
      <c r="P272" s="3">
        <v>278.29640000000001</v>
      </c>
      <c r="Q272">
        <v>3</v>
      </c>
    </row>
    <row r="273" spans="1:17" x14ac:dyDescent="0.25">
      <c r="A273" t="s">
        <v>426</v>
      </c>
      <c r="B273" t="s">
        <v>439</v>
      </c>
      <c r="C273" t="s">
        <v>1</v>
      </c>
      <c r="D273" t="s">
        <v>0</v>
      </c>
      <c r="E273">
        <v>20</v>
      </c>
      <c r="F273" t="s">
        <v>293</v>
      </c>
      <c r="G273" t="s">
        <v>294</v>
      </c>
      <c r="H273" s="3">
        <v>0</v>
      </c>
      <c r="I273" s="3">
        <v>0</v>
      </c>
      <c r="J273" s="3">
        <v>0</v>
      </c>
      <c r="K273" s="3">
        <v>442.48</v>
      </c>
      <c r="L273" s="3">
        <v>0</v>
      </c>
      <c r="M273" s="3">
        <v>0</v>
      </c>
      <c r="N273" s="3">
        <v>0</v>
      </c>
      <c r="O273" s="3">
        <v>57.522400000000005</v>
      </c>
      <c r="P273" s="3">
        <v>500.00240000000002</v>
      </c>
      <c r="Q273">
        <v>3</v>
      </c>
    </row>
    <row r="274" spans="1:17" x14ac:dyDescent="0.25">
      <c r="A274" t="s">
        <v>426</v>
      </c>
      <c r="B274" t="s">
        <v>439</v>
      </c>
      <c r="C274" t="s">
        <v>1</v>
      </c>
      <c r="D274" t="s">
        <v>0</v>
      </c>
      <c r="E274">
        <v>117</v>
      </c>
      <c r="F274" t="s">
        <v>320</v>
      </c>
      <c r="G274" t="s">
        <v>321</v>
      </c>
      <c r="H274" s="3">
        <v>0</v>
      </c>
      <c r="I274" s="3">
        <v>0</v>
      </c>
      <c r="J274" s="3">
        <v>0</v>
      </c>
      <c r="K274" s="3">
        <v>236.4</v>
      </c>
      <c r="L274" s="3">
        <v>0</v>
      </c>
      <c r="M274" s="3">
        <v>0</v>
      </c>
      <c r="N274" s="3">
        <v>0</v>
      </c>
      <c r="O274" s="3">
        <v>30.732000000000003</v>
      </c>
      <c r="P274" s="3">
        <v>267.13200000000001</v>
      </c>
      <c r="Q274">
        <v>3</v>
      </c>
    </row>
    <row r="275" spans="1:17" x14ac:dyDescent="0.25">
      <c r="A275" t="s">
        <v>426</v>
      </c>
      <c r="B275" t="s">
        <v>449</v>
      </c>
      <c r="C275" t="s">
        <v>1</v>
      </c>
      <c r="D275" t="s">
        <v>0</v>
      </c>
      <c r="E275">
        <v>1374</v>
      </c>
      <c r="F275" t="s">
        <v>346</v>
      </c>
      <c r="G275" t="s">
        <v>347</v>
      </c>
      <c r="H275" s="3">
        <v>0</v>
      </c>
      <c r="I275" s="3">
        <v>0</v>
      </c>
      <c r="J275" s="3">
        <v>0</v>
      </c>
      <c r="K275" s="3">
        <v>128</v>
      </c>
      <c r="L275" s="3">
        <v>0</v>
      </c>
      <c r="M275" s="3">
        <v>0</v>
      </c>
      <c r="N275" s="3">
        <v>0</v>
      </c>
      <c r="O275" s="3">
        <v>16.64</v>
      </c>
      <c r="P275" s="3">
        <v>144.63999999999999</v>
      </c>
      <c r="Q275">
        <v>3</v>
      </c>
    </row>
    <row r="276" spans="1:17" x14ac:dyDescent="0.25">
      <c r="A276" t="s">
        <v>426</v>
      </c>
      <c r="B276" t="s">
        <v>449</v>
      </c>
      <c r="C276" t="s">
        <v>1</v>
      </c>
      <c r="D276" t="s">
        <v>0</v>
      </c>
      <c r="E276">
        <v>125</v>
      </c>
      <c r="F276" t="s">
        <v>320</v>
      </c>
      <c r="G276" t="s">
        <v>321</v>
      </c>
      <c r="H276" s="3">
        <v>0</v>
      </c>
      <c r="I276" s="3">
        <v>0</v>
      </c>
      <c r="J276" s="3">
        <v>0</v>
      </c>
      <c r="K276" s="3">
        <v>204</v>
      </c>
      <c r="L276" s="3">
        <v>0</v>
      </c>
      <c r="M276" s="3">
        <v>0</v>
      </c>
      <c r="N276" s="3">
        <v>0</v>
      </c>
      <c r="O276" s="3">
        <v>26.52</v>
      </c>
      <c r="P276" s="3">
        <v>230.52</v>
      </c>
      <c r="Q276">
        <v>3</v>
      </c>
    </row>
    <row r="277" spans="1:17" x14ac:dyDescent="0.25">
      <c r="A277" t="s">
        <v>426</v>
      </c>
      <c r="B277" t="s">
        <v>448</v>
      </c>
      <c r="C277" t="s">
        <v>1</v>
      </c>
      <c r="D277" t="s">
        <v>0</v>
      </c>
      <c r="E277">
        <v>100004</v>
      </c>
      <c r="F277" t="s">
        <v>315</v>
      </c>
      <c r="G277" t="s">
        <v>316</v>
      </c>
      <c r="H277" s="3">
        <v>0</v>
      </c>
      <c r="I277" s="3">
        <v>0</v>
      </c>
      <c r="J277" s="3">
        <v>0</v>
      </c>
      <c r="K277" s="3">
        <v>1019.7</v>
      </c>
      <c r="L277" s="3">
        <v>0</v>
      </c>
      <c r="M277" s="3">
        <v>0</v>
      </c>
      <c r="N277" s="3">
        <v>0</v>
      </c>
      <c r="O277" s="3">
        <v>132.56100000000001</v>
      </c>
      <c r="P277" s="3">
        <v>1152.261</v>
      </c>
      <c r="Q277">
        <v>3</v>
      </c>
    </row>
    <row r="278" spans="1:17" x14ac:dyDescent="0.25">
      <c r="A278" t="s">
        <v>426</v>
      </c>
      <c r="B278" t="s">
        <v>448</v>
      </c>
      <c r="C278" t="s">
        <v>1</v>
      </c>
      <c r="D278" t="s">
        <v>0</v>
      </c>
      <c r="E278">
        <v>99831</v>
      </c>
      <c r="F278" t="s">
        <v>315</v>
      </c>
      <c r="G278" t="s">
        <v>316</v>
      </c>
      <c r="H278" s="3">
        <v>0</v>
      </c>
      <c r="I278" s="3">
        <v>0</v>
      </c>
      <c r="J278" s="3">
        <v>0</v>
      </c>
      <c r="K278" s="3">
        <v>429</v>
      </c>
      <c r="L278" s="3">
        <v>0</v>
      </c>
      <c r="M278" s="3">
        <v>0</v>
      </c>
      <c r="N278" s="3">
        <v>0</v>
      </c>
      <c r="O278" s="3">
        <v>55.77</v>
      </c>
      <c r="P278" s="3">
        <v>484.77</v>
      </c>
      <c r="Q278">
        <v>3</v>
      </c>
    </row>
    <row r="279" spans="1:17" x14ac:dyDescent="0.25">
      <c r="A279" t="s">
        <v>454</v>
      </c>
      <c r="B279" t="s">
        <v>483</v>
      </c>
      <c r="C279" t="s">
        <v>1</v>
      </c>
      <c r="D279" t="s">
        <v>0</v>
      </c>
      <c r="E279">
        <v>100467</v>
      </c>
      <c r="F279" t="s">
        <v>315</v>
      </c>
      <c r="G279" t="s">
        <v>316</v>
      </c>
      <c r="H279" s="3">
        <v>0</v>
      </c>
      <c r="I279" s="3">
        <v>0</v>
      </c>
      <c r="J279" s="3">
        <v>0</v>
      </c>
      <c r="K279" s="3">
        <v>61.77</v>
      </c>
      <c r="L279" s="3">
        <v>0</v>
      </c>
      <c r="M279" s="3">
        <v>0</v>
      </c>
      <c r="N279" s="3">
        <v>0</v>
      </c>
      <c r="O279" s="3">
        <v>8.0301000000000009</v>
      </c>
      <c r="P279" s="3">
        <v>69.8001</v>
      </c>
      <c r="Q279">
        <v>3</v>
      </c>
    </row>
    <row r="280" spans="1:17" x14ac:dyDescent="0.25">
      <c r="A280" t="s">
        <v>454</v>
      </c>
      <c r="B280" t="s">
        <v>483</v>
      </c>
      <c r="C280" t="s">
        <v>1</v>
      </c>
      <c r="D280" t="s">
        <v>0</v>
      </c>
      <c r="E280">
        <v>100468</v>
      </c>
      <c r="F280" t="s">
        <v>315</v>
      </c>
      <c r="G280" t="s">
        <v>316</v>
      </c>
      <c r="H280" s="3">
        <v>0</v>
      </c>
      <c r="I280" s="3">
        <v>0</v>
      </c>
      <c r="J280" s="3">
        <v>0</v>
      </c>
      <c r="K280" s="3">
        <v>61.77</v>
      </c>
      <c r="L280" s="3">
        <v>0</v>
      </c>
      <c r="M280" s="3">
        <v>0</v>
      </c>
      <c r="N280" s="3">
        <v>0</v>
      </c>
      <c r="O280" s="3">
        <v>8.0301000000000009</v>
      </c>
      <c r="P280" s="3">
        <v>69.8001</v>
      </c>
      <c r="Q280">
        <v>3</v>
      </c>
    </row>
    <row r="281" spans="1:17" x14ac:dyDescent="0.25">
      <c r="A281" t="s">
        <v>454</v>
      </c>
      <c r="B281" t="s">
        <v>460</v>
      </c>
      <c r="C281" t="s">
        <v>1</v>
      </c>
      <c r="D281" t="s">
        <v>0</v>
      </c>
      <c r="E281">
        <v>126</v>
      </c>
      <c r="F281" t="s">
        <v>320</v>
      </c>
      <c r="G281" t="s">
        <v>321</v>
      </c>
      <c r="H281" s="3">
        <v>0</v>
      </c>
      <c r="I281" s="3">
        <v>0</v>
      </c>
      <c r="J281" s="3">
        <v>0</v>
      </c>
      <c r="K281" s="3">
        <v>210</v>
      </c>
      <c r="L281" s="3">
        <v>0</v>
      </c>
      <c r="M281" s="3">
        <v>0</v>
      </c>
      <c r="N281" s="3">
        <v>0</v>
      </c>
      <c r="O281" s="3">
        <v>27.3</v>
      </c>
      <c r="P281" s="3">
        <v>237.3</v>
      </c>
      <c r="Q281">
        <v>3</v>
      </c>
    </row>
    <row r="282" spans="1:17" x14ac:dyDescent="0.25">
      <c r="A282" t="s">
        <v>454</v>
      </c>
      <c r="B282" t="s">
        <v>460</v>
      </c>
      <c r="C282" t="s">
        <v>1</v>
      </c>
      <c r="D282" t="s">
        <v>0</v>
      </c>
      <c r="E282">
        <v>127</v>
      </c>
      <c r="F282" t="s">
        <v>320</v>
      </c>
      <c r="G282" t="s">
        <v>321</v>
      </c>
      <c r="H282" s="3">
        <v>0</v>
      </c>
      <c r="I282" s="3">
        <v>0</v>
      </c>
      <c r="J282" s="3">
        <v>0</v>
      </c>
      <c r="K282" s="3">
        <v>449.8</v>
      </c>
      <c r="L282" s="3">
        <v>0</v>
      </c>
      <c r="M282" s="3">
        <v>0</v>
      </c>
      <c r="N282" s="3">
        <v>0</v>
      </c>
      <c r="O282" s="3">
        <v>58.474000000000004</v>
      </c>
      <c r="P282" s="3">
        <v>508.274</v>
      </c>
      <c r="Q282">
        <v>3</v>
      </c>
    </row>
    <row r="283" spans="1:17" x14ac:dyDescent="0.25">
      <c r="A283" t="s">
        <v>454</v>
      </c>
      <c r="B283" t="s">
        <v>460</v>
      </c>
      <c r="C283" t="s">
        <v>1</v>
      </c>
      <c r="D283" t="s">
        <v>0</v>
      </c>
      <c r="E283">
        <v>128</v>
      </c>
      <c r="F283" t="s">
        <v>320</v>
      </c>
      <c r="G283" t="s">
        <v>321</v>
      </c>
      <c r="H283" s="3">
        <v>0</v>
      </c>
      <c r="I283" s="3">
        <v>0</v>
      </c>
      <c r="J283" s="3">
        <v>0</v>
      </c>
      <c r="K283" s="3">
        <v>777.6</v>
      </c>
      <c r="L283" s="3">
        <v>0</v>
      </c>
      <c r="M283" s="3">
        <v>0</v>
      </c>
      <c r="N283" s="3">
        <v>0</v>
      </c>
      <c r="O283" s="3">
        <v>101.08800000000001</v>
      </c>
      <c r="P283" s="3">
        <v>878.68799999999999</v>
      </c>
      <c r="Q283">
        <v>3</v>
      </c>
    </row>
    <row r="284" spans="1:17" x14ac:dyDescent="0.25">
      <c r="A284" t="s">
        <v>454</v>
      </c>
      <c r="B284" t="s">
        <v>461</v>
      </c>
      <c r="C284" t="s">
        <v>1</v>
      </c>
      <c r="D284" t="s">
        <v>0</v>
      </c>
      <c r="E284">
        <v>5232</v>
      </c>
      <c r="F284" t="s">
        <v>308</v>
      </c>
      <c r="G284" t="s">
        <v>317</v>
      </c>
      <c r="H284" s="3">
        <v>0</v>
      </c>
      <c r="I284" s="3">
        <v>0</v>
      </c>
      <c r="J284" s="3">
        <v>0</v>
      </c>
      <c r="K284" s="3">
        <v>20.18</v>
      </c>
      <c r="L284" s="3">
        <v>0</v>
      </c>
      <c r="M284" s="3">
        <v>0</v>
      </c>
      <c r="N284" s="3">
        <v>0</v>
      </c>
      <c r="O284" s="3">
        <v>2.6234000000000002</v>
      </c>
      <c r="P284" s="3">
        <v>22.8034</v>
      </c>
      <c r="Q284">
        <v>3</v>
      </c>
    </row>
    <row r="285" spans="1:17" x14ac:dyDescent="0.25">
      <c r="A285" t="s">
        <v>454</v>
      </c>
      <c r="B285" t="s">
        <v>462</v>
      </c>
      <c r="C285" t="s">
        <v>1</v>
      </c>
      <c r="D285" t="s">
        <v>0</v>
      </c>
      <c r="E285">
        <v>10288276</v>
      </c>
      <c r="F285" t="s">
        <v>481</v>
      </c>
      <c r="G285" t="s">
        <v>482</v>
      </c>
      <c r="H285" s="3">
        <v>0</v>
      </c>
      <c r="I285" s="3">
        <v>0</v>
      </c>
      <c r="J285" s="3">
        <v>0</v>
      </c>
      <c r="K285" s="3">
        <v>31.99</v>
      </c>
      <c r="L285" s="3">
        <v>0</v>
      </c>
      <c r="M285" s="3">
        <v>0</v>
      </c>
      <c r="N285" s="3">
        <v>0</v>
      </c>
      <c r="O285" s="3">
        <v>4.1586999999999996</v>
      </c>
      <c r="P285" s="3">
        <v>36.148699999999998</v>
      </c>
      <c r="Q285">
        <v>3</v>
      </c>
    </row>
    <row r="286" spans="1:17" x14ac:dyDescent="0.25">
      <c r="A286" t="s">
        <v>454</v>
      </c>
      <c r="B286" t="s">
        <v>463</v>
      </c>
      <c r="C286" t="s">
        <v>1</v>
      </c>
      <c r="D286" t="s">
        <v>0</v>
      </c>
      <c r="E286">
        <v>526</v>
      </c>
      <c r="F286" t="s">
        <v>325</v>
      </c>
      <c r="G286" t="s">
        <v>326</v>
      </c>
      <c r="H286" s="3">
        <v>0</v>
      </c>
      <c r="I286" s="3">
        <v>0</v>
      </c>
      <c r="J286" s="3">
        <v>0</v>
      </c>
      <c r="K286" s="3">
        <v>207.08</v>
      </c>
      <c r="L286" s="3">
        <v>0</v>
      </c>
      <c r="M286" s="3">
        <v>0</v>
      </c>
      <c r="N286" s="3">
        <v>0</v>
      </c>
      <c r="O286" s="3">
        <v>26.920400000000001</v>
      </c>
      <c r="P286" s="3">
        <v>234.00040000000001</v>
      </c>
      <c r="Q286">
        <v>3</v>
      </c>
    </row>
    <row r="287" spans="1:17" x14ac:dyDescent="0.25">
      <c r="A287" t="s">
        <v>454</v>
      </c>
      <c r="B287" t="s">
        <v>466</v>
      </c>
      <c r="C287" t="s">
        <v>1</v>
      </c>
      <c r="D287" t="s">
        <v>0</v>
      </c>
      <c r="E287">
        <v>5275</v>
      </c>
      <c r="F287" t="s">
        <v>308</v>
      </c>
      <c r="G287" t="s">
        <v>317</v>
      </c>
      <c r="H287" s="3">
        <v>0</v>
      </c>
      <c r="I287" s="3">
        <v>0</v>
      </c>
      <c r="J287" s="3">
        <v>0</v>
      </c>
      <c r="K287" s="3">
        <v>145.13</v>
      </c>
      <c r="L287" s="3">
        <v>0</v>
      </c>
      <c r="M287" s="3">
        <v>0</v>
      </c>
      <c r="N287" s="3">
        <v>0</v>
      </c>
      <c r="O287" s="3">
        <v>18.866900000000001</v>
      </c>
      <c r="P287" s="3">
        <v>163.99689999999998</v>
      </c>
      <c r="Q287">
        <v>3</v>
      </c>
    </row>
    <row r="288" spans="1:17" x14ac:dyDescent="0.25">
      <c r="A288" t="s">
        <v>454</v>
      </c>
      <c r="B288" t="s">
        <v>466</v>
      </c>
      <c r="C288" t="s">
        <v>1</v>
      </c>
      <c r="D288" t="s">
        <v>0</v>
      </c>
      <c r="E288">
        <v>100571</v>
      </c>
      <c r="F288" t="s">
        <v>315</v>
      </c>
      <c r="G288" t="s">
        <v>316</v>
      </c>
      <c r="H288" s="3">
        <v>0</v>
      </c>
      <c r="I288" s="3">
        <v>0</v>
      </c>
      <c r="J288" s="3">
        <v>0</v>
      </c>
      <c r="K288" s="3">
        <v>108.04</v>
      </c>
      <c r="L288" s="3">
        <v>0</v>
      </c>
      <c r="M288" s="3">
        <v>0</v>
      </c>
      <c r="N288" s="3">
        <v>0</v>
      </c>
      <c r="O288" s="3">
        <v>14.045200000000001</v>
      </c>
      <c r="P288" s="3">
        <v>122.08520000000001</v>
      </c>
      <c r="Q288">
        <v>3</v>
      </c>
    </row>
    <row r="289" spans="1:17" x14ac:dyDescent="0.25">
      <c r="A289" t="s">
        <v>454</v>
      </c>
      <c r="B289" t="s">
        <v>456</v>
      </c>
      <c r="C289" t="s">
        <v>1</v>
      </c>
      <c r="D289" t="s">
        <v>0</v>
      </c>
      <c r="E289">
        <v>113765</v>
      </c>
      <c r="F289" t="s">
        <v>315</v>
      </c>
      <c r="G289" t="s">
        <v>316</v>
      </c>
      <c r="H289" s="3">
        <v>0</v>
      </c>
      <c r="I289" s="3">
        <v>0</v>
      </c>
      <c r="J289" s="3">
        <v>0</v>
      </c>
      <c r="K289" s="3">
        <v>298.49</v>
      </c>
      <c r="L289" s="3">
        <v>0</v>
      </c>
      <c r="M289" s="3">
        <v>0</v>
      </c>
      <c r="N289" s="3">
        <v>0</v>
      </c>
      <c r="O289" s="3">
        <v>38.803699999999999</v>
      </c>
      <c r="P289" s="3">
        <v>337.2937</v>
      </c>
      <c r="Q289">
        <v>3</v>
      </c>
    </row>
    <row r="290" spans="1:17" x14ac:dyDescent="0.25">
      <c r="A290" t="s">
        <v>454</v>
      </c>
      <c r="B290" t="s">
        <v>477</v>
      </c>
      <c r="C290" t="s">
        <v>1</v>
      </c>
      <c r="D290" t="s">
        <v>0</v>
      </c>
      <c r="E290">
        <v>1508157</v>
      </c>
      <c r="F290" t="s">
        <v>476</v>
      </c>
      <c r="G290" t="s">
        <v>478</v>
      </c>
      <c r="H290" s="3">
        <v>0</v>
      </c>
      <c r="I290" s="3">
        <v>0</v>
      </c>
      <c r="J290" s="3">
        <v>0</v>
      </c>
      <c r="K290" s="3">
        <v>1.99</v>
      </c>
      <c r="L290" s="3">
        <v>0</v>
      </c>
      <c r="M290" s="3">
        <v>0</v>
      </c>
      <c r="N290" s="3">
        <v>0</v>
      </c>
      <c r="O290" s="3">
        <v>0.25869999999999999</v>
      </c>
      <c r="P290" s="3">
        <v>2.2486999999999999</v>
      </c>
      <c r="Q290">
        <v>3</v>
      </c>
    </row>
    <row r="291" spans="1:17" x14ac:dyDescent="0.25">
      <c r="A291" t="s">
        <v>454</v>
      </c>
      <c r="B291" t="s">
        <v>471</v>
      </c>
      <c r="C291" t="s">
        <v>1</v>
      </c>
      <c r="D291" t="s">
        <v>0</v>
      </c>
      <c r="E291">
        <v>18951</v>
      </c>
      <c r="F291" t="s">
        <v>479</v>
      </c>
      <c r="G291" t="s">
        <v>480</v>
      </c>
      <c r="H291" s="3">
        <v>0</v>
      </c>
      <c r="I291" s="3">
        <v>0</v>
      </c>
      <c r="J291" s="3">
        <v>0</v>
      </c>
      <c r="K291" s="3">
        <v>112</v>
      </c>
      <c r="L291" s="3">
        <v>0</v>
      </c>
      <c r="M291" s="3">
        <v>0</v>
      </c>
      <c r="N291" s="3">
        <v>0</v>
      </c>
      <c r="O291" s="3">
        <v>14.56</v>
      </c>
      <c r="P291" s="3">
        <v>126.56</v>
      </c>
      <c r="Q291">
        <v>3</v>
      </c>
    </row>
    <row r="292" spans="1:17" x14ac:dyDescent="0.25">
      <c r="A292" t="s">
        <v>454</v>
      </c>
      <c r="B292" t="s">
        <v>471</v>
      </c>
      <c r="C292" t="s">
        <v>1</v>
      </c>
      <c r="D292" t="s">
        <v>0</v>
      </c>
      <c r="E292">
        <v>132606</v>
      </c>
      <c r="F292" t="s">
        <v>315</v>
      </c>
      <c r="G292" t="s">
        <v>316</v>
      </c>
      <c r="H292" s="3">
        <v>0</v>
      </c>
      <c r="I292" s="3">
        <v>0</v>
      </c>
      <c r="J292" s="3">
        <v>0</v>
      </c>
      <c r="K292" s="3">
        <v>12.39</v>
      </c>
      <c r="L292" s="3">
        <v>0</v>
      </c>
      <c r="M292" s="3">
        <v>0</v>
      </c>
      <c r="N292" s="3">
        <v>0</v>
      </c>
      <c r="O292" s="3">
        <v>1.6107</v>
      </c>
      <c r="P292" s="3">
        <v>14.0007</v>
      </c>
      <c r="Q292">
        <v>3</v>
      </c>
    </row>
    <row r="293" spans="1:17" x14ac:dyDescent="0.25">
      <c r="A293" t="s">
        <v>454</v>
      </c>
      <c r="B293" t="s">
        <v>457</v>
      </c>
      <c r="C293" t="s">
        <v>1</v>
      </c>
      <c r="D293" t="s">
        <v>0</v>
      </c>
      <c r="E293">
        <v>21</v>
      </c>
      <c r="F293" t="s">
        <v>293</v>
      </c>
      <c r="G293" t="s">
        <v>294</v>
      </c>
      <c r="H293" s="3">
        <v>0</v>
      </c>
      <c r="I293" s="3">
        <v>0</v>
      </c>
      <c r="J293" s="3">
        <v>0</v>
      </c>
      <c r="K293" s="3">
        <v>442.48</v>
      </c>
      <c r="L293" s="3">
        <v>0</v>
      </c>
      <c r="M293" s="3">
        <v>0</v>
      </c>
      <c r="N293" s="3">
        <v>0</v>
      </c>
      <c r="O293" s="3">
        <v>57.522400000000005</v>
      </c>
      <c r="P293" s="3">
        <v>500.00240000000002</v>
      </c>
      <c r="Q293">
        <v>3</v>
      </c>
    </row>
    <row r="294" spans="1:17" x14ac:dyDescent="0.25">
      <c r="A294" t="s">
        <v>454</v>
      </c>
      <c r="B294" t="s">
        <v>474</v>
      </c>
      <c r="C294" t="s">
        <v>1</v>
      </c>
      <c r="D294" t="s">
        <v>0</v>
      </c>
      <c r="E294">
        <v>993</v>
      </c>
      <c r="F294" t="s">
        <v>311</v>
      </c>
      <c r="G294" t="s">
        <v>338</v>
      </c>
      <c r="H294" s="3">
        <v>0</v>
      </c>
      <c r="I294" s="3">
        <v>0</v>
      </c>
      <c r="J294" s="3">
        <v>0</v>
      </c>
      <c r="K294" s="3">
        <v>189.6</v>
      </c>
      <c r="L294" s="3">
        <v>0</v>
      </c>
      <c r="M294" s="3">
        <v>0</v>
      </c>
      <c r="N294" s="3">
        <v>0</v>
      </c>
      <c r="O294" s="3">
        <v>24.648</v>
      </c>
      <c r="P294" s="3">
        <v>214.24799999999999</v>
      </c>
      <c r="Q294">
        <v>3</v>
      </c>
    </row>
    <row r="295" spans="1:17" x14ac:dyDescent="0.25">
      <c r="A295" t="s">
        <v>454</v>
      </c>
      <c r="B295" t="s">
        <v>474</v>
      </c>
      <c r="C295" t="s">
        <v>1</v>
      </c>
      <c r="D295" t="s">
        <v>0</v>
      </c>
      <c r="E295">
        <v>100677</v>
      </c>
      <c r="F295" t="s">
        <v>315</v>
      </c>
      <c r="G295" t="s">
        <v>316</v>
      </c>
      <c r="H295" s="3">
        <v>0</v>
      </c>
      <c r="I295" s="3">
        <v>0</v>
      </c>
      <c r="J295" s="3">
        <v>0</v>
      </c>
      <c r="K295" s="3">
        <v>14.16</v>
      </c>
      <c r="L295" s="3">
        <v>0</v>
      </c>
      <c r="M295" s="3">
        <v>0</v>
      </c>
      <c r="N295" s="3">
        <v>0</v>
      </c>
      <c r="O295" s="3">
        <v>1.8408</v>
      </c>
      <c r="P295" s="3">
        <v>16.000800000000002</v>
      </c>
      <c r="Q295">
        <v>3</v>
      </c>
    </row>
    <row r="296" spans="1:17" x14ac:dyDescent="0.25">
      <c r="A296" t="s">
        <v>454</v>
      </c>
      <c r="B296" t="s">
        <v>474</v>
      </c>
      <c r="C296" t="s">
        <v>1</v>
      </c>
      <c r="D296" t="s">
        <v>0</v>
      </c>
      <c r="E296">
        <v>104</v>
      </c>
      <c r="F296" t="s">
        <v>481</v>
      </c>
      <c r="G296" t="s">
        <v>482</v>
      </c>
      <c r="H296" s="3">
        <v>0</v>
      </c>
      <c r="I296" s="3">
        <v>0</v>
      </c>
      <c r="J296" s="3">
        <v>0</v>
      </c>
      <c r="K296" s="3">
        <v>15.93</v>
      </c>
      <c r="L296" s="3">
        <v>0</v>
      </c>
      <c r="M296" s="3">
        <v>0</v>
      </c>
      <c r="N296" s="3">
        <v>0</v>
      </c>
      <c r="O296" s="3">
        <v>2.0709</v>
      </c>
      <c r="P296" s="3">
        <v>18.000900000000001</v>
      </c>
      <c r="Q296">
        <v>3</v>
      </c>
    </row>
    <row r="297" spans="1:17" x14ac:dyDescent="0.25">
      <c r="A297" t="s">
        <v>454</v>
      </c>
      <c r="B297" t="s">
        <v>474</v>
      </c>
      <c r="C297" t="s">
        <v>1</v>
      </c>
      <c r="D297" t="s">
        <v>0</v>
      </c>
      <c r="E297">
        <v>2460</v>
      </c>
      <c r="F297" t="s">
        <v>415</v>
      </c>
      <c r="G297" t="s">
        <v>416</v>
      </c>
      <c r="H297" s="3">
        <v>0</v>
      </c>
      <c r="I297" s="3">
        <v>0</v>
      </c>
      <c r="J297" s="3">
        <v>0</v>
      </c>
      <c r="K297" s="3">
        <v>45.58</v>
      </c>
      <c r="L297" s="3">
        <v>0</v>
      </c>
      <c r="M297" s="3">
        <v>0</v>
      </c>
      <c r="N297" s="3">
        <v>0</v>
      </c>
      <c r="O297" s="3">
        <v>5.9253999999999998</v>
      </c>
      <c r="P297" s="3">
        <v>51.505399999999995</v>
      </c>
      <c r="Q297">
        <v>3</v>
      </c>
    </row>
    <row r="298" spans="1:17" x14ac:dyDescent="0.25">
      <c r="A298" t="s">
        <v>454</v>
      </c>
      <c r="B298" t="s">
        <v>475</v>
      </c>
      <c r="C298" t="s">
        <v>1</v>
      </c>
      <c r="D298" t="s">
        <v>0</v>
      </c>
      <c r="E298">
        <v>1017</v>
      </c>
      <c r="F298" t="s">
        <v>311</v>
      </c>
      <c r="G298" t="s">
        <v>338</v>
      </c>
      <c r="H298" s="3">
        <v>0</v>
      </c>
      <c r="I298" s="3">
        <v>0</v>
      </c>
      <c r="J298" s="3">
        <v>0</v>
      </c>
      <c r="K298" s="3">
        <v>72.2</v>
      </c>
      <c r="L298" s="3">
        <v>0</v>
      </c>
      <c r="M298" s="3">
        <v>0</v>
      </c>
      <c r="N298" s="3">
        <v>0</v>
      </c>
      <c r="O298" s="3">
        <v>9.386000000000001</v>
      </c>
      <c r="P298" s="3">
        <v>81.585999999999999</v>
      </c>
      <c r="Q298">
        <v>3</v>
      </c>
    </row>
    <row r="299" spans="1:17" x14ac:dyDescent="0.25">
      <c r="A299" t="s">
        <v>454</v>
      </c>
      <c r="B299" t="s">
        <v>475</v>
      </c>
      <c r="C299" t="s">
        <v>1</v>
      </c>
      <c r="D299" t="s">
        <v>0</v>
      </c>
      <c r="E299">
        <v>5360</v>
      </c>
      <c r="F299" t="s">
        <v>308</v>
      </c>
      <c r="G299" t="s">
        <v>317</v>
      </c>
      <c r="H299" s="3">
        <v>0</v>
      </c>
      <c r="I299" s="3">
        <v>0</v>
      </c>
      <c r="J299" s="3">
        <v>0</v>
      </c>
      <c r="K299" s="3">
        <v>55.22</v>
      </c>
      <c r="L299" s="3">
        <v>0</v>
      </c>
      <c r="M299" s="3">
        <v>0</v>
      </c>
      <c r="N299" s="3">
        <v>0</v>
      </c>
      <c r="O299" s="3">
        <v>7.1786000000000003</v>
      </c>
      <c r="P299" s="3">
        <v>62.398600000000002</v>
      </c>
      <c r="Q299">
        <v>3</v>
      </c>
    </row>
    <row r="300" spans="1:17" x14ac:dyDescent="0.25">
      <c r="A300" t="s">
        <v>454</v>
      </c>
      <c r="B300" t="s">
        <v>475</v>
      </c>
      <c r="C300" t="s">
        <v>1</v>
      </c>
      <c r="D300" t="s">
        <v>0</v>
      </c>
      <c r="E300">
        <v>100748</v>
      </c>
      <c r="F300" t="s">
        <v>315</v>
      </c>
      <c r="G300" t="s">
        <v>316</v>
      </c>
      <c r="H300" s="3">
        <v>0</v>
      </c>
      <c r="I300" s="3">
        <v>0</v>
      </c>
      <c r="J300" s="3">
        <v>0</v>
      </c>
      <c r="K300" s="3">
        <v>23</v>
      </c>
      <c r="L300" s="3">
        <v>0</v>
      </c>
      <c r="M300" s="3">
        <v>0</v>
      </c>
      <c r="N300" s="3">
        <v>0</v>
      </c>
      <c r="O300" s="3">
        <v>2.99</v>
      </c>
      <c r="P300" s="3">
        <v>25.990000000000002</v>
      </c>
      <c r="Q300">
        <v>3</v>
      </c>
    </row>
    <row r="301" spans="1:17" x14ac:dyDescent="0.25">
      <c r="A301" t="s">
        <v>454</v>
      </c>
      <c r="B301" t="s">
        <v>484</v>
      </c>
      <c r="C301" t="s">
        <v>1</v>
      </c>
      <c r="D301" t="s">
        <v>0</v>
      </c>
      <c r="E301">
        <v>134</v>
      </c>
      <c r="F301" t="s">
        <v>320</v>
      </c>
      <c r="G301" t="s">
        <v>321</v>
      </c>
      <c r="H301" s="3">
        <v>0</v>
      </c>
      <c r="I301" s="3">
        <v>0</v>
      </c>
      <c r="J301" s="3">
        <v>0</v>
      </c>
      <c r="K301" s="3">
        <v>55</v>
      </c>
      <c r="L301" s="3">
        <v>0</v>
      </c>
      <c r="M301" s="3">
        <v>0</v>
      </c>
      <c r="N301" s="3">
        <v>0</v>
      </c>
      <c r="O301" s="3">
        <v>7.15</v>
      </c>
      <c r="P301" s="3">
        <v>62.15</v>
      </c>
      <c r="Q301">
        <v>3</v>
      </c>
    </row>
    <row r="302" spans="1:17" x14ac:dyDescent="0.25">
      <c r="A302" t="s">
        <v>381</v>
      </c>
      <c r="H302" s="39">
        <f>SUBTOTAL(109,Tabla1[C. EXENTAS])</f>
        <v>0</v>
      </c>
      <c r="I302" s="39"/>
      <c r="J302" s="39"/>
      <c r="K302" s="39">
        <f>SUBTOTAL(109,Tabla1[C. GRAVADA])</f>
        <v>165388.00999999995</v>
      </c>
      <c r="L302" s="39"/>
      <c r="M302" s="39"/>
      <c r="N302" s="39"/>
      <c r="O302" s="39">
        <f>SUBTOTAL(109,Tabla1[IVA])</f>
        <v>21500.45760000002</v>
      </c>
      <c r="P302" s="39">
        <f>SUBTOTAL(109,Tabla1[TOTAL C.])</f>
        <v>187252.67760000005</v>
      </c>
      <c r="Q302"/>
    </row>
  </sheetData>
  <dataConsolidate/>
  <conditionalFormatting sqref="F303:F1048576 F1:F2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67"/>
  <sheetViews>
    <sheetView workbookViewId="0">
      <selection activeCell="G2" sqref="G2:G4"/>
    </sheetView>
  </sheetViews>
  <sheetFormatPr baseColWidth="10" defaultRowHeight="15" x14ac:dyDescent="0.25"/>
  <cols>
    <col min="1" max="1" width="15" style="1" bestFit="1" customWidth="1"/>
    <col min="2" max="5" width="11.42578125" style="1"/>
    <col min="6" max="7" width="11.42578125" style="32"/>
    <col min="8" max="8" width="11.42578125" style="1"/>
  </cols>
  <sheetData>
    <row r="1" spans="1:8" x14ac:dyDescent="0.25">
      <c r="A1" s="1" t="s">
        <v>70</v>
      </c>
      <c r="B1" s="1" t="s">
        <v>2</v>
      </c>
      <c r="C1" s="1" t="s">
        <v>298</v>
      </c>
      <c r="D1" s="1" t="s">
        <v>84</v>
      </c>
      <c r="E1" s="1" t="s">
        <v>299</v>
      </c>
      <c r="F1" s="32" t="s">
        <v>305</v>
      </c>
      <c r="G1" s="32" t="s">
        <v>306</v>
      </c>
      <c r="H1" s="1" t="s">
        <v>307</v>
      </c>
    </row>
    <row r="2" spans="1:8" x14ac:dyDescent="0.25">
      <c r="A2" s="1" t="s">
        <v>328</v>
      </c>
      <c r="B2" s="1" t="s">
        <v>392</v>
      </c>
      <c r="C2" s="1" t="s">
        <v>0</v>
      </c>
      <c r="D2" s="1" t="s">
        <v>313</v>
      </c>
      <c r="E2" s="1" t="s">
        <v>408</v>
      </c>
      <c r="F2" s="32">
        <v>407.99</v>
      </c>
      <c r="G2" s="32">
        <v>4.08</v>
      </c>
      <c r="H2" s="1" t="s">
        <v>310</v>
      </c>
    </row>
    <row r="3" spans="1:8" x14ac:dyDescent="0.25">
      <c r="A3" s="1" t="s">
        <v>308</v>
      </c>
      <c r="B3" s="1" t="s">
        <v>391</v>
      </c>
      <c r="C3" s="1" t="s">
        <v>0</v>
      </c>
      <c r="D3" s="1" t="s">
        <v>318</v>
      </c>
      <c r="E3" s="1" t="s">
        <v>409</v>
      </c>
      <c r="F3" s="32">
        <v>128.32</v>
      </c>
      <c r="G3" s="32">
        <v>1.28</v>
      </c>
      <c r="H3" s="1" t="s">
        <v>310</v>
      </c>
    </row>
    <row r="4" spans="1:8" x14ac:dyDescent="0.25">
      <c r="A4" s="1" t="s">
        <v>308</v>
      </c>
      <c r="B4" s="1" t="s">
        <v>399</v>
      </c>
      <c r="C4" s="1" t="s">
        <v>0</v>
      </c>
      <c r="D4" s="1" t="s">
        <v>318</v>
      </c>
      <c r="E4" s="1" t="s">
        <v>410</v>
      </c>
      <c r="F4" s="32">
        <v>265.49</v>
      </c>
      <c r="G4" s="32">
        <v>2.65</v>
      </c>
      <c r="H4" s="1" t="s">
        <v>310</v>
      </c>
    </row>
    <row r="1967" spans="6:7" s="1" customFormat="1" x14ac:dyDescent="0.25">
      <c r="F1967" s="32">
        <f>SUM(F2:F1966)</f>
        <v>801.8</v>
      </c>
      <c r="G1967" s="32">
        <f>SUM(G2:G1966)</f>
        <v>8.01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6" sqref="D6: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90" customHeight="1" thickBot="1" x14ac:dyDescent="0.3"/>
    <row r="2" spans="2:4" x14ac:dyDescent="0.25">
      <c r="B2" s="5" t="s">
        <v>17</v>
      </c>
      <c r="D2" s="11" t="s">
        <v>454</v>
      </c>
    </row>
    <row r="3" spans="2:4" x14ac:dyDescent="0.25">
      <c r="B3" s="5" t="s">
        <v>2</v>
      </c>
      <c r="D3" s="12" t="s">
        <v>474</v>
      </c>
    </row>
    <row r="4" spans="2:4" x14ac:dyDescent="0.25">
      <c r="B4" s="5" t="s">
        <v>3</v>
      </c>
      <c r="D4" s="15" t="s">
        <v>1</v>
      </c>
    </row>
    <row r="5" spans="2:4" x14ac:dyDescent="0.25">
      <c r="B5" s="5" t="s">
        <v>4</v>
      </c>
      <c r="D5" s="15" t="s">
        <v>0</v>
      </c>
    </row>
    <row r="6" spans="2:4" x14ac:dyDescent="0.25">
      <c r="B6" s="6" t="s">
        <v>28</v>
      </c>
      <c r="D6" s="16" t="s">
        <v>432</v>
      </c>
    </row>
    <row r="7" spans="2:4" x14ac:dyDescent="0.25">
      <c r="B7" s="5" t="s">
        <v>27</v>
      </c>
      <c r="D7" s="16" t="s">
        <v>363</v>
      </c>
    </row>
    <row r="8" spans="2:4" x14ac:dyDescent="0.25">
      <c r="B8" s="5" t="s">
        <v>26</v>
      </c>
      <c r="D8" s="17"/>
    </row>
    <row r="9" spans="2:4" x14ac:dyDescent="0.25">
      <c r="B9" s="5" t="s">
        <v>25</v>
      </c>
      <c r="D9" s="18">
        <f>+D8</f>
        <v>0</v>
      </c>
    </row>
    <row r="10" spans="2:4" x14ac:dyDescent="0.25">
      <c r="B10" s="5" t="s">
        <v>24</v>
      </c>
      <c r="D10" s="19"/>
    </row>
    <row r="11" spans="2:4" x14ac:dyDescent="0.25">
      <c r="B11" s="6" t="s">
        <v>88</v>
      </c>
      <c r="D11" s="27" t="str">
        <f>IFERROR(VLOOKUP(D10,'base de clientes'!A:B,2,0),"No existe")</f>
        <v>No existe</v>
      </c>
    </row>
    <row r="12" spans="2:4" x14ac:dyDescent="0.25">
      <c r="B12" s="6" t="s">
        <v>90</v>
      </c>
      <c r="D12" s="20">
        <v>0</v>
      </c>
    </row>
    <row r="13" spans="2:4" x14ac:dyDescent="0.25">
      <c r="B13" s="6" t="s">
        <v>89</v>
      </c>
      <c r="D13" s="8">
        <v>0</v>
      </c>
    </row>
    <row r="14" spans="2:4" x14ac:dyDescent="0.25">
      <c r="B14" s="5" t="s">
        <v>23</v>
      </c>
      <c r="D14" s="9">
        <v>0</v>
      </c>
    </row>
    <row r="15" spans="2:4" x14ac:dyDescent="0.25">
      <c r="B15" s="5" t="s">
        <v>22</v>
      </c>
      <c r="D15" s="20">
        <f>+D14*0.13</f>
        <v>0</v>
      </c>
    </row>
    <row r="16" spans="2:4" x14ac:dyDescent="0.25">
      <c r="B16" s="5" t="s">
        <v>21</v>
      </c>
      <c r="D16" s="8">
        <v>0</v>
      </c>
    </row>
    <row r="17" spans="2:4" x14ac:dyDescent="0.25">
      <c r="B17" s="5" t="s">
        <v>20</v>
      </c>
      <c r="D17" s="8">
        <v>0</v>
      </c>
    </row>
    <row r="18" spans="2:4" ht="15" customHeight="1" x14ac:dyDescent="0.25">
      <c r="B18" s="5" t="s">
        <v>91</v>
      </c>
      <c r="D18" s="8">
        <f>+(D12+D13+D14+D15+D16+D17)</f>
        <v>0</v>
      </c>
    </row>
    <row r="19" spans="2:4" ht="15.75" thickBot="1" x14ac:dyDescent="0.3">
      <c r="B19" s="5" t="s">
        <v>18</v>
      </c>
      <c r="D19" s="10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V299"/>
  <sheetViews>
    <sheetView topLeftCell="E1" workbookViewId="0">
      <selection activeCell="E4" sqref="E4"/>
    </sheetView>
  </sheetViews>
  <sheetFormatPr baseColWidth="10" defaultRowHeight="15" x14ac:dyDescent="0.25"/>
  <cols>
    <col min="1" max="4" width="0" hidden="1" customWidth="1"/>
    <col min="7" max="7" width="8.85546875" customWidth="1"/>
    <col min="8" max="8" width="10.5703125" customWidth="1"/>
    <col min="9" max="9" width="19.85546875" customWidth="1"/>
    <col min="10" max="10" width="9.140625" customWidth="1"/>
    <col min="11" max="11" width="6.85546875" customWidth="1"/>
    <col min="12" max="12" width="6.7109375" customWidth="1"/>
    <col min="13" max="13" width="16.28515625" customWidth="1"/>
    <col min="14" max="14" width="49" customWidth="1"/>
    <col min="15" max="15" width="12.140625" style="3" customWidth="1"/>
    <col min="16" max="16" width="11.28515625" style="3" customWidth="1"/>
    <col min="17" max="17" width="14.42578125" style="3" customWidth="1"/>
    <col min="18" max="18" width="11.42578125" style="3"/>
    <col min="19" max="19" width="10.28515625" style="3" customWidth="1"/>
    <col min="20" max="20" width="12" style="3" customWidth="1"/>
    <col min="21" max="21" width="15.140625" style="3" customWidth="1"/>
    <col min="22" max="22" width="8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88</v>
      </c>
      <c r="O2" s="3" t="s">
        <v>90</v>
      </c>
      <c r="P2" s="3" t="s">
        <v>89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91</v>
      </c>
      <c r="V2" t="s">
        <v>18</v>
      </c>
    </row>
    <row r="3" spans="5:22" x14ac:dyDescent="0.25">
      <c r="E3" t="s">
        <v>778</v>
      </c>
      <c r="F3" t="s">
        <v>780</v>
      </c>
      <c r="G3" t="s">
        <v>1</v>
      </c>
      <c r="H3" t="s">
        <v>0</v>
      </c>
      <c r="I3" t="s">
        <v>273</v>
      </c>
      <c r="J3" t="s">
        <v>274</v>
      </c>
      <c r="K3">
        <v>472</v>
      </c>
      <c r="L3">
        <v>472</v>
      </c>
      <c r="M3" t="s">
        <v>808</v>
      </c>
      <c r="N3" t="s">
        <v>795</v>
      </c>
      <c r="O3" s="3">
        <v>0</v>
      </c>
      <c r="P3" s="3">
        <v>0</v>
      </c>
      <c r="Q3" s="3">
        <v>95.42</v>
      </c>
      <c r="R3" s="3">
        <v>12.4</v>
      </c>
      <c r="S3" s="3">
        <v>0</v>
      </c>
      <c r="T3" s="3">
        <v>0</v>
      </c>
      <c r="U3" s="3">
        <f>+Tabla2[[#This Row],[V. GRAVADA]]+Tabla2[[#This Row],[D.FISCAL]]</f>
        <v>107.82000000000001</v>
      </c>
      <c r="V3" t="s">
        <v>1</v>
      </c>
    </row>
    <row r="4" spans="5:22" x14ac:dyDescent="0.25">
      <c r="E4" t="s">
        <v>778</v>
      </c>
      <c r="F4" t="s">
        <v>780</v>
      </c>
      <c r="G4" t="s">
        <v>1</v>
      </c>
      <c r="H4" t="s">
        <v>0</v>
      </c>
      <c r="I4" t="s">
        <v>273</v>
      </c>
      <c r="J4" t="s">
        <v>274</v>
      </c>
      <c r="K4">
        <v>473</v>
      </c>
      <c r="L4">
        <v>473</v>
      </c>
      <c r="M4" t="s">
        <v>808</v>
      </c>
      <c r="N4" t="s">
        <v>795</v>
      </c>
      <c r="O4" s="3">
        <v>0</v>
      </c>
      <c r="P4" s="3">
        <v>0</v>
      </c>
      <c r="Q4" s="3">
        <v>32.119999999999997</v>
      </c>
      <c r="R4" s="3">
        <v>4.18</v>
      </c>
      <c r="S4" s="3">
        <v>0</v>
      </c>
      <c r="T4" s="3">
        <v>0</v>
      </c>
      <c r="U4" s="3">
        <f>+Tabla2[[#This Row],[V. GRAVADA]]+Tabla2[[#This Row],[D.FISCAL]]</f>
        <v>36.299999999999997</v>
      </c>
      <c r="V4" t="s">
        <v>1</v>
      </c>
    </row>
    <row r="5" spans="5:22" x14ac:dyDescent="0.25">
      <c r="E5" t="s">
        <v>778</v>
      </c>
      <c r="F5" t="s">
        <v>781</v>
      </c>
      <c r="G5" t="s">
        <v>1</v>
      </c>
      <c r="H5" t="s">
        <v>0</v>
      </c>
      <c r="I5" t="s">
        <v>273</v>
      </c>
      <c r="J5" t="s">
        <v>274</v>
      </c>
      <c r="K5">
        <v>474</v>
      </c>
      <c r="L5">
        <v>474</v>
      </c>
      <c r="M5" t="s">
        <v>809</v>
      </c>
      <c r="N5" t="s">
        <v>30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+Tabla2[[#This Row],[V. GRAVADA]]+Tabla2[[#This Row],[D.FISCAL]]</f>
        <v>0</v>
      </c>
      <c r="V5" t="s">
        <v>1</v>
      </c>
    </row>
    <row r="6" spans="5:22" x14ac:dyDescent="0.25">
      <c r="E6" t="s">
        <v>778</v>
      </c>
      <c r="F6" t="s">
        <v>781</v>
      </c>
      <c r="G6" t="s">
        <v>1</v>
      </c>
      <c r="H6" t="s">
        <v>0</v>
      </c>
      <c r="I6" t="s">
        <v>273</v>
      </c>
      <c r="J6" t="s">
        <v>274</v>
      </c>
      <c r="K6">
        <v>475</v>
      </c>
      <c r="L6">
        <v>475</v>
      </c>
      <c r="M6" t="s">
        <v>809</v>
      </c>
      <c r="N6" t="s">
        <v>30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f>+Tabla2[[#This Row],[V. GRAVADA]]+Tabla2[[#This Row],[D.FISCAL]]</f>
        <v>0</v>
      </c>
      <c r="V6" t="s">
        <v>1</v>
      </c>
    </row>
    <row r="7" spans="5:22" x14ac:dyDescent="0.25">
      <c r="E7" t="s">
        <v>778</v>
      </c>
      <c r="F7" t="s">
        <v>781</v>
      </c>
      <c r="G7" t="s">
        <v>1</v>
      </c>
      <c r="H7" t="s">
        <v>0</v>
      </c>
      <c r="I7" t="s">
        <v>273</v>
      </c>
      <c r="J7" t="s">
        <v>274</v>
      </c>
      <c r="K7">
        <v>476</v>
      </c>
      <c r="L7">
        <v>476</v>
      </c>
      <c r="M7" t="s">
        <v>810</v>
      </c>
      <c r="N7" t="s">
        <v>796</v>
      </c>
      <c r="O7" s="3">
        <v>0</v>
      </c>
      <c r="P7" s="3">
        <v>0</v>
      </c>
      <c r="Q7" s="3">
        <v>7113.65</v>
      </c>
      <c r="R7" s="3">
        <v>924.77</v>
      </c>
      <c r="S7" s="3">
        <v>0</v>
      </c>
      <c r="T7" s="3">
        <v>0</v>
      </c>
      <c r="U7" s="3">
        <f>+Tabla2[[#This Row],[V. GRAVADA]]+Tabla2[[#This Row],[D.FISCAL]]</f>
        <v>8038.42</v>
      </c>
      <c r="V7" t="s">
        <v>1</v>
      </c>
    </row>
    <row r="8" spans="5:22" x14ac:dyDescent="0.25">
      <c r="E8" t="s">
        <v>778</v>
      </c>
      <c r="F8" t="s">
        <v>781</v>
      </c>
      <c r="G8" t="s">
        <v>1</v>
      </c>
      <c r="H8" t="s">
        <v>0</v>
      </c>
      <c r="I8" t="s">
        <v>273</v>
      </c>
      <c r="J8" t="s">
        <v>274</v>
      </c>
      <c r="K8">
        <v>477</v>
      </c>
      <c r="L8">
        <v>477</v>
      </c>
      <c r="M8" t="s">
        <v>811</v>
      </c>
      <c r="N8" t="s">
        <v>797</v>
      </c>
      <c r="O8" s="3">
        <v>0</v>
      </c>
      <c r="P8" s="3">
        <v>0</v>
      </c>
      <c r="Q8" s="3">
        <v>6500.3</v>
      </c>
      <c r="R8" s="3">
        <v>845.04</v>
      </c>
      <c r="S8" s="3">
        <v>0</v>
      </c>
      <c r="T8" s="3">
        <v>0</v>
      </c>
      <c r="U8" s="3">
        <f>+Tabla2[[#This Row],[V. GRAVADA]]+Tabla2[[#This Row],[D.FISCAL]]</f>
        <v>7345.34</v>
      </c>
      <c r="V8" t="s">
        <v>1</v>
      </c>
    </row>
    <row r="9" spans="5:22" x14ac:dyDescent="0.25">
      <c r="E9" t="s">
        <v>778</v>
      </c>
      <c r="F9" t="s">
        <v>781</v>
      </c>
      <c r="G9" t="s">
        <v>1</v>
      </c>
      <c r="H9" t="s">
        <v>0</v>
      </c>
      <c r="I9" t="s">
        <v>273</v>
      </c>
      <c r="J9" t="s">
        <v>274</v>
      </c>
      <c r="K9">
        <v>478</v>
      </c>
      <c r="L9">
        <v>478</v>
      </c>
      <c r="M9" t="s">
        <v>812</v>
      </c>
      <c r="N9" t="s">
        <v>197</v>
      </c>
      <c r="O9" s="3">
        <v>0</v>
      </c>
      <c r="P9" s="3">
        <v>0</v>
      </c>
      <c r="Q9" s="3">
        <v>9220.6</v>
      </c>
      <c r="R9" s="3">
        <v>1198.68</v>
      </c>
      <c r="S9" s="3">
        <v>0</v>
      </c>
      <c r="T9" s="3">
        <v>0</v>
      </c>
      <c r="U9" s="3">
        <f>+Tabla2[[#This Row],[V. GRAVADA]]+Tabla2[[#This Row],[D.FISCAL]]</f>
        <v>10419.280000000001</v>
      </c>
      <c r="V9" t="s">
        <v>1</v>
      </c>
    </row>
    <row r="10" spans="5:22" x14ac:dyDescent="0.25">
      <c r="E10" t="s">
        <v>778</v>
      </c>
      <c r="F10" t="s">
        <v>779</v>
      </c>
      <c r="G10" t="s">
        <v>1</v>
      </c>
      <c r="H10" t="s">
        <v>0</v>
      </c>
      <c r="I10" t="s">
        <v>273</v>
      </c>
      <c r="J10" t="s">
        <v>274</v>
      </c>
      <c r="K10">
        <v>479</v>
      </c>
      <c r="L10">
        <v>479</v>
      </c>
      <c r="M10" t="s">
        <v>810</v>
      </c>
      <c r="N10" t="s">
        <v>796</v>
      </c>
      <c r="O10" s="3">
        <v>0</v>
      </c>
      <c r="P10" s="3">
        <v>0</v>
      </c>
      <c r="Q10" s="3">
        <v>1827.5</v>
      </c>
      <c r="R10" s="3">
        <v>237.58</v>
      </c>
      <c r="S10" s="3">
        <v>0</v>
      </c>
      <c r="T10" s="3">
        <v>0</v>
      </c>
      <c r="U10" s="3">
        <f>+Tabla2[[#This Row],[V. GRAVADA]]+Tabla2[[#This Row],[D.FISCAL]]</f>
        <v>2065.08</v>
      </c>
      <c r="V10" t="s">
        <v>1</v>
      </c>
    </row>
    <row r="11" spans="5:22" x14ac:dyDescent="0.25">
      <c r="E11" t="s">
        <v>778</v>
      </c>
      <c r="F11" t="s">
        <v>779</v>
      </c>
      <c r="G11" t="s">
        <v>1</v>
      </c>
      <c r="H11" t="s">
        <v>0</v>
      </c>
      <c r="I11" t="s">
        <v>273</v>
      </c>
      <c r="J11" t="s">
        <v>274</v>
      </c>
      <c r="K11">
        <v>480</v>
      </c>
      <c r="L11">
        <v>480</v>
      </c>
      <c r="M11" t="s">
        <v>813</v>
      </c>
      <c r="N11" t="s">
        <v>798</v>
      </c>
      <c r="O11" s="3">
        <v>0</v>
      </c>
      <c r="P11" s="3">
        <v>0</v>
      </c>
      <c r="Q11" s="3">
        <v>712.32</v>
      </c>
      <c r="R11" s="3">
        <v>92.6</v>
      </c>
      <c r="S11" s="3">
        <v>0</v>
      </c>
      <c r="T11" s="3">
        <v>0</v>
      </c>
      <c r="U11" s="3">
        <f>+Tabla2[[#This Row],[V. GRAVADA]]+Tabla2[[#This Row],[D.FISCAL]]</f>
        <v>804.92000000000007</v>
      </c>
      <c r="V11" t="s">
        <v>1</v>
      </c>
    </row>
    <row r="12" spans="5:22" x14ac:dyDescent="0.25">
      <c r="E12" t="s">
        <v>778</v>
      </c>
      <c r="F12" t="s">
        <v>782</v>
      </c>
      <c r="G12" t="s">
        <v>1</v>
      </c>
      <c r="H12" t="s">
        <v>0</v>
      </c>
      <c r="I12" t="s">
        <v>273</v>
      </c>
      <c r="J12" t="s">
        <v>274</v>
      </c>
      <c r="K12">
        <v>481</v>
      </c>
      <c r="L12">
        <v>481</v>
      </c>
      <c r="M12" t="s">
        <v>809</v>
      </c>
      <c r="N12" t="s">
        <v>30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>+Tabla2[[#This Row],[V. GRAVADA]]+Tabla2[[#This Row],[D.FISCAL]]</f>
        <v>0</v>
      </c>
      <c r="V12" t="s">
        <v>1</v>
      </c>
    </row>
    <row r="13" spans="5:22" x14ac:dyDescent="0.25">
      <c r="E13" t="s">
        <v>778</v>
      </c>
      <c r="F13" t="s">
        <v>782</v>
      </c>
      <c r="G13" t="s">
        <v>1</v>
      </c>
      <c r="H13" t="s">
        <v>0</v>
      </c>
      <c r="I13" t="s">
        <v>273</v>
      </c>
      <c r="J13" t="s">
        <v>274</v>
      </c>
      <c r="K13">
        <v>482</v>
      </c>
      <c r="L13">
        <v>482</v>
      </c>
      <c r="M13" t="s">
        <v>814</v>
      </c>
      <c r="N13" t="s">
        <v>799</v>
      </c>
      <c r="O13" s="3">
        <v>0</v>
      </c>
      <c r="P13" s="3">
        <v>0</v>
      </c>
      <c r="Q13" s="3">
        <v>81.45</v>
      </c>
      <c r="R13" s="3">
        <v>10.59</v>
      </c>
      <c r="S13" s="3">
        <v>0</v>
      </c>
      <c r="T13" s="3">
        <v>0</v>
      </c>
      <c r="U13" s="3">
        <f>+Tabla2[[#This Row],[V. GRAVADA]]+Tabla2[[#This Row],[D.FISCAL]]</f>
        <v>92.04</v>
      </c>
      <c r="V13" t="s">
        <v>1</v>
      </c>
    </row>
    <row r="14" spans="5:22" x14ac:dyDescent="0.25">
      <c r="E14" t="s">
        <v>778</v>
      </c>
      <c r="F14" t="s">
        <v>782</v>
      </c>
      <c r="G14" t="s">
        <v>1</v>
      </c>
      <c r="H14" t="s">
        <v>0</v>
      </c>
      <c r="I14" t="s">
        <v>273</v>
      </c>
      <c r="J14" t="s">
        <v>274</v>
      </c>
      <c r="K14">
        <v>483</v>
      </c>
      <c r="L14">
        <v>483</v>
      </c>
      <c r="M14" t="s">
        <v>814</v>
      </c>
      <c r="N14" t="s">
        <v>799</v>
      </c>
      <c r="O14" s="3">
        <v>0</v>
      </c>
      <c r="P14" s="3">
        <v>0</v>
      </c>
      <c r="Q14" s="3">
        <v>386.83</v>
      </c>
      <c r="R14" s="3">
        <v>50.29</v>
      </c>
      <c r="S14" s="3">
        <v>0</v>
      </c>
      <c r="T14" s="3">
        <v>0</v>
      </c>
      <c r="U14" s="3">
        <f>+Tabla2[[#This Row],[V. GRAVADA]]+Tabla2[[#This Row],[D.FISCAL]]</f>
        <v>437.12</v>
      </c>
      <c r="V14" t="s">
        <v>1</v>
      </c>
    </row>
    <row r="15" spans="5:22" x14ac:dyDescent="0.25">
      <c r="E15" t="s">
        <v>778</v>
      </c>
      <c r="F15" t="s">
        <v>783</v>
      </c>
      <c r="G15" t="s">
        <v>1</v>
      </c>
      <c r="H15" t="s">
        <v>0</v>
      </c>
      <c r="I15" t="s">
        <v>273</v>
      </c>
      <c r="J15" t="s">
        <v>274</v>
      </c>
      <c r="K15">
        <v>484</v>
      </c>
      <c r="L15">
        <v>484</v>
      </c>
      <c r="M15" t="s">
        <v>809</v>
      </c>
      <c r="N15" t="s">
        <v>30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>+Tabla2[[#This Row],[V. GRAVADA]]+Tabla2[[#This Row],[D.FISCAL]]</f>
        <v>0</v>
      </c>
      <c r="V15" t="s">
        <v>1</v>
      </c>
    </row>
    <row r="16" spans="5:22" x14ac:dyDescent="0.25">
      <c r="E16" t="s">
        <v>778</v>
      </c>
      <c r="F16" t="s">
        <v>784</v>
      </c>
      <c r="G16" t="s">
        <v>1</v>
      </c>
      <c r="H16" t="s">
        <v>0</v>
      </c>
      <c r="I16" t="s">
        <v>273</v>
      </c>
      <c r="J16" t="s">
        <v>274</v>
      </c>
      <c r="K16">
        <v>485</v>
      </c>
      <c r="L16">
        <v>485</v>
      </c>
      <c r="M16" t="s">
        <v>815</v>
      </c>
      <c r="N16" t="s">
        <v>800</v>
      </c>
      <c r="O16" s="3">
        <v>0</v>
      </c>
      <c r="P16" s="3">
        <v>0</v>
      </c>
      <c r="Q16" s="3">
        <v>305.26</v>
      </c>
      <c r="R16" s="3">
        <v>39.68</v>
      </c>
      <c r="S16" s="3">
        <v>0</v>
      </c>
      <c r="T16" s="3">
        <v>0</v>
      </c>
      <c r="U16" s="3">
        <f>+Tabla2[[#This Row],[V. GRAVADA]]+Tabla2[[#This Row],[D.FISCAL]]</f>
        <v>344.94</v>
      </c>
      <c r="V16" t="s">
        <v>1</v>
      </c>
    </row>
    <row r="17" spans="5:22" x14ac:dyDescent="0.25">
      <c r="E17" t="s">
        <v>778</v>
      </c>
      <c r="F17" t="s">
        <v>785</v>
      </c>
      <c r="G17" t="s">
        <v>1</v>
      </c>
      <c r="H17" t="s">
        <v>0</v>
      </c>
      <c r="I17" t="s">
        <v>273</v>
      </c>
      <c r="J17" t="s">
        <v>274</v>
      </c>
      <c r="K17">
        <v>486</v>
      </c>
      <c r="L17">
        <v>486</v>
      </c>
      <c r="M17" t="s">
        <v>816</v>
      </c>
      <c r="N17" t="s">
        <v>801</v>
      </c>
      <c r="O17" s="3">
        <v>0</v>
      </c>
      <c r="P17" s="3">
        <v>0</v>
      </c>
      <c r="Q17" s="3">
        <v>1501.5</v>
      </c>
      <c r="R17" s="3">
        <v>195.2</v>
      </c>
      <c r="S17" s="3">
        <v>0</v>
      </c>
      <c r="T17" s="3">
        <v>0</v>
      </c>
      <c r="U17" s="3">
        <f>+Tabla2[[#This Row],[V. GRAVADA]]+Tabla2[[#This Row],[D.FISCAL]]</f>
        <v>1696.7</v>
      </c>
      <c r="V17" t="s">
        <v>1</v>
      </c>
    </row>
    <row r="18" spans="5:22" x14ac:dyDescent="0.25">
      <c r="E18" t="s">
        <v>778</v>
      </c>
      <c r="F18" t="s">
        <v>786</v>
      </c>
      <c r="G18" t="s">
        <v>1</v>
      </c>
      <c r="H18" t="s">
        <v>0</v>
      </c>
      <c r="I18" t="s">
        <v>273</v>
      </c>
      <c r="J18" t="s">
        <v>274</v>
      </c>
      <c r="K18">
        <v>487</v>
      </c>
      <c r="L18">
        <v>487</v>
      </c>
      <c r="M18" t="s">
        <v>814</v>
      </c>
      <c r="N18" t="s">
        <v>799</v>
      </c>
      <c r="O18" s="3">
        <v>0</v>
      </c>
      <c r="P18" s="3">
        <v>0</v>
      </c>
      <c r="Q18" s="3">
        <v>71.67</v>
      </c>
      <c r="R18" s="3">
        <v>9.32</v>
      </c>
      <c r="S18" s="3">
        <v>0</v>
      </c>
      <c r="T18" s="3">
        <v>0</v>
      </c>
      <c r="U18" s="3">
        <f>+Tabla2[[#This Row],[V. GRAVADA]]+Tabla2[[#This Row],[D.FISCAL]]</f>
        <v>80.990000000000009</v>
      </c>
      <c r="V18" t="s">
        <v>1</v>
      </c>
    </row>
    <row r="19" spans="5:22" x14ac:dyDescent="0.25">
      <c r="E19" t="s">
        <v>778</v>
      </c>
      <c r="F19" t="s">
        <v>787</v>
      </c>
      <c r="G19" t="s">
        <v>1</v>
      </c>
      <c r="H19" t="s">
        <v>0</v>
      </c>
      <c r="I19" t="s">
        <v>273</v>
      </c>
      <c r="J19" t="s">
        <v>274</v>
      </c>
      <c r="K19">
        <v>488</v>
      </c>
      <c r="L19">
        <v>488</v>
      </c>
      <c r="M19" t="s">
        <v>817</v>
      </c>
      <c r="N19" t="s">
        <v>802</v>
      </c>
      <c r="O19" s="3">
        <v>0</v>
      </c>
      <c r="P19" s="3">
        <v>0</v>
      </c>
      <c r="Q19" s="3">
        <v>12.83</v>
      </c>
      <c r="R19" s="3">
        <v>1.67</v>
      </c>
      <c r="S19" s="3">
        <v>0</v>
      </c>
      <c r="T19" s="3">
        <v>0</v>
      </c>
      <c r="U19" s="3">
        <f>+Tabla2[[#This Row],[V. GRAVADA]]+Tabla2[[#This Row],[D.FISCAL]]</f>
        <v>14.5</v>
      </c>
      <c r="V19" t="s">
        <v>1</v>
      </c>
    </row>
    <row r="20" spans="5:22" x14ac:dyDescent="0.25">
      <c r="E20" t="s">
        <v>778</v>
      </c>
      <c r="F20" t="s">
        <v>788</v>
      </c>
      <c r="G20" t="s">
        <v>1</v>
      </c>
      <c r="H20" t="s">
        <v>0</v>
      </c>
      <c r="I20" t="s">
        <v>273</v>
      </c>
      <c r="J20" t="s">
        <v>274</v>
      </c>
      <c r="K20">
        <v>490</v>
      </c>
      <c r="L20">
        <v>490</v>
      </c>
      <c r="M20" t="s">
        <v>809</v>
      </c>
      <c r="N20" t="s">
        <v>30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f>+Tabla2[[#This Row],[V. GRAVADA]]+Tabla2[[#This Row],[D.FISCAL]]</f>
        <v>0</v>
      </c>
      <c r="V20" t="s">
        <v>1</v>
      </c>
    </row>
    <row r="21" spans="5:22" x14ac:dyDescent="0.25">
      <c r="E21" t="s">
        <v>778</v>
      </c>
      <c r="F21" t="s">
        <v>788</v>
      </c>
      <c r="G21" t="s">
        <v>1</v>
      </c>
      <c r="H21" t="s">
        <v>0</v>
      </c>
      <c r="I21" t="s">
        <v>273</v>
      </c>
      <c r="J21" t="s">
        <v>274</v>
      </c>
      <c r="K21">
        <v>491</v>
      </c>
      <c r="L21">
        <v>491</v>
      </c>
      <c r="M21" t="s">
        <v>818</v>
      </c>
      <c r="N21" t="s">
        <v>803</v>
      </c>
      <c r="O21" s="3">
        <v>0</v>
      </c>
      <c r="P21" s="3">
        <v>0</v>
      </c>
      <c r="Q21" s="3">
        <v>12605.5</v>
      </c>
      <c r="R21" s="3">
        <v>1638.72</v>
      </c>
      <c r="S21" s="3">
        <v>0</v>
      </c>
      <c r="T21" s="3">
        <v>0</v>
      </c>
      <c r="U21" s="3">
        <f>+Tabla2[[#This Row],[V. GRAVADA]]+Tabla2[[#This Row],[D.FISCAL]]</f>
        <v>14244.22</v>
      </c>
      <c r="V21" t="s">
        <v>1</v>
      </c>
    </row>
    <row r="22" spans="5:22" x14ac:dyDescent="0.25">
      <c r="E22" t="s">
        <v>778</v>
      </c>
      <c r="F22" t="s">
        <v>788</v>
      </c>
      <c r="G22" t="s">
        <v>1</v>
      </c>
      <c r="H22" t="s">
        <v>0</v>
      </c>
      <c r="I22" t="s">
        <v>273</v>
      </c>
      <c r="J22" t="s">
        <v>274</v>
      </c>
      <c r="K22">
        <v>492</v>
      </c>
      <c r="L22">
        <v>492</v>
      </c>
      <c r="M22" t="s">
        <v>819</v>
      </c>
      <c r="N22" t="s">
        <v>199</v>
      </c>
      <c r="O22" s="3">
        <v>0</v>
      </c>
      <c r="P22" s="3">
        <v>0</v>
      </c>
      <c r="Q22" s="3">
        <v>7179.5</v>
      </c>
      <c r="R22" s="3">
        <v>933.34</v>
      </c>
      <c r="S22" s="3">
        <v>0</v>
      </c>
      <c r="T22" s="3">
        <v>0</v>
      </c>
      <c r="U22" s="3">
        <f>+Tabla2[[#This Row],[V. GRAVADA]]+Tabla2[[#This Row],[D.FISCAL]]</f>
        <v>8112.84</v>
      </c>
      <c r="V22" t="s">
        <v>1</v>
      </c>
    </row>
    <row r="23" spans="5:22" x14ac:dyDescent="0.25">
      <c r="E23" t="s">
        <v>778</v>
      </c>
      <c r="F23" t="s">
        <v>789</v>
      </c>
      <c r="G23" t="s">
        <v>1</v>
      </c>
      <c r="H23" t="s">
        <v>0</v>
      </c>
      <c r="I23" t="s">
        <v>273</v>
      </c>
      <c r="J23" t="s">
        <v>274</v>
      </c>
      <c r="K23">
        <v>493</v>
      </c>
      <c r="L23">
        <v>493</v>
      </c>
      <c r="M23" t="s">
        <v>820</v>
      </c>
      <c r="N23" t="s">
        <v>804</v>
      </c>
      <c r="O23" s="3">
        <v>0</v>
      </c>
      <c r="P23" s="3">
        <v>0</v>
      </c>
      <c r="Q23" s="3">
        <v>125.45</v>
      </c>
      <c r="R23" s="3">
        <v>16.309999999999999</v>
      </c>
      <c r="S23" s="3">
        <v>0</v>
      </c>
      <c r="T23" s="3">
        <v>0</v>
      </c>
      <c r="U23" s="3">
        <f>+Tabla2[[#This Row],[V. GRAVADA]]+Tabla2[[#This Row],[D.FISCAL]]</f>
        <v>141.76</v>
      </c>
      <c r="V23" t="s">
        <v>1</v>
      </c>
    </row>
    <row r="24" spans="5:22" x14ac:dyDescent="0.25">
      <c r="E24" t="s">
        <v>778</v>
      </c>
      <c r="F24" t="s">
        <v>790</v>
      </c>
      <c r="G24" t="s">
        <v>1</v>
      </c>
      <c r="H24" t="s">
        <v>0</v>
      </c>
      <c r="I24" t="s">
        <v>273</v>
      </c>
      <c r="J24" t="s">
        <v>274</v>
      </c>
      <c r="K24">
        <v>494</v>
      </c>
      <c r="L24">
        <v>494</v>
      </c>
      <c r="M24" t="s">
        <v>808</v>
      </c>
      <c r="N24" t="s">
        <v>795</v>
      </c>
      <c r="O24" s="3">
        <v>0</v>
      </c>
      <c r="P24" s="3">
        <v>0</v>
      </c>
      <c r="Q24" s="3">
        <v>92.04</v>
      </c>
      <c r="R24" s="3">
        <v>11.97</v>
      </c>
      <c r="S24" s="3">
        <v>0</v>
      </c>
      <c r="T24" s="3">
        <v>0</v>
      </c>
      <c r="U24" s="3">
        <f>+Tabla2[[#This Row],[V. GRAVADA]]+Tabla2[[#This Row],[D.FISCAL]]</f>
        <v>104.01</v>
      </c>
      <c r="V24" t="s">
        <v>1</v>
      </c>
    </row>
    <row r="25" spans="5:22" x14ac:dyDescent="0.25">
      <c r="E25" t="s">
        <v>778</v>
      </c>
      <c r="F25" t="s">
        <v>791</v>
      </c>
      <c r="G25" t="s">
        <v>1</v>
      </c>
      <c r="H25" t="s">
        <v>0</v>
      </c>
      <c r="I25" t="s">
        <v>273</v>
      </c>
      <c r="J25" t="s">
        <v>274</v>
      </c>
      <c r="K25">
        <v>495</v>
      </c>
      <c r="L25">
        <v>495</v>
      </c>
      <c r="M25" t="s">
        <v>821</v>
      </c>
      <c r="N25" t="s">
        <v>805</v>
      </c>
      <c r="O25" s="3">
        <v>0</v>
      </c>
      <c r="P25" s="3">
        <v>0</v>
      </c>
      <c r="Q25" s="3">
        <v>3360</v>
      </c>
      <c r="R25" s="3">
        <v>436.8</v>
      </c>
      <c r="S25" s="3">
        <v>0</v>
      </c>
      <c r="T25" s="3">
        <v>0</v>
      </c>
      <c r="U25" s="3">
        <f>+Tabla2[[#This Row],[V. GRAVADA]]+Tabla2[[#This Row],[D.FISCAL]]</f>
        <v>3796.8</v>
      </c>
      <c r="V25" t="s">
        <v>1</v>
      </c>
    </row>
    <row r="26" spans="5:22" x14ac:dyDescent="0.25">
      <c r="E26" t="s">
        <v>778</v>
      </c>
      <c r="F26" t="s">
        <v>791</v>
      </c>
      <c r="G26" t="s">
        <v>1</v>
      </c>
      <c r="H26" t="s">
        <v>0</v>
      </c>
      <c r="I26" t="s">
        <v>273</v>
      </c>
      <c r="J26" t="s">
        <v>274</v>
      </c>
      <c r="K26">
        <v>496</v>
      </c>
      <c r="L26">
        <v>496</v>
      </c>
      <c r="M26" t="s">
        <v>822</v>
      </c>
      <c r="N26" t="s">
        <v>806</v>
      </c>
      <c r="O26" s="3">
        <v>0</v>
      </c>
      <c r="P26" s="3">
        <v>0</v>
      </c>
      <c r="Q26" s="3">
        <v>695</v>
      </c>
      <c r="R26" s="3">
        <v>90.35</v>
      </c>
      <c r="S26" s="3">
        <v>0</v>
      </c>
      <c r="T26" s="3">
        <v>0</v>
      </c>
      <c r="U26" s="3">
        <f>+Tabla2[[#This Row],[V. GRAVADA]]+Tabla2[[#This Row],[D.FISCAL]]</f>
        <v>785.35</v>
      </c>
      <c r="V26" t="s">
        <v>1</v>
      </c>
    </row>
    <row r="27" spans="5:22" x14ac:dyDescent="0.25">
      <c r="E27" t="s">
        <v>778</v>
      </c>
      <c r="F27" t="s">
        <v>792</v>
      </c>
      <c r="G27" t="s">
        <v>1</v>
      </c>
      <c r="H27" t="s">
        <v>0</v>
      </c>
      <c r="I27" t="s">
        <v>273</v>
      </c>
      <c r="J27" t="s">
        <v>274</v>
      </c>
      <c r="K27">
        <v>497</v>
      </c>
      <c r="L27">
        <v>497</v>
      </c>
      <c r="M27" t="s">
        <v>813</v>
      </c>
      <c r="N27" t="s">
        <v>798</v>
      </c>
      <c r="O27" s="3">
        <v>0</v>
      </c>
      <c r="P27" s="3">
        <v>0</v>
      </c>
      <c r="Q27" s="3">
        <v>46</v>
      </c>
      <c r="R27" s="3">
        <v>5.98</v>
      </c>
      <c r="S27" s="3">
        <v>0</v>
      </c>
      <c r="T27" s="3">
        <v>0</v>
      </c>
      <c r="U27" s="3">
        <f>+Tabla2[[#This Row],[V. GRAVADA]]+Tabla2[[#This Row],[D.FISCAL]]</f>
        <v>51.980000000000004</v>
      </c>
      <c r="V27" t="s">
        <v>1</v>
      </c>
    </row>
    <row r="28" spans="5:22" x14ac:dyDescent="0.25">
      <c r="E28" t="s">
        <v>778</v>
      </c>
      <c r="F28" t="s">
        <v>793</v>
      </c>
      <c r="G28" t="s">
        <v>1</v>
      </c>
      <c r="H28" t="s">
        <v>0</v>
      </c>
      <c r="I28" t="s">
        <v>273</v>
      </c>
      <c r="J28" t="s">
        <v>274</v>
      </c>
      <c r="K28">
        <v>498</v>
      </c>
      <c r="L28">
        <v>498</v>
      </c>
      <c r="M28" t="s">
        <v>823</v>
      </c>
      <c r="N28" t="s">
        <v>222</v>
      </c>
      <c r="O28" s="3">
        <v>0</v>
      </c>
      <c r="P28" s="3">
        <v>0</v>
      </c>
      <c r="Q28" s="3">
        <v>192</v>
      </c>
      <c r="R28" s="3">
        <v>24.96</v>
      </c>
      <c r="S28" s="3">
        <v>0</v>
      </c>
      <c r="T28" s="3">
        <v>0</v>
      </c>
      <c r="U28" s="3">
        <f>+Tabla2[[#This Row],[V. GRAVADA]]+Tabla2[[#This Row],[D.FISCAL]]</f>
        <v>216.96</v>
      </c>
      <c r="V28" t="s">
        <v>1</v>
      </c>
    </row>
    <row r="29" spans="5:22" x14ac:dyDescent="0.25">
      <c r="E29" t="s">
        <v>778</v>
      </c>
      <c r="F29" t="s">
        <v>794</v>
      </c>
      <c r="G29" t="s">
        <v>1</v>
      </c>
      <c r="H29" t="s">
        <v>0</v>
      </c>
      <c r="I29" t="s">
        <v>273</v>
      </c>
      <c r="J29" t="s">
        <v>274</v>
      </c>
      <c r="K29">
        <v>499</v>
      </c>
      <c r="L29">
        <v>499</v>
      </c>
      <c r="M29" t="s">
        <v>808</v>
      </c>
      <c r="N29" t="s">
        <v>795</v>
      </c>
      <c r="O29" s="3">
        <v>0</v>
      </c>
      <c r="P29" s="3">
        <v>0</v>
      </c>
      <c r="Q29" s="3">
        <v>40.28</v>
      </c>
      <c r="R29" s="3">
        <v>5.24</v>
      </c>
      <c r="S29" s="3">
        <v>0</v>
      </c>
      <c r="T29" s="3">
        <v>0</v>
      </c>
      <c r="U29" s="3">
        <f>+Tabla2[[#This Row],[V. GRAVADA]]+Tabla2[[#This Row],[D.FISCAL]]</f>
        <v>45.52</v>
      </c>
      <c r="V29" t="s">
        <v>1</v>
      </c>
    </row>
    <row r="30" spans="5:22" x14ac:dyDescent="0.25">
      <c r="E30" t="s">
        <v>778</v>
      </c>
      <c r="F30" t="s">
        <v>794</v>
      </c>
      <c r="G30" t="s">
        <v>1</v>
      </c>
      <c r="H30" t="s">
        <v>0</v>
      </c>
      <c r="I30" t="s">
        <v>273</v>
      </c>
      <c r="J30" t="s">
        <v>274</v>
      </c>
      <c r="K30">
        <v>500</v>
      </c>
      <c r="L30">
        <v>500</v>
      </c>
      <c r="M30" t="s">
        <v>824</v>
      </c>
      <c r="N30" t="s">
        <v>807</v>
      </c>
      <c r="O30" s="3">
        <v>0</v>
      </c>
      <c r="P30" s="3">
        <v>0</v>
      </c>
      <c r="Q30" s="3">
        <v>190.44</v>
      </c>
      <c r="R30" s="3">
        <v>24.76</v>
      </c>
      <c r="S30" s="3">
        <v>0</v>
      </c>
      <c r="T30" s="3">
        <v>0</v>
      </c>
      <c r="U30" s="3">
        <f>+Tabla2[[#This Row],[V. GRAVADA]]+Tabla2[[#This Row],[D.FISCAL]]</f>
        <v>215.2</v>
      </c>
      <c r="V30" t="s">
        <v>1</v>
      </c>
    </row>
    <row r="31" spans="5:22" x14ac:dyDescent="0.25">
      <c r="E31" t="s">
        <v>825</v>
      </c>
      <c r="F31" t="s">
        <v>826</v>
      </c>
      <c r="G31" t="s">
        <v>1</v>
      </c>
      <c r="H31" t="s">
        <v>0</v>
      </c>
      <c r="I31" t="s">
        <v>273</v>
      </c>
      <c r="J31" t="s">
        <v>274</v>
      </c>
      <c r="K31">
        <v>251</v>
      </c>
      <c r="L31">
        <v>251</v>
      </c>
      <c r="M31" t="s">
        <v>815</v>
      </c>
      <c r="N31" t="s">
        <v>800</v>
      </c>
      <c r="O31" s="3">
        <v>0</v>
      </c>
      <c r="P31" s="3">
        <v>0</v>
      </c>
      <c r="Q31" s="3">
        <v>397.65</v>
      </c>
      <c r="R31" s="3">
        <v>51.69</v>
      </c>
      <c r="S31" s="3">
        <v>0</v>
      </c>
      <c r="T31" s="3">
        <v>0</v>
      </c>
      <c r="U31" s="3">
        <f>+Tabla2[[#This Row],[V. GRAVADA]]+Tabla2[[#This Row],[D.FISCAL]]</f>
        <v>449.34</v>
      </c>
      <c r="V31" t="s">
        <v>1</v>
      </c>
    </row>
    <row r="32" spans="5:22" x14ac:dyDescent="0.25">
      <c r="E32" t="s">
        <v>825</v>
      </c>
      <c r="F32" t="s">
        <v>826</v>
      </c>
      <c r="G32" t="s">
        <v>1</v>
      </c>
      <c r="H32" t="s">
        <v>0</v>
      </c>
      <c r="I32" t="s">
        <v>273</v>
      </c>
      <c r="J32" t="s">
        <v>274</v>
      </c>
      <c r="K32">
        <v>489</v>
      </c>
      <c r="L32">
        <v>489</v>
      </c>
      <c r="M32" t="s">
        <v>840</v>
      </c>
      <c r="N32" t="s">
        <v>848</v>
      </c>
      <c r="O32" s="3">
        <v>0</v>
      </c>
      <c r="P32" s="3">
        <v>0</v>
      </c>
      <c r="Q32" s="3">
        <v>4496</v>
      </c>
      <c r="R32" s="3">
        <v>584.48</v>
      </c>
      <c r="S32" s="3">
        <v>0</v>
      </c>
      <c r="T32" s="3">
        <v>0</v>
      </c>
      <c r="U32" s="3">
        <f>+Tabla2[[#This Row],[V. GRAVADA]]+Tabla2[[#This Row],[D.FISCAL]]</f>
        <v>5080.4799999999996</v>
      </c>
      <c r="V32" t="s">
        <v>1</v>
      </c>
    </row>
    <row r="33" spans="5:22" x14ac:dyDescent="0.25">
      <c r="E33" t="s">
        <v>825</v>
      </c>
      <c r="F33" t="s">
        <v>826</v>
      </c>
      <c r="G33" t="s">
        <v>1</v>
      </c>
      <c r="H33" t="s">
        <v>0</v>
      </c>
      <c r="I33" t="s">
        <v>273</v>
      </c>
      <c r="J33" t="s">
        <v>274</v>
      </c>
      <c r="K33">
        <v>252</v>
      </c>
      <c r="L33">
        <v>252</v>
      </c>
      <c r="M33" t="s">
        <v>841</v>
      </c>
      <c r="N33" t="s">
        <v>849</v>
      </c>
      <c r="O33" s="3">
        <v>0</v>
      </c>
      <c r="P33" s="3">
        <v>0</v>
      </c>
      <c r="Q33" s="3">
        <v>3894</v>
      </c>
      <c r="R33" s="3">
        <v>506.22</v>
      </c>
      <c r="S33" s="3">
        <v>0</v>
      </c>
      <c r="T33" s="3">
        <v>0</v>
      </c>
      <c r="U33" s="3">
        <f>+Tabla2[[#This Row],[V. GRAVADA]]+Tabla2[[#This Row],[D.FISCAL]]</f>
        <v>4400.22</v>
      </c>
      <c r="V33" t="s">
        <v>1</v>
      </c>
    </row>
    <row r="34" spans="5:22" x14ac:dyDescent="0.25">
      <c r="E34" t="s">
        <v>825</v>
      </c>
      <c r="F34" t="s">
        <v>827</v>
      </c>
      <c r="G34" t="s">
        <v>1</v>
      </c>
      <c r="H34" t="s">
        <v>0</v>
      </c>
      <c r="I34" t="s">
        <v>273</v>
      </c>
      <c r="J34" t="s">
        <v>274</v>
      </c>
      <c r="K34">
        <v>253</v>
      </c>
      <c r="L34">
        <v>253</v>
      </c>
      <c r="M34" t="s">
        <v>815</v>
      </c>
      <c r="N34" t="s">
        <v>800</v>
      </c>
      <c r="O34" s="3">
        <v>0</v>
      </c>
      <c r="P34" s="3">
        <v>0</v>
      </c>
      <c r="Q34" s="3">
        <v>3.98</v>
      </c>
      <c r="R34" s="3">
        <v>0.52</v>
      </c>
      <c r="S34" s="3">
        <v>0</v>
      </c>
      <c r="T34" s="3">
        <v>0</v>
      </c>
      <c r="U34" s="3">
        <f>+Tabla2[[#This Row],[V. GRAVADA]]+Tabla2[[#This Row],[D.FISCAL]]</f>
        <v>4.5</v>
      </c>
      <c r="V34" t="s">
        <v>1</v>
      </c>
    </row>
    <row r="35" spans="5:22" x14ac:dyDescent="0.25">
      <c r="E35" t="s">
        <v>825</v>
      </c>
      <c r="F35" t="s">
        <v>828</v>
      </c>
      <c r="G35" t="s">
        <v>1</v>
      </c>
      <c r="H35" t="s">
        <v>0</v>
      </c>
      <c r="I35" t="s">
        <v>273</v>
      </c>
      <c r="J35" t="s">
        <v>274</v>
      </c>
      <c r="K35">
        <v>254</v>
      </c>
      <c r="L35">
        <v>254</v>
      </c>
      <c r="M35" t="s">
        <v>840</v>
      </c>
      <c r="N35" t="s">
        <v>848</v>
      </c>
      <c r="O35" s="3">
        <v>0</v>
      </c>
      <c r="P35" s="3">
        <v>0</v>
      </c>
      <c r="Q35" s="3">
        <v>547.75</v>
      </c>
      <c r="R35" s="3">
        <v>71.209999999999994</v>
      </c>
      <c r="S35" s="3">
        <v>0</v>
      </c>
      <c r="T35" s="3">
        <v>0</v>
      </c>
      <c r="U35" s="3">
        <f>+Tabla2[[#This Row],[V. GRAVADA]]+Tabla2[[#This Row],[D.FISCAL]]</f>
        <v>618.96</v>
      </c>
      <c r="V35" t="s">
        <v>1</v>
      </c>
    </row>
    <row r="36" spans="5:22" x14ac:dyDescent="0.25">
      <c r="E36" t="s">
        <v>825</v>
      </c>
      <c r="F36" t="s">
        <v>829</v>
      </c>
      <c r="G36" t="s">
        <v>1</v>
      </c>
      <c r="H36" t="s">
        <v>0</v>
      </c>
      <c r="I36" t="s">
        <v>273</v>
      </c>
      <c r="J36" t="s">
        <v>274</v>
      </c>
      <c r="K36">
        <v>255</v>
      </c>
      <c r="L36">
        <v>255</v>
      </c>
      <c r="M36" t="s">
        <v>808</v>
      </c>
      <c r="N36" t="s">
        <v>795</v>
      </c>
      <c r="O36" s="3">
        <v>0</v>
      </c>
      <c r="P36" s="3">
        <v>0</v>
      </c>
      <c r="Q36" s="3">
        <v>53.98</v>
      </c>
      <c r="R36" s="3">
        <v>7.02</v>
      </c>
      <c r="S36" s="3">
        <v>0</v>
      </c>
      <c r="T36" s="3">
        <v>0</v>
      </c>
      <c r="U36" s="3">
        <f>+Tabla2[[#This Row],[V. GRAVADA]]+Tabla2[[#This Row],[D.FISCAL]]</f>
        <v>61</v>
      </c>
      <c r="V36" t="s">
        <v>1</v>
      </c>
    </row>
    <row r="37" spans="5:22" x14ac:dyDescent="0.25">
      <c r="E37" t="s">
        <v>825</v>
      </c>
      <c r="F37" t="s">
        <v>830</v>
      </c>
      <c r="G37" t="s">
        <v>1</v>
      </c>
      <c r="H37" t="s">
        <v>0</v>
      </c>
      <c r="I37" t="s">
        <v>273</v>
      </c>
      <c r="J37" t="s">
        <v>274</v>
      </c>
      <c r="K37">
        <v>256</v>
      </c>
      <c r="L37">
        <v>256</v>
      </c>
      <c r="M37" t="s">
        <v>813</v>
      </c>
      <c r="N37" t="s">
        <v>798</v>
      </c>
      <c r="O37" s="3">
        <v>0</v>
      </c>
      <c r="P37" s="3">
        <v>0</v>
      </c>
      <c r="Q37" s="3">
        <v>703.46</v>
      </c>
      <c r="R37" s="3">
        <v>91.45</v>
      </c>
      <c r="S37" s="3">
        <v>0</v>
      </c>
      <c r="T37" s="3">
        <v>0</v>
      </c>
      <c r="U37" s="3">
        <f>+Tabla2[[#This Row],[V. GRAVADA]]+Tabla2[[#This Row],[D.FISCAL]]</f>
        <v>794.91000000000008</v>
      </c>
      <c r="V37" t="s">
        <v>1</v>
      </c>
    </row>
    <row r="38" spans="5:22" x14ac:dyDescent="0.25">
      <c r="E38" t="s">
        <v>825</v>
      </c>
      <c r="F38" t="s">
        <v>831</v>
      </c>
      <c r="G38" t="s">
        <v>1</v>
      </c>
      <c r="H38" t="s">
        <v>0</v>
      </c>
      <c r="I38" t="s">
        <v>273</v>
      </c>
      <c r="J38" t="s">
        <v>274</v>
      </c>
      <c r="K38">
        <v>257</v>
      </c>
      <c r="L38">
        <v>257</v>
      </c>
      <c r="M38" t="s">
        <v>840</v>
      </c>
      <c r="N38" t="s">
        <v>848</v>
      </c>
      <c r="O38" s="3">
        <v>0</v>
      </c>
      <c r="P38" s="3">
        <v>0</v>
      </c>
      <c r="Q38" s="3">
        <v>132</v>
      </c>
      <c r="R38" s="3">
        <v>17.16</v>
      </c>
      <c r="S38" s="3">
        <v>0</v>
      </c>
      <c r="T38" s="3">
        <v>0</v>
      </c>
      <c r="U38" s="3">
        <f>+Tabla2[[#This Row],[V. GRAVADA]]+Tabla2[[#This Row],[D.FISCAL]]</f>
        <v>149.16</v>
      </c>
      <c r="V38" t="s">
        <v>1</v>
      </c>
    </row>
    <row r="39" spans="5:22" x14ac:dyDescent="0.25">
      <c r="E39" t="s">
        <v>825</v>
      </c>
      <c r="F39" t="s">
        <v>832</v>
      </c>
      <c r="G39" t="s">
        <v>1</v>
      </c>
      <c r="H39" t="s">
        <v>0</v>
      </c>
      <c r="I39" t="s">
        <v>273</v>
      </c>
      <c r="J39" t="s">
        <v>274</v>
      </c>
      <c r="K39">
        <v>258</v>
      </c>
      <c r="L39">
        <v>258</v>
      </c>
      <c r="M39" t="s">
        <v>814</v>
      </c>
      <c r="N39" t="s">
        <v>799</v>
      </c>
      <c r="O39" s="3">
        <v>0</v>
      </c>
      <c r="P39" s="3">
        <v>0</v>
      </c>
      <c r="Q39" s="3">
        <v>1571.5</v>
      </c>
      <c r="R39" s="3">
        <v>204.3</v>
      </c>
      <c r="S39" s="3">
        <v>0</v>
      </c>
      <c r="T39" s="3">
        <v>0</v>
      </c>
      <c r="U39" s="3">
        <f>+Tabla2[[#This Row],[V. GRAVADA]]+Tabla2[[#This Row],[D.FISCAL]]</f>
        <v>1775.8</v>
      </c>
      <c r="V39" t="s">
        <v>1</v>
      </c>
    </row>
    <row r="40" spans="5:22" x14ac:dyDescent="0.25">
      <c r="E40" t="s">
        <v>825</v>
      </c>
      <c r="F40" t="s">
        <v>833</v>
      </c>
      <c r="G40" t="s">
        <v>1</v>
      </c>
      <c r="H40" t="s">
        <v>0</v>
      </c>
      <c r="I40" t="s">
        <v>273</v>
      </c>
      <c r="J40" t="s">
        <v>274</v>
      </c>
      <c r="K40">
        <v>259</v>
      </c>
      <c r="L40">
        <v>259</v>
      </c>
      <c r="M40" t="s">
        <v>840</v>
      </c>
      <c r="N40" t="s">
        <v>848</v>
      </c>
      <c r="O40" s="3">
        <v>0</v>
      </c>
      <c r="P40" s="3">
        <v>0</v>
      </c>
      <c r="Q40" s="3">
        <v>84</v>
      </c>
      <c r="R40" s="3">
        <v>10.92</v>
      </c>
      <c r="S40" s="3">
        <v>0</v>
      </c>
      <c r="T40" s="3">
        <v>0</v>
      </c>
      <c r="U40" s="3">
        <f>+Tabla2[[#This Row],[V. GRAVADA]]+Tabla2[[#This Row],[D.FISCAL]]</f>
        <v>94.92</v>
      </c>
      <c r="V40" t="s">
        <v>1</v>
      </c>
    </row>
    <row r="41" spans="5:22" x14ac:dyDescent="0.25">
      <c r="E41" t="s">
        <v>825</v>
      </c>
      <c r="F41" t="s">
        <v>834</v>
      </c>
      <c r="G41" t="s">
        <v>1</v>
      </c>
      <c r="H41" t="s">
        <v>0</v>
      </c>
      <c r="I41" t="s">
        <v>273</v>
      </c>
      <c r="J41" t="s">
        <v>274</v>
      </c>
      <c r="K41">
        <v>260</v>
      </c>
      <c r="L41">
        <v>260</v>
      </c>
      <c r="M41" t="s">
        <v>842</v>
      </c>
      <c r="N41" t="s">
        <v>850</v>
      </c>
      <c r="O41" s="3">
        <v>0</v>
      </c>
      <c r="P41" s="3">
        <v>0</v>
      </c>
      <c r="Q41" s="3">
        <v>31.66</v>
      </c>
      <c r="R41" s="3">
        <v>4.12</v>
      </c>
      <c r="S41" s="3">
        <v>0</v>
      </c>
      <c r="T41" s="3">
        <v>0</v>
      </c>
      <c r="U41" s="3">
        <f>+Tabla2[[#This Row],[V. GRAVADA]]+Tabla2[[#This Row],[D.FISCAL]]</f>
        <v>35.78</v>
      </c>
      <c r="V41" t="s">
        <v>1</v>
      </c>
    </row>
    <row r="42" spans="5:22" x14ac:dyDescent="0.25">
      <c r="E42" t="s">
        <v>825</v>
      </c>
      <c r="F42" t="s">
        <v>835</v>
      </c>
      <c r="G42" t="s">
        <v>1</v>
      </c>
      <c r="H42" t="s">
        <v>0</v>
      </c>
      <c r="I42" t="s">
        <v>273</v>
      </c>
      <c r="J42" t="s">
        <v>274</v>
      </c>
      <c r="K42">
        <v>261</v>
      </c>
      <c r="L42">
        <v>261</v>
      </c>
      <c r="M42" t="s">
        <v>809</v>
      </c>
      <c r="N42" t="s">
        <v>30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>+Tabla2[[#This Row],[V. GRAVADA]]+Tabla2[[#This Row],[D.FISCAL]]</f>
        <v>0</v>
      </c>
      <c r="V42" t="s">
        <v>1</v>
      </c>
    </row>
    <row r="43" spans="5:22" x14ac:dyDescent="0.25">
      <c r="E43" t="s">
        <v>825</v>
      </c>
      <c r="F43" t="s">
        <v>835</v>
      </c>
      <c r="G43" t="s">
        <v>1</v>
      </c>
      <c r="H43" t="s">
        <v>0</v>
      </c>
      <c r="I43" t="s">
        <v>273</v>
      </c>
      <c r="J43" t="s">
        <v>274</v>
      </c>
      <c r="K43">
        <v>262</v>
      </c>
      <c r="L43">
        <v>262</v>
      </c>
      <c r="M43" t="s">
        <v>814</v>
      </c>
      <c r="N43" t="s">
        <v>799</v>
      </c>
      <c r="O43" s="3">
        <v>0</v>
      </c>
      <c r="P43" s="3">
        <v>0</v>
      </c>
      <c r="Q43" s="3">
        <v>405.31</v>
      </c>
      <c r="R43" s="3">
        <v>52.69</v>
      </c>
      <c r="S43" s="3">
        <v>0</v>
      </c>
      <c r="T43" s="3">
        <v>0</v>
      </c>
      <c r="U43" s="3">
        <f>+Tabla2[[#This Row],[V. GRAVADA]]+Tabla2[[#This Row],[D.FISCAL]]</f>
        <v>458</v>
      </c>
      <c r="V43" t="s">
        <v>1</v>
      </c>
    </row>
    <row r="44" spans="5:22" x14ac:dyDescent="0.25">
      <c r="E44" t="s">
        <v>825</v>
      </c>
      <c r="F44" t="s">
        <v>497</v>
      </c>
      <c r="G44" t="s">
        <v>1</v>
      </c>
      <c r="H44" t="s">
        <v>0</v>
      </c>
      <c r="I44" t="s">
        <v>273</v>
      </c>
      <c r="J44" t="s">
        <v>274</v>
      </c>
      <c r="K44">
        <v>263</v>
      </c>
      <c r="L44">
        <v>263</v>
      </c>
      <c r="M44" t="s">
        <v>809</v>
      </c>
      <c r="N44" t="s">
        <v>30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>+Tabla2[[#This Row],[V. GRAVADA]]+Tabla2[[#This Row],[D.FISCAL]]</f>
        <v>0</v>
      </c>
      <c r="V44" t="s">
        <v>1</v>
      </c>
    </row>
    <row r="45" spans="5:22" x14ac:dyDescent="0.25">
      <c r="E45" t="s">
        <v>825</v>
      </c>
      <c r="F45" t="s">
        <v>497</v>
      </c>
      <c r="G45" t="s">
        <v>1</v>
      </c>
      <c r="H45" t="s">
        <v>0</v>
      </c>
      <c r="I45" t="s">
        <v>273</v>
      </c>
      <c r="J45" t="s">
        <v>274</v>
      </c>
      <c r="K45">
        <v>264</v>
      </c>
      <c r="L45">
        <v>264</v>
      </c>
      <c r="M45" t="s">
        <v>822</v>
      </c>
      <c r="N45" t="s">
        <v>806</v>
      </c>
      <c r="O45" s="3">
        <v>0</v>
      </c>
      <c r="P45" s="3">
        <v>0</v>
      </c>
      <c r="Q45" s="3">
        <v>777</v>
      </c>
      <c r="R45" s="3">
        <v>101.01</v>
      </c>
      <c r="S45" s="3">
        <v>0</v>
      </c>
      <c r="T45" s="3">
        <v>0</v>
      </c>
      <c r="U45" s="3">
        <f>+Tabla2[[#This Row],[V. GRAVADA]]+Tabla2[[#This Row],[D.FISCAL]]</f>
        <v>878.01</v>
      </c>
      <c r="V45" t="s">
        <v>1</v>
      </c>
    </row>
    <row r="46" spans="5:22" x14ac:dyDescent="0.25">
      <c r="E46" t="s">
        <v>825</v>
      </c>
      <c r="F46" t="s">
        <v>497</v>
      </c>
      <c r="G46" t="s">
        <v>1</v>
      </c>
      <c r="H46" t="s">
        <v>0</v>
      </c>
      <c r="I46" t="s">
        <v>273</v>
      </c>
      <c r="J46" t="s">
        <v>274</v>
      </c>
      <c r="K46">
        <v>265</v>
      </c>
      <c r="L46">
        <v>265</v>
      </c>
      <c r="M46" t="s">
        <v>808</v>
      </c>
      <c r="N46" t="s">
        <v>795</v>
      </c>
      <c r="O46" s="3">
        <v>0</v>
      </c>
      <c r="P46" s="3">
        <v>0</v>
      </c>
      <c r="Q46" s="3">
        <v>44.24</v>
      </c>
      <c r="R46" s="3">
        <v>5.75</v>
      </c>
      <c r="S46" s="3">
        <v>0</v>
      </c>
      <c r="T46" s="3">
        <v>0</v>
      </c>
      <c r="U46" s="3">
        <f>+Tabla2[[#This Row],[V. GRAVADA]]+Tabla2[[#This Row],[D.FISCAL]]</f>
        <v>49.99</v>
      </c>
      <c r="V46" t="s">
        <v>1</v>
      </c>
    </row>
    <row r="47" spans="5:22" x14ac:dyDescent="0.25">
      <c r="E47" t="s">
        <v>825</v>
      </c>
      <c r="F47" t="s">
        <v>836</v>
      </c>
      <c r="G47" t="s">
        <v>1</v>
      </c>
      <c r="H47" t="s">
        <v>0</v>
      </c>
      <c r="I47" t="s">
        <v>273</v>
      </c>
      <c r="J47" t="s">
        <v>274</v>
      </c>
      <c r="K47">
        <v>266</v>
      </c>
      <c r="L47">
        <v>266</v>
      </c>
      <c r="M47" t="s">
        <v>843</v>
      </c>
      <c r="N47" t="s">
        <v>851</v>
      </c>
      <c r="O47" s="3">
        <v>0</v>
      </c>
      <c r="P47" s="3">
        <v>0</v>
      </c>
      <c r="Q47" s="3">
        <v>86.6</v>
      </c>
      <c r="R47" s="3">
        <v>11.26</v>
      </c>
      <c r="S47" s="3">
        <v>0</v>
      </c>
      <c r="T47" s="3">
        <v>0</v>
      </c>
      <c r="U47" s="3">
        <f>+Tabla2[[#This Row],[V. GRAVADA]]+Tabla2[[#This Row],[D.FISCAL]]</f>
        <v>97.86</v>
      </c>
      <c r="V47" t="s">
        <v>1</v>
      </c>
    </row>
    <row r="48" spans="5:22" x14ac:dyDescent="0.25">
      <c r="E48" t="s">
        <v>825</v>
      </c>
      <c r="F48" t="s">
        <v>837</v>
      </c>
      <c r="G48" t="s">
        <v>1</v>
      </c>
      <c r="H48" t="s">
        <v>0</v>
      </c>
      <c r="I48" t="s">
        <v>273</v>
      </c>
      <c r="J48" t="s">
        <v>274</v>
      </c>
      <c r="K48">
        <v>267</v>
      </c>
      <c r="L48">
        <v>267</v>
      </c>
      <c r="M48" t="s">
        <v>844</v>
      </c>
      <c r="N48" t="s">
        <v>852</v>
      </c>
      <c r="O48" s="3">
        <v>0</v>
      </c>
      <c r="P48" s="3">
        <v>0</v>
      </c>
      <c r="Q48" s="3">
        <v>178.76</v>
      </c>
      <c r="R48" s="3">
        <v>23.24</v>
      </c>
      <c r="S48" s="3">
        <v>0</v>
      </c>
      <c r="T48" s="3">
        <v>0</v>
      </c>
      <c r="U48" s="3">
        <f>+Tabla2[[#This Row],[V. GRAVADA]]+Tabla2[[#This Row],[D.FISCAL]]</f>
        <v>202</v>
      </c>
      <c r="V48" t="s">
        <v>1</v>
      </c>
    </row>
    <row r="49" spans="5:22" x14ac:dyDescent="0.25">
      <c r="E49" t="s">
        <v>825</v>
      </c>
      <c r="F49" t="s">
        <v>838</v>
      </c>
      <c r="G49" t="s">
        <v>1</v>
      </c>
      <c r="H49" t="s">
        <v>0</v>
      </c>
      <c r="I49" t="s">
        <v>273</v>
      </c>
      <c r="J49" t="s">
        <v>274</v>
      </c>
      <c r="K49">
        <v>268</v>
      </c>
      <c r="L49">
        <v>268</v>
      </c>
      <c r="M49" t="s">
        <v>841</v>
      </c>
      <c r="N49" t="s">
        <v>849</v>
      </c>
      <c r="O49" s="3">
        <v>0</v>
      </c>
      <c r="P49" s="3">
        <v>0</v>
      </c>
      <c r="Q49" s="3">
        <v>10708.5</v>
      </c>
      <c r="R49" s="3">
        <v>1392.11</v>
      </c>
      <c r="S49" s="3">
        <v>0</v>
      </c>
      <c r="T49" s="3">
        <v>0</v>
      </c>
      <c r="U49" s="3">
        <f>+Tabla2[[#This Row],[V. GRAVADA]]+Tabla2[[#This Row],[D.FISCAL]]</f>
        <v>12100.61</v>
      </c>
      <c r="V49" t="s">
        <v>1</v>
      </c>
    </row>
    <row r="50" spans="5:22" x14ac:dyDescent="0.25">
      <c r="E50" t="s">
        <v>825</v>
      </c>
      <c r="F50" t="s">
        <v>838</v>
      </c>
      <c r="G50" t="s">
        <v>1</v>
      </c>
      <c r="H50" t="s">
        <v>0</v>
      </c>
      <c r="I50" t="s">
        <v>273</v>
      </c>
      <c r="J50" t="s">
        <v>274</v>
      </c>
      <c r="K50">
        <v>269</v>
      </c>
      <c r="L50">
        <v>269</v>
      </c>
      <c r="M50" t="s">
        <v>845</v>
      </c>
      <c r="N50" t="s">
        <v>853</v>
      </c>
      <c r="O50" s="3">
        <v>0</v>
      </c>
      <c r="P50" s="3">
        <v>0</v>
      </c>
      <c r="Q50" s="3">
        <v>14.16</v>
      </c>
      <c r="R50" s="3">
        <v>1.84</v>
      </c>
      <c r="S50" s="3">
        <v>0</v>
      </c>
      <c r="T50" s="3">
        <v>0</v>
      </c>
      <c r="U50" s="3">
        <f>+Tabla2[[#This Row],[V. GRAVADA]]+Tabla2[[#This Row],[D.FISCAL]]</f>
        <v>16</v>
      </c>
      <c r="V50" t="s">
        <v>1</v>
      </c>
    </row>
    <row r="51" spans="5:22" x14ac:dyDescent="0.25">
      <c r="E51" t="s">
        <v>825</v>
      </c>
      <c r="F51" t="s">
        <v>838</v>
      </c>
      <c r="G51" t="s">
        <v>1</v>
      </c>
      <c r="H51" t="s">
        <v>0</v>
      </c>
      <c r="I51" t="s">
        <v>273</v>
      </c>
      <c r="J51" t="s">
        <v>274</v>
      </c>
      <c r="K51">
        <v>270</v>
      </c>
      <c r="L51">
        <v>270</v>
      </c>
      <c r="M51" t="s">
        <v>809</v>
      </c>
      <c r="N51" t="s">
        <v>30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>+Tabla2[[#This Row],[V. GRAVADA]]+Tabla2[[#This Row],[D.FISCAL]]</f>
        <v>0</v>
      </c>
      <c r="V51" t="s">
        <v>1</v>
      </c>
    </row>
    <row r="52" spans="5:22" x14ac:dyDescent="0.25">
      <c r="E52" t="s">
        <v>825</v>
      </c>
      <c r="F52" t="s">
        <v>839</v>
      </c>
      <c r="G52" t="s">
        <v>1</v>
      </c>
      <c r="H52" t="s">
        <v>0</v>
      </c>
      <c r="I52" t="s">
        <v>273</v>
      </c>
      <c r="J52" t="s">
        <v>274</v>
      </c>
      <c r="K52">
        <v>271</v>
      </c>
      <c r="L52">
        <v>271</v>
      </c>
      <c r="M52" t="s">
        <v>815</v>
      </c>
      <c r="N52" t="s">
        <v>800</v>
      </c>
      <c r="O52" s="3">
        <v>0</v>
      </c>
      <c r="P52" s="3">
        <v>0</v>
      </c>
      <c r="Q52" s="3">
        <v>527.08000000000004</v>
      </c>
      <c r="R52" s="3">
        <v>68.52</v>
      </c>
      <c r="S52" s="3">
        <v>0</v>
      </c>
      <c r="T52" s="3">
        <v>0</v>
      </c>
      <c r="U52" s="3">
        <f>+Tabla2[[#This Row],[V. GRAVADA]]+Tabla2[[#This Row],[D.FISCAL]]</f>
        <v>595.6</v>
      </c>
      <c r="V52" t="s">
        <v>1</v>
      </c>
    </row>
    <row r="53" spans="5:22" x14ac:dyDescent="0.25">
      <c r="E53" t="s">
        <v>825</v>
      </c>
      <c r="F53" t="s">
        <v>839</v>
      </c>
      <c r="G53" t="s">
        <v>1</v>
      </c>
      <c r="H53" t="s">
        <v>0</v>
      </c>
      <c r="I53" t="s">
        <v>273</v>
      </c>
      <c r="J53" t="s">
        <v>274</v>
      </c>
      <c r="K53">
        <v>272</v>
      </c>
      <c r="L53">
        <v>272</v>
      </c>
      <c r="M53" t="s">
        <v>846</v>
      </c>
      <c r="N53" t="s">
        <v>854</v>
      </c>
      <c r="O53" s="3">
        <v>0</v>
      </c>
      <c r="P53" s="3">
        <v>0</v>
      </c>
      <c r="Q53" s="3">
        <v>26.54</v>
      </c>
      <c r="R53" s="3">
        <v>3.45</v>
      </c>
      <c r="S53" s="3">
        <v>0</v>
      </c>
      <c r="T53" s="3">
        <v>0</v>
      </c>
      <c r="U53" s="3">
        <f>+Tabla2[[#This Row],[V. GRAVADA]]+Tabla2[[#This Row],[D.FISCAL]]</f>
        <v>29.99</v>
      </c>
      <c r="V53" t="s">
        <v>1</v>
      </c>
    </row>
    <row r="54" spans="5:22" x14ac:dyDescent="0.25">
      <c r="E54" t="s">
        <v>825</v>
      </c>
      <c r="F54" t="s">
        <v>507</v>
      </c>
      <c r="G54" t="s">
        <v>1</v>
      </c>
      <c r="H54" t="s">
        <v>0</v>
      </c>
      <c r="I54" t="s">
        <v>273</v>
      </c>
      <c r="J54" t="s">
        <v>274</v>
      </c>
      <c r="K54">
        <v>273</v>
      </c>
      <c r="L54">
        <v>273</v>
      </c>
      <c r="M54" t="s">
        <v>840</v>
      </c>
      <c r="N54" t="s">
        <v>848</v>
      </c>
      <c r="O54" s="3">
        <v>0</v>
      </c>
      <c r="P54" s="3">
        <v>0</v>
      </c>
      <c r="Q54" s="3">
        <v>1862.35</v>
      </c>
      <c r="R54" s="3">
        <v>242.11</v>
      </c>
      <c r="S54" s="3">
        <v>0</v>
      </c>
      <c r="T54" s="3">
        <v>0</v>
      </c>
      <c r="U54" s="3">
        <f>+Tabla2[[#This Row],[V. GRAVADA]]+Tabla2[[#This Row],[D.FISCAL]]</f>
        <v>2104.46</v>
      </c>
      <c r="V54" t="s">
        <v>1</v>
      </c>
    </row>
    <row r="55" spans="5:22" x14ac:dyDescent="0.25">
      <c r="E55" t="s">
        <v>825</v>
      </c>
      <c r="F55" t="s">
        <v>507</v>
      </c>
      <c r="G55" t="s">
        <v>1</v>
      </c>
      <c r="H55" t="s">
        <v>0</v>
      </c>
      <c r="I55" t="s">
        <v>273</v>
      </c>
      <c r="J55" t="s">
        <v>274</v>
      </c>
      <c r="K55">
        <v>274</v>
      </c>
      <c r="L55">
        <v>274</v>
      </c>
      <c r="M55" t="s">
        <v>847</v>
      </c>
      <c r="N55" t="s">
        <v>855</v>
      </c>
      <c r="O55" s="3">
        <v>0</v>
      </c>
      <c r="P55" s="3">
        <v>0</v>
      </c>
      <c r="Q55" s="3">
        <v>2336.4</v>
      </c>
      <c r="R55" s="3">
        <v>303.73</v>
      </c>
      <c r="S55" s="3">
        <v>0</v>
      </c>
      <c r="T55" s="3">
        <v>0</v>
      </c>
      <c r="U55" s="3">
        <f>+Tabla2[[#This Row],[V. GRAVADA]]+Tabla2[[#This Row],[D.FISCAL]]</f>
        <v>2640.13</v>
      </c>
      <c r="V55" t="s">
        <v>1</v>
      </c>
    </row>
    <row r="56" spans="5:22" x14ac:dyDescent="0.25">
      <c r="E56" t="s">
        <v>485</v>
      </c>
      <c r="F56" t="s">
        <v>716</v>
      </c>
      <c r="G56" t="s">
        <v>1</v>
      </c>
      <c r="H56" t="s">
        <v>0</v>
      </c>
      <c r="I56" t="s">
        <v>273</v>
      </c>
      <c r="J56" t="s">
        <v>274</v>
      </c>
      <c r="K56" s="38">
        <v>275</v>
      </c>
      <c r="L56" s="38" t="s">
        <v>740</v>
      </c>
      <c r="M56" t="s">
        <v>196</v>
      </c>
      <c r="N56" t="s">
        <v>197</v>
      </c>
      <c r="O56" s="3">
        <v>0</v>
      </c>
      <c r="P56" s="3">
        <v>0</v>
      </c>
      <c r="Q56" s="3">
        <v>2331</v>
      </c>
      <c r="R56" s="3">
        <v>303.02999999999997</v>
      </c>
      <c r="S56" s="3">
        <v>0</v>
      </c>
      <c r="T56" s="3">
        <v>0</v>
      </c>
      <c r="U56" s="3">
        <v>2634.0299999999997</v>
      </c>
      <c r="V56" t="s">
        <v>1</v>
      </c>
    </row>
    <row r="57" spans="5:22" x14ac:dyDescent="0.25">
      <c r="E57" t="s">
        <v>485</v>
      </c>
      <c r="F57" t="s">
        <v>716</v>
      </c>
      <c r="G57" t="s">
        <v>1</v>
      </c>
      <c r="H57" t="s">
        <v>0</v>
      </c>
      <c r="I57" t="s">
        <v>273</v>
      </c>
      <c r="J57" t="s">
        <v>274</v>
      </c>
      <c r="K57" s="38">
        <v>276</v>
      </c>
      <c r="L57" s="38" t="s">
        <v>741</v>
      </c>
      <c r="M57" t="s">
        <v>148</v>
      </c>
      <c r="N57" t="s">
        <v>30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t="s">
        <v>1</v>
      </c>
    </row>
    <row r="58" spans="5:22" x14ac:dyDescent="0.25">
      <c r="E58" t="s">
        <v>485</v>
      </c>
      <c r="F58" t="s">
        <v>716</v>
      </c>
      <c r="G58" t="s">
        <v>1</v>
      </c>
      <c r="H58" t="s">
        <v>0</v>
      </c>
      <c r="I58" t="s">
        <v>273</v>
      </c>
      <c r="J58" t="s">
        <v>274</v>
      </c>
      <c r="K58" s="38">
        <v>277</v>
      </c>
      <c r="L58" s="38" t="s">
        <v>742</v>
      </c>
      <c r="M58" t="s">
        <v>148</v>
      </c>
      <c r="N58" t="s">
        <v>30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t="s">
        <v>1</v>
      </c>
    </row>
    <row r="59" spans="5:22" x14ac:dyDescent="0.25">
      <c r="E59" t="s">
        <v>485</v>
      </c>
      <c r="F59" t="s">
        <v>490</v>
      </c>
      <c r="G59" t="s">
        <v>1</v>
      </c>
      <c r="H59" t="s">
        <v>0</v>
      </c>
      <c r="I59" t="s">
        <v>273</v>
      </c>
      <c r="J59" t="s">
        <v>274</v>
      </c>
      <c r="K59" s="38">
        <v>278</v>
      </c>
      <c r="L59" s="38" t="s">
        <v>743</v>
      </c>
      <c r="M59" t="s">
        <v>198</v>
      </c>
      <c r="N59" t="s">
        <v>199</v>
      </c>
      <c r="O59" s="3">
        <v>0</v>
      </c>
      <c r="P59" s="3">
        <v>0</v>
      </c>
      <c r="Q59" s="3">
        <v>273</v>
      </c>
      <c r="R59" s="3">
        <v>35.49</v>
      </c>
      <c r="S59" s="3">
        <v>0</v>
      </c>
      <c r="T59" s="3">
        <v>0</v>
      </c>
      <c r="U59" s="3">
        <v>308.49</v>
      </c>
      <c r="V59" t="s">
        <v>1</v>
      </c>
    </row>
    <row r="60" spans="5:22" x14ac:dyDescent="0.25">
      <c r="E60" t="s">
        <v>485</v>
      </c>
      <c r="F60" t="s">
        <v>490</v>
      </c>
      <c r="G60" t="s">
        <v>1</v>
      </c>
      <c r="H60" t="s">
        <v>0</v>
      </c>
      <c r="I60" t="s">
        <v>273</v>
      </c>
      <c r="J60" t="s">
        <v>274</v>
      </c>
      <c r="K60" s="38">
        <v>279</v>
      </c>
      <c r="L60" s="38" t="s">
        <v>744</v>
      </c>
      <c r="M60" t="s">
        <v>200</v>
      </c>
      <c r="N60" t="s">
        <v>201</v>
      </c>
      <c r="O60" s="3">
        <v>0</v>
      </c>
      <c r="P60" s="3">
        <v>0</v>
      </c>
      <c r="Q60" s="3">
        <v>689.32</v>
      </c>
      <c r="R60" s="3">
        <v>89.61</v>
      </c>
      <c r="S60" s="3">
        <v>0</v>
      </c>
      <c r="T60" s="3">
        <v>0</v>
      </c>
      <c r="U60" s="3">
        <v>778.93000000000006</v>
      </c>
      <c r="V60" t="s">
        <v>1</v>
      </c>
    </row>
    <row r="61" spans="5:22" x14ac:dyDescent="0.25">
      <c r="E61" t="s">
        <v>485</v>
      </c>
      <c r="F61" t="s">
        <v>717</v>
      </c>
      <c r="G61" t="s">
        <v>1</v>
      </c>
      <c r="H61" t="s">
        <v>0</v>
      </c>
      <c r="I61" t="s">
        <v>273</v>
      </c>
      <c r="J61" t="s">
        <v>274</v>
      </c>
      <c r="K61" s="38">
        <v>280</v>
      </c>
      <c r="L61" s="38" t="s">
        <v>745</v>
      </c>
      <c r="M61" t="s">
        <v>186</v>
      </c>
      <c r="N61" t="s">
        <v>187</v>
      </c>
      <c r="O61" s="3">
        <v>0</v>
      </c>
      <c r="P61" s="3">
        <v>0</v>
      </c>
      <c r="Q61" s="3">
        <v>183.19</v>
      </c>
      <c r="R61" s="3">
        <v>23.81</v>
      </c>
      <c r="S61" s="3">
        <v>0</v>
      </c>
      <c r="T61" s="3">
        <v>0</v>
      </c>
      <c r="U61" s="3">
        <v>207</v>
      </c>
      <c r="V61" t="s">
        <v>1</v>
      </c>
    </row>
    <row r="62" spans="5:22" x14ac:dyDescent="0.25">
      <c r="E62" t="s">
        <v>485</v>
      </c>
      <c r="F62" t="s">
        <v>718</v>
      </c>
      <c r="G62" t="s">
        <v>1</v>
      </c>
      <c r="H62" t="s">
        <v>0</v>
      </c>
      <c r="I62" t="s">
        <v>273</v>
      </c>
      <c r="J62" t="s">
        <v>274</v>
      </c>
      <c r="K62" s="38">
        <v>281</v>
      </c>
      <c r="L62" s="38" t="s">
        <v>746</v>
      </c>
      <c r="M62" t="s">
        <v>194</v>
      </c>
      <c r="N62" t="s">
        <v>195</v>
      </c>
      <c r="O62" s="3">
        <v>0</v>
      </c>
      <c r="P62" s="3">
        <v>0</v>
      </c>
      <c r="Q62" s="3">
        <v>90.69</v>
      </c>
      <c r="R62" s="3">
        <v>11.79</v>
      </c>
      <c r="S62" s="3">
        <v>0</v>
      </c>
      <c r="T62" s="3">
        <v>0</v>
      </c>
      <c r="U62" s="3">
        <v>102.47999999999999</v>
      </c>
      <c r="V62" t="s">
        <v>1</v>
      </c>
    </row>
    <row r="63" spans="5:22" x14ac:dyDescent="0.25">
      <c r="E63" t="s">
        <v>485</v>
      </c>
      <c r="F63" t="s">
        <v>718</v>
      </c>
      <c r="G63" t="s">
        <v>1</v>
      </c>
      <c r="H63" t="s">
        <v>0</v>
      </c>
      <c r="I63" t="s">
        <v>273</v>
      </c>
      <c r="J63" t="s">
        <v>274</v>
      </c>
      <c r="K63" s="38">
        <v>282</v>
      </c>
      <c r="L63" s="38" t="s">
        <v>747</v>
      </c>
      <c r="M63" t="s">
        <v>192</v>
      </c>
      <c r="N63" t="s">
        <v>193</v>
      </c>
      <c r="O63" s="3">
        <v>0</v>
      </c>
      <c r="P63" s="3">
        <v>0</v>
      </c>
      <c r="Q63" s="3">
        <v>64.150000000000006</v>
      </c>
      <c r="R63" s="3">
        <v>8.34</v>
      </c>
      <c r="S63" s="3">
        <v>0</v>
      </c>
      <c r="T63" s="3">
        <v>0</v>
      </c>
      <c r="U63" s="3">
        <v>72.490000000000009</v>
      </c>
      <c r="V63" t="s">
        <v>1</v>
      </c>
    </row>
    <row r="64" spans="5:22" x14ac:dyDescent="0.25">
      <c r="E64" t="s">
        <v>485</v>
      </c>
      <c r="F64" t="s">
        <v>492</v>
      </c>
      <c r="G64" t="s">
        <v>1</v>
      </c>
      <c r="H64" t="s">
        <v>0</v>
      </c>
      <c r="I64" t="s">
        <v>273</v>
      </c>
      <c r="J64" t="s">
        <v>274</v>
      </c>
      <c r="K64" s="38">
        <v>283</v>
      </c>
      <c r="L64" s="38" t="s">
        <v>748</v>
      </c>
      <c r="M64" t="s">
        <v>190</v>
      </c>
      <c r="N64" t="s">
        <v>191</v>
      </c>
      <c r="O64" s="3">
        <v>0</v>
      </c>
      <c r="P64" s="3">
        <v>0</v>
      </c>
      <c r="Q64" s="3">
        <v>2936.75</v>
      </c>
      <c r="R64" s="3">
        <v>381.78</v>
      </c>
      <c r="S64" s="3">
        <v>0</v>
      </c>
      <c r="T64" s="3">
        <v>0</v>
      </c>
      <c r="U64" s="3">
        <v>3318.5299999999997</v>
      </c>
      <c r="V64" t="s">
        <v>1</v>
      </c>
    </row>
    <row r="65" spans="5:22" x14ac:dyDescent="0.25">
      <c r="E65" t="s">
        <v>485</v>
      </c>
      <c r="F65" t="s">
        <v>493</v>
      </c>
      <c r="G65" t="s">
        <v>1</v>
      </c>
      <c r="H65" t="s">
        <v>0</v>
      </c>
      <c r="I65" t="s">
        <v>273</v>
      </c>
      <c r="J65" t="s">
        <v>274</v>
      </c>
      <c r="K65" s="38">
        <v>284</v>
      </c>
      <c r="L65" s="38" t="s">
        <v>749</v>
      </c>
      <c r="M65" t="s">
        <v>188</v>
      </c>
      <c r="N65" t="s">
        <v>189</v>
      </c>
      <c r="O65" s="3">
        <v>0</v>
      </c>
      <c r="P65" s="3">
        <v>0</v>
      </c>
      <c r="Q65" s="3">
        <v>115.04</v>
      </c>
      <c r="R65" s="3">
        <v>14.96</v>
      </c>
      <c r="S65" s="3">
        <v>0</v>
      </c>
      <c r="T65" s="3">
        <v>0</v>
      </c>
      <c r="U65" s="3">
        <v>130</v>
      </c>
      <c r="V65" t="s">
        <v>1</v>
      </c>
    </row>
    <row r="66" spans="5:22" x14ac:dyDescent="0.25">
      <c r="E66" t="s">
        <v>485</v>
      </c>
      <c r="F66" t="s">
        <v>495</v>
      </c>
      <c r="G66" t="s">
        <v>1</v>
      </c>
      <c r="H66" t="s">
        <v>0</v>
      </c>
      <c r="I66" t="s">
        <v>273</v>
      </c>
      <c r="J66" t="s">
        <v>274</v>
      </c>
      <c r="K66" s="38">
        <v>285</v>
      </c>
      <c r="L66" s="38" t="s">
        <v>750</v>
      </c>
      <c r="M66" t="s">
        <v>186</v>
      </c>
      <c r="N66" t="s">
        <v>187</v>
      </c>
      <c r="O66" s="3">
        <v>0</v>
      </c>
      <c r="P66" s="3">
        <v>0</v>
      </c>
      <c r="Q66" s="3">
        <v>418.55</v>
      </c>
      <c r="R66" s="3">
        <v>54.41</v>
      </c>
      <c r="S66" s="3">
        <v>0</v>
      </c>
      <c r="T66" s="3">
        <v>0</v>
      </c>
      <c r="U66" s="3">
        <v>472.96000000000004</v>
      </c>
      <c r="V66" t="s">
        <v>1</v>
      </c>
    </row>
    <row r="67" spans="5:22" x14ac:dyDescent="0.25">
      <c r="E67" t="s">
        <v>485</v>
      </c>
      <c r="F67" t="s">
        <v>509</v>
      </c>
      <c r="G67" t="s">
        <v>1</v>
      </c>
      <c r="H67" t="s">
        <v>0</v>
      </c>
      <c r="I67" t="s">
        <v>273</v>
      </c>
      <c r="J67" t="s">
        <v>274</v>
      </c>
      <c r="K67" s="38">
        <v>286</v>
      </c>
      <c r="L67" s="38" t="s">
        <v>751</v>
      </c>
      <c r="M67" t="s">
        <v>184</v>
      </c>
      <c r="N67" t="s">
        <v>185</v>
      </c>
      <c r="O67" s="3">
        <v>0</v>
      </c>
      <c r="P67" s="3">
        <v>0</v>
      </c>
      <c r="Q67" s="3">
        <v>204.59</v>
      </c>
      <c r="R67" s="3">
        <v>26.6</v>
      </c>
      <c r="S67" s="3">
        <v>0</v>
      </c>
      <c r="T67" s="3">
        <v>0</v>
      </c>
      <c r="U67" s="3">
        <v>231.19</v>
      </c>
      <c r="V67" t="s">
        <v>1</v>
      </c>
    </row>
    <row r="68" spans="5:22" x14ac:dyDescent="0.25">
      <c r="E68" t="s">
        <v>485</v>
      </c>
      <c r="F68" t="s">
        <v>719</v>
      </c>
      <c r="G68" t="s">
        <v>1</v>
      </c>
      <c r="H68" t="s">
        <v>0</v>
      </c>
      <c r="I68" t="s">
        <v>273</v>
      </c>
      <c r="J68" t="s">
        <v>274</v>
      </c>
      <c r="K68" s="38">
        <v>287</v>
      </c>
      <c r="L68" s="38" t="s">
        <v>752</v>
      </c>
      <c r="M68" t="s">
        <v>182</v>
      </c>
      <c r="N68" t="s">
        <v>183</v>
      </c>
      <c r="O68" s="3">
        <v>0</v>
      </c>
      <c r="P68" s="3">
        <v>0</v>
      </c>
      <c r="Q68" s="3">
        <v>42.5</v>
      </c>
      <c r="R68" s="3">
        <v>5.53</v>
      </c>
      <c r="S68" s="3">
        <v>0</v>
      </c>
      <c r="T68" s="3">
        <v>0</v>
      </c>
      <c r="U68" s="3">
        <v>48.03</v>
      </c>
      <c r="V68" t="s">
        <v>1</v>
      </c>
    </row>
    <row r="69" spans="5:22" x14ac:dyDescent="0.25">
      <c r="E69" t="s">
        <v>485</v>
      </c>
      <c r="F69" t="s">
        <v>720</v>
      </c>
      <c r="G69" t="s">
        <v>1</v>
      </c>
      <c r="H69" t="s">
        <v>0</v>
      </c>
      <c r="I69" t="s">
        <v>273</v>
      </c>
      <c r="J69" t="s">
        <v>274</v>
      </c>
      <c r="K69" s="38">
        <v>288</v>
      </c>
      <c r="L69" s="38" t="s">
        <v>753</v>
      </c>
      <c r="M69" t="s">
        <v>180</v>
      </c>
      <c r="N69" t="s">
        <v>181</v>
      </c>
      <c r="O69" s="3">
        <v>0</v>
      </c>
      <c r="P69" s="3">
        <v>0</v>
      </c>
      <c r="Q69" s="3">
        <v>51.77</v>
      </c>
      <c r="R69" s="3">
        <v>6.73</v>
      </c>
      <c r="S69" s="3">
        <v>0</v>
      </c>
      <c r="T69" s="3">
        <v>0</v>
      </c>
      <c r="U69" s="3">
        <v>58.5</v>
      </c>
      <c r="V69" t="s">
        <v>1</v>
      </c>
    </row>
    <row r="70" spans="5:22" x14ac:dyDescent="0.25">
      <c r="E70" t="s">
        <v>485</v>
      </c>
      <c r="F70" t="s">
        <v>502</v>
      </c>
      <c r="G70" t="s">
        <v>1</v>
      </c>
      <c r="H70" t="s">
        <v>0</v>
      </c>
      <c r="I70" t="s">
        <v>273</v>
      </c>
      <c r="J70" t="s">
        <v>274</v>
      </c>
      <c r="K70" s="38">
        <v>289</v>
      </c>
      <c r="L70" s="38" t="s">
        <v>754</v>
      </c>
      <c r="M70" t="s">
        <v>148</v>
      </c>
      <c r="N70" t="s">
        <v>30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t="s">
        <v>1</v>
      </c>
    </row>
    <row r="71" spans="5:22" x14ac:dyDescent="0.25">
      <c r="E71" t="s">
        <v>485</v>
      </c>
      <c r="F71" t="s">
        <v>502</v>
      </c>
      <c r="G71" t="s">
        <v>1</v>
      </c>
      <c r="H71" t="s">
        <v>0</v>
      </c>
      <c r="I71" t="s">
        <v>273</v>
      </c>
      <c r="J71" t="s">
        <v>274</v>
      </c>
      <c r="K71" s="38">
        <v>290</v>
      </c>
      <c r="L71" s="38" t="s">
        <v>755</v>
      </c>
      <c r="M71" t="s">
        <v>178</v>
      </c>
      <c r="N71" t="s">
        <v>179</v>
      </c>
      <c r="O71" s="3">
        <v>0</v>
      </c>
      <c r="P71" s="3">
        <v>0</v>
      </c>
      <c r="Q71" s="3">
        <v>459</v>
      </c>
      <c r="R71" s="3">
        <v>59.67</v>
      </c>
      <c r="S71" s="3">
        <v>0</v>
      </c>
      <c r="T71" s="3">
        <v>0</v>
      </c>
      <c r="U71" s="3">
        <v>518.66999999999996</v>
      </c>
      <c r="V71" t="s">
        <v>1</v>
      </c>
    </row>
    <row r="72" spans="5:22" x14ac:dyDescent="0.25">
      <c r="E72" t="s">
        <v>485</v>
      </c>
      <c r="F72" t="s">
        <v>721</v>
      </c>
      <c r="G72" t="s">
        <v>1</v>
      </c>
      <c r="H72" t="s">
        <v>0</v>
      </c>
      <c r="I72" t="s">
        <v>273</v>
      </c>
      <c r="J72" t="s">
        <v>274</v>
      </c>
      <c r="K72" s="38">
        <v>291</v>
      </c>
      <c r="L72" s="38" t="s">
        <v>756</v>
      </c>
      <c r="M72" t="s">
        <v>176</v>
      </c>
      <c r="N72" t="s">
        <v>177</v>
      </c>
      <c r="O72" s="3">
        <v>0</v>
      </c>
      <c r="P72" s="3">
        <v>0</v>
      </c>
      <c r="Q72" s="3">
        <v>147.72999999999999</v>
      </c>
      <c r="R72" s="3">
        <v>19.2</v>
      </c>
      <c r="S72" s="3">
        <v>0</v>
      </c>
      <c r="T72" s="3">
        <v>0</v>
      </c>
      <c r="U72" s="3">
        <v>166.92999999999998</v>
      </c>
      <c r="V72" t="s">
        <v>1</v>
      </c>
    </row>
    <row r="73" spans="5:22" x14ac:dyDescent="0.25">
      <c r="E73" t="s">
        <v>485</v>
      </c>
      <c r="F73" t="s">
        <v>721</v>
      </c>
      <c r="G73" t="s">
        <v>1</v>
      </c>
      <c r="H73" t="s">
        <v>0</v>
      </c>
      <c r="I73" t="s">
        <v>273</v>
      </c>
      <c r="J73" t="s">
        <v>274</v>
      </c>
      <c r="K73" s="38">
        <v>292</v>
      </c>
      <c r="L73" s="38" t="s">
        <v>757</v>
      </c>
      <c r="M73" t="s">
        <v>148</v>
      </c>
      <c r="N73" t="s">
        <v>30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t="s">
        <v>1</v>
      </c>
    </row>
    <row r="74" spans="5:22" x14ac:dyDescent="0.25">
      <c r="E74" t="s">
        <v>485</v>
      </c>
      <c r="F74" t="s">
        <v>505</v>
      </c>
      <c r="G74" t="s">
        <v>1</v>
      </c>
      <c r="H74" t="s">
        <v>0</v>
      </c>
      <c r="I74" t="s">
        <v>273</v>
      </c>
      <c r="J74" t="s">
        <v>274</v>
      </c>
      <c r="K74" s="38">
        <v>293</v>
      </c>
      <c r="L74" s="38" t="s">
        <v>758</v>
      </c>
      <c r="M74" t="s">
        <v>174</v>
      </c>
      <c r="N74" t="s">
        <v>175</v>
      </c>
      <c r="O74" s="3">
        <v>0</v>
      </c>
      <c r="P74" s="3">
        <v>0</v>
      </c>
      <c r="Q74" s="3">
        <v>396.89</v>
      </c>
      <c r="R74" s="3">
        <v>51.6</v>
      </c>
      <c r="S74" s="3">
        <v>0</v>
      </c>
      <c r="T74" s="3">
        <v>0</v>
      </c>
      <c r="U74" s="3">
        <v>448.49</v>
      </c>
      <c r="V74" t="s">
        <v>1</v>
      </c>
    </row>
    <row r="75" spans="5:22" x14ac:dyDescent="0.25">
      <c r="E75" t="s">
        <v>485</v>
      </c>
      <c r="F75" t="s">
        <v>508</v>
      </c>
      <c r="G75" t="s">
        <v>1</v>
      </c>
      <c r="H75" t="s">
        <v>0</v>
      </c>
      <c r="I75" t="s">
        <v>273</v>
      </c>
      <c r="J75" t="s">
        <v>274</v>
      </c>
      <c r="K75" s="38">
        <v>294</v>
      </c>
      <c r="L75" s="38" t="s">
        <v>759</v>
      </c>
      <c r="M75" t="s">
        <v>148</v>
      </c>
      <c r="N75" t="s">
        <v>30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t="s">
        <v>1</v>
      </c>
    </row>
    <row r="76" spans="5:22" x14ac:dyDescent="0.25">
      <c r="E76" t="s">
        <v>485</v>
      </c>
      <c r="F76" t="s">
        <v>722</v>
      </c>
      <c r="G76" t="s">
        <v>1</v>
      </c>
      <c r="H76" t="s">
        <v>0</v>
      </c>
      <c r="I76" t="s">
        <v>273</v>
      </c>
      <c r="J76" t="s">
        <v>274</v>
      </c>
      <c r="K76" s="38">
        <v>295</v>
      </c>
      <c r="L76" s="38" t="s">
        <v>760</v>
      </c>
      <c r="M76" t="s">
        <v>172</v>
      </c>
      <c r="N76" t="s">
        <v>173</v>
      </c>
      <c r="O76" s="3">
        <v>0</v>
      </c>
      <c r="P76" s="3">
        <v>0</v>
      </c>
      <c r="Q76" s="3">
        <v>2734.8</v>
      </c>
      <c r="R76" s="3">
        <v>355.52</v>
      </c>
      <c r="S76" s="3">
        <v>0</v>
      </c>
      <c r="T76" s="3">
        <v>0</v>
      </c>
      <c r="U76" s="3">
        <v>3090.32</v>
      </c>
      <c r="V76" t="s">
        <v>1</v>
      </c>
    </row>
    <row r="77" spans="5:22" x14ac:dyDescent="0.25">
      <c r="E77" t="s">
        <v>486</v>
      </c>
      <c r="F77" t="s">
        <v>512</v>
      </c>
      <c r="G77" t="s">
        <v>1</v>
      </c>
      <c r="H77" t="s">
        <v>0</v>
      </c>
      <c r="I77" t="s">
        <v>273</v>
      </c>
      <c r="J77" t="s">
        <v>274</v>
      </c>
      <c r="K77" s="38">
        <v>296</v>
      </c>
      <c r="L77" s="38">
        <v>296</v>
      </c>
      <c r="M77" t="s">
        <v>148</v>
      </c>
      <c r="N77" t="s">
        <v>30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t="s">
        <v>1</v>
      </c>
    </row>
    <row r="78" spans="5:22" x14ac:dyDescent="0.25">
      <c r="E78" t="s">
        <v>486</v>
      </c>
      <c r="F78" t="s">
        <v>723</v>
      </c>
      <c r="G78" t="s">
        <v>1</v>
      </c>
      <c r="H78" t="s">
        <v>0</v>
      </c>
      <c r="I78" t="s">
        <v>273</v>
      </c>
      <c r="J78" t="s">
        <v>274</v>
      </c>
      <c r="K78" s="38">
        <v>297</v>
      </c>
      <c r="L78" s="38">
        <v>297</v>
      </c>
      <c r="M78" t="s">
        <v>182</v>
      </c>
      <c r="N78" t="s">
        <v>183</v>
      </c>
      <c r="O78" s="3">
        <v>0</v>
      </c>
      <c r="P78" s="3">
        <v>0</v>
      </c>
      <c r="Q78" s="3">
        <v>30.09</v>
      </c>
      <c r="R78" s="3">
        <v>3.9117000000000002</v>
      </c>
      <c r="S78" s="3">
        <v>0</v>
      </c>
      <c r="T78" s="3">
        <v>0</v>
      </c>
      <c r="U78" s="3">
        <v>34.0017</v>
      </c>
      <c r="V78" t="s">
        <v>1</v>
      </c>
    </row>
    <row r="79" spans="5:22" x14ac:dyDescent="0.25">
      <c r="E79" t="s">
        <v>486</v>
      </c>
      <c r="F79" t="s">
        <v>724</v>
      </c>
      <c r="G79" t="s">
        <v>1</v>
      </c>
      <c r="H79" t="s">
        <v>0</v>
      </c>
      <c r="I79" t="s">
        <v>273</v>
      </c>
      <c r="J79" t="s">
        <v>274</v>
      </c>
      <c r="K79" s="38">
        <v>298</v>
      </c>
      <c r="L79" s="38">
        <v>298</v>
      </c>
      <c r="M79" t="s">
        <v>200</v>
      </c>
      <c r="N79" t="s">
        <v>201</v>
      </c>
      <c r="O79" s="3">
        <v>0</v>
      </c>
      <c r="P79" s="3">
        <v>0</v>
      </c>
      <c r="Q79" s="3">
        <v>712.32</v>
      </c>
      <c r="R79" s="3">
        <v>92.601600000000005</v>
      </c>
      <c r="S79" s="3">
        <v>0</v>
      </c>
      <c r="T79" s="3">
        <v>0</v>
      </c>
      <c r="U79" s="3">
        <v>804.92160000000001</v>
      </c>
      <c r="V79" t="s">
        <v>1</v>
      </c>
    </row>
    <row r="80" spans="5:22" x14ac:dyDescent="0.25">
      <c r="E80" t="s">
        <v>486</v>
      </c>
      <c r="F80" t="s">
        <v>725</v>
      </c>
      <c r="G80" t="s">
        <v>1</v>
      </c>
      <c r="H80" t="s">
        <v>0</v>
      </c>
      <c r="I80" t="s">
        <v>273</v>
      </c>
      <c r="J80" t="s">
        <v>274</v>
      </c>
      <c r="K80" s="38">
        <v>299</v>
      </c>
      <c r="L80" s="38">
        <v>299</v>
      </c>
      <c r="M80" t="s">
        <v>209</v>
      </c>
      <c r="N80" t="s">
        <v>210</v>
      </c>
      <c r="O80" s="3">
        <v>0</v>
      </c>
      <c r="P80" s="3">
        <v>0</v>
      </c>
      <c r="Q80" s="3">
        <v>62.4</v>
      </c>
      <c r="R80" s="3">
        <v>8.1120000000000001</v>
      </c>
      <c r="S80" s="3">
        <v>0</v>
      </c>
      <c r="T80" s="3">
        <v>0</v>
      </c>
      <c r="U80" s="3">
        <v>70.512</v>
      </c>
      <c r="V80" t="s">
        <v>1</v>
      </c>
    </row>
    <row r="81" spans="5:22" x14ac:dyDescent="0.25">
      <c r="E81" t="s">
        <v>486</v>
      </c>
      <c r="F81" t="s">
        <v>725</v>
      </c>
      <c r="G81" t="s">
        <v>1</v>
      </c>
      <c r="H81" t="s">
        <v>0</v>
      </c>
      <c r="I81" t="s">
        <v>273</v>
      </c>
      <c r="J81" t="s">
        <v>274</v>
      </c>
      <c r="K81" s="38">
        <v>300</v>
      </c>
      <c r="L81" s="38">
        <v>300</v>
      </c>
      <c r="M81" t="s">
        <v>211</v>
      </c>
      <c r="N81" t="s">
        <v>212</v>
      </c>
      <c r="O81" s="3">
        <v>0</v>
      </c>
      <c r="P81" s="3">
        <v>0</v>
      </c>
      <c r="Q81" s="3">
        <v>618.25</v>
      </c>
      <c r="R81" s="3">
        <v>80.372500000000002</v>
      </c>
      <c r="S81" s="3">
        <v>0</v>
      </c>
      <c r="T81" s="3">
        <v>0</v>
      </c>
      <c r="U81" s="3">
        <v>698.62249999999995</v>
      </c>
      <c r="V81" t="s">
        <v>1</v>
      </c>
    </row>
    <row r="82" spans="5:22" x14ac:dyDescent="0.25">
      <c r="E82" t="s">
        <v>486</v>
      </c>
      <c r="F82" t="s">
        <v>725</v>
      </c>
      <c r="G82" t="s">
        <v>1</v>
      </c>
      <c r="H82" t="s">
        <v>0</v>
      </c>
      <c r="I82" t="s">
        <v>273</v>
      </c>
      <c r="J82" t="s">
        <v>274</v>
      </c>
      <c r="K82" s="38">
        <v>301</v>
      </c>
      <c r="L82" s="38">
        <v>301</v>
      </c>
      <c r="M82" t="s">
        <v>148</v>
      </c>
      <c r="N82" t="s">
        <v>30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t="s">
        <v>1</v>
      </c>
    </row>
    <row r="83" spans="5:22" x14ac:dyDescent="0.25">
      <c r="E83" t="s">
        <v>486</v>
      </c>
      <c r="F83" t="s">
        <v>726</v>
      </c>
      <c r="G83" t="s">
        <v>1</v>
      </c>
      <c r="H83" t="s">
        <v>0</v>
      </c>
      <c r="I83" t="s">
        <v>273</v>
      </c>
      <c r="J83" t="s">
        <v>274</v>
      </c>
      <c r="K83" s="38">
        <v>302</v>
      </c>
      <c r="L83" s="38">
        <v>302</v>
      </c>
      <c r="M83" t="s">
        <v>192</v>
      </c>
      <c r="N83" t="s">
        <v>193</v>
      </c>
      <c r="O83" s="3">
        <v>0</v>
      </c>
      <c r="P83" s="3">
        <v>0</v>
      </c>
      <c r="Q83" s="3">
        <v>217.7</v>
      </c>
      <c r="R83" s="3">
        <v>28.300999999999998</v>
      </c>
      <c r="S83" s="3">
        <v>0</v>
      </c>
      <c r="T83" s="3">
        <v>0</v>
      </c>
      <c r="U83" s="3">
        <v>246.00099999999998</v>
      </c>
      <c r="V83" t="s">
        <v>1</v>
      </c>
    </row>
    <row r="84" spans="5:22" x14ac:dyDescent="0.25">
      <c r="E84" t="s">
        <v>486</v>
      </c>
      <c r="F84" t="s">
        <v>726</v>
      </c>
      <c r="G84" t="s">
        <v>1</v>
      </c>
      <c r="H84" t="s">
        <v>0</v>
      </c>
      <c r="I84" t="s">
        <v>273</v>
      </c>
      <c r="J84" t="s">
        <v>274</v>
      </c>
      <c r="K84" s="38">
        <v>303</v>
      </c>
      <c r="L84" s="38">
        <v>303</v>
      </c>
      <c r="M84" t="s">
        <v>213</v>
      </c>
      <c r="N84" t="s">
        <v>214</v>
      </c>
      <c r="O84" s="3">
        <v>0</v>
      </c>
      <c r="P84" s="3">
        <v>0</v>
      </c>
      <c r="Q84" s="3">
        <v>132.74</v>
      </c>
      <c r="R84" s="3">
        <v>17.256200000000003</v>
      </c>
      <c r="S84" s="3">
        <v>0</v>
      </c>
      <c r="T84" s="3">
        <v>0</v>
      </c>
      <c r="U84" s="3">
        <v>149.99620000000002</v>
      </c>
      <c r="V84" t="s">
        <v>1</v>
      </c>
    </row>
    <row r="85" spans="5:22" x14ac:dyDescent="0.25">
      <c r="E85" t="s">
        <v>486</v>
      </c>
      <c r="F85" t="s">
        <v>524</v>
      </c>
      <c r="G85" t="s">
        <v>1</v>
      </c>
      <c r="H85" t="s">
        <v>0</v>
      </c>
      <c r="I85" t="s">
        <v>273</v>
      </c>
      <c r="J85" t="s">
        <v>274</v>
      </c>
      <c r="K85" s="38">
        <v>304</v>
      </c>
      <c r="L85" s="38">
        <v>304</v>
      </c>
      <c r="M85" t="s">
        <v>194</v>
      </c>
      <c r="N85" t="s">
        <v>195</v>
      </c>
      <c r="O85" s="3">
        <v>0</v>
      </c>
      <c r="P85" s="3">
        <v>0</v>
      </c>
      <c r="Q85" s="3">
        <v>73.02</v>
      </c>
      <c r="R85" s="3">
        <v>9.4925999999999995</v>
      </c>
      <c r="S85" s="3">
        <v>0</v>
      </c>
      <c r="T85" s="3">
        <v>0</v>
      </c>
      <c r="U85" s="3">
        <v>82.512599999999992</v>
      </c>
      <c r="V85" t="s">
        <v>1</v>
      </c>
    </row>
    <row r="86" spans="5:22" x14ac:dyDescent="0.25">
      <c r="E86" t="s">
        <v>486</v>
      </c>
      <c r="F86" t="s">
        <v>524</v>
      </c>
      <c r="G86" t="s">
        <v>1</v>
      </c>
      <c r="H86" t="s">
        <v>0</v>
      </c>
      <c r="I86" t="s">
        <v>273</v>
      </c>
      <c r="J86" t="s">
        <v>274</v>
      </c>
      <c r="K86" s="38">
        <v>305</v>
      </c>
      <c r="L86" s="38">
        <v>305</v>
      </c>
      <c r="M86" t="s">
        <v>211</v>
      </c>
      <c r="N86" t="s">
        <v>212</v>
      </c>
      <c r="O86" s="3">
        <v>0</v>
      </c>
      <c r="P86" s="3">
        <v>0</v>
      </c>
      <c r="Q86" s="3">
        <v>134.4</v>
      </c>
      <c r="R86" s="3">
        <v>17.472000000000001</v>
      </c>
      <c r="S86" s="3">
        <v>0</v>
      </c>
      <c r="T86" s="3">
        <v>0</v>
      </c>
      <c r="U86" s="3">
        <v>151.87200000000001</v>
      </c>
      <c r="V86" t="s">
        <v>1</v>
      </c>
    </row>
    <row r="87" spans="5:22" x14ac:dyDescent="0.25">
      <c r="E87" t="s">
        <v>486</v>
      </c>
      <c r="F87" t="s">
        <v>727</v>
      </c>
      <c r="G87" t="s">
        <v>1</v>
      </c>
      <c r="H87" t="s">
        <v>0</v>
      </c>
      <c r="I87" t="s">
        <v>273</v>
      </c>
      <c r="J87" t="s">
        <v>274</v>
      </c>
      <c r="K87" s="38">
        <v>306</v>
      </c>
      <c r="L87" s="38">
        <v>306</v>
      </c>
      <c r="M87" t="s">
        <v>176</v>
      </c>
      <c r="N87" t="s">
        <v>177</v>
      </c>
      <c r="O87" s="3">
        <v>0</v>
      </c>
      <c r="P87" s="3">
        <v>0</v>
      </c>
      <c r="Q87" s="3">
        <v>233.22</v>
      </c>
      <c r="R87" s="3">
        <v>30.3186</v>
      </c>
      <c r="S87" s="3">
        <v>0</v>
      </c>
      <c r="T87" s="3">
        <v>0</v>
      </c>
      <c r="U87" s="3">
        <v>263.53859999999997</v>
      </c>
      <c r="V87" t="s">
        <v>1</v>
      </c>
    </row>
    <row r="88" spans="5:22" x14ac:dyDescent="0.25">
      <c r="E88" t="s">
        <v>487</v>
      </c>
      <c r="F88" t="s">
        <v>728</v>
      </c>
      <c r="G88" t="s">
        <v>1</v>
      </c>
      <c r="H88" t="s">
        <v>0</v>
      </c>
      <c r="I88" t="s">
        <v>273</v>
      </c>
      <c r="J88" t="s">
        <v>274</v>
      </c>
      <c r="K88" s="38">
        <v>307</v>
      </c>
      <c r="L88" s="38">
        <v>307</v>
      </c>
      <c r="M88" t="s">
        <v>215</v>
      </c>
      <c r="N88" t="s">
        <v>216</v>
      </c>
      <c r="O88" s="3">
        <v>0</v>
      </c>
      <c r="P88" s="3">
        <v>0</v>
      </c>
      <c r="Q88" s="3">
        <v>57.51</v>
      </c>
      <c r="R88" s="3">
        <v>7.4763000000000002</v>
      </c>
      <c r="S88" s="3">
        <v>0</v>
      </c>
      <c r="T88" s="3">
        <v>0</v>
      </c>
      <c r="U88" s="3">
        <v>64.9863</v>
      </c>
      <c r="V88" t="s">
        <v>1</v>
      </c>
    </row>
    <row r="89" spans="5:22" x14ac:dyDescent="0.25">
      <c r="E89" t="s">
        <v>487</v>
      </c>
      <c r="F89" t="s">
        <v>728</v>
      </c>
      <c r="G89" t="s">
        <v>1</v>
      </c>
      <c r="H89" t="s">
        <v>0</v>
      </c>
      <c r="I89" t="s">
        <v>273</v>
      </c>
      <c r="J89" t="s">
        <v>274</v>
      </c>
      <c r="K89" s="38">
        <v>308</v>
      </c>
      <c r="L89" s="38">
        <v>308</v>
      </c>
      <c r="M89" t="s">
        <v>215</v>
      </c>
      <c r="N89" t="s">
        <v>216</v>
      </c>
      <c r="O89" s="3">
        <v>0</v>
      </c>
      <c r="P89" s="3">
        <v>0</v>
      </c>
      <c r="Q89" s="3">
        <v>8.85</v>
      </c>
      <c r="R89" s="3">
        <v>1.1505000000000001</v>
      </c>
      <c r="S89" s="3">
        <v>0</v>
      </c>
      <c r="T89" s="3">
        <v>0</v>
      </c>
      <c r="U89" s="3">
        <v>10.000499999999999</v>
      </c>
      <c r="V89" t="s">
        <v>1</v>
      </c>
    </row>
    <row r="90" spans="5:22" x14ac:dyDescent="0.25">
      <c r="E90" t="s">
        <v>487</v>
      </c>
      <c r="F90" t="s">
        <v>526</v>
      </c>
      <c r="G90" t="s">
        <v>1</v>
      </c>
      <c r="H90" t="s">
        <v>0</v>
      </c>
      <c r="I90" t="s">
        <v>273</v>
      </c>
      <c r="J90" t="s">
        <v>274</v>
      </c>
      <c r="K90" s="38">
        <v>309</v>
      </c>
      <c r="L90" s="38">
        <v>309</v>
      </c>
      <c r="M90" t="s">
        <v>184</v>
      </c>
      <c r="N90" t="s">
        <v>185</v>
      </c>
      <c r="O90" s="3">
        <v>0</v>
      </c>
      <c r="P90" s="3">
        <v>0</v>
      </c>
      <c r="Q90" s="3">
        <v>146.91</v>
      </c>
      <c r="R90" s="3">
        <v>19.098300000000002</v>
      </c>
      <c r="S90" s="3">
        <v>0</v>
      </c>
      <c r="T90" s="3">
        <v>0</v>
      </c>
      <c r="U90" s="3">
        <v>166.00829999999999</v>
      </c>
      <c r="V90" t="s">
        <v>1</v>
      </c>
    </row>
    <row r="91" spans="5:22" x14ac:dyDescent="0.25">
      <c r="E91" t="s">
        <v>487</v>
      </c>
      <c r="F91" t="s">
        <v>526</v>
      </c>
      <c r="G91" t="s">
        <v>1</v>
      </c>
      <c r="H91" t="s">
        <v>0</v>
      </c>
      <c r="I91" t="s">
        <v>273</v>
      </c>
      <c r="J91" t="s">
        <v>274</v>
      </c>
      <c r="K91" s="38">
        <v>310</v>
      </c>
      <c r="L91" s="38">
        <v>310</v>
      </c>
      <c r="M91" t="s">
        <v>217</v>
      </c>
      <c r="N91" t="s">
        <v>218</v>
      </c>
      <c r="O91" s="3">
        <v>0</v>
      </c>
      <c r="P91" s="3">
        <v>0</v>
      </c>
      <c r="Q91" s="3">
        <v>95.52</v>
      </c>
      <c r="R91" s="3">
        <v>12.4176</v>
      </c>
      <c r="S91" s="3">
        <v>0</v>
      </c>
      <c r="T91" s="3">
        <v>0</v>
      </c>
      <c r="U91" s="3">
        <v>107.9376</v>
      </c>
      <c r="V91" t="s">
        <v>1</v>
      </c>
    </row>
    <row r="92" spans="5:22" x14ac:dyDescent="0.25">
      <c r="E92" t="s">
        <v>487</v>
      </c>
      <c r="F92" t="s">
        <v>729</v>
      </c>
      <c r="G92" t="s">
        <v>1</v>
      </c>
      <c r="H92" t="s">
        <v>0</v>
      </c>
      <c r="I92" t="s">
        <v>273</v>
      </c>
      <c r="J92" t="s">
        <v>274</v>
      </c>
      <c r="K92" s="38">
        <v>311</v>
      </c>
      <c r="L92" s="38">
        <v>311</v>
      </c>
      <c r="M92" t="s">
        <v>219</v>
      </c>
      <c r="N92" t="s">
        <v>220</v>
      </c>
      <c r="O92" s="3">
        <v>0</v>
      </c>
      <c r="P92" s="3">
        <v>0</v>
      </c>
      <c r="Q92" s="3">
        <v>1990.8</v>
      </c>
      <c r="R92" s="3">
        <v>258.80400000000003</v>
      </c>
      <c r="S92" s="3">
        <v>0</v>
      </c>
      <c r="T92" s="3">
        <v>0</v>
      </c>
      <c r="U92" s="3">
        <v>2249.6039999999998</v>
      </c>
      <c r="V92" t="s">
        <v>1</v>
      </c>
    </row>
    <row r="93" spans="5:22" x14ac:dyDescent="0.25">
      <c r="E93" t="s">
        <v>487</v>
      </c>
      <c r="F93" t="s">
        <v>529</v>
      </c>
      <c r="G93" t="s">
        <v>1</v>
      </c>
      <c r="H93" t="s">
        <v>0</v>
      </c>
      <c r="I93" t="s">
        <v>273</v>
      </c>
      <c r="J93" t="s">
        <v>274</v>
      </c>
      <c r="K93" s="38">
        <v>312</v>
      </c>
      <c r="L93" s="38">
        <v>312</v>
      </c>
      <c r="M93" t="s">
        <v>178</v>
      </c>
      <c r="N93" t="s">
        <v>179</v>
      </c>
      <c r="O93" s="3">
        <v>0</v>
      </c>
      <c r="P93" s="3">
        <v>0</v>
      </c>
      <c r="Q93" s="3">
        <v>600</v>
      </c>
      <c r="R93" s="3">
        <v>78</v>
      </c>
      <c r="S93" s="3">
        <v>0</v>
      </c>
      <c r="T93" s="3">
        <v>0</v>
      </c>
      <c r="U93" s="3">
        <v>678</v>
      </c>
      <c r="V93" t="s">
        <v>1</v>
      </c>
    </row>
    <row r="94" spans="5:22" x14ac:dyDescent="0.25">
      <c r="E94" t="s">
        <v>487</v>
      </c>
      <c r="F94" t="s">
        <v>529</v>
      </c>
      <c r="G94" t="s">
        <v>1</v>
      </c>
      <c r="H94" t="s">
        <v>0</v>
      </c>
      <c r="I94" t="s">
        <v>273</v>
      </c>
      <c r="J94" t="s">
        <v>274</v>
      </c>
      <c r="K94" s="38">
        <v>313</v>
      </c>
      <c r="L94" s="38">
        <v>313</v>
      </c>
      <c r="M94" t="s">
        <v>186</v>
      </c>
      <c r="N94" t="s">
        <v>187</v>
      </c>
      <c r="O94" s="3">
        <v>0</v>
      </c>
      <c r="P94" s="3">
        <v>0</v>
      </c>
      <c r="Q94" s="3">
        <v>285.85000000000002</v>
      </c>
      <c r="R94" s="3">
        <v>37.160500000000006</v>
      </c>
      <c r="S94" s="3">
        <v>0</v>
      </c>
      <c r="T94" s="3">
        <v>0</v>
      </c>
      <c r="U94" s="3">
        <v>323.01050000000004</v>
      </c>
      <c r="V94" t="s">
        <v>1</v>
      </c>
    </row>
    <row r="95" spans="5:22" x14ac:dyDescent="0.25">
      <c r="E95" t="s">
        <v>487</v>
      </c>
      <c r="F95" t="s">
        <v>530</v>
      </c>
      <c r="G95" t="s">
        <v>1</v>
      </c>
      <c r="H95" t="s">
        <v>0</v>
      </c>
      <c r="I95" t="s">
        <v>273</v>
      </c>
      <c r="J95" t="s">
        <v>274</v>
      </c>
      <c r="K95" s="38">
        <v>314</v>
      </c>
      <c r="L95" s="38">
        <v>314</v>
      </c>
      <c r="M95" t="s">
        <v>221</v>
      </c>
      <c r="N95" t="s">
        <v>222</v>
      </c>
      <c r="O95" s="3">
        <v>0</v>
      </c>
      <c r="P95" s="3">
        <v>0</v>
      </c>
      <c r="Q95" s="3">
        <v>1410</v>
      </c>
      <c r="R95" s="3">
        <v>183.3</v>
      </c>
      <c r="S95" s="3">
        <v>0</v>
      </c>
      <c r="T95" s="3">
        <v>0</v>
      </c>
      <c r="U95" s="3">
        <v>1593.3</v>
      </c>
      <c r="V95" t="s">
        <v>1</v>
      </c>
    </row>
    <row r="96" spans="5:22" x14ac:dyDescent="0.25">
      <c r="E96" t="s">
        <v>487</v>
      </c>
      <c r="F96" t="s">
        <v>530</v>
      </c>
      <c r="G96" t="s">
        <v>1</v>
      </c>
      <c r="H96" t="s">
        <v>0</v>
      </c>
      <c r="I96" t="s">
        <v>273</v>
      </c>
      <c r="J96" t="s">
        <v>274</v>
      </c>
      <c r="K96" s="38">
        <v>315</v>
      </c>
      <c r="L96" s="38">
        <v>315</v>
      </c>
      <c r="M96" t="s">
        <v>223</v>
      </c>
      <c r="N96" t="s">
        <v>224</v>
      </c>
      <c r="O96" s="3">
        <v>0</v>
      </c>
      <c r="P96" s="3">
        <v>0</v>
      </c>
      <c r="Q96" s="3">
        <v>261.04000000000002</v>
      </c>
      <c r="R96" s="3">
        <v>33.935200000000002</v>
      </c>
      <c r="S96" s="3">
        <v>0</v>
      </c>
      <c r="T96" s="3">
        <v>0</v>
      </c>
      <c r="U96" s="3">
        <v>294.97520000000003</v>
      </c>
      <c r="V96" t="s">
        <v>1</v>
      </c>
    </row>
    <row r="97" spans="5:22" x14ac:dyDescent="0.25">
      <c r="E97" t="s">
        <v>487</v>
      </c>
      <c r="F97" t="s">
        <v>530</v>
      </c>
      <c r="G97" t="s">
        <v>1</v>
      </c>
      <c r="H97" t="s">
        <v>0</v>
      </c>
      <c r="I97" t="s">
        <v>273</v>
      </c>
      <c r="J97" t="s">
        <v>274</v>
      </c>
      <c r="K97" s="38">
        <v>316</v>
      </c>
      <c r="L97" s="38">
        <v>316</v>
      </c>
      <c r="M97" t="s">
        <v>225</v>
      </c>
      <c r="N97" t="s">
        <v>226</v>
      </c>
      <c r="O97" s="3">
        <v>0</v>
      </c>
      <c r="P97" s="3">
        <v>0</v>
      </c>
      <c r="Q97" s="3">
        <v>180.75</v>
      </c>
      <c r="R97" s="3">
        <v>23.497500000000002</v>
      </c>
      <c r="S97" s="3">
        <v>0</v>
      </c>
      <c r="T97" s="3">
        <v>0</v>
      </c>
      <c r="U97" s="3">
        <v>204.2475</v>
      </c>
      <c r="V97" t="s">
        <v>1</v>
      </c>
    </row>
    <row r="98" spans="5:22" x14ac:dyDescent="0.25">
      <c r="E98" t="s">
        <v>487</v>
      </c>
      <c r="F98" t="s">
        <v>531</v>
      </c>
      <c r="G98" t="s">
        <v>1</v>
      </c>
      <c r="H98" t="s">
        <v>0</v>
      </c>
      <c r="I98" t="s">
        <v>273</v>
      </c>
      <c r="J98" t="s">
        <v>274</v>
      </c>
      <c r="K98" s="38">
        <v>317</v>
      </c>
      <c r="L98" s="38">
        <v>317</v>
      </c>
      <c r="M98" t="s">
        <v>227</v>
      </c>
      <c r="N98" t="s">
        <v>228</v>
      </c>
      <c r="O98" s="3">
        <v>0</v>
      </c>
      <c r="P98" s="3">
        <v>0</v>
      </c>
      <c r="Q98" s="3">
        <v>127.93</v>
      </c>
      <c r="R98" s="3">
        <v>16.6309</v>
      </c>
      <c r="S98" s="3">
        <v>0</v>
      </c>
      <c r="T98" s="3">
        <v>0</v>
      </c>
      <c r="U98" s="3">
        <v>144.5609</v>
      </c>
      <c r="V98" t="s">
        <v>1</v>
      </c>
    </row>
    <row r="99" spans="5:22" x14ac:dyDescent="0.25">
      <c r="E99" t="s">
        <v>487</v>
      </c>
      <c r="F99" t="s">
        <v>531</v>
      </c>
      <c r="G99" t="s">
        <v>1</v>
      </c>
      <c r="H99" t="s">
        <v>0</v>
      </c>
      <c r="I99" t="s">
        <v>273</v>
      </c>
      <c r="J99" t="s">
        <v>274</v>
      </c>
      <c r="K99" s="38">
        <v>318</v>
      </c>
      <c r="L99" s="38">
        <v>318</v>
      </c>
      <c r="M99" t="s">
        <v>148</v>
      </c>
      <c r="N99" t="s">
        <v>30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t="s">
        <v>1</v>
      </c>
    </row>
    <row r="100" spans="5:22" x14ac:dyDescent="0.25">
      <c r="E100" t="s">
        <v>487</v>
      </c>
      <c r="F100" t="s">
        <v>531</v>
      </c>
      <c r="G100" t="s">
        <v>1</v>
      </c>
      <c r="H100" t="s">
        <v>0</v>
      </c>
      <c r="I100" t="s">
        <v>273</v>
      </c>
      <c r="J100" t="s">
        <v>274</v>
      </c>
      <c r="K100" s="38">
        <v>319</v>
      </c>
      <c r="L100" s="38">
        <v>319</v>
      </c>
      <c r="M100" t="s">
        <v>229</v>
      </c>
      <c r="N100" t="s">
        <v>230</v>
      </c>
      <c r="O100" s="3">
        <v>0</v>
      </c>
      <c r="P100" s="3">
        <v>0</v>
      </c>
      <c r="Q100" s="3">
        <v>3187.31</v>
      </c>
      <c r="R100" s="3">
        <v>414.3503</v>
      </c>
      <c r="S100" s="3">
        <v>0</v>
      </c>
      <c r="T100" s="3">
        <v>0</v>
      </c>
      <c r="U100" s="3">
        <v>3601.6603</v>
      </c>
      <c r="V100" t="s">
        <v>1</v>
      </c>
    </row>
    <row r="101" spans="5:22" x14ac:dyDescent="0.25">
      <c r="E101" t="s">
        <v>487</v>
      </c>
      <c r="F101" t="s">
        <v>531</v>
      </c>
      <c r="G101" t="s">
        <v>1</v>
      </c>
      <c r="H101" t="s">
        <v>0</v>
      </c>
      <c r="I101" t="s">
        <v>273</v>
      </c>
      <c r="J101" t="s">
        <v>274</v>
      </c>
      <c r="K101" s="38">
        <v>320</v>
      </c>
      <c r="L101" s="38">
        <v>320</v>
      </c>
      <c r="M101" t="s">
        <v>231</v>
      </c>
      <c r="N101" t="s">
        <v>232</v>
      </c>
      <c r="O101" s="3">
        <v>0</v>
      </c>
      <c r="P101" s="3">
        <v>0</v>
      </c>
      <c r="Q101" s="3">
        <v>1432.8</v>
      </c>
      <c r="R101" s="3">
        <v>186.26400000000001</v>
      </c>
      <c r="S101" s="3">
        <v>0</v>
      </c>
      <c r="T101" s="3">
        <v>0</v>
      </c>
      <c r="U101" s="3">
        <v>1619.0639999999999</v>
      </c>
      <c r="V101" t="s">
        <v>1</v>
      </c>
    </row>
    <row r="102" spans="5:22" x14ac:dyDescent="0.25">
      <c r="E102" t="s">
        <v>487</v>
      </c>
      <c r="F102" t="s">
        <v>533</v>
      </c>
      <c r="G102" t="s">
        <v>1</v>
      </c>
      <c r="H102" t="s">
        <v>0</v>
      </c>
      <c r="I102" t="s">
        <v>273</v>
      </c>
      <c r="J102" t="s">
        <v>274</v>
      </c>
      <c r="K102" s="38">
        <v>321</v>
      </c>
      <c r="L102" s="38">
        <v>321</v>
      </c>
      <c r="M102" t="s">
        <v>233</v>
      </c>
      <c r="N102" t="s">
        <v>234</v>
      </c>
      <c r="O102" s="3">
        <v>0</v>
      </c>
      <c r="P102" s="3">
        <v>0</v>
      </c>
      <c r="Q102" s="3">
        <v>1838.5</v>
      </c>
      <c r="R102" s="3">
        <v>239.005</v>
      </c>
      <c r="S102" s="3">
        <v>0</v>
      </c>
      <c r="T102" s="3">
        <v>0</v>
      </c>
      <c r="U102" s="3">
        <v>2077.5050000000001</v>
      </c>
      <c r="V102" t="s">
        <v>1</v>
      </c>
    </row>
    <row r="103" spans="5:22" x14ac:dyDescent="0.25">
      <c r="E103" t="s">
        <v>487</v>
      </c>
      <c r="F103" t="s">
        <v>730</v>
      </c>
      <c r="G103" t="s">
        <v>1</v>
      </c>
      <c r="H103" t="s">
        <v>0</v>
      </c>
      <c r="I103" t="s">
        <v>273</v>
      </c>
      <c r="J103" t="s">
        <v>274</v>
      </c>
      <c r="K103" s="38">
        <v>322</v>
      </c>
      <c r="L103" s="38">
        <v>322</v>
      </c>
      <c r="M103" t="s">
        <v>235</v>
      </c>
      <c r="N103" t="s">
        <v>236</v>
      </c>
      <c r="O103" s="3">
        <v>0</v>
      </c>
      <c r="P103" s="3">
        <v>0</v>
      </c>
      <c r="Q103" s="3">
        <v>305.32</v>
      </c>
      <c r="R103" s="3">
        <v>39.691600000000001</v>
      </c>
      <c r="S103" s="3">
        <v>0</v>
      </c>
      <c r="T103" s="3">
        <v>0</v>
      </c>
      <c r="U103" s="3">
        <v>345.01159999999999</v>
      </c>
      <c r="V103" t="s">
        <v>1</v>
      </c>
    </row>
    <row r="104" spans="5:22" x14ac:dyDescent="0.25">
      <c r="E104" t="s">
        <v>487</v>
      </c>
      <c r="F104" t="s">
        <v>730</v>
      </c>
      <c r="G104" t="s">
        <v>1</v>
      </c>
      <c r="H104" t="s">
        <v>0</v>
      </c>
      <c r="I104" t="s">
        <v>273</v>
      </c>
      <c r="J104" t="s">
        <v>274</v>
      </c>
      <c r="K104" s="38">
        <v>323</v>
      </c>
      <c r="L104" s="38">
        <v>323</v>
      </c>
      <c r="M104" t="s">
        <v>174</v>
      </c>
      <c r="N104" t="s">
        <v>175</v>
      </c>
      <c r="O104" s="3">
        <v>0</v>
      </c>
      <c r="P104" s="3">
        <v>0</v>
      </c>
      <c r="Q104" s="3">
        <v>240.5</v>
      </c>
      <c r="R104" s="3">
        <v>31.265000000000001</v>
      </c>
      <c r="S104" s="3">
        <v>0</v>
      </c>
      <c r="T104" s="3">
        <v>0</v>
      </c>
      <c r="U104" s="3">
        <v>271.76499999999999</v>
      </c>
      <c r="V104" t="s">
        <v>1</v>
      </c>
    </row>
    <row r="105" spans="5:22" x14ac:dyDescent="0.25">
      <c r="E105" t="s">
        <v>487</v>
      </c>
      <c r="F105" t="s">
        <v>730</v>
      </c>
      <c r="G105" t="s">
        <v>1</v>
      </c>
      <c r="H105" t="s">
        <v>0</v>
      </c>
      <c r="I105" t="s">
        <v>273</v>
      </c>
      <c r="J105" t="s">
        <v>274</v>
      </c>
      <c r="K105" s="38">
        <v>324</v>
      </c>
      <c r="L105" s="38">
        <v>324</v>
      </c>
      <c r="M105" t="s">
        <v>174</v>
      </c>
      <c r="N105" t="s">
        <v>175</v>
      </c>
      <c r="O105" s="3">
        <v>0</v>
      </c>
      <c r="P105" s="3">
        <v>0</v>
      </c>
      <c r="Q105" s="3">
        <v>413.06</v>
      </c>
      <c r="R105" s="3">
        <v>53.697800000000001</v>
      </c>
      <c r="S105" s="3">
        <v>0</v>
      </c>
      <c r="T105" s="3">
        <v>0</v>
      </c>
      <c r="U105" s="3">
        <v>466.75779999999997</v>
      </c>
      <c r="V105" t="s">
        <v>1</v>
      </c>
    </row>
    <row r="106" spans="5:22" x14ac:dyDescent="0.25">
      <c r="E106" t="s">
        <v>487</v>
      </c>
      <c r="F106" t="s">
        <v>557</v>
      </c>
      <c r="G106" t="s">
        <v>1</v>
      </c>
      <c r="H106" t="s">
        <v>0</v>
      </c>
      <c r="I106" t="s">
        <v>273</v>
      </c>
      <c r="J106" t="s">
        <v>274</v>
      </c>
      <c r="K106" s="38">
        <v>325</v>
      </c>
      <c r="L106" s="38">
        <v>325</v>
      </c>
      <c r="M106" t="s">
        <v>148</v>
      </c>
      <c r="N106" t="s">
        <v>30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t="s">
        <v>1</v>
      </c>
    </row>
    <row r="107" spans="5:22" x14ac:dyDescent="0.25">
      <c r="E107" t="s">
        <v>487</v>
      </c>
      <c r="F107" t="s">
        <v>557</v>
      </c>
      <c r="G107" t="s">
        <v>1</v>
      </c>
      <c r="H107" t="s">
        <v>0</v>
      </c>
      <c r="I107" t="s">
        <v>273</v>
      </c>
      <c r="J107" t="s">
        <v>274</v>
      </c>
      <c r="K107" s="38">
        <v>326</v>
      </c>
      <c r="L107" s="38">
        <v>326</v>
      </c>
      <c r="M107" t="s">
        <v>148</v>
      </c>
      <c r="N107" t="s">
        <v>30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t="s">
        <v>1</v>
      </c>
    </row>
    <row r="108" spans="5:22" x14ac:dyDescent="0.25">
      <c r="E108" t="s">
        <v>487</v>
      </c>
      <c r="F108" t="s">
        <v>557</v>
      </c>
      <c r="G108" t="s">
        <v>1</v>
      </c>
      <c r="H108" t="s">
        <v>0</v>
      </c>
      <c r="I108" t="s">
        <v>273</v>
      </c>
      <c r="J108" t="s">
        <v>274</v>
      </c>
      <c r="K108" s="38">
        <v>327</v>
      </c>
      <c r="L108" s="38">
        <v>327</v>
      </c>
      <c r="M108" t="s">
        <v>148</v>
      </c>
      <c r="N108" t="s">
        <v>30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t="s">
        <v>1</v>
      </c>
    </row>
    <row r="109" spans="5:22" x14ac:dyDescent="0.25">
      <c r="E109" t="s">
        <v>487</v>
      </c>
      <c r="F109" t="s">
        <v>557</v>
      </c>
      <c r="G109" t="s">
        <v>1</v>
      </c>
      <c r="H109" t="s">
        <v>0</v>
      </c>
      <c r="I109" t="s">
        <v>273</v>
      </c>
      <c r="J109" t="s">
        <v>274</v>
      </c>
      <c r="K109" s="38">
        <v>328</v>
      </c>
      <c r="L109" s="38">
        <v>328</v>
      </c>
      <c r="M109" t="s">
        <v>148</v>
      </c>
      <c r="N109" t="s">
        <v>30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t="s">
        <v>1</v>
      </c>
    </row>
    <row r="110" spans="5:22" x14ac:dyDescent="0.25">
      <c r="E110" t="s">
        <v>487</v>
      </c>
      <c r="F110" t="s">
        <v>557</v>
      </c>
      <c r="G110" t="s">
        <v>1</v>
      </c>
      <c r="H110" t="s">
        <v>0</v>
      </c>
      <c r="I110" t="s">
        <v>273</v>
      </c>
      <c r="J110" t="s">
        <v>274</v>
      </c>
      <c r="K110" s="38">
        <v>329</v>
      </c>
      <c r="L110" s="38">
        <v>329</v>
      </c>
      <c r="M110" t="s">
        <v>148</v>
      </c>
      <c r="N110" t="s">
        <v>30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t="s">
        <v>1</v>
      </c>
    </row>
    <row r="111" spans="5:22" x14ac:dyDescent="0.25">
      <c r="E111" t="s">
        <v>487</v>
      </c>
      <c r="F111" t="s">
        <v>557</v>
      </c>
      <c r="G111" t="s">
        <v>1</v>
      </c>
      <c r="H111" t="s">
        <v>0</v>
      </c>
      <c r="I111" t="s">
        <v>273</v>
      </c>
      <c r="J111" t="s">
        <v>274</v>
      </c>
      <c r="K111" s="38">
        <v>330</v>
      </c>
      <c r="L111" s="38">
        <v>330</v>
      </c>
      <c r="M111" t="s">
        <v>148</v>
      </c>
      <c r="N111" t="s">
        <v>30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t="s">
        <v>1</v>
      </c>
    </row>
    <row r="112" spans="5:22" x14ac:dyDescent="0.25">
      <c r="E112" t="s">
        <v>487</v>
      </c>
      <c r="F112" t="s">
        <v>557</v>
      </c>
      <c r="G112" t="s">
        <v>1</v>
      </c>
      <c r="H112" t="s">
        <v>0</v>
      </c>
      <c r="I112" t="s">
        <v>273</v>
      </c>
      <c r="J112" t="s">
        <v>274</v>
      </c>
      <c r="K112" s="38">
        <v>331</v>
      </c>
      <c r="L112" s="38">
        <v>331</v>
      </c>
      <c r="M112" t="s">
        <v>148</v>
      </c>
      <c r="N112" t="s">
        <v>30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t="s">
        <v>1</v>
      </c>
    </row>
    <row r="113" spans="5:22" x14ac:dyDescent="0.25">
      <c r="E113" t="s">
        <v>487</v>
      </c>
      <c r="F113" t="s">
        <v>557</v>
      </c>
      <c r="G113" t="s">
        <v>1</v>
      </c>
      <c r="H113" t="s">
        <v>0</v>
      </c>
      <c r="I113" t="s">
        <v>273</v>
      </c>
      <c r="J113" t="s">
        <v>274</v>
      </c>
      <c r="K113" s="38">
        <v>332</v>
      </c>
      <c r="L113" s="38">
        <v>332</v>
      </c>
      <c r="M113" t="s">
        <v>148</v>
      </c>
      <c r="N113" t="s">
        <v>30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t="s">
        <v>1</v>
      </c>
    </row>
    <row r="114" spans="5:22" x14ac:dyDescent="0.25">
      <c r="E114" t="s">
        <v>487</v>
      </c>
      <c r="F114" t="s">
        <v>536</v>
      </c>
      <c r="G114" t="s">
        <v>1</v>
      </c>
      <c r="H114" t="s">
        <v>0</v>
      </c>
      <c r="I114" t="s">
        <v>273</v>
      </c>
      <c r="J114" t="s">
        <v>274</v>
      </c>
      <c r="K114" s="38">
        <v>335</v>
      </c>
      <c r="L114" s="38">
        <v>335</v>
      </c>
      <c r="M114" t="s">
        <v>209</v>
      </c>
      <c r="N114" t="s">
        <v>210</v>
      </c>
      <c r="O114" s="3">
        <v>0</v>
      </c>
      <c r="P114" s="3">
        <v>0</v>
      </c>
      <c r="Q114" s="3">
        <v>3120</v>
      </c>
      <c r="R114" s="3">
        <v>405.6</v>
      </c>
      <c r="S114" s="3">
        <v>0</v>
      </c>
      <c r="T114" s="3">
        <v>0</v>
      </c>
      <c r="U114" s="3">
        <v>3525.6</v>
      </c>
      <c r="V114" t="s">
        <v>1</v>
      </c>
    </row>
    <row r="115" spans="5:22" x14ac:dyDescent="0.25">
      <c r="E115" t="s">
        <v>487</v>
      </c>
      <c r="F115" t="s">
        <v>536</v>
      </c>
      <c r="G115" t="s">
        <v>1</v>
      </c>
      <c r="H115" t="s">
        <v>0</v>
      </c>
      <c r="I115" t="s">
        <v>273</v>
      </c>
      <c r="J115" t="s">
        <v>274</v>
      </c>
      <c r="K115" s="38">
        <v>336</v>
      </c>
      <c r="L115" s="38">
        <v>336</v>
      </c>
      <c r="M115" t="s">
        <v>148</v>
      </c>
      <c r="N115" t="s">
        <v>30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t="s">
        <v>1</v>
      </c>
    </row>
    <row r="116" spans="5:22" x14ac:dyDescent="0.25">
      <c r="E116" t="s">
        <v>487</v>
      </c>
      <c r="F116" t="s">
        <v>536</v>
      </c>
      <c r="G116" t="s">
        <v>1</v>
      </c>
      <c r="H116" t="s">
        <v>0</v>
      </c>
      <c r="I116" t="s">
        <v>273</v>
      </c>
      <c r="J116" t="s">
        <v>274</v>
      </c>
      <c r="K116" s="38">
        <v>337</v>
      </c>
      <c r="L116" s="38">
        <v>337</v>
      </c>
      <c r="M116" t="s">
        <v>223</v>
      </c>
      <c r="N116" t="s">
        <v>224</v>
      </c>
      <c r="O116" s="3">
        <v>0</v>
      </c>
      <c r="P116" s="3">
        <v>0</v>
      </c>
      <c r="Q116" s="3">
        <v>605</v>
      </c>
      <c r="R116" s="3">
        <v>78.650000000000006</v>
      </c>
      <c r="S116" s="3">
        <v>0</v>
      </c>
      <c r="T116" s="3">
        <v>0</v>
      </c>
      <c r="U116" s="3">
        <v>683.65</v>
      </c>
      <c r="V116" t="s">
        <v>1</v>
      </c>
    </row>
    <row r="117" spans="5:22" x14ac:dyDescent="0.25">
      <c r="E117" t="s">
        <v>487</v>
      </c>
      <c r="F117" t="s">
        <v>536</v>
      </c>
      <c r="G117" t="s">
        <v>1</v>
      </c>
      <c r="H117" t="s">
        <v>0</v>
      </c>
      <c r="I117" t="s">
        <v>273</v>
      </c>
      <c r="J117" t="s">
        <v>274</v>
      </c>
      <c r="K117" s="38">
        <v>338</v>
      </c>
      <c r="L117" s="38">
        <v>338</v>
      </c>
      <c r="M117" t="s">
        <v>237</v>
      </c>
      <c r="N117" t="s">
        <v>238</v>
      </c>
      <c r="O117" s="3">
        <v>0</v>
      </c>
      <c r="P117" s="3">
        <v>0</v>
      </c>
      <c r="Q117" s="3">
        <v>2948.87</v>
      </c>
      <c r="R117" s="3">
        <v>383.35309999999998</v>
      </c>
      <c r="S117" s="3">
        <v>0</v>
      </c>
      <c r="T117" s="3">
        <v>0</v>
      </c>
      <c r="U117" s="3">
        <v>3332.2230999999997</v>
      </c>
      <c r="V117" t="s">
        <v>1</v>
      </c>
    </row>
    <row r="118" spans="5:22" x14ac:dyDescent="0.25">
      <c r="E118" t="s">
        <v>487</v>
      </c>
      <c r="F118" t="s">
        <v>536</v>
      </c>
      <c r="G118" t="s">
        <v>1</v>
      </c>
      <c r="H118" t="s">
        <v>0</v>
      </c>
      <c r="I118" t="s">
        <v>273</v>
      </c>
      <c r="J118" t="s">
        <v>274</v>
      </c>
      <c r="K118" s="38">
        <v>339</v>
      </c>
      <c r="L118" s="38">
        <v>339</v>
      </c>
      <c r="M118" t="s">
        <v>237</v>
      </c>
      <c r="N118" t="s">
        <v>238</v>
      </c>
      <c r="O118" s="3">
        <v>0</v>
      </c>
      <c r="P118" s="3">
        <v>0</v>
      </c>
      <c r="Q118" s="3">
        <v>2875.04</v>
      </c>
      <c r="R118" s="3">
        <v>373.7552</v>
      </c>
      <c r="S118" s="3">
        <v>0</v>
      </c>
      <c r="T118" s="3">
        <v>0</v>
      </c>
      <c r="U118" s="3">
        <v>3248.7952</v>
      </c>
      <c r="V118" t="s">
        <v>1</v>
      </c>
    </row>
    <row r="119" spans="5:22" x14ac:dyDescent="0.25">
      <c r="E119" t="s">
        <v>487</v>
      </c>
      <c r="F119" t="s">
        <v>536</v>
      </c>
      <c r="G119" t="s">
        <v>1</v>
      </c>
      <c r="H119" t="s">
        <v>0</v>
      </c>
      <c r="I119" t="s">
        <v>273</v>
      </c>
      <c r="J119" t="s">
        <v>274</v>
      </c>
      <c r="K119" s="38">
        <v>340</v>
      </c>
      <c r="L119" s="38">
        <v>340</v>
      </c>
      <c r="M119" t="s">
        <v>229</v>
      </c>
      <c r="N119" t="s">
        <v>230</v>
      </c>
      <c r="O119" s="3">
        <v>0</v>
      </c>
      <c r="P119" s="3">
        <v>0</v>
      </c>
      <c r="Q119" s="3">
        <v>1578.5</v>
      </c>
      <c r="R119" s="3">
        <v>205.20500000000001</v>
      </c>
      <c r="S119" s="3">
        <v>0</v>
      </c>
      <c r="T119" s="3">
        <v>0</v>
      </c>
      <c r="U119" s="3">
        <v>1783.7049999999999</v>
      </c>
      <c r="V119" t="s">
        <v>1</v>
      </c>
    </row>
    <row r="120" spans="5:22" x14ac:dyDescent="0.25">
      <c r="E120" t="s">
        <v>487</v>
      </c>
      <c r="F120" t="s">
        <v>540</v>
      </c>
      <c r="G120" t="s">
        <v>1</v>
      </c>
      <c r="H120" t="s">
        <v>0</v>
      </c>
      <c r="I120" t="s">
        <v>273</v>
      </c>
      <c r="J120" t="s">
        <v>274</v>
      </c>
      <c r="K120" s="38">
        <v>341</v>
      </c>
      <c r="L120" s="38">
        <v>341</v>
      </c>
      <c r="M120" t="s">
        <v>180</v>
      </c>
      <c r="N120" t="s">
        <v>181</v>
      </c>
      <c r="O120" s="3">
        <v>0</v>
      </c>
      <c r="P120" s="3">
        <v>0</v>
      </c>
      <c r="Q120" s="3">
        <v>88.5</v>
      </c>
      <c r="R120" s="3">
        <v>11.505000000000001</v>
      </c>
      <c r="S120" s="3">
        <v>0</v>
      </c>
      <c r="T120" s="3">
        <v>0</v>
      </c>
      <c r="U120" s="3">
        <v>100.005</v>
      </c>
      <c r="V120" t="s">
        <v>1</v>
      </c>
    </row>
    <row r="121" spans="5:22" x14ac:dyDescent="0.25">
      <c r="E121" t="s">
        <v>487</v>
      </c>
      <c r="F121" t="s">
        <v>540</v>
      </c>
      <c r="G121" t="s">
        <v>1</v>
      </c>
      <c r="H121" t="s">
        <v>0</v>
      </c>
      <c r="I121" t="s">
        <v>273</v>
      </c>
      <c r="J121" t="s">
        <v>274</v>
      </c>
      <c r="K121" s="38">
        <v>342</v>
      </c>
      <c r="L121" s="38">
        <v>342</v>
      </c>
      <c r="M121" t="s">
        <v>148</v>
      </c>
      <c r="N121" t="s">
        <v>30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t="s">
        <v>1</v>
      </c>
    </row>
    <row r="122" spans="5:22" x14ac:dyDescent="0.25">
      <c r="E122" t="s">
        <v>487</v>
      </c>
      <c r="F122" t="s">
        <v>539</v>
      </c>
      <c r="G122" t="s">
        <v>1</v>
      </c>
      <c r="H122" t="s">
        <v>0</v>
      </c>
      <c r="I122" t="s">
        <v>273</v>
      </c>
      <c r="J122" t="s">
        <v>274</v>
      </c>
      <c r="K122" s="38">
        <v>343</v>
      </c>
      <c r="L122" s="38">
        <v>343</v>
      </c>
      <c r="M122" t="s">
        <v>239</v>
      </c>
      <c r="N122" t="s">
        <v>240</v>
      </c>
      <c r="O122" s="3">
        <v>0</v>
      </c>
      <c r="P122" s="3">
        <v>0</v>
      </c>
      <c r="Q122" s="3">
        <v>282.48</v>
      </c>
      <c r="R122" s="3">
        <v>36.7224</v>
      </c>
      <c r="S122" s="3">
        <v>0</v>
      </c>
      <c r="T122" s="3">
        <v>0</v>
      </c>
      <c r="U122" s="3">
        <v>319.20240000000001</v>
      </c>
      <c r="V122" t="s">
        <v>1</v>
      </c>
    </row>
    <row r="123" spans="5:22" x14ac:dyDescent="0.25">
      <c r="E123" t="s">
        <v>487</v>
      </c>
      <c r="F123" t="s">
        <v>539</v>
      </c>
      <c r="G123" t="s">
        <v>1</v>
      </c>
      <c r="H123" t="s">
        <v>0</v>
      </c>
      <c r="I123" t="s">
        <v>273</v>
      </c>
      <c r="J123" t="s">
        <v>274</v>
      </c>
      <c r="K123" s="38">
        <v>344</v>
      </c>
      <c r="L123" s="38">
        <v>344</v>
      </c>
      <c r="M123" t="s">
        <v>239</v>
      </c>
      <c r="N123" t="s">
        <v>240</v>
      </c>
      <c r="O123" s="3">
        <v>0</v>
      </c>
      <c r="P123" s="3">
        <v>0</v>
      </c>
      <c r="Q123" s="3">
        <v>173.74</v>
      </c>
      <c r="R123" s="3">
        <v>22.586200000000002</v>
      </c>
      <c r="S123" s="3">
        <v>0</v>
      </c>
      <c r="T123" s="3">
        <v>0</v>
      </c>
      <c r="U123" s="3">
        <v>196.3262</v>
      </c>
      <c r="V123" t="s">
        <v>1</v>
      </c>
    </row>
    <row r="124" spans="5:22" x14ac:dyDescent="0.25">
      <c r="E124" t="s">
        <v>487</v>
      </c>
      <c r="F124" t="s">
        <v>539</v>
      </c>
      <c r="G124" t="s">
        <v>1</v>
      </c>
      <c r="H124" t="s">
        <v>0</v>
      </c>
      <c r="I124" t="s">
        <v>273</v>
      </c>
      <c r="J124" t="s">
        <v>274</v>
      </c>
      <c r="K124" s="38">
        <v>345</v>
      </c>
      <c r="L124" s="38">
        <v>345</v>
      </c>
      <c r="M124" t="s">
        <v>241</v>
      </c>
      <c r="N124" t="s">
        <v>242</v>
      </c>
      <c r="O124" s="3">
        <v>0</v>
      </c>
      <c r="P124" s="3">
        <v>0</v>
      </c>
      <c r="Q124" s="3">
        <v>282.48</v>
      </c>
      <c r="R124" s="3">
        <v>36.7224</v>
      </c>
      <c r="S124" s="3">
        <v>0</v>
      </c>
      <c r="T124" s="3">
        <v>0</v>
      </c>
      <c r="U124" s="3">
        <v>319.20240000000001</v>
      </c>
      <c r="V124" t="s">
        <v>1</v>
      </c>
    </row>
    <row r="125" spans="5:22" x14ac:dyDescent="0.25">
      <c r="E125" t="s">
        <v>487</v>
      </c>
      <c r="F125" t="s">
        <v>539</v>
      </c>
      <c r="G125" t="s">
        <v>1</v>
      </c>
      <c r="H125" t="s">
        <v>0</v>
      </c>
      <c r="I125" t="s">
        <v>273</v>
      </c>
      <c r="J125" t="s">
        <v>274</v>
      </c>
      <c r="K125" s="38">
        <v>346</v>
      </c>
      <c r="L125" s="38">
        <v>346</v>
      </c>
      <c r="M125" t="s">
        <v>241</v>
      </c>
      <c r="N125" t="s">
        <v>242</v>
      </c>
      <c r="O125" s="3">
        <v>0</v>
      </c>
      <c r="P125" s="3">
        <v>0</v>
      </c>
      <c r="Q125" s="3">
        <v>282.48</v>
      </c>
      <c r="R125" s="3">
        <v>36.7224</v>
      </c>
      <c r="S125" s="3">
        <v>0</v>
      </c>
      <c r="T125" s="3">
        <v>0</v>
      </c>
      <c r="U125" s="3">
        <v>319.20240000000001</v>
      </c>
      <c r="V125" t="s">
        <v>1</v>
      </c>
    </row>
    <row r="126" spans="5:22" x14ac:dyDescent="0.25">
      <c r="E126" t="s">
        <v>487</v>
      </c>
      <c r="F126" t="s">
        <v>539</v>
      </c>
      <c r="G126" t="s">
        <v>1</v>
      </c>
      <c r="H126" t="s">
        <v>0</v>
      </c>
      <c r="I126" t="s">
        <v>273</v>
      </c>
      <c r="J126" t="s">
        <v>274</v>
      </c>
      <c r="K126" s="38">
        <v>347</v>
      </c>
      <c r="L126" s="38">
        <v>347</v>
      </c>
      <c r="M126" t="s">
        <v>243</v>
      </c>
      <c r="N126" t="s">
        <v>244</v>
      </c>
      <c r="O126" s="3">
        <v>0</v>
      </c>
      <c r="P126" s="3">
        <v>0</v>
      </c>
      <c r="Q126" s="3">
        <v>210.69</v>
      </c>
      <c r="R126" s="3">
        <v>27.389700000000001</v>
      </c>
      <c r="S126" s="3">
        <v>0</v>
      </c>
      <c r="T126" s="3">
        <v>0</v>
      </c>
      <c r="U126" s="3">
        <v>238.0797</v>
      </c>
      <c r="V126" t="s">
        <v>1</v>
      </c>
    </row>
    <row r="127" spans="5:22" x14ac:dyDescent="0.25">
      <c r="E127" t="s">
        <v>488</v>
      </c>
      <c r="F127" t="s">
        <v>731</v>
      </c>
      <c r="G127" t="s">
        <v>1</v>
      </c>
      <c r="H127" t="s">
        <v>0</v>
      </c>
      <c r="I127" t="s">
        <v>273</v>
      </c>
      <c r="J127" t="s">
        <v>274</v>
      </c>
      <c r="K127" s="38">
        <v>333</v>
      </c>
      <c r="L127" s="38">
        <v>333</v>
      </c>
      <c r="M127" t="s">
        <v>176</v>
      </c>
      <c r="N127" t="s">
        <v>177</v>
      </c>
      <c r="O127" s="3">
        <v>0</v>
      </c>
      <c r="P127" s="3">
        <v>0</v>
      </c>
      <c r="Q127" s="3">
        <v>246.79</v>
      </c>
      <c r="R127" s="3">
        <v>32.082700000000003</v>
      </c>
      <c r="S127" s="3">
        <v>0</v>
      </c>
      <c r="T127" s="3">
        <v>0</v>
      </c>
      <c r="U127" s="3">
        <v>278.87270000000001</v>
      </c>
      <c r="V127" t="s">
        <v>1</v>
      </c>
    </row>
    <row r="128" spans="5:22" x14ac:dyDescent="0.25">
      <c r="E128" t="s">
        <v>488</v>
      </c>
      <c r="F128" t="s">
        <v>731</v>
      </c>
      <c r="G128" t="s">
        <v>1</v>
      </c>
      <c r="H128" t="s">
        <v>0</v>
      </c>
      <c r="I128" t="s">
        <v>273</v>
      </c>
      <c r="J128" t="s">
        <v>274</v>
      </c>
      <c r="K128" s="38">
        <v>334</v>
      </c>
      <c r="L128" s="38">
        <v>334</v>
      </c>
      <c r="M128" t="s">
        <v>176</v>
      </c>
      <c r="N128" t="s">
        <v>177</v>
      </c>
      <c r="O128" s="3">
        <v>0</v>
      </c>
      <c r="P128" s="3">
        <v>0</v>
      </c>
      <c r="Q128" s="3">
        <v>153.33000000000001</v>
      </c>
      <c r="R128" s="3">
        <v>19.932900000000004</v>
      </c>
      <c r="S128" s="3">
        <v>0</v>
      </c>
      <c r="T128" s="3">
        <v>0</v>
      </c>
      <c r="U128" s="3">
        <v>173.2629</v>
      </c>
      <c r="V128" t="s">
        <v>1</v>
      </c>
    </row>
    <row r="129" spans="5:22" x14ac:dyDescent="0.25">
      <c r="E129" t="s">
        <v>488</v>
      </c>
      <c r="F129" t="s">
        <v>732</v>
      </c>
      <c r="G129" t="s">
        <v>1</v>
      </c>
      <c r="H129" t="s">
        <v>0</v>
      </c>
      <c r="I129" t="s">
        <v>273</v>
      </c>
      <c r="J129" t="s">
        <v>274</v>
      </c>
      <c r="K129" s="38">
        <v>348</v>
      </c>
      <c r="L129" s="38">
        <v>348</v>
      </c>
      <c r="M129" t="s">
        <v>148</v>
      </c>
      <c r="N129" t="s">
        <v>30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t="s">
        <v>1</v>
      </c>
    </row>
    <row r="130" spans="5:22" x14ac:dyDescent="0.25">
      <c r="E130" t="s">
        <v>488</v>
      </c>
      <c r="F130" t="s">
        <v>732</v>
      </c>
      <c r="G130" t="s">
        <v>1</v>
      </c>
      <c r="H130" t="s">
        <v>0</v>
      </c>
      <c r="I130" t="s">
        <v>273</v>
      </c>
      <c r="J130" t="s">
        <v>274</v>
      </c>
      <c r="K130" s="38">
        <v>349</v>
      </c>
      <c r="L130" s="38">
        <v>349</v>
      </c>
      <c r="M130" t="s">
        <v>186</v>
      </c>
      <c r="N130" t="s">
        <v>187</v>
      </c>
      <c r="O130" s="3">
        <v>0</v>
      </c>
      <c r="P130" s="3">
        <v>0</v>
      </c>
      <c r="Q130" s="3">
        <v>371.7</v>
      </c>
      <c r="R130" s="3">
        <v>48.320999999999998</v>
      </c>
      <c r="S130" s="3">
        <v>0</v>
      </c>
      <c r="T130" s="3">
        <v>0</v>
      </c>
      <c r="U130" s="3">
        <v>420.02099999999996</v>
      </c>
      <c r="V130" t="s">
        <v>1</v>
      </c>
    </row>
    <row r="131" spans="5:22" x14ac:dyDescent="0.25">
      <c r="E131" t="s">
        <v>488</v>
      </c>
      <c r="F131" t="s">
        <v>732</v>
      </c>
      <c r="G131" t="s">
        <v>1</v>
      </c>
      <c r="H131" t="s">
        <v>0</v>
      </c>
      <c r="I131" t="s">
        <v>273</v>
      </c>
      <c r="J131" t="s">
        <v>274</v>
      </c>
      <c r="K131" s="38">
        <v>350</v>
      </c>
      <c r="L131" s="38">
        <v>350</v>
      </c>
      <c r="M131" t="s">
        <v>148</v>
      </c>
      <c r="N131" t="s">
        <v>30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t="s">
        <v>1</v>
      </c>
    </row>
    <row r="132" spans="5:22" x14ac:dyDescent="0.25">
      <c r="E132" t="s">
        <v>488</v>
      </c>
      <c r="F132" t="s">
        <v>732</v>
      </c>
      <c r="G132" t="s">
        <v>1</v>
      </c>
      <c r="H132" t="s">
        <v>0</v>
      </c>
      <c r="I132" t="s">
        <v>273</v>
      </c>
      <c r="J132" t="s">
        <v>274</v>
      </c>
      <c r="K132" s="38">
        <v>351</v>
      </c>
      <c r="L132" s="38">
        <v>351</v>
      </c>
      <c r="M132" t="s">
        <v>245</v>
      </c>
      <c r="N132" t="s">
        <v>246</v>
      </c>
      <c r="O132" s="3">
        <v>0</v>
      </c>
      <c r="P132" s="3">
        <v>0</v>
      </c>
      <c r="Q132" s="3">
        <v>1354.15</v>
      </c>
      <c r="R132" s="3">
        <v>176.0395</v>
      </c>
      <c r="S132" s="3">
        <v>0</v>
      </c>
      <c r="T132" s="3">
        <v>0</v>
      </c>
      <c r="U132" s="3">
        <v>1530.1895000000002</v>
      </c>
      <c r="V132" t="s">
        <v>1</v>
      </c>
    </row>
    <row r="133" spans="5:22" x14ac:dyDescent="0.25">
      <c r="E133" t="s">
        <v>488</v>
      </c>
      <c r="F133" t="s">
        <v>732</v>
      </c>
      <c r="G133" t="s">
        <v>1</v>
      </c>
      <c r="H133" t="s">
        <v>0</v>
      </c>
      <c r="I133" t="s">
        <v>273</v>
      </c>
      <c r="J133" t="s">
        <v>274</v>
      </c>
      <c r="K133" s="38">
        <v>352</v>
      </c>
      <c r="L133" s="38">
        <v>352</v>
      </c>
      <c r="M133" t="s">
        <v>186</v>
      </c>
      <c r="N133" t="s">
        <v>187</v>
      </c>
      <c r="O133" s="3">
        <v>0</v>
      </c>
      <c r="P133" s="3">
        <v>0</v>
      </c>
      <c r="Q133" s="3">
        <v>192</v>
      </c>
      <c r="R133" s="3">
        <v>24.96</v>
      </c>
      <c r="S133" s="3">
        <v>0</v>
      </c>
      <c r="T133" s="3">
        <v>0</v>
      </c>
      <c r="U133" s="3">
        <v>216.96</v>
      </c>
      <c r="V133" t="s">
        <v>1</v>
      </c>
    </row>
    <row r="134" spans="5:22" x14ac:dyDescent="0.25">
      <c r="E134" t="s">
        <v>488</v>
      </c>
      <c r="F134" t="s">
        <v>541</v>
      </c>
      <c r="G134" t="s">
        <v>1</v>
      </c>
      <c r="H134" t="s">
        <v>0</v>
      </c>
      <c r="I134" t="s">
        <v>273</v>
      </c>
      <c r="J134" t="s">
        <v>274</v>
      </c>
      <c r="K134" s="38">
        <v>353</v>
      </c>
      <c r="L134" s="38">
        <v>353</v>
      </c>
      <c r="M134" t="s">
        <v>211</v>
      </c>
      <c r="N134" t="s">
        <v>212</v>
      </c>
      <c r="O134" s="3">
        <v>0</v>
      </c>
      <c r="P134" s="3">
        <v>0</v>
      </c>
      <c r="Q134" s="3">
        <v>910</v>
      </c>
      <c r="R134" s="3">
        <v>118.3</v>
      </c>
      <c r="S134" s="3">
        <v>0</v>
      </c>
      <c r="T134" s="3">
        <v>0</v>
      </c>
      <c r="U134" s="3">
        <v>1028.3</v>
      </c>
      <c r="V134" t="s">
        <v>1</v>
      </c>
    </row>
    <row r="135" spans="5:22" x14ac:dyDescent="0.25">
      <c r="E135" t="s">
        <v>488</v>
      </c>
      <c r="F135" t="s">
        <v>543</v>
      </c>
      <c r="G135" t="s">
        <v>1</v>
      </c>
      <c r="H135" t="s">
        <v>0</v>
      </c>
      <c r="I135" t="s">
        <v>273</v>
      </c>
      <c r="J135" t="s">
        <v>274</v>
      </c>
      <c r="K135" s="38">
        <v>354</v>
      </c>
      <c r="L135" s="38">
        <v>354</v>
      </c>
      <c r="M135" t="s">
        <v>200</v>
      </c>
      <c r="N135" t="s">
        <v>201</v>
      </c>
      <c r="O135" s="3">
        <v>0</v>
      </c>
      <c r="P135" s="3">
        <v>0</v>
      </c>
      <c r="Q135" s="3">
        <v>469.84</v>
      </c>
      <c r="R135" s="3">
        <v>61.0792</v>
      </c>
      <c r="S135" s="3">
        <v>0</v>
      </c>
      <c r="T135" s="3">
        <v>0</v>
      </c>
      <c r="U135" s="3">
        <v>530.91919999999993</v>
      </c>
      <c r="V135" t="s">
        <v>1</v>
      </c>
    </row>
    <row r="136" spans="5:22" x14ac:dyDescent="0.25">
      <c r="E136" t="s">
        <v>488</v>
      </c>
      <c r="F136" t="s">
        <v>543</v>
      </c>
      <c r="G136" t="s">
        <v>1</v>
      </c>
      <c r="H136" t="s">
        <v>0</v>
      </c>
      <c r="I136" t="s">
        <v>273</v>
      </c>
      <c r="J136" t="s">
        <v>274</v>
      </c>
      <c r="K136" s="38">
        <v>355</v>
      </c>
      <c r="L136" s="38">
        <v>355</v>
      </c>
      <c r="M136" t="s">
        <v>247</v>
      </c>
      <c r="N136" t="s">
        <v>248</v>
      </c>
      <c r="O136" s="3">
        <v>0</v>
      </c>
      <c r="P136" s="3">
        <v>0</v>
      </c>
      <c r="Q136" s="3">
        <v>1200</v>
      </c>
      <c r="R136" s="3">
        <v>156</v>
      </c>
      <c r="S136" s="3">
        <v>0</v>
      </c>
      <c r="T136" s="3">
        <v>0</v>
      </c>
      <c r="U136" s="3">
        <v>1356</v>
      </c>
      <c r="V136" t="s">
        <v>1</v>
      </c>
    </row>
    <row r="137" spans="5:22" x14ac:dyDescent="0.25">
      <c r="E137" t="s">
        <v>488</v>
      </c>
      <c r="F137" t="s">
        <v>544</v>
      </c>
      <c r="G137" t="s">
        <v>1</v>
      </c>
      <c r="H137" t="s">
        <v>0</v>
      </c>
      <c r="I137" t="s">
        <v>273</v>
      </c>
      <c r="J137" t="s">
        <v>274</v>
      </c>
      <c r="K137" s="38">
        <v>356</v>
      </c>
      <c r="L137" s="38">
        <v>356</v>
      </c>
      <c r="M137" t="s">
        <v>211</v>
      </c>
      <c r="N137" t="s">
        <v>212</v>
      </c>
      <c r="O137" s="3">
        <v>0</v>
      </c>
      <c r="P137" s="3">
        <v>0</v>
      </c>
      <c r="Q137" s="3">
        <v>973.5</v>
      </c>
      <c r="R137" s="3">
        <v>126.55500000000001</v>
      </c>
      <c r="S137" s="3">
        <v>0</v>
      </c>
      <c r="T137" s="3">
        <v>0</v>
      </c>
      <c r="U137" s="3">
        <v>1100.0550000000001</v>
      </c>
      <c r="V137" t="s">
        <v>1</v>
      </c>
    </row>
    <row r="138" spans="5:22" x14ac:dyDescent="0.25">
      <c r="E138" t="s">
        <v>488</v>
      </c>
      <c r="F138" t="s">
        <v>544</v>
      </c>
      <c r="G138" t="s">
        <v>1</v>
      </c>
      <c r="H138" t="s">
        <v>0</v>
      </c>
      <c r="I138" t="s">
        <v>273</v>
      </c>
      <c r="J138" t="s">
        <v>274</v>
      </c>
      <c r="K138" s="38">
        <v>357</v>
      </c>
      <c r="L138" s="38">
        <v>357</v>
      </c>
      <c r="M138" t="s">
        <v>223</v>
      </c>
      <c r="N138" t="s">
        <v>224</v>
      </c>
      <c r="O138" s="3">
        <v>0</v>
      </c>
      <c r="P138" s="3">
        <v>0</v>
      </c>
      <c r="Q138" s="3">
        <v>975</v>
      </c>
      <c r="R138" s="3">
        <v>126.75</v>
      </c>
      <c r="S138" s="3">
        <v>0</v>
      </c>
      <c r="T138" s="3">
        <v>0</v>
      </c>
      <c r="U138" s="3">
        <v>1101.75</v>
      </c>
      <c r="V138" t="s">
        <v>1</v>
      </c>
    </row>
    <row r="139" spans="5:22" x14ac:dyDescent="0.25">
      <c r="E139" t="s">
        <v>488</v>
      </c>
      <c r="F139" t="s">
        <v>545</v>
      </c>
      <c r="G139" t="s">
        <v>1</v>
      </c>
      <c r="H139" t="s">
        <v>0</v>
      </c>
      <c r="I139" t="s">
        <v>273</v>
      </c>
      <c r="J139" t="s">
        <v>274</v>
      </c>
      <c r="K139" s="38">
        <v>358</v>
      </c>
      <c r="L139" s="38">
        <v>358</v>
      </c>
      <c r="M139" t="s">
        <v>148</v>
      </c>
      <c r="N139" t="s">
        <v>30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t="s">
        <v>1</v>
      </c>
    </row>
    <row r="140" spans="5:22" x14ac:dyDescent="0.25">
      <c r="E140" t="s">
        <v>488</v>
      </c>
      <c r="F140" t="s">
        <v>545</v>
      </c>
      <c r="G140" t="s">
        <v>1</v>
      </c>
      <c r="H140" t="s">
        <v>0</v>
      </c>
      <c r="I140" t="s">
        <v>273</v>
      </c>
      <c r="J140" t="s">
        <v>274</v>
      </c>
      <c r="K140" s="38">
        <v>359</v>
      </c>
      <c r="L140" s="38">
        <v>359</v>
      </c>
      <c r="M140" t="s">
        <v>223</v>
      </c>
      <c r="N140" t="s">
        <v>224</v>
      </c>
      <c r="O140" s="3">
        <v>0</v>
      </c>
      <c r="P140" s="3">
        <v>0</v>
      </c>
      <c r="Q140" s="3">
        <v>498</v>
      </c>
      <c r="R140" s="3">
        <v>64.740000000000009</v>
      </c>
      <c r="S140" s="3">
        <v>0</v>
      </c>
      <c r="T140" s="3">
        <v>0</v>
      </c>
      <c r="U140" s="3">
        <v>562.74</v>
      </c>
      <c r="V140" t="s">
        <v>1</v>
      </c>
    </row>
    <row r="141" spans="5:22" x14ac:dyDescent="0.25">
      <c r="E141" t="s">
        <v>488</v>
      </c>
      <c r="F141" t="s">
        <v>546</v>
      </c>
      <c r="G141" t="s">
        <v>1</v>
      </c>
      <c r="H141" t="s">
        <v>0</v>
      </c>
      <c r="I141" t="s">
        <v>273</v>
      </c>
      <c r="J141" t="s">
        <v>274</v>
      </c>
      <c r="K141" s="38">
        <v>360</v>
      </c>
      <c r="L141" s="38">
        <v>360</v>
      </c>
      <c r="M141" t="s">
        <v>211</v>
      </c>
      <c r="N141" t="s">
        <v>212</v>
      </c>
      <c r="O141" s="3">
        <v>0</v>
      </c>
      <c r="P141" s="3">
        <v>0</v>
      </c>
      <c r="Q141" s="3">
        <v>228</v>
      </c>
      <c r="R141" s="3">
        <v>29.64</v>
      </c>
      <c r="S141" s="3">
        <v>0</v>
      </c>
      <c r="T141" s="3">
        <v>0</v>
      </c>
      <c r="U141" s="3">
        <v>257.64</v>
      </c>
      <c r="V141" t="s">
        <v>1</v>
      </c>
    </row>
    <row r="142" spans="5:22" x14ac:dyDescent="0.25">
      <c r="E142" t="s">
        <v>488</v>
      </c>
      <c r="F142" t="s">
        <v>546</v>
      </c>
      <c r="G142" t="s">
        <v>1</v>
      </c>
      <c r="H142" t="s">
        <v>0</v>
      </c>
      <c r="I142" t="s">
        <v>273</v>
      </c>
      <c r="J142" t="s">
        <v>274</v>
      </c>
      <c r="K142" s="38">
        <v>361</v>
      </c>
      <c r="L142" s="38">
        <v>361</v>
      </c>
      <c r="M142" t="s">
        <v>249</v>
      </c>
      <c r="N142" t="s">
        <v>250</v>
      </c>
      <c r="O142" s="3">
        <v>0</v>
      </c>
      <c r="P142" s="3">
        <v>0</v>
      </c>
      <c r="Q142" s="3">
        <v>579.58000000000004</v>
      </c>
      <c r="R142" s="3">
        <v>75.345400000000012</v>
      </c>
      <c r="S142" s="3">
        <v>0</v>
      </c>
      <c r="T142" s="3">
        <v>0</v>
      </c>
      <c r="U142" s="3">
        <v>654.92540000000008</v>
      </c>
      <c r="V142" t="s">
        <v>1</v>
      </c>
    </row>
    <row r="143" spans="5:22" x14ac:dyDescent="0.25">
      <c r="E143" t="s">
        <v>488</v>
      </c>
      <c r="F143" t="s">
        <v>549</v>
      </c>
      <c r="G143" t="s">
        <v>1</v>
      </c>
      <c r="H143" t="s">
        <v>0</v>
      </c>
      <c r="I143" t="s">
        <v>273</v>
      </c>
      <c r="J143" t="s">
        <v>274</v>
      </c>
      <c r="K143" s="38">
        <v>362</v>
      </c>
      <c r="L143" s="38">
        <v>362</v>
      </c>
      <c r="M143" t="s">
        <v>148</v>
      </c>
      <c r="N143" t="s">
        <v>30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t="s">
        <v>1</v>
      </c>
    </row>
    <row r="144" spans="5:22" x14ac:dyDescent="0.25">
      <c r="E144" t="s">
        <v>488</v>
      </c>
      <c r="F144" t="s">
        <v>549</v>
      </c>
      <c r="G144" t="s">
        <v>1</v>
      </c>
      <c r="H144" t="s">
        <v>0</v>
      </c>
      <c r="I144" t="s">
        <v>273</v>
      </c>
      <c r="J144" t="s">
        <v>274</v>
      </c>
      <c r="K144" s="38">
        <v>363</v>
      </c>
      <c r="L144" s="38">
        <v>363</v>
      </c>
      <c r="M144" t="s">
        <v>251</v>
      </c>
      <c r="N144" t="s">
        <v>252</v>
      </c>
      <c r="O144" s="3">
        <v>0</v>
      </c>
      <c r="P144" s="3">
        <v>0</v>
      </c>
      <c r="Q144" s="3">
        <v>1176.48</v>
      </c>
      <c r="R144" s="3">
        <v>152.94240000000002</v>
      </c>
      <c r="S144" s="3">
        <v>0</v>
      </c>
      <c r="T144" s="3">
        <v>0</v>
      </c>
      <c r="U144" s="3">
        <v>1329.4223999999999</v>
      </c>
      <c r="V144" t="s">
        <v>1</v>
      </c>
    </row>
    <row r="145" spans="5:22" x14ac:dyDescent="0.25">
      <c r="E145" t="s">
        <v>488</v>
      </c>
      <c r="F145" t="s">
        <v>549</v>
      </c>
      <c r="G145" t="s">
        <v>1</v>
      </c>
      <c r="H145" t="s">
        <v>0</v>
      </c>
      <c r="I145" t="s">
        <v>273</v>
      </c>
      <c r="J145" t="s">
        <v>274</v>
      </c>
      <c r="K145" s="38">
        <v>364</v>
      </c>
      <c r="L145" s="38">
        <v>364</v>
      </c>
      <c r="M145" t="s">
        <v>217</v>
      </c>
      <c r="N145" t="s">
        <v>218</v>
      </c>
      <c r="O145" s="3">
        <v>0</v>
      </c>
      <c r="P145" s="3">
        <v>0</v>
      </c>
      <c r="Q145" s="3">
        <v>738</v>
      </c>
      <c r="R145" s="3">
        <v>95.94</v>
      </c>
      <c r="S145" s="3">
        <v>0</v>
      </c>
      <c r="T145" s="3">
        <v>0</v>
      </c>
      <c r="U145" s="3">
        <v>833.94</v>
      </c>
      <c r="V145" t="s">
        <v>1</v>
      </c>
    </row>
    <row r="146" spans="5:22" x14ac:dyDescent="0.25">
      <c r="E146" t="s">
        <v>488</v>
      </c>
      <c r="F146" t="s">
        <v>549</v>
      </c>
      <c r="G146" t="s">
        <v>1</v>
      </c>
      <c r="H146" t="s">
        <v>0</v>
      </c>
      <c r="I146" t="s">
        <v>273</v>
      </c>
      <c r="J146" t="s">
        <v>274</v>
      </c>
      <c r="K146" s="38">
        <v>365</v>
      </c>
      <c r="L146" s="38">
        <v>365</v>
      </c>
      <c r="M146" t="s">
        <v>253</v>
      </c>
      <c r="N146" t="s">
        <v>254</v>
      </c>
      <c r="O146" s="3">
        <v>0</v>
      </c>
      <c r="P146" s="3">
        <v>0</v>
      </c>
      <c r="Q146" s="3">
        <v>123</v>
      </c>
      <c r="R146" s="3">
        <v>15.99</v>
      </c>
      <c r="S146" s="3">
        <v>0</v>
      </c>
      <c r="T146" s="3">
        <v>0</v>
      </c>
      <c r="U146" s="3">
        <v>138.99</v>
      </c>
      <c r="V146" t="s">
        <v>1</v>
      </c>
    </row>
    <row r="147" spans="5:22" x14ac:dyDescent="0.25">
      <c r="E147" t="s">
        <v>488</v>
      </c>
      <c r="F147" t="s">
        <v>550</v>
      </c>
      <c r="G147" t="s">
        <v>1</v>
      </c>
      <c r="H147" t="s">
        <v>0</v>
      </c>
      <c r="I147" t="s">
        <v>273</v>
      </c>
      <c r="J147" t="s">
        <v>274</v>
      </c>
      <c r="K147" s="38">
        <v>366</v>
      </c>
      <c r="L147" s="38">
        <v>366</v>
      </c>
      <c r="M147" t="s">
        <v>255</v>
      </c>
      <c r="N147" t="s">
        <v>256</v>
      </c>
      <c r="O147" s="3">
        <v>0</v>
      </c>
      <c r="P147" s="3">
        <v>0</v>
      </c>
      <c r="Q147" s="3">
        <v>324</v>
      </c>
      <c r="R147" s="3">
        <v>42.120000000000005</v>
      </c>
      <c r="S147" s="3">
        <v>0</v>
      </c>
      <c r="T147" s="3">
        <v>0</v>
      </c>
      <c r="U147" s="3">
        <v>366.12</v>
      </c>
      <c r="V147" t="s">
        <v>1</v>
      </c>
    </row>
    <row r="148" spans="5:22" x14ac:dyDescent="0.25">
      <c r="E148" t="s">
        <v>488</v>
      </c>
      <c r="F148" t="s">
        <v>550</v>
      </c>
      <c r="G148" t="s">
        <v>1</v>
      </c>
      <c r="H148" t="s">
        <v>0</v>
      </c>
      <c r="I148" t="s">
        <v>273</v>
      </c>
      <c r="J148" t="s">
        <v>274</v>
      </c>
      <c r="K148" s="38">
        <v>367</v>
      </c>
      <c r="L148" s="38">
        <v>367</v>
      </c>
      <c r="M148" t="s">
        <v>257</v>
      </c>
      <c r="N148" t="s">
        <v>258</v>
      </c>
      <c r="O148" s="3">
        <v>0</v>
      </c>
      <c r="P148" s="3">
        <v>0</v>
      </c>
      <c r="Q148" s="3">
        <v>799</v>
      </c>
      <c r="R148" s="3">
        <v>103.87</v>
      </c>
      <c r="S148" s="3">
        <v>0</v>
      </c>
      <c r="T148" s="3">
        <v>0</v>
      </c>
      <c r="U148" s="3">
        <v>902.87</v>
      </c>
      <c r="V148" t="s">
        <v>1</v>
      </c>
    </row>
    <row r="149" spans="5:22" x14ac:dyDescent="0.25">
      <c r="E149" t="s">
        <v>488</v>
      </c>
      <c r="F149" t="s">
        <v>550</v>
      </c>
      <c r="G149" t="s">
        <v>1</v>
      </c>
      <c r="H149" t="s">
        <v>0</v>
      </c>
      <c r="I149" t="s">
        <v>273</v>
      </c>
      <c r="J149" t="s">
        <v>274</v>
      </c>
      <c r="K149" s="38">
        <v>368</v>
      </c>
      <c r="L149" s="38">
        <v>368</v>
      </c>
      <c r="M149" t="s">
        <v>184</v>
      </c>
      <c r="N149" t="s">
        <v>185</v>
      </c>
      <c r="O149" s="3">
        <v>0</v>
      </c>
      <c r="P149" s="3">
        <v>0</v>
      </c>
      <c r="Q149" s="3">
        <v>151.33000000000001</v>
      </c>
      <c r="R149" s="3">
        <v>19.672900000000002</v>
      </c>
      <c r="S149" s="3">
        <v>0</v>
      </c>
      <c r="T149" s="3">
        <v>0</v>
      </c>
      <c r="U149" s="3">
        <v>171.00290000000001</v>
      </c>
      <c r="V149" t="s">
        <v>1</v>
      </c>
    </row>
    <row r="150" spans="5:22" x14ac:dyDescent="0.25">
      <c r="E150" t="s">
        <v>488</v>
      </c>
      <c r="F150" t="s">
        <v>561</v>
      </c>
      <c r="G150" t="s">
        <v>1</v>
      </c>
      <c r="H150" t="s">
        <v>0</v>
      </c>
      <c r="I150" t="s">
        <v>273</v>
      </c>
      <c r="J150" t="s">
        <v>274</v>
      </c>
      <c r="K150" s="38">
        <v>369</v>
      </c>
      <c r="L150" s="38">
        <v>369</v>
      </c>
      <c r="M150" t="s">
        <v>186</v>
      </c>
      <c r="N150" t="s">
        <v>187</v>
      </c>
      <c r="O150" s="3">
        <v>0</v>
      </c>
      <c r="P150" s="3">
        <v>0</v>
      </c>
      <c r="Q150" s="3">
        <v>199.1</v>
      </c>
      <c r="R150" s="3">
        <v>25.882999999999999</v>
      </c>
      <c r="S150" s="3">
        <v>0</v>
      </c>
      <c r="T150" s="3">
        <v>0</v>
      </c>
      <c r="U150" s="3">
        <v>224.983</v>
      </c>
      <c r="V150" t="s">
        <v>1</v>
      </c>
    </row>
    <row r="151" spans="5:22" x14ac:dyDescent="0.25">
      <c r="E151" t="s">
        <v>488</v>
      </c>
      <c r="F151" t="s">
        <v>345</v>
      </c>
      <c r="G151" t="s">
        <v>1</v>
      </c>
      <c r="H151" t="s">
        <v>0</v>
      </c>
      <c r="I151" t="s">
        <v>273</v>
      </c>
      <c r="J151" t="s">
        <v>274</v>
      </c>
      <c r="K151" s="38">
        <v>370</v>
      </c>
      <c r="L151" s="38">
        <v>370</v>
      </c>
      <c r="M151" t="s">
        <v>255</v>
      </c>
      <c r="N151" t="s">
        <v>256</v>
      </c>
      <c r="O151" s="3">
        <v>0</v>
      </c>
      <c r="P151" s="3">
        <v>0</v>
      </c>
      <c r="Q151" s="3">
        <v>324</v>
      </c>
      <c r="R151" s="3">
        <v>42.120000000000005</v>
      </c>
      <c r="S151" s="3">
        <v>0</v>
      </c>
      <c r="T151" s="3">
        <v>0</v>
      </c>
      <c r="U151" s="3">
        <v>366.12</v>
      </c>
      <c r="V151" t="s">
        <v>1</v>
      </c>
    </row>
    <row r="152" spans="5:22" x14ac:dyDescent="0.25">
      <c r="E152" t="s">
        <v>488</v>
      </c>
      <c r="F152" t="s">
        <v>551</v>
      </c>
      <c r="G152" t="s">
        <v>1</v>
      </c>
      <c r="H152" t="s">
        <v>0</v>
      </c>
      <c r="I152" t="s">
        <v>273</v>
      </c>
      <c r="J152" t="s">
        <v>274</v>
      </c>
      <c r="K152" s="38">
        <v>371</v>
      </c>
      <c r="L152" s="38">
        <v>371</v>
      </c>
      <c r="M152" t="s">
        <v>148</v>
      </c>
      <c r="N152" t="s">
        <v>30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t="s">
        <v>1</v>
      </c>
    </row>
    <row r="153" spans="5:22" x14ac:dyDescent="0.25">
      <c r="E153" t="s">
        <v>488</v>
      </c>
      <c r="F153" t="s">
        <v>551</v>
      </c>
      <c r="G153" t="s">
        <v>1</v>
      </c>
      <c r="H153" t="s">
        <v>0</v>
      </c>
      <c r="I153" t="s">
        <v>273</v>
      </c>
      <c r="J153" t="s">
        <v>274</v>
      </c>
      <c r="K153" s="38">
        <v>372</v>
      </c>
      <c r="L153" s="38">
        <v>372</v>
      </c>
      <c r="M153" t="s">
        <v>148</v>
      </c>
      <c r="N153" t="s">
        <v>30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t="s">
        <v>1</v>
      </c>
    </row>
    <row r="154" spans="5:22" x14ac:dyDescent="0.25">
      <c r="E154" t="s">
        <v>488</v>
      </c>
      <c r="F154" t="s">
        <v>551</v>
      </c>
      <c r="G154" t="s">
        <v>1</v>
      </c>
      <c r="H154" t="s">
        <v>0</v>
      </c>
      <c r="I154" t="s">
        <v>273</v>
      </c>
      <c r="J154" t="s">
        <v>274</v>
      </c>
      <c r="K154" s="38">
        <v>373</v>
      </c>
      <c r="L154" s="38">
        <v>373</v>
      </c>
      <c r="M154" t="s">
        <v>225</v>
      </c>
      <c r="N154" t="s">
        <v>226</v>
      </c>
      <c r="O154" s="3">
        <v>0</v>
      </c>
      <c r="P154" s="3">
        <v>0</v>
      </c>
      <c r="Q154" s="3">
        <v>119.34</v>
      </c>
      <c r="R154" s="3">
        <v>15.514200000000001</v>
      </c>
      <c r="S154" s="3">
        <v>0</v>
      </c>
      <c r="T154" s="3">
        <v>0</v>
      </c>
      <c r="U154" s="3">
        <v>134.85419999999999</v>
      </c>
      <c r="V154" t="s">
        <v>1</v>
      </c>
    </row>
    <row r="155" spans="5:22" x14ac:dyDescent="0.25">
      <c r="E155" t="s">
        <v>488</v>
      </c>
      <c r="F155" t="s">
        <v>552</v>
      </c>
      <c r="G155" t="s">
        <v>1</v>
      </c>
      <c r="H155" t="s">
        <v>0</v>
      </c>
      <c r="I155" t="s">
        <v>273</v>
      </c>
      <c r="J155" t="s">
        <v>274</v>
      </c>
      <c r="K155" s="38">
        <v>374</v>
      </c>
      <c r="L155" s="38">
        <v>374</v>
      </c>
      <c r="M155" t="s">
        <v>253</v>
      </c>
      <c r="N155" t="s">
        <v>254</v>
      </c>
      <c r="O155" s="3">
        <v>0</v>
      </c>
      <c r="P155" s="3">
        <v>0</v>
      </c>
      <c r="Q155" s="3">
        <v>37.159999999999997</v>
      </c>
      <c r="R155" s="3">
        <v>4.8308</v>
      </c>
      <c r="S155" s="3">
        <v>0</v>
      </c>
      <c r="T155" s="3">
        <v>0</v>
      </c>
      <c r="U155" s="3">
        <v>41.990799999999993</v>
      </c>
      <c r="V155" t="s">
        <v>1</v>
      </c>
    </row>
    <row r="156" spans="5:22" x14ac:dyDescent="0.25">
      <c r="E156" t="s">
        <v>488</v>
      </c>
      <c r="F156" t="s">
        <v>552</v>
      </c>
      <c r="G156" t="s">
        <v>1</v>
      </c>
      <c r="H156" t="s">
        <v>0</v>
      </c>
      <c r="I156" t="s">
        <v>273</v>
      </c>
      <c r="J156" t="s">
        <v>274</v>
      </c>
      <c r="K156" s="38">
        <v>375</v>
      </c>
      <c r="L156" s="38">
        <v>375</v>
      </c>
      <c r="M156" t="s">
        <v>253</v>
      </c>
      <c r="N156" t="s">
        <v>254</v>
      </c>
      <c r="O156" s="3">
        <v>0</v>
      </c>
      <c r="P156" s="3">
        <v>0</v>
      </c>
      <c r="Q156" s="3">
        <v>120.16</v>
      </c>
      <c r="R156" s="3">
        <v>15.620800000000001</v>
      </c>
      <c r="S156" s="3">
        <v>0</v>
      </c>
      <c r="T156" s="3">
        <v>0</v>
      </c>
      <c r="U156" s="3">
        <v>135.7808</v>
      </c>
      <c r="V156" t="s">
        <v>1</v>
      </c>
    </row>
    <row r="157" spans="5:22" x14ac:dyDescent="0.25">
      <c r="E157" t="s">
        <v>488</v>
      </c>
      <c r="F157" t="s">
        <v>552</v>
      </c>
      <c r="G157" t="s">
        <v>1</v>
      </c>
      <c r="H157" t="s">
        <v>0</v>
      </c>
      <c r="I157" t="s">
        <v>273</v>
      </c>
      <c r="J157" t="s">
        <v>274</v>
      </c>
      <c r="K157" s="38">
        <v>376</v>
      </c>
      <c r="L157" s="38">
        <v>376</v>
      </c>
      <c r="M157" t="s">
        <v>217</v>
      </c>
      <c r="N157" t="s">
        <v>218</v>
      </c>
      <c r="O157" s="3">
        <v>0</v>
      </c>
      <c r="P157" s="3">
        <v>0</v>
      </c>
      <c r="Q157" s="3">
        <v>1944</v>
      </c>
      <c r="R157" s="3">
        <v>252.72</v>
      </c>
      <c r="S157" s="3">
        <v>0</v>
      </c>
      <c r="T157" s="3">
        <v>0</v>
      </c>
      <c r="U157" s="3">
        <v>2196.7199999999998</v>
      </c>
      <c r="V157" t="s">
        <v>1</v>
      </c>
    </row>
    <row r="158" spans="5:22" x14ac:dyDescent="0.25">
      <c r="E158" t="s">
        <v>488</v>
      </c>
      <c r="F158" t="s">
        <v>733</v>
      </c>
      <c r="G158" t="s">
        <v>1</v>
      </c>
      <c r="H158" t="s">
        <v>0</v>
      </c>
      <c r="I158" t="s">
        <v>273</v>
      </c>
      <c r="J158" t="s">
        <v>274</v>
      </c>
      <c r="K158" s="38">
        <v>377</v>
      </c>
      <c r="L158" s="38">
        <v>377</v>
      </c>
      <c r="M158" t="s">
        <v>221</v>
      </c>
      <c r="N158" t="s">
        <v>222</v>
      </c>
      <c r="O158" s="3">
        <v>0</v>
      </c>
      <c r="P158" s="3">
        <v>0</v>
      </c>
      <c r="Q158" s="3">
        <v>990</v>
      </c>
      <c r="R158" s="3">
        <v>128.70000000000002</v>
      </c>
      <c r="S158" s="3">
        <v>0</v>
      </c>
      <c r="T158" s="3">
        <v>0</v>
      </c>
      <c r="U158" s="3">
        <v>1118.7</v>
      </c>
      <c r="V158" t="s">
        <v>1</v>
      </c>
    </row>
    <row r="159" spans="5:22" x14ac:dyDescent="0.25">
      <c r="E159" t="s">
        <v>488</v>
      </c>
      <c r="F159" t="s">
        <v>733</v>
      </c>
      <c r="G159" t="s">
        <v>1</v>
      </c>
      <c r="H159" t="s">
        <v>0</v>
      </c>
      <c r="I159" t="s">
        <v>273</v>
      </c>
      <c r="J159" t="s">
        <v>274</v>
      </c>
      <c r="K159" s="38">
        <v>378</v>
      </c>
      <c r="L159" s="38">
        <v>378</v>
      </c>
      <c r="M159" t="s">
        <v>257</v>
      </c>
      <c r="N159" t="s">
        <v>258</v>
      </c>
      <c r="O159" s="3">
        <v>0</v>
      </c>
      <c r="P159" s="3">
        <v>0</v>
      </c>
      <c r="Q159" s="3">
        <v>225</v>
      </c>
      <c r="R159" s="3">
        <v>29.25</v>
      </c>
      <c r="S159" s="3">
        <v>0</v>
      </c>
      <c r="T159" s="3">
        <v>0</v>
      </c>
      <c r="U159" s="3">
        <v>254.25</v>
      </c>
      <c r="V159" t="s">
        <v>1</v>
      </c>
    </row>
    <row r="160" spans="5:22" x14ac:dyDescent="0.25">
      <c r="E160" t="s">
        <v>488</v>
      </c>
      <c r="F160" t="s">
        <v>733</v>
      </c>
      <c r="G160" t="s">
        <v>1</v>
      </c>
      <c r="H160" t="s">
        <v>0</v>
      </c>
      <c r="I160" t="s">
        <v>273</v>
      </c>
      <c r="J160" t="s">
        <v>274</v>
      </c>
      <c r="K160" s="38">
        <v>379</v>
      </c>
      <c r="L160" s="38">
        <v>379</v>
      </c>
      <c r="M160" t="s">
        <v>148</v>
      </c>
      <c r="N160" t="s">
        <v>30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t="s">
        <v>1</v>
      </c>
    </row>
    <row r="161" spans="5:22" x14ac:dyDescent="0.25">
      <c r="E161" t="s">
        <v>488</v>
      </c>
      <c r="F161" t="s">
        <v>733</v>
      </c>
      <c r="G161" t="s">
        <v>1</v>
      </c>
      <c r="H161" t="s">
        <v>0</v>
      </c>
      <c r="I161" t="s">
        <v>273</v>
      </c>
      <c r="J161" t="s">
        <v>274</v>
      </c>
      <c r="K161" s="38">
        <v>380</v>
      </c>
      <c r="L161" s="38">
        <v>380</v>
      </c>
      <c r="M161" t="s">
        <v>227</v>
      </c>
      <c r="N161" t="s">
        <v>228</v>
      </c>
      <c r="O161" s="3">
        <v>0</v>
      </c>
      <c r="P161" s="3">
        <v>0</v>
      </c>
      <c r="Q161" s="3">
        <v>31.2</v>
      </c>
      <c r="R161" s="3">
        <v>4.056</v>
      </c>
      <c r="S161" s="3">
        <v>0</v>
      </c>
      <c r="T161" s="3">
        <v>0</v>
      </c>
      <c r="U161" s="3">
        <v>35.256</v>
      </c>
      <c r="V161" t="s">
        <v>1</v>
      </c>
    </row>
    <row r="162" spans="5:22" x14ac:dyDescent="0.25">
      <c r="E162" t="s">
        <v>488</v>
      </c>
      <c r="F162" t="s">
        <v>733</v>
      </c>
      <c r="G162" t="s">
        <v>1</v>
      </c>
      <c r="H162" t="s">
        <v>0</v>
      </c>
      <c r="I162" t="s">
        <v>273</v>
      </c>
      <c r="J162" t="s">
        <v>274</v>
      </c>
      <c r="K162" s="38">
        <v>381</v>
      </c>
      <c r="L162" s="38">
        <v>381</v>
      </c>
      <c r="M162" t="s">
        <v>227</v>
      </c>
      <c r="N162" t="s">
        <v>228</v>
      </c>
      <c r="O162" s="3">
        <v>0</v>
      </c>
      <c r="P162" s="3">
        <v>0</v>
      </c>
      <c r="Q162" s="3">
        <v>25.66</v>
      </c>
      <c r="R162" s="3">
        <v>3.3358000000000003</v>
      </c>
      <c r="S162" s="3">
        <v>0</v>
      </c>
      <c r="T162" s="3">
        <v>0</v>
      </c>
      <c r="U162" s="3">
        <v>28.995799999999999</v>
      </c>
      <c r="V162" t="s">
        <v>1</v>
      </c>
    </row>
    <row r="163" spans="5:22" x14ac:dyDescent="0.25">
      <c r="E163" t="s">
        <v>488</v>
      </c>
      <c r="F163" t="s">
        <v>733</v>
      </c>
      <c r="G163" t="s">
        <v>1</v>
      </c>
      <c r="H163" t="s">
        <v>0</v>
      </c>
      <c r="I163" t="s">
        <v>273</v>
      </c>
      <c r="J163" t="s">
        <v>274</v>
      </c>
      <c r="K163" s="38">
        <v>382</v>
      </c>
      <c r="L163" s="38">
        <v>382</v>
      </c>
      <c r="M163" t="s">
        <v>148</v>
      </c>
      <c r="N163" t="s">
        <v>30</v>
      </c>
      <c r="O163" s="3">
        <v>0</v>
      </c>
      <c r="P163" s="3">
        <v>0</v>
      </c>
      <c r="R163" s="3">
        <v>0</v>
      </c>
      <c r="S163" s="3">
        <v>0</v>
      </c>
      <c r="T163" s="3">
        <v>0</v>
      </c>
      <c r="U163" s="3">
        <v>0</v>
      </c>
      <c r="V163" t="s">
        <v>1</v>
      </c>
    </row>
    <row r="164" spans="5:22" x14ac:dyDescent="0.25">
      <c r="E164" t="s">
        <v>489</v>
      </c>
      <c r="F164" t="s">
        <v>734</v>
      </c>
      <c r="G164" t="s">
        <v>1</v>
      </c>
      <c r="H164" t="s">
        <v>0</v>
      </c>
      <c r="I164" t="s">
        <v>273</v>
      </c>
      <c r="J164" t="s">
        <v>274</v>
      </c>
      <c r="K164" s="38">
        <v>383</v>
      </c>
      <c r="L164" s="38">
        <v>383</v>
      </c>
      <c r="M164" t="s">
        <v>148</v>
      </c>
      <c r="N164" t="s">
        <v>30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t="s">
        <v>1</v>
      </c>
    </row>
    <row r="165" spans="5:22" x14ac:dyDescent="0.25">
      <c r="E165" t="s">
        <v>489</v>
      </c>
      <c r="F165" t="s">
        <v>734</v>
      </c>
      <c r="G165" t="s">
        <v>1</v>
      </c>
      <c r="H165" t="s">
        <v>0</v>
      </c>
      <c r="I165" t="s">
        <v>273</v>
      </c>
      <c r="J165" t="s">
        <v>274</v>
      </c>
      <c r="K165" s="38">
        <v>384</v>
      </c>
      <c r="L165" s="38">
        <v>384</v>
      </c>
      <c r="M165" t="s">
        <v>148</v>
      </c>
      <c r="N165" t="s">
        <v>30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t="s">
        <v>1</v>
      </c>
    </row>
    <row r="166" spans="5:22" x14ac:dyDescent="0.25">
      <c r="E166" t="s">
        <v>489</v>
      </c>
      <c r="F166" t="s">
        <v>734</v>
      </c>
      <c r="G166" t="s">
        <v>1</v>
      </c>
      <c r="H166" t="s">
        <v>0</v>
      </c>
      <c r="I166" t="s">
        <v>273</v>
      </c>
      <c r="J166" t="s">
        <v>274</v>
      </c>
      <c r="K166" s="38">
        <v>385</v>
      </c>
      <c r="L166" s="38">
        <v>385</v>
      </c>
      <c r="M166" t="s">
        <v>148</v>
      </c>
      <c r="N166" t="s">
        <v>30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t="s">
        <v>1</v>
      </c>
    </row>
    <row r="167" spans="5:22" x14ac:dyDescent="0.25">
      <c r="E167" t="s">
        <v>489</v>
      </c>
      <c r="F167" t="s">
        <v>734</v>
      </c>
      <c r="G167" t="s">
        <v>1</v>
      </c>
      <c r="H167" t="s">
        <v>0</v>
      </c>
      <c r="I167" t="s">
        <v>273</v>
      </c>
      <c r="J167" t="s">
        <v>274</v>
      </c>
      <c r="K167" s="38">
        <v>386</v>
      </c>
      <c r="L167" s="38">
        <v>386</v>
      </c>
      <c r="M167" t="s">
        <v>221</v>
      </c>
      <c r="N167" t="s">
        <v>222</v>
      </c>
      <c r="O167" s="3">
        <v>0</v>
      </c>
      <c r="P167" s="3">
        <v>0</v>
      </c>
      <c r="Q167" s="3">
        <v>852.5</v>
      </c>
      <c r="R167" s="3">
        <v>110.825</v>
      </c>
      <c r="S167" s="3">
        <v>0</v>
      </c>
      <c r="T167" s="3">
        <v>0</v>
      </c>
      <c r="U167" s="3">
        <v>963.32500000000005</v>
      </c>
      <c r="V167" t="s">
        <v>1</v>
      </c>
    </row>
    <row r="168" spans="5:22" x14ac:dyDescent="0.25">
      <c r="E168" t="s">
        <v>489</v>
      </c>
      <c r="F168" t="s">
        <v>734</v>
      </c>
      <c r="G168" t="s">
        <v>1</v>
      </c>
      <c r="H168" t="s">
        <v>0</v>
      </c>
      <c r="I168" t="s">
        <v>273</v>
      </c>
      <c r="J168" t="s">
        <v>274</v>
      </c>
      <c r="K168" s="38">
        <v>387</v>
      </c>
      <c r="L168" s="38">
        <v>387</v>
      </c>
      <c r="M168" t="s">
        <v>211</v>
      </c>
      <c r="N168" t="s">
        <v>212</v>
      </c>
      <c r="O168" s="3">
        <v>0</v>
      </c>
      <c r="P168" s="3">
        <v>0</v>
      </c>
      <c r="Q168" s="3">
        <v>195</v>
      </c>
      <c r="R168" s="3">
        <v>25.35</v>
      </c>
      <c r="S168" s="3">
        <v>0</v>
      </c>
      <c r="T168" s="3">
        <v>0</v>
      </c>
      <c r="U168" s="3">
        <v>220.35</v>
      </c>
      <c r="V168" t="s">
        <v>1</v>
      </c>
    </row>
    <row r="169" spans="5:22" x14ac:dyDescent="0.25">
      <c r="E169" t="s">
        <v>489</v>
      </c>
      <c r="F169" t="s">
        <v>335</v>
      </c>
      <c r="G169" t="s">
        <v>1</v>
      </c>
      <c r="H169" t="s">
        <v>0</v>
      </c>
      <c r="I169" t="s">
        <v>273</v>
      </c>
      <c r="J169" t="s">
        <v>274</v>
      </c>
      <c r="K169" s="38">
        <v>388</v>
      </c>
      <c r="L169" s="38">
        <v>388</v>
      </c>
      <c r="M169" t="s">
        <v>233</v>
      </c>
      <c r="N169" t="s">
        <v>234</v>
      </c>
      <c r="O169" s="3">
        <v>0</v>
      </c>
      <c r="P169" s="3">
        <v>0</v>
      </c>
      <c r="Q169" s="3">
        <v>1368.75</v>
      </c>
      <c r="R169" s="3">
        <v>177.9375</v>
      </c>
      <c r="S169" s="3">
        <v>0</v>
      </c>
      <c r="T169" s="3">
        <v>0</v>
      </c>
      <c r="U169" s="3">
        <v>1546.6875</v>
      </c>
      <c r="V169" t="s">
        <v>1</v>
      </c>
    </row>
    <row r="170" spans="5:22" x14ac:dyDescent="0.25">
      <c r="E170" t="s">
        <v>489</v>
      </c>
      <c r="F170" t="s">
        <v>335</v>
      </c>
      <c r="G170" t="s">
        <v>1</v>
      </c>
      <c r="H170" t="s">
        <v>0</v>
      </c>
      <c r="I170" t="s">
        <v>273</v>
      </c>
      <c r="J170" t="s">
        <v>274</v>
      </c>
      <c r="K170" s="38">
        <v>389</v>
      </c>
      <c r="L170" s="38">
        <v>389</v>
      </c>
      <c r="M170" t="s">
        <v>253</v>
      </c>
      <c r="N170" t="s">
        <v>254</v>
      </c>
      <c r="O170" s="3">
        <v>0</v>
      </c>
      <c r="P170" s="3">
        <v>0</v>
      </c>
      <c r="Q170" s="3">
        <v>547.5</v>
      </c>
      <c r="R170" s="3">
        <v>71.174999999999997</v>
      </c>
      <c r="S170" s="3">
        <v>0</v>
      </c>
      <c r="T170" s="3">
        <v>0</v>
      </c>
      <c r="U170" s="3">
        <v>618.67499999999995</v>
      </c>
      <c r="V170" t="s">
        <v>1</v>
      </c>
    </row>
    <row r="171" spans="5:22" x14ac:dyDescent="0.25">
      <c r="E171" t="s">
        <v>489</v>
      </c>
      <c r="F171" t="s">
        <v>335</v>
      </c>
      <c r="G171" t="s">
        <v>1</v>
      </c>
      <c r="H171" t="s">
        <v>0</v>
      </c>
      <c r="I171" t="s">
        <v>273</v>
      </c>
      <c r="J171" t="s">
        <v>274</v>
      </c>
      <c r="K171" s="38">
        <v>390</v>
      </c>
      <c r="L171" s="38">
        <v>390</v>
      </c>
      <c r="M171" t="s">
        <v>148</v>
      </c>
      <c r="N171" t="s">
        <v>30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t="s">
        <v>1</v>
      </c>
    </row>
    <row r="172" spans="5:22" x14ac:dyDescent="0.25">
      <c r="E172" t="s">
        <v>489</v>
      </c>
      <c r="F172" t="s">
        <v>336</v>
      </c>
      <c r="G172" t="s">
        <v>1</v>
      </c>
      <c r="H172" t="s">
        <v>0</v>
      </c>
      <c r="I172" t="s">
        <v>273</v>
      </c>
      <c r="J172" t="s">
        <v>274</v>
      </c>
      <c r="K172" s="38">
        <v>391</v>
      </c>
      <c r="L172" s="38">
        <v>391</v>
      </c>
      <c r="M172" t="s">
        <v>259</v>
      </c>
      <c r="N172" t="s">
        <v>260</v>
      </c>
      <c r="O172" s="3">
        <v>0</v>
      </c>
      <c r="P172" s="3">
        <v>0</v>
      </c>
      <c r="Q172" s="3">
        <v>165</v>
      </c>
      <c r="R172" s="3">
        <v>21.45</v>
      </c>
      <c r="S172" s="3">
        <v>0</v>
      </c>
      <c r="T172" s="3">
        <v>0</v>
      </c>
      <c r="U172" s="3">
        <v>186.45</v>
      </c>
      <c r="V172" t="s">
        <v>1</v>
      </c>
    </row>
    <row r="173" spans="5:22" x14ac:dyDescent="0.25">
      <c r="E173" t="s">
        <v>489</v>
      </c>
      <c r="F173" t="s">
        <v>336</v>
      </c>
      <c r="G173" t="s">
        <v>1</v>
      </c>
      <c r="H173" t="s">
        <v>0</v>
      </c>
      <c r="I173" t="s">
        <v>273</v>
      </c>
      <c r="J173" t="s">
        <v>274</v>
      </c>
      <c r="K173" s="38">
        <v>392</v>
      </c>
      <c r="L173" s="38">
        <v>392</v>
      </c>
      <c r="M173" t="s">
        <v>148</v>
      </c>
      <c r="N173" t="s">
        <v>30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t="s">
        <v>1</v>
      </c>
    </row>
    <row r="174" spans="5:22" x14ac:dyDescent="0.25">
      <c r="E174" t="s">
        <v>489</v>
      </c>
      <c r="F174" t="s">
        <v>342</v>
      </c>
      <c r="G174" t="s">
        <v>1</v>
      </c>
      <c r="H174" t="s">
        <v>0</v>
      </c>
      <c r="I174" t="s">
        <v>273</v>
      </c>
      <c r="J174" t="s">
        <v>274</v>
      </c>
      <c r="K174" s="38">
        <v>393</v>
      </c>
      <c r="L174" s="38">
        <v>393</v>
      </c>
      <c r="M174" t="s">
        <v>261</v>
      </c>
      <c r="N174" t="s">
        <v>262</v>
      </c>
      <c r="O174" s="3">
        <v>0</v>
      </c>
      <c r="P174" s="3">
        <v>0</v>
      </c>
      <c r="Q174" s="3">
        <v>4321.5</v>
      </c>
      <c r="R174" s="3">
        <v>561.79500000000007</v>
      </c>
      <c r="S174" s="3">
        <v>0</v>
      </c>
      <c r="T174" s="3">
        <v>0</v>
      </c>
      <c r="U174" s="3">
        <v>4883.2950000000001</v>
      </c>
      <c r="V174" t="s">
        <v>1</v>
      </c>
    </row>
    <row r="175" spans="5:22" x14ac:dyDescent="0.25">
      <c r="E175" t="s">
        <v>489</v>
      </c>
      <c r="F175" t="s">
        <v>342</v>
      </c>
      <c r="G175" t="s">
        <v>1</v>
      </c>
      <c r="H175" t="s">
        <v>0</v>
      </c>
      <c r="I175" t="s">
        <v>273</v>
      </c>
      <c r="J175" t="s">
        <v>274</v>
      </c>
      <c r="K175" s="38">
        <v>394</v>
      </c>
      <c r="L175" s="38">
        <v>394</v>
      </c>
      <c r="M175" t="s">
        <v>186</v>
      </c>
      <c r="N175" t="s">
        <v>187</v>
      </c>
      <c r="O175" s="3">
        <v>0</v>
      </c>
      <c r="P175" s="3">
        <v>0</v>
      </c>
      <c r="Q175" s="3">
        <v>506.16</v>
      </c>
      <c r="R175" s="3">
        <v>65.80080000000001</v>
      </c>
      <c r="S175" s="3">
        <v>0</v>
      </c>
      <c r="T175" s="3">
        <v>0</v>
      </c>
      <c r="U175" s="3">
        <v>571.96080000000006</v>
      </c>
      <c r="V175" t="s">
        <v>1</v>
      </c>
    </row>
    <row r="176" spans="5:22" x14ac:dyDescent="0.25">
      <c r="E176" t="s">
        <v>489</v>
      </c>
      <c r="F176" t="s">
        <v>342</v>
      </c>
      <c r="G176" t="s">
        <v>1</v>
      </c>
      <c r="H176" t="s">
        <v>0</v>
      </c>
      <c r="I176" t="s">
        <v>273</v>
      </c>
      <c r="J176" t="s">
        <v>274</v>
      </c>
      <c r="K176" s="38">
        <v>395</v>
      </c>
      <c r="L176" s="38">
        <v>395</v>
      </c>
      <c r="M176" t="s">
        <v>186</v>
      </c>
      <c r="N176" t="s">
        <v>187</v>
      </c>
      <c r="O176" s="3">
        <v>0</v>
      </c>
      <c r="P176" s="3">
        <v>0</v>
      </c>
      <c r="Q176" s="3">
        <v>298.45999999999998</v>
      </c>
      <c r="R176" s="3">
        <v>38.799799999999998</v>
      </c>
      <c r="S176" s="3">
        <v>0</v>
      </c>
      <c r="T176" s="3">
        <v>0</v>
      </c>
      <c r="U176" s="3">
        <v>337.25979999999998</v>
      </c>
      <c r="V176" t="s">
        <v>1</v>
      </c>
    </row>
    <row r="177" spans="5:22" x14ac:dyDescent="0.25">
      <c r="E177" t="s">
        <v>489</v>
      </c>
      <c r="F177" t="s">
        <v>342</v>
      </c>
      <c r="G177" t="s">
        <v>1</v>
      </c>
      <c r="H177" t="s">
        <v>0</v>
      </c>
      <c r="I177" t="s">
        <v>273</v>
      </c>
      <c r="J177" t="s">
        <v>274</v>
      </c>
      <c r="K177" s="38">
        <v>396</v>
      </c>
      <c r="L177" s="38">
        <v>396</v>
      </c>
      <c r="M177" t="s">
        <v>186</v>
      </c>
      <c r="N177" t="s">
        <v>187</v>
      </c>
      <c r="O177" s="3">
        <v>0</v>
      </c>
      <c r="P177" s="3">
        <v>0</v>
      </c>
      <c r="Q177" s="3">
        <v>169.92</v>
      </c>
      <c r="R177" s="3">
        <v>22.089600000000001</v>
      </c>
      <c r="S177" s="3">
        <v>0</v>
      </c>
      <c r="T177" s="3">
        <v>0</v>
      </c>
      <c r="U177" s="3">
        <v>192.00959999999998</v>
      </c>
      <c r="V177" t="s">
        <v>1</v>
      </c>
    </row>
    <row r="178" spans="5:22" x14ac:dyDescent="0.25">
      <c r="E178" t="s">
        <v>489</v>
      </c>
      <c r="F178" t="s">
        <v>554</v>
      </c>
      <c r="G178" t="s">
        <v>1</v>
      </c>
      <c r="H178" t="s">
        <v>0</v>
      </c>
      <c r="I178" t="s">
        <v>273</v>
      </c>
      <c r="J178" t="s">
        <v>274</v>
      </c>
      <c r="K178" s="38">
        <v>397</v>
      </c>
      <c r="L178" s="38">
        <v>397</v>
      </c>
      <c r="M178" t="s">
        <v>227</v>
      </c>
      <c r="N178" t="s">
        <v>228</v>
      </c>
      <c r="O178" s="3">
        <v>0</v>
      </c>
      <c r="P178" s="3">
        <v>0</v>
      </c>
      <c r="Q178" s="3">
        <v>13.72</v>
      </c>
      <c r="R178" s="3">
        <v>1.7836000000000001</v>
      </c>
      <c r="S178" s="3">
        <v>0</v>
      </c>
      <c r="T178" s="3">
        <v>0</v>
      </c>
      <c r="U178" s="3">
        <v>15.5036</v>
      </c>
      <c r="V178" t="s">
        <v>1</v>
      </c>
    </row>
    <row r="179" spans="5:22" x14ac:dyDescent="0.25">
      <c r="E179" t="s">
        <v>489</v>
      </c>
      <c r="F179" t="s">
        <v>554</v>
      </c>
      <c r="G179" t="s">
        <v>1</v>
      </c>
      <c r="H179" t="s">
        <v>0</v>
      </c>
      <c r="I179" t="s">
        <v>273</v>
      </c>
      <c r="J179" t="s">
        <v>274</v>
      </c>
      <c r="K179" s="38">
        <v>398</v>
      </c>
      <c r="L179" s="38">
        <v>398</v>
      </c>
      <c r="M179" t="s">
        <v>233</v>
      </c>
      <c r="N179" t="s">
        <v>234</v>
      </c>
      <c r="O179" s="3">
        <v>0</v>
      </c>
      <c r="P179" s="3">
        <v>0</v>
      </c>
      <c r="Q179" s="3">
        <v>912.5</v>
      </c>
      <c r="R179" s="3">
        <v>118.625</v>
      </c>
      <c r="S179" s="3">
        <v>0</v>
      </c>
      <c r="T179" s="3">
        <v>0</v>
      </c>
      <c r="U179" s="3">
        <v>1031.125</v>
      </c>
      <c r="V179" t="s">
        <v>1</v>
      </c>
    </row>
    <row r="180" spans="5:22" x14ac:dyDescent="0.25">
      <c r="E180" t="s">
        <v>489</v>
      </c>
      <c r="F180" t="s">
        <v>334</v>
      </c>
      <c r="G180" t="s">
        <v>1</v>
      </c>
      <c r="H180" t="s">
        <v>0</v>
      </c>
      <c r="I180" t="s">
        <v>273</v>
      </c>
      <c r="J180" t="s">
        <v>274</v>
      </c>
      <c r="K180" s="38">
        <v>399</v>
      </c>
      <c r="L180" s="38">
        <v>399</v>
      </c>
      <c r="M180" t="s">
        <v>194</v>
      </c>
      <c r="N180" t="s">
        <v>195</v>
      </c>
      <c r="O180" s="3">
        <v>0</v>
      </c>
      <c r="P180" s="3">
        <v>0</v>
      </c>
      <c r="Q180" s="3">
        <v>48.32</v>
      </c>
      <c r="R180" s="3">
        <v>6.2816000000000001</v>
      </c>
      <c r="S180" s="3">
        <v>0</v>
      </c>
      <c r="T180" s="3">
        <v>0</v>
      </c>
      <c r="U180" s="3">
        <v>54.601599999999998</v>
      </c>
      <c r="V180" t="s">
        <v>1</v>
      </c>
    </row>
    <row r="181" spans="5:22" x14ac:dyDescent="0.25">
      <c r="E181" t="s">
        <v>489</v>
      </c>
      <c r="F181" t="s">
        <v>735</v>
      </c>
      <c r="G181" t="s">
        <v>1</v>
      </c>
      <c r="H181" t="s">
        <v>0</v>
      </c>
      <c r="I181" t="s">
        <v>273</v>
      </c>
      <c r="J181" t="s">
        <v>274</v>
      </c>
      <c r="K181" s="38">
        <v>400</v>
      </c>
      <c r="L181" s="38">
        <v>400</v>
      </c>
      <c r="M181" t="s">
        <v>249</v>
      </c>
      <c r="N181" t="s">
        <v>250</v>
      </c>
      <c r="O181" s="3">
        <v>0</v>
      </c>
      <c r="P181" s="3">
        <v>0</v>
      </c>
      <c r="Q181" s="3">
        <v>712.32</v>
      </c>
      <c r="R181" s="3">
        <v>92.601600000000005</v>
      </c>
      <c r="S181" s="3">
        <v>0</v>
      </c>
      <c r="T181" s="3">
        <v>0</v>
      </c>
      <c r="U181" s="3">
        <v>804.92160000000001</v>
      </c>
      <c r="V181" t="s">
        <v>1</v>
      </c>
    </row>
    <row r="182" spans="5:22" x14ac:dyDescent="0.25">
      <c r="E182" t="s">
        <v>489</v>
      </c>
      <c r="F182" t="s">
        <v>735</v>
      </c>
      <c r="G182" t="s">
        <v>1</v>
      </c>
      <c r="H182" t="s">
        <v>0</v>
      </c>
      <c r="I182" t="s">
        <v>273</v>
      </c>
      <c r="J182" t="s">
        <v>274</v>
      </c>
      <c r="K182" s="38">
        <v>401</v>
      </c>
      <c r="L182" s="38">
        <v>401</v>
      </c>
      <c r="M182" t="s">
        <v>148</v>
      </c>
      <c r="N182" t="s">
        <v>30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t="s">
        <v>1</v>
      </c>
    </row>
    <row r="183" spans="5:22" x14ac:dyDescent="0.25">
      <c r="E183" t="s">
        <v>489</v>
      </c>
      <c r="F183" t="s">
        <v>735</v>
      </c>
      <c r="G183" t="s">
        <v>1</v>
      </c>
      <c r="H183" t="s">
        <v>0</v>
      </c>
      <c r="I183" t="s">
        <v>273</v>
      </c>
      <c r="J183" t="s">
        <v>274</v>
      </c>
      <c r="K183" s="38">
        <v>402</v>
      </c>
      <c r="L183" s="38">
        <v>402</v>
      </c>
      <c r="M183" t="s">
        <v>148</v>
      </c>
      <c r="N183" t="s">
        <v>30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t="s">
        <v>1</v>
      </c>
    </row>
    <row r="184" spans="5:22" x14ac:dyDescent="0.25">
      <c r="E184" t="s">
        <v>489</v>
      </c>
      <c r="F184" t="s">
        <v>337</v>
      </c>
      <c r="G184" t="s">
        <v>1</v>
      </c>
      <c r="H184" t="s">
        <v>0</v>
      </c>
      <c r="I184" t="s">
        <v>273</v>
      </c>
      <c r="J184" t="s">
        <v>274</v>
      </c>
      <c r="K184" s="38">
        <v>403</v>
      </c>
      <c r="L184" s="38">
        <v>403</v>
      </c>
      <c r="M184" t="s">
        <v>209</v>
      </c>
      <c r="N184" t="s">
        <v>210</v>
      </c>
      <c r="O184" s="3">
        <v>0</v>
      </c>
      <c r="P184" s="3">
        <v>0</v>
      </c>
      <c r="Q184" s="3">
        <v>735.3</v>
      </c>
      <c r="R184" s="3">
        <v>95.588999999999999</v>
      </c>
      <c r="S184" s="3">
        <v>0</v>
      </c>
      <c r="T184" s="3">
        <v>0</v>
      </c>
      <c r="U184" s="3">
        <v>830.8889999999999</v>
      </c>
      <c r="V184" t="s">
        <v>1</v>
      </c>
    </row>
    <row r="185" spans="5:22" x14ac:dyDescent="0.25">
      <c r="E185" t="s">
        <v>489</v>
      </c>
      <c r="F185" t="s">
        <v>312</v>
      </c>
      <c r="G185" t="s">
        <v>1</v>
      </c>
      <c r="H185" t="s">
        <v>0</v>
      </c>
      <c r="I185" t="s">
        <v>273</v>
      </c>
      <c r="J185" t="s">
        <v>274</v>
      </c>
      <c r="K185" s="38">
        <v>404</v>
      </c>
      <c r="L185" s="38">
        <v>404</v>
      </c>
      <c r="M185" t="s">
        <v>176</v>
      </c>
      <c r="N185" t="s">
        <v>177</v>
      </c>
      <c r="O185" s="3">
        <v>0</v>
      </c>
      <c r="P185" s="3">
        <v>0</v>
      </c>
      <c r="Q185" s="3">
        <v>206.24</v>
      </c>
      <c r="R185" s="3">
        <v>26.811200000000003</v>
      </c>
      <c r="S185" s="3">
        <v>0</v>
      </c>
      <c r="T185" s="3">
        <v>0</v>
      </c>
      <c r="U185" s="3">
        <v>233.05120000000002</v>
      </c>
      <c r="V185" t="s">
        <v>1</v>
      </c>
    </row>
    <row r="186" spans="5:22" x14ac:dyDescent="0.25">
      <c r="E186" t="s">
        <v>489</v>
      </c>
      <c r="F186" t="s">
        <v>330</v>
      </c>
      <c r="G186" t="s">
        <v>1</v>
      </c>
      <c r="H186" t="s">
        <v>0</v>
      </c>
      <c r="I186" t="s">
        <v>273</v>
      </c>
      <c r="J186" t="s">
        <v>274</v>
      </c>
      <c r="K186" s="38">
        <v>405</v>
      </c>
      <c r="L186" s="38">
        <v>405</v>
      </c>
      <c r="M186" t="s">
        <v>174</v>
      </c>
      <c r="N186" t="s">
        <v>175</v>
      </c>
      <c r="O186" s="3">
        <v>0</v>
      </c>
      <c r="P186" s="3">
        <v>0</v>
      </c>
      <c r="Q186" s="3">
        <v>455.89</v>
      </c>
      <c r="R186" s="3">
        <v>59.265700000000002</v>
      </c>
      <c r="S186" s="3">
        <v>0</v>
      </c>
      <c r="T186" s="3">
        <v>0</v>
      </c>
      <c r="U186" s="3">
        <v>515.15570000000002</v>
      </c>
      <c r="V186" t="s">
        <v>1</v>
      </c>
    </row>
    <row r="187" spans="5:22" x14ac:dyDescent="0.25">
      <c r="E187" t="s">
        <v>489</v>
      </c>
      <c r="F187" t="s">
        <v>736</v>
      </c>
      <c r="G187" t="s">
        <v>1</v>
      </c>
      <c r="H187" t="s">
        <v>0</v>
      </c>
      <c r="I187" t="s">
        <v>273</v>
      </c>
      <c r="J187" t="s">
        <v>274</v>
      </c>
      <c r="K187" s="38">
        <v>406</v>
      </c>
      <c r="L187" s="38">
        <v>406</v>
      </c>
      <c r="M187" t="s">
        <v>192</v>
      </c>
      <c r="N187" t="s">
        <v>193</v>
      </c>
      <c r="O187" s="3">
        <v>0</v>
      </c>
      <c r="P187" s="3">
        <v>0</v>
      </c>
      <c r="Q187" s="3">
        <v>139.81</v>
      </c>
      <c r="R187" s="3">
        <v>18.1753</v>
      </c>
      <c r="S187" s="3">
        <v>0</v>
      </c>
      <c r="T187" s="3">
        <v>0</v>
      </c>
      <c r="U187" s="3">
        <v>157.9853</v>
      </c>
      <c r="V187" t="s">
        <v>1</v>
      </c>
    </row>
    <row r="188" spans="5:22" x14ac:dyDescent="0.25">
      <c r="E188" t="s">
        <v>489</v>
      </c>
      <c r="F188" t="s">
        <v>736</v>
      </c>
      <c r="G188" t="s">
        <v>1</v>
      </c>
      <c r="H188" t="s">
        <v>0</v>
      </c>
      <c r="I188" t="s">
        <v>273</v>
      </c>
      <c r="J188" t="s">
        <v>274</v>
      </c>
      <c r="K188" s="38">
        <v>407</v>
      </c>
      <c r="L188" s="38">
        <v>407</v>
      </c>
      <c r="M188" t="s">
        <v>263</v>
      </c>
      <c r="N188" t="s">
        <v>264</v>
      </c>
      <c r="O188" s="3">
        <v>0</v>
      </c>
      <c r="P188" s="3">
        <v>0</v>
      </c>
      <c r="Q188" s="3">
        <v>1772.25</v>
      </c>
      <c r="R188" s="3">
        <v>230.39250000000001</v>
      </c>
      <c r="S188" s="3">
        <v>0</v>
      </c>
      <c r="T188" s="3">
        <v>0</v>
      </c>
      <c r="U188" s="3">
        <v>2002.6424999999999</v>
      </c>
      <c r="V188" t="s">
        <v>1</v>
      </c>
    </row>
    <row r="189" spans="5:22" x14ac:dyDescent="0.25">
      <c r="E189" t="s">
        <v>489</v>
      </c>
      <c r="F189" t="s">
        <v>737</v>
      </c>
      <c r="G189" t="s">
        <v>1</v>
      </c>
      <c r="H189" t="s">
        <v>0</v>
      </c>
      <c r="I189" t="s">
        <v>273</v>
      </c>
      <c r="J189" t="s">
        <v>274</v>
      </c>
      <c r="K189" s="38">
        <v>408</v>
      </c>
      <c r="L189" s="38">
        <v>408</v>
      </c>
      <c r="M189" t="s">
        <v>215</v>
      </c>
      <c r="N189" t="s">
        <v>216</v>
      </c>
      <c r="O189" s="3">
        <v>0</v>
      </c>
      <c r="P189" s="3">
        <v>0</v>
      </c>
      <c r="Q189" s="3">
        <v>11.5</v>
      </c>
      <c r="R189" s="3">
        <v>1.4950000000000001</v>
      </c>
      <c r="S189" s="3">
        <v>0</v>
      </c>
      <c r="T189" s="3">
        <v>0</v>
      </c>
      <c r="U189" s="3">
        <v>12.995000000000001</v>
      </c>
      <c r="V189" t="s">
        <v>1</v>
      </c>
    </row>
    <row r="190" spans="5:22" x14ac:dyDescent="0.25">
      <c r="E190" t="s">
        <v>489</v>
      </c>
      <c r="F190" t="s">
        <v>309</v>
      </c>
      <c r="G190" t="s">
        <v>1</v>
      </c>
      <c r="H190" t="s">
        <v>0</v>
      </c>
      <c r="I190" t="s">
        <v>273</v>
      </c>
      <c r="J190" t="s">
        <v>274</v>
      </c>
      <c r="K190" s="38">
        <v>409</v>
      </c>
      <c r="L190" s="38">
        <v>409</v>
      </c>
      <c r="M190" t="s">
        <v>265</v>
      </c>
      <c r="N190" t="s">
        <v>266</v>
      </c>
      <c r="O190" s="3">
        <v>0</v>
      </c>
      <c r="P190" s="3">
        <v>0</v>
      </c>
      <c r="Q190" s="3">
        <v>38.94</v>
      </c>
      <c r="R190" s="3">
        <v>5.0621999999999998</v>
      </c>
      <c r="S190" s="3">
        <v>0</v>
      </c>
      <c r="T190" s="3">
        <v>0</v>
      </c>
      <c r="U190" s="3">
        <v>44.002199999999995</v>
      </c>
      <c r="V190" t="s">
        <v>1</v>
      </c>
    </row>
    <row r="191" spans="5:22" x14ac:dyDescent="0.25">
      <c r="E191" t="s">
        <v>489</v>
      </c>
      <c r="F191" t="s">
        <v>309</v>
      </c>
      <c r="G191" t="s">
        <v>1</v>
      </c>
      <c r="H191" t="s">
        <v>0</v>
      </c>
      <c r="I191" t="s">
        <v>273</v>
      </c>
      <c r="J191" t="s">
        <v>274</v>
      </c>
      <c r="K191" s="38">
        <v>410</v>
      </c>
      <c r="L191" s="38">
        <v>410</v>
      </c>
      <c r="M191" t="s">
        <v>241</v>
      </c>
      <c r="N191" t="s">
        <v>242</v>
      </c>
      <c r="O191" s="3">
        <v>0</v>
      </c>
      <c r="P191" s="3">
        <v>0</v>
      </c>
      <c r="Q191" s="3">
        <v>130</v>
      </c>
      <c r="R191" s="3">
        <v>16.900000000000002</v>
      </c>
      <c r="S191" s="3">
        <v>0</v>
      </c>
      <c r="T191" s="3">
        <v>0</v>
      </c>
      <c r="U191" s="3">
        <v>146.9</v>
      </c>
      <c r="V191" t="s">
        <v>1</v>
      </c>
    </row>
    <row r="192" spans="5:22" x14ac:dyDescent="0.25">
      <c r="E192" t="s">
        <v>489</v>
      </c>
      <c r="F192" t="s">
        <v>738</v>
      </c>
      <c r="G192" t="s">
        <v>1</v>
      </c>
      <c r="H192" t="s">
        <v>0</v>
      </c>
      <c r="I192" t="s">
        <v>273</v>
      </c>
      <c r="J192" t="s">
        <v>274</v>
      </c>
      <c r="K192" s="38">
        <v>411</v>
      </c>
      <c r="L192" s="38">
        <v>411</v>
      </c>
      <c r="M192" t="s">
        <v>267</v>
      </c>
      <c r="N192" t="s">
        <v>268</v>
      </c>
      <c r="O192" s="3">
        <v>0</v>
      </c>
      <c r="P192" s="3">
        <v>0</v>
      </c>
      <c r="Q192" s="3">
        <v>295</v>
      </c>
      <c r="R192" s="3">
        <v>38.35</v>
      </c>
      <c r="S192" s="3">
        <v>0</v>
      </c>
      <c r="T192" s="3">
        <v>0</v>
      </c>
      <c r="U192" s="3">
        <v>333.35</v>
      </c>
      <c r="V192" t="s">
        <v>1</v>
      </c>
    </row>
    <row r="193" spans="5:22" x14ac:dyDescent="0.25">
      <c r="E193" t="s">
        <v>489</v>
      </c>
      <c r="F193" t="s">
        <v>340</v>
      </c>
      <c r="G193" t="s">
        <v>1</v>
      </c>
      <c r="H193" t="s">
        <v>0</v>
      </c>
      <c r="I193" t="s">
        <v>273</v>
      </c>
      <c r="J193" t="s">
        <v>274</v>
      </c>
      <c r="K193" s="38">
        <v>412</v>
      </c>
      <c r="L193" s="38">
        <v>412</v>
      </c>
      <c r="M193" t="s">
        <v>239</v>
      </c>
      <c r="N193" t="s">
        <v>240</v>
      </c>
      <c r="O193" s="3">
        <v>0</v>
      </c>
      <c r="P193" s="3">
        <v>0</v>
      </c>
      <c r="Q193" s="3">
        <v>240</v>
      </c>
      <c r="R193" s="3">
        <v>31.200000000000003</v>
      </c>
      <c r="S193" s="3">
        <v>0</v>
      </c>
      <c r="T193" s="3">
        <v>0</v>
      </c>
      <c r="U193" s="3">
        <v>271.2</v>
      </c>
      <c r="V193" t="s">
        <v>1</v>
      </c>
    </row>
    <row r="194" spans="5:22" x14ac:dyDescent="0.25">
      <c r="E194" t="s">
        <v>489</v>
      </c>
      <c r="F194" t="s">
        <v>739</v>
      </c>
      <c r="G194" t="s">
        <v>1</v>
      </c>
      <c r="H194" t="s">
        <v>0</v>
      </c>
      <c r="I194" t="s">
        <v>273</v>
      </c>
      <c r="J194" t="s">
        <v>274</v>
      </c>
      <c r="K194" s="38">
        <v>413</v>
      </c>
      <c r="L194" s="38">
        <v>413</v>
      </c>
      <c r="M194" t="s">
        <v>194</v>
      </c>
      <c r="N194" t="s">
        <v>195</v>
      </c>
      <c r="O194" s="3">
        <v>0</v>
      </c>
      <c r="P194" s="3">
        <v>0</v>
      </c>
      <c r="Q194" s="3">
        <v>13.27</v>
      </c>
      <c r="R194" s="3">
        <v>1.7251000000000001</v>
      </c>
      <c r="S194" s="3">
        <v>0</v>
      </c>
      <c r="T194" s="3">
        <v>0</v>
      </c>
      <c r="U194" s="3">
        <v>14.995099999999999</v>
      </c>
      <c r="V194" t="s">
        <v>1</v>
      </c>
    </row>
    <row r="195" spans="5:22" x14ac:dyDescent="0.25">
      <c r="E195" t="s">
        <v>489</v>
      </c>
      <c r="F195" t="s">
        <v>341</v>
      </c>
      <c r="G195" t="s">
        <v>1</v>
      </c>
      <c r="H195" t="s">
        <v>0</v>
      </c>
      <c r="I195" t="s">
        <v>273</v>
      </c>
      <c r="J195" t="s">
        <v>274</v>
      </c>
      <c r="K195" s="38">
        <v>414</v>
      </c>
      <c r="L195" s="38">
        <v>414</v>
      </c>
      <c r="M195" t="s">
        <v>221</v>
      </c>
      <c r="N195" t="s">
        <v>222</v>
      </c>
      <c r="O195" s="3">
        <v>0</v>
      </c>
      <c r="P195" s="3">
        <v>0</v>
      </c>
      <c r="Q195" s="3">
        <v>600.5</v>
      </c>
      <c r="R195" s="3">
        <v>78.064999999999998</v>
      </c>
      <c r="S195" s="3">
        <v>0</v>
      </c>
      <c r="T195" s="3">
        <v>0</v>
      </c>
      <c r="U195" s="3">
        <v>678.56500000000005</v>
      </c>
      <c r="V195" t="s">
        <v>1</v>
      </c>
    </row>
    <row r="196" spans="5:22" x14ac:dyDescent="0.25">
      <c r="E196" t="s">
        <v>87</v>
      </c>
      <c r="F196" t="s">
        <v>269</v>
      </c>
      <c r="G196" t="s">
        <v>1</v>
      </c>
      <c r="H196" t="s">
        <v>0</v>
      </c>
      <c r="I196" t="s">
        <v>273</v>
      </c>
      <c r="J196" t="s">
        <v>274</v>
      </c>
      <c r="K196">
        <v>415</v>
      </c>
      <c r="L196">
        <v>415</v>
      </c>
      <c r="M196" t="s">
        <v>270</v>
      </c>
      <c r="N196" t="s">
        <v>271</v>
      </c>
      <c r="O196" s="3">
        <v>0</v>
      </c>
      <c r="P196" s="3">
        <v>0</v>
      </c>
      <c r="Q196" s="3">
        <v>42</v>
      </c>
      <c r="R196" s="3">
        <v>5.46</v>
      </c>
      <c r="S196" s="3">
        <v>0</v>
      </c>
      <c r="T196" s="3">
        <v>0</v>
      </c>
      <c r="U196" s="3">
        <v>47.46</v>
      </c>
      <c r="V196" t="s">
        <v>1</v>
      </c>
    </row>
    <row r="197" spans="5:22" x14ac:dyDescent="0.25">
      <c r="E197" t="s">
        <v>87</v>
      </c>
      <c r="F197" t="s">
        <v>272</v>
      </c>
      <c r="G197" t="s">
        <v>1</v>
      </c>
      <c r="H197" t="s">
        <v>0</v>
      </c>
      <c r="I197" t="s">
        <v>273</v>
      </c>
      <c r="J197" t="s">
        <v>274</v>
      </c>
      <c r="K197">
        <v>416</v>
      </c>
      <c r="L197">
        <v>416</v>
      </c>
      <c r="M197" t="s">
        <v>148</v>
      </c>
      <c r="N197" t="s">
        <v>30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t="s">
        <v>1</v>
      </c>
    </row>
    <row r="198" spans="5:22" x14ac:dyDescent="0.25">
      <c r="E198" t="s">
        <v>87</v>
      </c>
      <c r="F198" t="s">
        <v>272</v>
      </c>
      <c r="G198" t="s">
        <v>1</v>
      </c>
      <c r="H198" t="s">
        <v>0</v>
      </c>
      <c r="I198" t="s">
        <v>273</v>
      </c>
      <c r="J198" t="s">
        <v>274</v>
      </c>
      <c r="K198">
        <v>417</v>
      </c>
      <c r="L198">
        <v>417</v>
      </c>
      <c r="M198" t="s">
        <v>186</v>
      </c>
      <c r="N198" t="s">
        <v>187</v>
      </c>
      <c r="O198" s="3">
        <v>0</v>
      </c>
      <c r="P198" s="3">
        <v>0</v>
      </c>
      <c r="Q198" s="3">
        <v>525.67999999999995</v>
      </c>
      <c r="R198" s="3">
        <v>68.338399999999993</v>
      </c>
      <c r="S198" s="3">
        <v>0</v>
      </c>
      <c r="T198" s="3">
        <v>0</v>
      </c>
      <c r="U198" s="3">
        <v>594.01839999999993</v>
      </c>
      <c r="V198" t="s">
        <v>1</v>
      </c>
    </row>
    <row r="199" spans="5:22" x14ac:dyDescent="0.25">
      <c r="E199" t="s">
        <v>87</v>
      </c>
      <c r="F199" t="s">
        <v>275</v>
      </c>
      <c r="G199" t="s">
        <v>1</v>
      </c>
      <c r="H199" t="s">
        <v>0</v>
      </c>
      <c r="I199" t="s">
        <v>273</v>
      </c>
      <c r="J199" t="s">
        <v>274</v>
      </c>
      <c r="K199">
        <v>418</v>
      </c>
      <c r="L199">
        <v>418</v>
      </c>
      <c r="M199" t="s">
        <v>186</v>
      </c>
      <c r="N199" t="s">
        <v>187</v>
      </c>
      <c r="O199" s="3">
        <v>0</v>
      </c>
      <c r="P199" s="3">
        <v>0</v>
      </c>
      <c r="Q199" s="3">
        <v>428.71</v>
      </c>
      <c r="R199" s="3">
        <v>55.732300000000002</v>
      </c>
      <c r="S199" s="3">
        <v>0</v>
      </c>
      <c r="T199" s="3">
        <v>0</v>
      </c>
      <c r="U199" s="3">
        <v>484.44229999999999</v>
      </c>
      <c r="V199" t="s">
        <v>1</v>
      </c>
    </row>
    <row r="200" spans="5:22" x14ac:dyDescent="0.25">
      <c r="E200" t="s">
        <v>87</v>
      </c>
      <c r="F200" t="s">
        <v>275</v>
      </c>
      <c r="G200" t="s">
        <v>1</v>
      </c>
      <c r="H200" t="s">
        <v>0</v>
      </c>
      <c r="I200" t="s">
        <v>273</v>
      </c>
      <c r="J200" t="s">
        <v>274</v>
      </c>
      <c r="K200">
        <v>419</v>
      </c>
      <c r="L200">
        <v>419</v>
      </c>
      <c r="M200" t="s">
        <v>276</v>
      </c>
      <c r="N200" t="s">
        <v>277</v>
      </c>
      <c r="O200" s="3">
        <v>0</v>
      </c>
      <c r="P200" s="3">
        <v>0</v>
      </c>
      <c r="Q200" s="3">
        <v>49.55</v>
      </c>
      <c r="R200" s="3">
        <v>6.4414999999999996</v>
      </c>
      <c r="S200" s="3">
        <v>0</v>
      </c>
      <c r="T200" s="3">
        <v>0</v>
      </c>
      <c r="U200" s="3">
        <v>55.991499999999995</v>
      </c>
      <c r="V200" t="s">
        <v>1</v>
      </c>
    </row>
    <row r="201" spans="5:22" x14ac:dyDescent="0.25">
      <c r="E201" t="s">
        <v>87</v>
      </c>
      <c r="F201" t="s">
        <v>275</v>
      </c>
      <c r="G201" t="s">
        <v>1</v>
      </c>
      <c r="H201" t="s">
        <v>0</v>
      </c>
      <c r="I201" t="s">
        <v>273</v>
      </c>
      <c r="J201" t="s">
        <v>274</v>
      </c>
      <c r="K201">
        <v>420</v>
      </c>
      <c r="L201">
        <v>420</v>
      </c>
      <c r="M201" t="s">
        <v>263</v>
      </c>
      <c r="N201" t="s">
        <v>264</v>
      </c>
      <c r="O201" s="3">
        <v>0</v>
      </c>
      <c r="P201" s="3">
        <v>0</v>
      </c>
      <c r="Q201" s="3">
        <v>1772.25</v>
      </c>
      <c r="R201" s="3">
        <v>230.39250000000001</v>
      </c>
      <c r="S201" s="3">
        <v>0</v>
      </c>
      <c r="T201" s="3">
        <v>0</v>
      </c>
      <c r="U201" s="3">
        <v>2002.6424999999999</v>
      </c>
      <c r="V201" t="s">
        <v>1</v>
      </c>
    </row>
    <row r="202" spans="5:22" x14ac:dyDescent="0.25">
      <c r="E202" t="s">
        <v>87</v>
      </c>
      <c r="F202" t="s">
        <v>275</v>
      </c>
      <c r="G202" t="s">
        <v>1</v>
      </c>
      <c r="H202" t="s">
        <v>0</v>
      </c>
      <c r="I202" t="s">
        <v>273</v>
      </c>
      <c r="J202" t="s">
        <v>274</v>
      </c>
      <c r="K202">
        <v>421</v>
      </c>
      <c r="L202">
        <v>421</v>
      </c>
      <c r="M202" t="s">
        <v>184</v>
      </c>
      <c r="N202" t="s">
        <v>185</v>
      </c>
      <c r="O202" s="3">
        <v>0</v>
      </c>
      <c r="P202" s="3">
        <v>0</v>
      </c>
      <c r="Q202" s="3">
        <v>120.78</v>
      </c>
      <c r="R202" s="3">
        <v>15.701400000000001</v>
      </c>
      <c r="S202" s="3">
        <v>0</v>
      </c>
      <c r="T202" s="3">
        <v>0</v>
      </c>
      <c r="U202" s="3">
        <v>136.48140000000001</v>
      </c>
      <c r="V202" t="s">
        <v>1</v>
      </c>
    </row>
    <row r="203" spans="5:22" x14ac:dyDescent="0.25">
      <c r="E203" t="s">
        <v>87</v>
      </c>
      <c r="F203" t="s">
        <v>278</v>
      </c>
      <c r="G203" t="s">
        <v>1</v>
      </c>
      <c r="H203" t="s">
        <v>0</v>
      </c>
      <c r="I203" t="s">
        <v>273</v>
      </c>
      <c r="J203" t="s">
        <v>274</v>
      </c>
      <c r="K203">
        <v>422</v>
      </c>
      <c r="L203">
        <v>422</v>
      </c>
      <c r="M203" t="s">
        <v>276</v>
      </c>
      <c r="N203" t="s">
        <v>277</v>
      </c>
      <c r="O203" s="3">
        <v>0</v>
      </c>
      <c r="P203" s="3">
        <v>0</v>
      </c>
      <c r="Q203" s="3">
        <v>34.06</v>
      </c>
      <c r="R203" s="3">
        <v>4.4278000000000004</v>
      </c>
      <c r="S203" s="3">
        <v>0</v>
      </c>
      <c r="T203" s="3">
        <v>0</v>
      </c>
      <c r="U203" s="3">
        <v>38.4878</v>
      </c>
      <c r="V203" t="s">
        <v>1</v>
      </c>
    </row>
    <row r="204" spans="5:22" x14ac:dyDescent="0.25">
      <c r="E204" t="s">
        <v>87</v>
      </c>
      <c r="F204" t="s">
        <v>278</v>
      </c>
      <c r="G204" t="s">
        <v>1</v>
      </c>
      <c r="H204" t="s">
        <v>0</v>
      </c>
      <c r="I204" t="s">
        <v>273</v>
      </c>
      <c r="J204" t="s">
        <v>274</v>
      </c>
      <c r="K204">
        <v>423</v>
      </c>
      <c r="L204">
        <v>423</v>
      </c>
      <c r="M204" t="s">
        <v>186</v>
      </c>
      <c r="N204" t="s">
        <v>187</v>
      </c>
      <c r="O204" s="3">
        <v>0</v>
      </c>
      <c r="P204" s="3">
        <v>0</v>
      </c>
      <c r="Q204" s="3">
        <v>173.25</v>
      </c>
      <c r="R204" s="3">
        <v>22.522500000000001</v>
      </c>
      <c r="S204" s="3">
        <v>0</v>
      </c>
      <c r="T204" s="3">
        <v>0</v>
      </c>
      <c r="U204" s="3">
        <v>195.77250000000001</v>
      </c>
      <c r="V204" t="s">
        <v>1</v>
      </c>
    </row>
    <row r="205" spans="5:22" x14ac:dyDescent="0.25">
      <c r="E205" t="s">
        <v>87</v>
      </c>
      <c r="F205" t="s">
        <v>278</v>
      </c>
      <c r="G205" t="s">
        <v>1</v>
      </c>
      <c r="H205" t="s">
        <v>0</v>
      </c>
      <c r="I205" t="s">
        <v>273</v>
      </c>
      <c r="J205" t="s">
        <v>274</v>
      </c>
      <c r="K205">
        <v>424</v>
      </c>
      <c r="L205">
        <v>424</v>
      </c>
      <c r="M205" t="s">
        <v>279</v>
      </c>
      <c r="N205" t="s">
        <v>280</v>
      </c>
      <c r="O205" s="3">
        <v>0</v>
      </c>
      <c r="P205" s="3">
        <v>0</v>
      </c>
      <c r="Q205" s="3">
        <v>160.6</v>
      </c>
      <c r="R205" s="3">
        <v>20.878</v>
      </c>
      <c r="S205" s="3">
        <v>0</v>
      </c>
      <c r="T205" s="3">
        <v>0</v>
      </c>
      <c r="U205" s="3">
        <v>181.47800000000001</v>
      </c>
      <c r="V205" t="s">
        <v>1</v>
      </c>
    </row>
    <row r="206" spans="5:22" x14ac:dyDescent="0.25">
      <c r="E206" t="s">
        <v>87</v>
      </c>
      <c r="F206" t="s">
        <v>281</v>
      </c>
      <c r="G206" t="s">
        <v>1</v>
      </c>
      <c r="H206" t="s">
        <v>0</v>
      </c>
      <c r="I206" t="s">
        <v>273</v>
      </c>
      <c r="J206" t="s">
        <v>274</v>
      </c>
      <c r="K206">
        <v>425</v>
      </c>
      <c r="L206">
        <v>425</v>
      </c>
      <c r="M206" t="s">
        <v>148</v>
      </c>
      <c r="N206" t="s">
        <v>30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t="s">
        <v>1</v>
      </c>
    </row>
    <row r="207" spans="5:22" x14ac:dyDescent="0.25">
      <c r="E207" t="s">
        <v>87</v>
      </c>
      <c r="F207" t="s">
        <v>282</v>
      </c>
      <c r="G207" t="s">
        <v>1</v>
      </c>
      <c r="H207" t="s">
        <v>0</v>
      </c>
      <c r="I207" t="s">
        <v>273</v>
      </c>
      <c r="J207" t="s">
        <v>274</v>
      </c>
      <c r="K207">
        <v>426</v>
      </c>
      <c r="L207">
        <v>426</v>
      </c>
      <c r="M207" t="s">
        <v>225</v>
      </c>
      <c r="N207" t="s">
        <v>226</v>
      </c>
      <c r="O207" s="3">
        <v>0</v>
      </c>
      <c r="P207" s="3">
        <v>0</v>
      </c>
      <c r="Q207" s="3">
        <v>60.18</v>
      </c>
      <c r="R207" s="3">
        <v>7.8234000000000004</v>
      </c>
      <c r="S207" s="3">
        <v>0</v>
      </c>
      <c r="T207" s="3">
        <v>0</v>
      </c>
      <c r="U207" s="3">
        <v>68.003399999999999</v>
      </c>
      <c r="V207" t="s">
        <v>1</v>
      </c>
    </row>
    <row r="208" spans="5:22" x14ac:dyDescent="0.25">
      <c r="E208" t="s">
        <v>87</v>
      </c>
      <c r="F208" t="s">
        <v>283</v>
      </c>
      <c r="G208" t="s">
        <v>1</v>
      </c>
      <c r="H208" t="s">
        <v>0</v>
      </c>
      <c r="I208" t="s">
        <v>273</v>
      </c>
      <c r="J208" t="s">
        <v>274</v>
      </c>
      <c r="K208">
        <v>427</v>
      </c>
      <c r="L208">
        <v>427</v>
      </c>
      <c r="M208" t="s">
        <v>186</v>
      </c>
      <c r="N208" t="s">
        <v>187</v>
      </c>
      <c r="O208" s="3">
        <v>0</v>
      </c>
      <c r="P208" s="3">
        <v>0</v>
      </c>
      <c r="Q208" s="3">
        <v>283.2</v>
      </c>
      <c r="R208" s="3">
        <v>36.816000000000003</v>
      </c>
      <c r="S208" s="3">
        <v>0</v>
      </c>
      <c r="T208" s="3">
        <v>0</v>
      </c>
      <c r="U208" s="3">
        <v>320.01599999999996</v>
      </c>
      <c r="V208" t="s">
        <v>1</v>
      </c>
    </row>
    <row r="209" spans="5:22" x14ac:dyDescent="0.25">
      <c r="E209" t="s">
        <v>87</v>
      </c>
      <c r="F209" t="s">
        <v>283</v>
      </c>
      <c r="G209" t="s">
        <v>1</v>
      </c>
      <c r="H209" t="s">
        <v>0</v>
      </c>
      <c r="I209" t="s">
        <v>273</v>
      </c>
      <c r="J209" t="s">
        <v>274</v>
      </c>
      <c r="K209">
        <v>428</v>
      </c>
      <c r="L209">
        <v>428</v>
      </c>
      <c r="M209" t="s">
        <v>186</v>
      </c>
      <c r="N209" t="s">
        <v>187</v>
      </c>
      <c r="O209" s="3">
        <v>0</v>
      </c>
      <c r="P209" s="3">
        <v>0</v>
      </c>
      <c r="Q209" s="3">
        <v>309.75</v>
      </c>
      <c r="R209" s="3">
        <v>40.267499999999998</v>
      </c>
      <c r="S209" s="3">
        <v>0</v>
      </c>
      <c r="T209" s="3">
        <v>0</v>
      </c>
      <c r="U209" s="3">
        <v>350.01749999999998</v>
      </c>
      <c r="V209" t="s">
        <v>1</v>
      </c>
    </row>
    <row r="210" spans="5:22" x14ac:dyDescent="0.25">
      <c r="E210" t="s">
        <v>87</v>
      </c>
      <c r="F210" t="s">
        <v>283</v>
      </c>
      <c r="G210" t="s">
        <v>1</v>
      </c>
      <c r="H210" t="s">
        <v>0</v>
      </c>
      <c r="I210" t="s">
        <v>273</v>
      </c>
      <c r="J210" t="s">
        <v>274</v>
      </c>
      <c r="K210">
        <v>429</v>
      </c>
      <c r="L210">
        <v>429</v>
      </c>
      <c r="M210" t="s">
        <v>276</v>
      </c>
      <c r="N210" t="s">
        <v>277</v>
      </c>
      <c r="O210" s="3">
        <v>0</v>
      </c>
      <c r="P210" s="3">
        <v>0</v>
      </c>
      <c r="Q210" s="3">
        <v>35.4</v>
      </c>
      <c r="R210" s="3">
        <v>4.6020000000000003</v>
      </c>
      <c r="S210" s="3">
        <v>0</v>
      </c>
      <c r="T210" s="3">
        <v>0</v>
      </c>
      <c r="U210" s="3">
        <v>40.001999999999995</v>
      </c>
      <c r="V210" t="s">
        <v>1</v>
      </c>
    </row>
    <row r="211" spans="5:22" x14ac:dyDescent="0.25">
      <c r="E211" t="s">
        <v>87</v>
      </c>
      <c r="F211" t="s">
        <v>283</v>
      </c>
      <c r="G211" t="s">
        <v>1</v>
      </c>
      <c r="H211" t="s">
        <v>0</v>
      </c>
      <c r="I211" t="s">
        <v>273</v>
      </c>
      <c r="J211" t="s">
        <v>274</v>
      </c>
      <c r="K211">
        <v>430</v>
      </c>
      <c r="L211">
        <v>430</v>
      </c>
      <c r="M211" t="s">
        <v>186</v>
      </c>
      <c r="N211" t="s">
        <v>187</v>
      </c>
      <c r="O211" s="3">
        <v>0</v>
      </c>
      <c r="P211" s="3">
        <v>0</v>
      </c>
      <c r="Q211" s="3">
        <v>477.12</v>
      </c>
      <c r="R211" s="3">
        <v>62.025600000000004</v>
      </c>
      <c r="S211" s="3">
        <v>0</v>
      </c>
      <c r="T211" s="3">
        <v>0</v>
      </c>
      <c r="U211" s="3">
        <v>539.14560000000006</v>
      </c>
      <c r="V211" t="s">
        <v>1</v>
      </c>
    </row>
    <row r="212" spans="5:22" x14ac:dyDescent="0.25">
      <c r="E212" t="s">
        <v>87</v>
      </c>
      <c r="F212" t="s">
        <v>207</v>
      </c>
      <c r="G212" t="s">
        <v>1</v>
      </c>
      <c r="H212" t="s">
        <v>0</v>
      </c>
      <c r="I212" t="s">
        <v>273</v>
      </c>
      <c r="J212" t="s">
        <v>274</v>
      </c>
      <c r="K212">
        <v>431</v>
      </c>
      <c r="L212">
        <v>431</v>
      </c>
      <c r="M212" t="s">
        <v>186</v>
      </c>
      <c r="N212" t="s">
        <v>187</v>
      </c>
      <c r="O212" s="3">
        <v>0</v>
      </c>
      <c r="P212" s="3">
        <v>0</v>
      </c>
      <c r="Q212" s="3">
        <v>476.91</v>
      </c>
      <c r="R212" s="3">
        <v>61.998300000000008</v>
      </c>
      <c r="S212" s="3">
        <v>0</v>
      </c>
      <c r="T212" s="3">
        <v>0</v>
      </c>
      <c r="U212" s="3">
        <v>538.90830000000005</v>
      </c>
      <c r="V212" t="s">
        <v>1</v>
      </c>
    </row>
    <row r="213" spans="5:22" x14ac:dyDescent="0.25">
      <c r="E213" t="s">
        <v>87</v>
      </c>
      <c r="F213" t="s">
        <v>207</v>
      </c>
      <c r="G213" t="s">
        <v>1</v>
      </c>
      <c r="H213" t="s">
        <v>0</v>
      </c>
      <c r="I213" t="s">
        <v>273</v>
      </c>
      <c r="J213" t="s">
        <v>274</v>
      </c>
      <c r="K213">
        <v>432</v>
      </c>
      <c r="L213">
        <v>432</v>
      </c>
      <c r="M213" t="s">
        <v>284</v>
      </c>
      <c r="N213" t="s">
        <v>285</v>
      </c>
      <c r="O213" s="3">
        <v>0</v>
      </c>
      <c r="P213" s="3">
        <v>0</v>
      </c>
      <c r="Q213" s="3">
        <v>52.21</v>
      </c>
      <c r="R213" s="3">
        <v>6.7873000000000001</v>
      </c>
      <c r="S213" s="3">
        <v>0</v>
      </c>
      <c r="T213" s="3">
        <v>0</v>
      </c>
      <c r="U213" s="3">
        <v>58.997300000000003</v>
      </c>
      <c r="V213" t="s">
        <v>1</v>
      </c>
    </row>
    <row r="214" spans="5:22" x14ac:dyDescent="0.25">
      <c r="E214" t="s">
        <v>87</v>
      </c>
      <c r="F214" t="s">
        <v>207</v>
      </c>
      <c r="G214" t="s">
        <v>1</v>
      </c>
      <c r="H214" t="s">
        <v>0</v>
      </c>
      <c r="I214" t="s">
        <v>273</v>
      </c>
      <c r="J214" t="s">
        <v>274</v>
      </c>
      <c r="K214">
        <v>433</v>
      </c>
      <c r="L214">
        <v>433</v>
      </c>
      <c r="M214" t="s">
        <v>241</v>
      </c>
      <c r="N214" t="s">
        <v>242</v>
      </c>
      <c r="O214" s="3">
        <v>0</v>
      </c>
      <c r="P214" s="3">
        <v>0</v>
      </c>
      <c r="Q214" s="3">
        <v>95.52</v>
      </c>
      <c r="R214" s="3">
        <v>12.4176</v>
      </c>
      <c r="S214" s="3">
        <v>0</v>
      </c>
      <c r="T214" s="3">
        <v>0</v>
      </c>
      <c r="U214" s="3">
        <v>107.9376</v>
      </c>
      <c r="V214" t="s">
        <v>1</v>
      </c>
    </row>
    <row r="215" spans="5:22" x14ac:dyDescent="0.25">
      <c r="E215" t="s">
        <v>87</v>
      </c>
      <c r="F215" t="s">
        <v>207</v>
      </c>
      <c r="G215" t="s">
        <v>1</v>
      </c>
      <c r="H215" t="s">
        <v>0</v>
      </c>
      <c r="I215" t="s">
        <v>273</v>
      </c>
      <c r="J215" t="s">
        <v>274</v>
      </c>
      <c r="K215">
        <v>434</v>
      </c>
      <c r="L215">
        <v>434</v>
      </c>
      <c r="M215" t="s">
        <v>241</v>
      </c>
      <c r="N215" t="s">
        <v>242</v>
      </c>
      <c r="O215" s="3">
        <v>0</v>
      </c>
      <c r="P215" s="3">
        <v>0</v>
      </c>
      <c r="Q215" s="3">
        <v>185.8</v>
      </c>
      <c r="R215" s="3">
        <v>24.154000000000003</v>
      </c>
      <c r="S215" s="3">
        <v>0</v>
      </c>
      <c r="T215" s="3">
        <v>0</v>
      </c>
      <c r="U215" s="3">
        <v>209.95400000000001</v>
      </c>
      <c r="V215" t="s">
        <v>1</v>
      </c>
    </row>
    <row r="216" spans="5:22" x14ac:dyDescent="0.25">
      <c r="E216" t="s">
        <v>87</v>
      </c>
      <c r="F216" t="s">
        <v>207</v>
      </c>
      <c r="G216" t="s">
        <v>1</v>
      </c>
      <c r="H216" t="s">
        <v>0</v>
      </c>
      <c r="I216" t="s">
        <v>273</v>
      </c>
      <c r="J216" t="s">
        <v>274</v>
      </c>
      <c r="K216">
        <v>435</v>
      </c>
      <c r="L216">
        <v>435</v>
      </c>
      <c r="M216" t="s">
        <v>286</v>
      </c>
      <c r="N216" t="s">
        <v>287</v>
      </c>
      <c r="O216" s="3">
        <v>0</v>
      </c>
      <c r="P216" s="3">
        <v>0</v>
      </c>
      <c r="Q216" s="3">
        <v>161</v>
      </c>
      <c r="R216" s="3">
        <v>20.93</v>
      </c>
      <c r="S216" s="3">
        <v>0</v>
      </c>
      <c r="T216" s="3">
        <v>0</v>
      </c>
      <c r="U216" s="3">
        <v>181.93</v>
      </c>
      <c r="V216" t="s">
        <v>1</v>
      </c>
    </row>
    <row r="217" spans="5:22" x14ac:dyDescent="0.25">
      <c r="E217" t="s">
        <v>87</v>
      </c>
      <c r="F217" t="s">
        <v>288</v>
      </c>
      <c r="G217" t="s">
        <v>1</v>
      </c>
      <c r="H217" t="s">
        <v>0</v>
      </c>
      <c r="I217" t="s">
        <v>273</v>
      </c>
      <c r="J217" t="s">
        <v>274</v>
      </c>
      <c r="K217">
        <v>436</v>
      </c>
      <c r="L217">
        <v>436</v>
      </c>
      <c r="M217" t="s">
        <v>176</v>
      </c>
      <c r="N217" t="s">
        <v>177</v>
      </c>
      <c r="O217" s="3">
        <v>0</v>
      </c>
      <c r="P217" s="3">
        <v>0</v>
      </c>
      <c r="Q217" s="3">
        <v>116.5</v>
      </c>
      <c r="R217" s="3">
        <v>15.145000000000001</v>
      </c>
      <c r="S217" s="3">
        <v>0</v>
      </c>
      <c r="T217" s="3">
        <v>0</v>
      </c>
      <c r="U217" s="3">
        <v>131.64500000000001</v>
      </c>
      <c r="V217" t="s">
        <v>1</v>
      </c>
    </row>
    <row r="218" spans="5:22" x14ac:dyDescent="0.25">
      <c r="E218" t="s">
        <v>87</v>
      </c>
      <c r="F218" t="s">
        <v>208</v>
      </c>
      <c r="G218" t="s">
        <v>1</v>
      </c>
      <c r="H218" t="s">
        <v>0</v>
      </c>
      <c r="I218" t="s">
        <v>273</v>
      </c>
      <c r="J218" t="s">
        <v>274</v>
      </c>
      <c r="K218">
        <v>437</v>
      </c>
      <c r="L218">
        <v>437</v>
      </c>
      <c r="M218" t="s">
        <v>209</v>
      </c>
      <c r="N218" t="s">
        <v>210</v>
      </c>
      <c r="O218" s="3">
        <v>0</v>
      </c>
      <c r="P218" s="3">
        <v>0</v>
      </c>
      <c r="Q218" s="3">
        <v>9800</v>
      </c>
      <c r="R218" s="3">
        <v>1274</v>
      </c>
      <c r="S218" s="3">
        <v>0</v>
      </c>
      <c r="T218" s="3">
        <v>0</v>
      </c>
      <c r="U218" s="3">
        <v>11074</v>
      </c>
      <c r="V218" t="s">
        <v>1</v>
      </c>
    </row>
    <row r="219" spans="5:22" x14ac:dyDescent="0.25">
      <c r="E219" t="s">
        <v>352</v>
      </c>
      <c r="F219" t="s">
        <v>355</v>
      </c>
      <c r="G219" t="s">
        <v>1</v>
      </c>
      <c r="H219" t="s">
        <v>0</v>
      </c>
      <c r="I219" t="s">
        <v>273</v>
      </c>
      <c r="J219" t="s">
        <v>274</v>
      </c>
      <c r="K219">
        <v>438</v>
      </c>
      <c r="L219">
        <v>438</v>
      </c>
      <c r="M219" t="s">
        <v>356</v>
      </c>
      <c r="N219" t="s">
        <v>357</v>
      </c>
      <c r="O219" s="3">
        <v>0</v>
      </c>
      <c r="P219" s="3">
        <v>0</v>
      </c>
      <c r="Q219" s="3">
        <v>46.5</v>
      </c>
      <c r="R219" s="3">
        <v>6.0449999999999999</v>
      </c>
      <c r="S219" s="3">
        <v>0</v>
      </c>
      <c r="T219" s="3">
        <v>0</v>
      </c>
      <c r="U219" s="3">
        <v>52.545000000000002</v>
      </c>
      <c r="V219" t="s">
        <v>1</v>
      </c>
    </row>
    <row r="220" spans="5:22" x14ac:dyDescent="0.25">
      <c r="E220" t="s">
        <v>352</v>
      </c>
      <c r="F220" t="s">
        <v>358</v>
      </c>
      <c r="G220" t="s">
        <v>1</v>
      </c>
      <c r="H220" t="s">
        <v>0</v>
      </c>
      <c r="I220" t="s">
        <v>273</v>
      </c>
      <c r="J220" t="s">
        <v>274</v>
      </c>
      <c r="K220">
        <v>439</v>
      </c>
      <c r="L220">
        <v>439</v>
      </c>
      <c r="M220" t="s">
        <v>227</v>
      </c>
      <c r="N220" t="s">
        <v>228</v>
      </c>
      <c r="O220" s="3">
        <v>0</v>
      </c>
      <c r="P220" s="3">
        <v>0</v>
      </c>
      <c r="Q220" s="3">
        <v>12.8</v>
      </c>
      <c r="R220" s="3">
        <v>1.6640000000000001</v>
      </c>
      <c r="S220" s="3">
        <v>0</v>
      </c>
      <c r="T220" s="3">
        <v>0</v>
      </c>
      <c r="U220" s="3">
        <v>14.464</v>
      </c>
      <c r="V220" t="s">
        <v>1</v>
      </c>
    </row>
    <row r="221" spans="5:22" x14ac:dyDescent="0.25">
      <c r="E221" t="s">
        <v>352</v>
      </c>
      <c r="F221" t="s">
        <v>348</v>
      </c>
      <c r="G221" t="s">
        <v>1</v>
      </c>
      <c r="H221" t="s">
        <v>0</v>
      </c>
      <c r="I221" t="s">
        <v>273</v>
      </c>
      <c r="J221" t="s">
        <v>274</v>
      </c>
      <c r="K221">
        <v>440</v>
      </c>
      <c r="L221">
        <v>440</v>
      </c>
      <c r="M221" t="s">
        <v>178</v>
      </c>
      <c r="N221" t="s">
        <v>179</v>
      </c>
      <c r="O221" s="3">
        <v>0</v>
      </c>
      <c r="P221" s="3">
        <v>0</v>
      </c>
      <c r="Q221" s="3">
        <v>1000</v>
      </c>
      <c r="R221" s="3">
        <v>130</v>
      </c>
      <c r="S221" s="3">
        <v>0</v>
      </c>
      <c r="T221" s="3">
        <v>0</v>
      </c>
      <c r="U221" s="3">
        <v>1130</v>
      </c>
      <c r="V221" t="s">
        <v>1</v>
      </c>
    </row>
    <row r="222" spans="5:22" x14ac:dyDescent="0.25">
      <c r="E222" t="s">
        <v>352</v>
      </c>
      <c r="F222" t="s">
        <v>348</v>
      </c>
      <c r="G222" t="s">
        <v>1</v>
      </c>
      <c r="H222" t="s">
        <v>0</v>
      </c>
      <c r="I222" t="s">
        <v>273</v>
      </c>
      <c r="J222" t="s">
        <v>274</v>
      </c>
      <c r="K222">
        <v>441</v>
      </c>
      <c r="L222">
        <v>441</v>
      </c>
      <c r="M222" t="s">
        <v>276</v>
      </c>
      <c r="N222" t="s">
        <v>277</v>
      </c>
      <c r="O222" s="3">
        <v>0</v>
      </c>
      <c r="P222" s="3">
        <v>0</v>
      </c>
      <c r="Q222" s="3">
        <v>36.72</v>
      </c>
      <c r="R222" s="3">
        <v>4.7736000000000001</v>
      </c>
      <c r="S222" s="3">
        <v>0</v>
      </c>
      <c r="T222" s="3">
        <v>0</v>
      </c>
      <c r="U222" s="3">
        <v>41.493600000000001</v>
      </c>
      <c r="V222" t="s">
        <v>1</v>
      </c>
    </row>
    <row r="223" spans="5:22" x14ac:dyDescent="0.25">
      <c r="E223" t="s">
        <v>352</v>
      </c>
      <c r="F223" t="s">
        <v>348</v>
      </c>
      <c r="G223" t="s">
        <v>1</v>
      </c>
      <c r="H223" t="s">
        <v>0</v>
      </c>
      <c r="I223" t="s">
        <v>273</v>
      </c>
      <c r="J223" t="s">
        <v>274</v>
      </c>
      <c r="K223">
        <v>442</v>
      </c>
      <c r="L223">
        <v>442</v>
      </c>
      <c r="M223" t="s">
        <v>186</v>
      </c>
      <c r="N223" t="s">
        <v>187</v>
      </c>
      <c r="O223" s="3">
        <v>0</v>
      </c>
      <c r="P223" s="3">
        <v>0</v>
      </c>
      <c r="Q223" s="3">
        <v>339.84</v>
      </c>
      <c r="R223" s="3">
        <v>44.179200000000002</v>
      </c>
      <c r="S223" s="3">
        <v>0</v>
      </c>
      <c r="T223" s="3">
        <v>0</v>
      </c>
      <c r="U223" s="3">
        <v>384.01919999999996</v>
      </c>
      <c r="V223" t="s">
        <v>1</v>
      </c>
    </row>
    <row r="224" spans="5:22" x14ac:dyDescent="0.25">
      <c r="E224" t="s">
        <v>352</v>
      </c>
      <c r="F224" t="s">
        <v>359</v>
      </c>
      <c r="G224" t="s">
        <v>1</v>
      </c>
      <c r="H224" t="s">
        <v>0</v>
      </c>
      <c r="I224" t="s">
        <v>273</v>
      </c>
      <c r="J224" t="s">
        <v>274</v>
      </c>
      <c r="K224">
        <v>443</v>
      </c>
      <c r="L224">
        <v>443</v>
      </c>
      <c r="M224" t="s">
        <v>148</v>
      </c>
      <c r="N224" t="s">
        <v>30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t="s">
        <v>1</v>
      </c>
    </row>
    <row r="225" spans="5:22" x14ac:dyDescent="0.25">
      <c r="E225" t="s">
        <v>352</v>
      </c>
      <c r="F225" t="s">
        <v>359</v>
      </c>
      <c r="G225" t="s">
        <v>1</v>
      </c>
      <c r="H225" t="s">
        <v>0</v>
      </c>
      <c r="I225" t="s">
        <v>273</v>
      </c>
      <c r="J225" t="s">
        <v>274</v>
      </c>
      <c r="K225">
        <v>444</v>
      </c>
      <c r="L225">
        <v>444</v>
      </c>
      <c r="M225" t="s">
        <v>174</v>
      </c>
      <c r="N225" t="s">
        <v>175</v>
      </c>
      <c r="O225" s="3">
        <v>0</v>
      </c>
      <c r="P225" s="3">
        <v>0</v>
      </c>
      <c r="Q225" s="3">
        <v>398.89</v>
      </c>
      <c r="R225" s="3">
        <v>51.855699999999999</v>
      </c>
      <c r="S225" s="3">
        <v>0</v>
      </c>
      <c r="T225" s="3">
        <v>0</v>
      </c>
      <c r="U225" s="3">
        <v>450.7457</v>
      </c>
      <c r="V225" t="s">
        <v>1</v>
      </c>
    </row>
    <row r="226" spans="5:22" x14ac:dyDescent="0.25">
      <c r="E226" t="s">
        <v>352</v>
      </c>
      <c r="F226" t="s">
        <v>360</v>
      </c>
      <c r="G226" t="s">
        <v>1</v>
      </c>
      <c r="H226" t="s">
        <v>0</v>
      </c>
      <c r="I226" t="s">
        <v>273</v>
      </c>
      <c r="J226" t="s">
        <v>274</v>
      </c>
      <c r="K226">
        <v>445</v>
      </c>
      <c r="L226">
        <v>445</v>
      </c>
      <c r="M226" t="s">
        <v>253</v>
      </c>
      <c r="N226" t="s">
        <v>254</v>
      </c>
      <c r="O226" s="3">
        <v>0</v>
      </c>
      <c r="P226" s="3">
        <v>0</v>
      </c>
      <c r="Q226" s="3">
        <v>140</v>
      </c>
      <c r="R226" s="3">
        <v>18.2</v>
      </c>
      <c r="S226" s="3">
        <v>0</v>
      </c>
      <c r="T226" s="3">
        <v>0</v>
      </c>
      <c r="U226" s="3">
        <v>158.19999999999999</v>
      </c>
      <c r="V226" t="s">
        <v>1</v>
      </c>
    </row>
    <row r="227" spans="5:22" x14ac:dyDescent="0.25">
      <c r="E227" t="s">
        <v>352</v>
      </c>
      <c r="F227" t="s">
        <v>360</v>
      </c>
      <c r="G227" t="s">
        <v>1</v>
      </c>
      <c r="H227" t="s">
        <v>0</v>
      </c>
      <c r="I227" t="s">
        <v>273</v>
      </c>
      <c r="J227" t="s">
        <v>274</v>
      </c>
      <c r="K227">
        <v>446</v>
      </c>
      <c r="L227">
        <v>446</v>
      </c>
      <c r="M227" t="s">
        <v>184</v>
      </c>
      <c r="N227" t="s">
        <v>185</v>
      </c>
      <c r="O227" s="3">
        <v>0</v>
      </c>
      <c r="P227" s="3">
        <v>0</v>
      </c>
      <c r="Q227" s="3">
        <v>36.72</v>
      </c>
      <c r="R227" s="3">
        <v>4.7736000000000001</v>
      </c>
      <c r="S227" s="3">
        <v>0</v>
      </c>
      <c r="T227" s="3">
        <v>0</v>
      </c>
      <c r="U227" s="3">
        <v>41.493600000000001</v>
      </c>
      <c r="V227" t="s">
        <v>1</v>
      </c>
    </row>
    <row r="228" spans="5:22" x14ac:dyDescent="0.25">
      <c r="E228" t="s">
        <v>352</v>
      </c>
      <c r="F228" t="s">
        <v>360</v>
      </c>
      <c r="G228" t="s">
        <v>1</v>
      </c>
      <c r="H228" t="s">
        <v>0</v>
      </c>
      <c r="I228" t="s">
        <v>273</v>
      </c>
      <c r="J228" t="s">
        <v>274</v>
      </c>
      <c r="K228">
        <v>447</v>
      </c>
      <c r="L228">
        <v>447</v>
      </c>
      <c r="M228" t="s">
        <v>176</v>
      </c>
      <c r="N228" t="s">
        <v>177</v>
      </c>
      <c r="O228" s="3">
        <v>0</v>
      </c>
      <c r="P228" s="3">
        <v>0</v>
      </c>
      <c r="Q228" s="3">
        <v>37.17</v>
      </c>
      <c r="R228" s="3">
        <v>4.8321000000000005</v>
      </c>
      <c r="S228" s="3">
        <v>0</v>
      </c>
      <c r="T228" s="3">
        <v>0</v>
      </c>
      <c r="U228" s="3">
        <v>42.002099999999999</v>
      </c>
      <c r="V228" t="s">
        <v>1</v>
      </c>
    </row>
    <row r="229" spans="5:22" x14ac:dyDescent="0.25">
      <c r="E229" t="s">
        <v>352</v>
      </c>
      <c r="F229" t="s">
        <v>361</v>
      </c>
      <c r="G229" t="s">
        <v>1</v>
      </c>
      <c r="H229" t="s">
        <v>0</v>
      </c>
      <c r="I229" t="s">
        <v>273</v>
      </c>
      <c r="J229" t="s">
        <v>274</v>
      </c>
      <c r="K229">
        <v>448</v>
      </c>
      <c r="L229">
        <v>448</v>
      </c>
      <c r="M229" t="s">
        <v>186</v>
      </c>
      <c r="N229" t="s">
        <v>187</v>
      </c>
      <c r="O229" s="3">
        <v>0</v>
      </c>
      <c r="P229" s="3">
        <v>0</v>
      </c>
      <c r="Q229" s="3">
        <v>41</v>
      </c>
      <c r="R229" s="3">
        <v>5.33</v>
      </c>
      <c r="S229" s="3">
        <v>0</v>
      </c>
      <c r="T229" s="3">
        <v>0</v>
      </c>
      <c r="U229" s="3">
        <v>46.33</v>
      </c>
      <c r="V229" t="s">
        <v>1</v>
      </c>
    </row>
    <row r="230" spans="5:22" x14ac:dyDescent="0.25">
      <c r="E230" t="s">
        <v>352</v>
      </c>
      <c r="F230" t="s">
        <v>361</v>
      </c>
      <c r="G230" t="s">
        <v>1</v>
      </c>
      <c r="H230" t="s">
        <v>0</v>
      </c>
      <c r="I230" t="s">
        <v>273</v>
      </c>
      <c r="J230" t="s">
        <v>274</v>
      </c>
      <c r="K230">
        <v>449</v>
      </c>
      <c r="L230">
        <v>449</v>
      </c>
      <c r="M230" t="s">
        <v>215</v>
      </c>
      <c r="N230" t="s">
        <v>216</v>
      </c>
      <c r="O230" s="3">
        <v>0</v>
      </c>
      <c r="P230" s="3">
        <v>0</v>
      </c>
      <c r="Q230" s="3">
        <v>24.77</v>
      </c>
      <c r="R230" s="3">
        <v>3.2201</v>
      </c>
      <c r="S230" s="3">
        <v>0</v>
      </c>
      <c r="T230" s="3">
        <v>0</v>
      </c>
      <c r="U230" s="3">
        <v>27.990099999999998</v>
      </c>
      <c r="V230" t="s">
        <v>1</v>
      </c>
    </row>
    <row r="231" spans="5:22" x14ac:dyDescent="0.25">
      <c r="E231" t="s">
        <v>352</v>
      </c>
      <c r="F231" t="s">
        <v>362</v>
      </c>
      <c r="G231" t="s">
        <v>1</v>
      </c>
      <c r="H231" t="s">
        <v>0</v>
      </c>
      <c r="I231" t="s">
        <v>273</v>
      </c>
      <c r="J231" t="s">
        <v>274</v>
      </c>
      <c r="K231">
        <v>450</v>
      </c>
      <c r="L231">
        <v>450</v>
      </c>
      <c r="M231" t="s">
        <v>276</v>
      </c>
      <c r="N231" t="s">
        <v>277</v>
      </c>
      <c r="O231" s="3">
        <v>0</v>
      </c>
      <c r="P231" s="3">
        <v>0</v>
      </c>
      <c r="Q231" s="3">
        <v>94.47</v>
      </c>
      <c r="R231" s="3">
        <v>12.2811</v>
      </c>
      <c r="S231" s="3">
        <v>0</v>
      </c>
      <c r="T231" s="3">
        <v>0</v>
      </c>
      <c r="U231" s="3">
        <v>106.75109999999999</v>
      </c>
      <c r="V231" t="s">
        <v>1</v>
      </c>
    </row>
    <row r="232" spans="5:22" x14ac:dyDescent="0.25">
      <c r="E232" t="s">
        <v>352</v>
      </c>
      <c r="F232" t="s">
        <v>349</v>
      </c>
      <c r="G232" t="s">
        <v>1</v>
      </c>
      <c r="H232" t="s">
        <v>0</v>
      </c>
      <c r="I232" t="s">
        <v>432</v>
      </c>
      <c r="J232" t="s">
        <v>363</v>
      </c>
      <c r="K232">
        <v>1</v>
      </c>
      <c r="L232">
        <v>1</v>
      </c>
      <c r="M232" t="s">
        <v>364</v>
      </c>
      <c r="N232" t="s">
        <v>365</v>
      </c>
      <c r="O232" s="3">
        <v>0</v>
      </c>
      <c r="P232" s="3">
        <v>0</v>
      </c>
      <c r="Q232" s="3">
        <v>423</v>
      </c>
      <c r="R232" s="3">
        <v>54.99</v>
      </c>
      <c r="S232" s="3">
        <v>0</v>
      </c>
      <c r="T232" s="3">
        <v>0</v>
      </c>
      <c r="U232" s="3">
        <v>477.99</v>
      </c>
      <c r="V232" t="s">
        <v>1</v>
      </c>
    </row>
    <row r="233" spans="5:22" x14ac:dyDescent="0.25">
      <c r="E233" t="s">
        <v>352</v>
      </c>
      <c r="F233" t="s">
        <v>349</v>
      </c>
      <c r="G233" t="s">
        <v>1</v>
      </c>
      <c r="H233" t="s">
        <v>0</v>
      </c>
      <c r="I233" t="s">
        <v>432</v>
      </c>
      <c r="J233" t="s">
        <v>363</v>
      </c>
      <c r="K233">
        <v>2</v>
      </c>
      <c r="L233">
        <v>2</v>
      </c>
      <c r="M233" t="s">
        <v>253</v>
      </c>
      <c r="N233" t="s">
        <v>254</v>
      </c>
      <c r="O233" s="3">
        <v>0</v>
      </c>
      <c r="P233" s="3">
        <v>0</v>
      </c>
      <c r="Q233" s="3">
        <v>320</v>
      </c>
      <c r="R233" s="3">
        <v>41.6</v>
      </c>
      <c r="S233" s="3">
        <v>0</v>
      </c>
      <c r="T233" s="3">
        <v>0</v>
      </c>
      <c r="U233" s="3">
        <v>361.6</v>
      </c>
      <c r="V233" t="s">
        <v>1</v>
      </c>
    </row>
    <row r="234" spans="5:22" x14ac:dyDescent="0.25">
      <c r="E234" t="s">
        <v>352</v>
      </c>
      <c r="F234" t="s">
        <v>349</v>
      </c>
      <c r="G234" t="s">
        <v>1</v>
      </c>
      <c r="H234" t="s">
        <v>0</v>
      </c>
      <c r="I234" t="s">
        <v>432</v>
      </c>
      <c r="J234" t="s">
        <v>363</v>
      </c>
      <c r="K234">
        <v>3</v>
      </c>
      <c r="L234">
        <v>3</v>
      </c>
      <c r="M234" t="s">
        <v>276</v>
      </c>
      <c r="N234" t="s">
        <v>277</v>
      </c>
      <c r="O234" s="3">
        <v>0</v>
      </c>
      <c r="P234" s="3">
        <v>0</v>
      </c>
      <c r="Q234" s="3">
        <v>17.260000000000002</v>
      </c>
      <c r="R234" s="3">
        <v>2.2438000000000002</v>
      </c>
      <c r="S234" s="3">
        <v>0</v>
      </c>
      <c r="T234" s="3">
        <v>0</v>
      </c>
      <c r="U234" s="3">
        <v>19.503800000000002</v>
      </c>
      <c r="V234" t="s">
        <v>1</v>
      </c>
    </row>
    <row r="235" spans="5:22" x14ac:dyDescent="0.25">
      <c r="E235" t="s">
        <v>352</v>
      </c>
      <c r="F235" t="s">
        <v>366</v>
      </c>
      <c r="G235" t="s">
        <v>1</v>
      </c>
      <c r="H235" t="s">
        <v>0</v>
      </c>
      <c r="I235" t="s">
        <v>432</v>
      </c>
      <c r="J235" t="s">
        <v>363</v>
      </c>
      <c r="K235">
        <v>4</v>
      </c>
      <c r="L235">
        <v>4</v>
      </c>
      <c r="M235" t="s">
        <v>186</v>
      </c>
      <c r="N235" t="s">
        <v>187</v>
      </c>
      <c r="O235" s="3">
        <v>0</v>
      </c>
      <c r="P235" s="3">
        <v>0</v>
      </c>
      <c r="Q235" s="3">
        <v>796.59</v>
      </c>
      <c r="R235" s="3">
        <v>103.55670000000001</v>
      </c>
      <c r="S235" s="3">
        <v>0</v>
      </c>
      <c r="T235" s="3">
        <v>0</v>
      </c>
      <c r="U235" s="3">
        <v>900.14670000000001</v>
      </c>
      <c r="V235" t="s">
        <v>1</v>
      </c>
    </row>
    <row r="236" spans="5:22" x14ac:dyDescent="0.25">
      <c r="E236" t="s">
        <v>352</v>
      </c>
      <c r="F236" s="1" t="s">
        <v>351</v>
      </c>
      <c r="G236" t="s">
        <v>1</v>
      </c>
      <c r="H236" t="s">
        <v>0</v>
      </c>
      <c r="I236" t="s">
        <v>432</v>
      </c>
      <c r="J236" t="s">
        <v>363</v>
      </c>
      <c r="K236">
        <v>5</v>
      </c>
      <c r="L236">
        <v>5</v>
      </c>
      <c r="M236" t="s">
        <v>182</v>
      </c>
      <c r="N236" t="s">
        <v>183</v>
      </c>
      <c r="O236" s="3">
        <v>0</v>
      </c>
      <c r="P236" s="3">
        <v>0</v>
      </c>
      <c r="Q236" s="3">
        <v>68.14</v>
      </c>
      <c r="R236" s="3">
        <v>8.8582000000000001</v>
      </c>
      <c r="S236" s="3">
        <v>0</v>
      </c>
      <c r="T236" s="3">
        <v>0</v>
      </c>
      <c r="U236" s="3">
        <v>76.998199999999997</v>
      </c>
      <c r="V236" t="s">
        <v>1</v>
      </c>
    </row>
    <row r="237" spans="5:22" x14ac:dyDescent="0.25">
      <c r="E237" t="s">
        <v>352</v>
      </c>
      <c r="F237" t="s">
        <v>367</v>
      </c>
      <c r="G237" t="s">
        <v>1</v>
      </c>
      <c r="H237" t="s">
        <v>0</v>
      </c>
      <c r="I237" t="s">
        <v>432</v>
      </c>
      <c r="J237" t="s">
        <v>363</v>
      </c>
      <c r="K237">
        <v>6</v>
      </c>
      <c r="L237">
        <v>6</v>
      </c>
      <c r="M237" t="s">
        <v>180</v>
      </c>
      <c r="N237" t="s">
        <v>181</v>
      </c>
      <c r="O237" s="3">
        <v>0</v>
      </c>
      <c r="P237" s="3">
        <v>0</v>
      </c>
      <c r="Q237" s="3">
        <v>53.98</v>
      </c>
      <c r="R237" s="3">
        <v>7.0173999999999994</v>
      </c>
      <c r="S237" s="3">
        <v>0</v>
      </c>
      <c r="T237" s="3">
        <v>0</v>
      </c>
      <c r="U237" s="3">
        <v>60.997399999999999</v>
      </c>
      <c r="V237" t="s">
        <v>1</v>
      </c>
    </row>
    <row r="238" spans="5:22" x14ac:dyDescent="0.25">
      <c r="E238" t="s">
        <v>352</v>
      </c>
      <c r="F238" t="s">
        <v>367</v>
      </c>
      <c r="G238" t="s">
        <v>1</v>
      </c>
      <c r="H238" t="s">
        <v>0</v>
      </c>
      <c r="I238" t="s">
        <v>432</v>
      </c>
      <c r="J238" t="s">
        <v>363</v>
      </c>
      <c r="K238">
        <v>7</v>
      </c>
      <c r="L238">
        <v>7</v>
      </c>
      <c r="M238" t="s">
        <v>148</v>
      </c>
      <c r="N238" t="s">
        <v>30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t="s">
        <v>1</v>
      </c>
    </row>
    <row r="239" spans="5:22" x14ac:dyDescent="0.25">
      <c r="E239" t="s">
        <v>352</v>
      </c>
      <c r="F239" t="s">
        <v>367</v>
      </c>
      <c r="G239" t="s">
        <v>1</v>
      </c>
      <c r="H239" t="s">
        <v>0</v>
      </c>
      <c r="I239" t="s">
        <v>432</v>
      </c>
      <c r="J239" t="s">
        <v>363</v>
      </c>
      <c r="K239">
        <v>8</v>
      </c>
      <c r="L239">
        <v>8</v>
      </c>
      <c r="M239" t="s">
        <v>233</v>
      </c>
      <c r="N239" t="s">
        <v>234</v>
      </c>
      <c r="O239" s="3">
        <v>0</v>
      </c>
      <c r="P239" s="3">
        <v>0</v>
      </c>
      <c r="Q239" s="3">
        <v>425</v>
      </c>
      <c r="R239" s="3">
        <v>55.25</v>
      </c>
      <c r="S239" s="3">
        <v>0</v>
      </c>
      <c r="T239" s="3">
        <v>0</v>
      </c>
      <c r="U239" s="3">
        <v>480.25</v>
      </c>
      <c r="V239" t="s">
        <v>1</v>
      </c>
    </row>
    <row r="240" spans="5:22" x14ac:dyDescent="0.25">
      <c r="E240" t="s">
        <v>352</v>
      </c>
      <c r="F240" t="s">
        <v>367</v>
      </c>
      <c r="G240" t="s">
        <v>1</v>
      </c>
      <c r="H240" t="s">
        <v>0</v>
      </c>
      <c r="I240" t="s">
        <v>432</v>
      </c>
      <c r="J240" t="s">
        <v>363</v>
      </c>
      <c r="K240">
        <v>9</v>
      </c>
      <c r="L240">
        <v>9</v>
      </c>
      <c r="M240" t="s">
        <v>253</v>
      </c>
      <c r="N240" t="s">
        <v>254</v>
      </c>
      <c r="O240" s="3">
        <v>0</v>
      </c>
      <c r="P240" s="3">
        <v>0</v>
      </c>
      <c r="Q240" s="3">
        <v>168</v>
      </c>
      <c r="R240" s="3">
        <v>21.84</v>
      </c>
      <c r="S240" s="3">
        <v>0</v>
      </c>
      <c r="T240" s="3">
        <v>0</v>
      </c>
      <c r="U240" s="3">
        <v>189.84</v>
      </c>
      <c r="V240" t="s">
        <v>1</v>
      </c>
    </row>
    <row r="241" spans="5:22" x14ac:dyDescent="0.25">
      <c r="E241" t="s">
        <v>352</v>
      </c>
      <c r="F241" t="s">
        <v>368</v>
      </c>
      <c r="G241" t="s">
        <v>1</v>
      </c>
      <c r="H241" t="s">
        <v>0</v>
      </c>
      <c r="I241" t="s">
        <v>432</v>
      </c>
      <c r="J241" t="s">
        <v>363</v>
      </c>
      <c r="K241">
        <v>10</v>
      </c>
      <c r="L241">
        <v>10</v>
      </c>
      <c r="M241" t="s">
        <v>180</v>
      </c>
      <c r="N241" t="s">
        <v>181</v>
      </c>
      <c r="O241" s="3">
        <v>0</v>
      </c>
      <c r="P241" s="3">
        <v>0</v>
      </c>
      <c r="Q241" s="3">
        <v>54.86</v>
      </c>
      <c r="R241" s="3">
        <v>7.1318000000000001</v>
      </c>
      <c r="S241" s="3">
        <v>0</v>
      </c>
      <c r="T241" s="3">
        <v>0</v>
      </c>
      <c r="U241" s="3">
        <v>61.991799999999998</v>
      </c>
      <c r="V241" t="s">
        <v>1</v>
      </c>
    </row>
    <row r="242" spans="5:22" x14ac:dyDescent="0.25">
      <c r="E242" t="s">
        <v>352</v>
      </c>
      <c r="F242" t="s">
        <v>369</v>
      </c>
      <c r="G242" t="s">
        <v>1</v>
      </c>
      <c r="H242" t="s">
        <v>0</v>
      </c>
      <c r="I242" t="s">
        <v>432</v>
      </c>
      <c r="J242" t="s">
        <v>363</v>
      </c>
      <c r="K242">
        <v>11</v>
      </c>
      <c r="L242">
        <v>11</v>
      </c>
      <c r="M242" t="s">
        <v>182</v>
      </c>
      <c r="N242" t="s">
        <v>183</v>
      </c>
      <c r="O242" s="3">
        <v>0</v>
      </c>
      <c r="P242" s="3">
        <v>0</v>
      </c>
      <c r="Q242" s="3">
        <v>70.349999999999994</v>
      </c>
      <c r="R242" s="3">
        <v>9.1455000000000002</v>
      </c>
      <c r="S242" s="3">
        <v>0</v>
      </c>
      <c r="T242" s="3">
        <v>0</v>
      </c>
      <c r="U242" s="3">
        <v>79.495499999999993</v>
      </c>
      <c r="V242" t="s">
        <v>1</v>
      </c>
    </row>
    <row r="243" spans="5:22" x14ac:dyDescent="0.25">
      <c r="E243" t="s">
        <v>352</v>
      </c>
      <c r="F243" t="s">
        <v>369</v>
      </c>
      <c r="G243" t="s">
        <v>1</v>
      </c>
      <c r="H243" t="s">
        <v>0</v>
      </c>
      <c r="I243" t="s">
        <v>432</v>
      </c>
      <c r="J243" t="s">
        <v>363</v>
      </c>
      <c r="K243">
        <v>12</v>
      </c>
      <c r="L243">
        <v>12</v>
      </c>
      <c r="M243" t="s">
        <v>267</v>
      </c>
      <c r="N243" t="s">
        <v>268</v>
      </c>
      <c r="O243" s="3">
        <v>0</v>
      </c>
      <c r="P243" s="3">
        <v>0</v>
      </c>
      <c r="Q243" s="3">
        <v>499.5</v>
      </c>
      <c r="R243" s="3">
        <v>64.935000000000002</v>
      </c>
      <c r="S243" s="3">
        <v>0</v>
      </c>
      <c r="T243" s="3">
        <v>0</v>
      </c>
      <c r="U243" s="3">
        <v>564.43499999999995</v>
      </c>
      <c r="V243" t="s">
        <v>1</v>
      </c>
    </row>
    <row r="244" spans="5:22" x14ac:dyDescent="0.25">
      <c r="E244" t="s">
        <v>352</v>
      </c>
      <c r="F244" t="s">
        <v>370</v>
      </c>
      <c r="G244" t="s">
        <v>1</v>
      </c>
      <c r="H244" t="s">
        <v>0</v>
      </c>
      <c r="I244" t="s">
        <v>432</v>
      </c>
      <c r="J244" t="s">
        <v>363</v>
      </c>
      <c r="K244">
        <v>13</v>
      </c>
      <c r="L244">
        <v>13</v>
      </c>
      <c r="M244" t="s">
        <v>371</v>
      </c>
      <c r="N244" t="s">
        <v>372</v>
      </c>
      <c r="O244" s="3">
        <v>0</v>
      </c>
      <c r="P244" s="3">
        <v>0</v>
      </c>
      <c r="Q244" s="3">
        <v>320</v>
      </c>
      <c r="R244" s="3">
        <v>41.6</v>
      </c>
      <c r="S244" s="3">
        <v>0</v>
      </c>
      <c r="T244" s="3">
        <v>0</v>
      </c>
      <c r="U244" s="3">
        <v>361.6</v>
      </c>
      <c r="V244" t="s">
        <v>1</v>
      </c>
    </row>
    <row r="245" spans="5:22" x14ac:dyDescent="0.25">
      <c r="E245" t="s">
        <v>352</v>
      </c>
      <c r="F245" t="s">
        <v>354</v>
      </c>
      <c r="G245" t="s">
        <v>1</v>
      </c>
      <c r="H245" t="s">
        <v>0</v>
      </c>
      <c r="I245" t="s">
        <v>432</v>
      </c>
      <c r="J245" t="s">
        <v>363</v>
      </c>
      <c r="K245">
        <v>14</v>
      </c>
      <c r="L245">
        <v>14</v>
      </c>
      <c r="M245" t="s">
        <v>276</v>
      </c>
      <c r="N245" t="s">
        <v>277</v>
      </c>
      <c r="O245" s="3">
        <v>0</v>
      </c>
      <c r="P245" s="3">
        <v>0</v>
      </c>
      <c r="Q245" s="3">
        <v>39.82</v>
      </c>
      <c r="R245" s="3">
        <v>5.1766000000000005</v>
      </c>
      <c r="S245" s="3">
        <v>0</v>
      </c>
      <c r="T245" s="3">
        <v>0</v>
      </c>
      <c r="U245" s="3">
        <v>44.996600000000001</v>
      </c>
      <c r="V245" t="s">
        <v>1</v>
      </c>
    </row>
    <row r="246" spans="5:22" x14ac:dyDescent="0.25">
      <c r="E246" t="s">
        <v>352</v>
      </c>
      <c r="F246" t="s">
        <v>354</v>
      </c>
      <c r="G246" t="s">
        <v>1</v>
      </c>
      <c r="H246" t="s">
        <v>0</v>
      </c>
      <c r="I246" t="s">
        <v>432</v>
      </c>
      <c r="J246" t="s">
        <v>363</v>
      </c>
      <c r="K246">
        <v>15</v>
      </c>
      <c r="L246">
        <v>15</v>
      </c>
      <c r="M246" t="s">
        <v>225</v>
      </c>
      <c r="N246" t="s">
        <v>226</v>
      </c>
      <c r="O246" s="3">
        <v>0</v>
      </c>
      <c r="P246" s="3">
        <v>0</v>
      </c>
      <c r="Q246" s="3">
        <v>315.05</v>
      </c>
      <c r="R246" s="3">
        <v>40.956500000000005</v>
      </c>
      <c r="S246" s="3">
        <v>0</v>
      </c>
      <c r="T246" s="3">
        <v>0</v>
      </c>
      <c r="U246" s="3">
        <v>356.00650000000002</v>
      </c>
      <c r="V246" t="s">
        <v>1</v>
      </c>
    </row>
    <row r="247" spans="5:22" x14ac:dyDescent="0.25">
      <c r="E247" t="s">
        <v>382</v>
      </c>
      <c r="F247" t="s">
        <v>383</v>
      </c>
      <c r="G247" t="s">
        <v>1</v>
      </c>
      <c r="H247" t="s">
        <v>0</v>
      </c>
      <c r="I247" t="s">
        <v>432</v>
      </c>
      <c r="J247" t="s">
        <v>363</v>
      </c>
      <c r="K247">
        <v>16</v>
      </c>
      <c r="L247">
        <v>16</v>
      </c>
      <c r="M247" t="s">
        <v>186</v>
      </c>
      <c r="N247" t="s">
        <v>187</v>
      </c>
      <c r="O247" s="3">
        <v>0</v>
      </c>
      <c r="P247" s="3">
        <v>0</v>
      </c>
      <c r="Q247" s="3">
        <v>300.01</v>
      </c>
      <c r="R247" s="3">
        <v>39</v>
      </c>
      <c r="S247" s="3">
        <v>0</v>
      </c>
      <c r="T247" s="3">
        <v>0</v>
      </c>
      <c r="U247" s="3">
        <f>+Tabla2[[#This Row],[V. GRAVADA]]+Tabla2[[#This Row],[D.FISCAL]]</f>
        <v>339.01</v>
      </c>
      <c r="V247" t="s">
        <v>1</v>
      </c>
    </row>
    <row r="248" spans="5:22" x14ac:dyDescent="0.25">
      <c r="E248" t="s">
        <v>382</v>
      </c>
      <c r="F248" t="s">
        <v>384</v>
      </c>
      <c r="G248" t="s">
        <v>1</v>
      </c>
      <c r="H248" t="s">
        <v>0</v>
      </c>
      <c r="I248" t="s">
        <v>432</v>
      </c>
      <c r="J248" t="s">
        <v>363</v>
      </c>
      <c r="K248">
        <v>17</v>
      </c>
      <c r="L248">
        <v>17</v>
      </c>
      <c r="M248" t="s">
        <v>241</v>
      </c>
      <c r="N248" t="s">
        <v>242</v>
      </c>
      <c r="O248" s="3">
        <v>0</v>
      </c>
      <c r="P248" s="3">
        <v>0</v>
      </c>
      <c r="Q248" s="3">
        <v>26.5</v>
      </c>
      <c r="R248" s="3">
        <v>3.4450000000000003</v>
      </c>
      <c r="S248" s="3">
        <v>0</v>
      </c>
      <c r="T248" s="3">
        <v>0</v>
      </c>
      <c r="U248" s="3">
        <v>29.945</v>
      </c>
      <c r="V248" t="s">
        <v>1</v>
      </c>
    </row>
    <row r="249" spans="5:22" x14ac:dyDescent="0.25">
      <c r="E249" t="s">
        <v>382</v>
      </c>
      <c r="F249" t="s">
        <v>385</v>
      </c>
      <c r="G249" t="s">
        <v>1</v>
      </c>
      <c r="H249" t="s">
        <v>0</v>
      </c>
      <c r="I249" t="s">
        <v>432</v>
      </c>
      <c r="J249" t="s">
        <v>363</v>
      </c>
      <c r="K249">
        <v>18</v>
      </c>
      <c r="L249">
        <v>18</v>
      </c>
      <c r="M249" t="s">
        <v>386</v>
      </c>
      <c r="N249" t="s">
        <v>387</v>
      </c>
      <c r="O249" s="3">
        <v>0</v>
      </c>
      <c r="P249" s="3">
        <v>0</v>
      </c>
      <c r="Q249" s="3">
        <v>7.08</v>
      </c>
      <c r="R249" s="3">
        <v>0.9204</v>
      </c>
      <c r="S249" s="3">
        <v>0</v>
      </c>
      <c r="T249" s="3">
        <v>0</v>
      </c>
      <c r="U249" s="3">
        <v>8.0004000000000008</v>
      </c>
      <c r="V249" t="s">
        <v>1</v>
      </c>
    </row>
    <row r="250" spans="5:22" x14ac:dyDescent="0.25">
      <c r="E250" t="s">
        <v>382</v>
      </c>
      <c r="F250" t="s">
        <v>385</v>
      </c>
      <c r="G250" t="s">
        <v>1</v>
      </c>
      <c r="H250" t="s">
        <v>0</v>
      </c>
      <c r="I250" t="s">
        <v>432</v>
      </c>
      <c r="J250" t="s">
        <v>363</v>
      </c>
      <c r="K250">
        <v>19</v>
      </c>
      <c r="L250">
        <v>19</v>
      </c>
      <c r="M250" t="s">
        <v>148</v>
      </c>
      <c r="N250" t="s">
        <v>30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t="s">
        <v>1</v>
      </c>
    </row>
    <row r="251" spans="5:22" x14ac:dyDescent="0.25">
      <c r="E251" t="s">
        <v>382</v>
      </c>
      <c r="F251" t="s">
        <v>388</v>
      </c>
      <c r="G251" t="s">
        <v>1</v>
      </c>
      <c r="H251" t="s">
        <v>0</v>
      </c>
      <c r="I251" t="s">
        <v>432</v>
      </c>
      <c r="J251" t="s">
        <v>363</v>
      </c>
      <c r="K251">
        <v>20</v>
      </c>
      <c r="L251">
        <v>20</v>
      </c>
      <c r="M251" t="s">
        <v>286</v>
      </c>
      <c r="N251" t="s">
        <v>287</v>
      </c>
      <c r="O251" s="3">
        <v>0</v>
      </c>
      <c r="P251" s="3">
        <v>0</v>
      </c>
      <c r="Q251" s="3">
        <v>380</v>
      </c>
      <c r="R251" s="3">
        <v>49.4</v>
      </c>
      <c r="S251" s="3">
        <v>0</v>
      </c>
      <c r="T251" s="3">
        <v>0</v>
      </c>
      <c r="U251" s="3">
        <v>429.4</v>
      </c>
      <c r="V251" t="s">
        <v>1</v>
      </c>
    </row>
    <row r="252" spans="5:22" x14ac:dyDescent="0.25">
      <c r="E252" t="s">
        <v>382</v>
      </c>
      <c r="F252" t="s">
        <v>388</v>
      </c>
      <c r="G252" t="s">
        <v>1</v>
      </c>
      <c r="H252" t="s">
        <v>0</v>
      </c>
      <c r="I252" t="s">
        <v>432</v>
      </c>
      <c r="J252" t="s">
        <v>363</v>
      </c>
      <c r="K252">
        <v>21</v>
      </c>
      <c r="L252">
        <v>21</v>
      </c>
      <c r="M252" t="s">
        <v>182</v>
      </c>
      <c r="N252" t="s">
        <v>183</v>
      </c>
      <c r="O252" s="3">
        <v>0</v>
      </c>
      <c r="P252" s="3">
        <v>0</v>
      </c>
      <c r="Q252" s="3">
        <v>26.55</v>
      </c>
      <c r="R252" s="3">
        <v>3.4515000000000002</v>
      </c>
      <c r="S252" s="3">
        <v>0</v>
      </c>
      <c r="T252" s="3">
        <v>0</v>
      </c>
      <c r="U252" s="3">
        <v>30.0015</v>
      </c>
      <c r="V252" t="s">
        <v>1</v>
      </c>
    </row>
    <row r="253" spans="5:22" x14ac:dyDescent="0.25">
      <c r="E253" t="s">
        <v>382</v>
      </c>
      <c r="F253" t="s">
        <v>388</v>
      </c>
      <c r="G253" t="s">
        <v>1</v>
      </c>
      <c r="H253" t="s">
        <v>0</v>
      </c>
      <c r="I253" t="s">
        <v>432</v>
      </c>
      <c r="J253" t="s">
        <v>363</v>
      </c>
      <c r="K253">
        <v>22</v>
      </c>
      <c r="L253">
        <v>22</v>
      </c>
      <c r="M253" t="s">
        <v>148</v>
      </c>
      <c r="N253" t="s">
        <v>30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t="s">
        <v>1</v>
      </c>
    </row>
    <row r="254" spans="5:22" x14ac:dyDescent="0.25">
      <c r="E254" t="s">
        <v>382</v>
      </c>
      <c r="F254" t="s">
        <v>389</v>
      </c>
      <c r="G254" t="s">
        <v>1</v>
      </c>
      <c r="H254" t="s">
        <v>0</v>
      </c>
      <c r="I254" t="s">
        <v>432</v>
      </c>
      <c r="J254" t="s">
        <v>363</v>
      </c>
      <c r="K254">
        <v>23</v>
      </c>
      <c r="L254">
        <v>23</v>
      </c>
      <c r="M254" t="s">
        <v>276</v>
      </c>
      <c r="N254" t="s">
        <v>277</v>
      </c>
      <c r="O254" s="3">
        <v>0</v>
      </c>
      <c r="P254" s="3">
        <v>0</v>
      </c>
      <c r="Q254" s="3">
        <v>38.31</v>
      </c>
      <c r="R254" s="3">
        <v>4.9803000000000006</v>
      </c>
      <c r="S254" s="3">
        <v>0</v>
      </c>
      <c r="T254" s="3">
        <v>0</v>
      </c>
      <c r="U254" s="3">
        <v>43.290300000000002</v>
      </c>
      <c r="V254" t="s">
        <v>1</v>
      </c>
    </row>
    <row r="255" spans="5:22" x14ac:dyDescent="0.25">
      <c r="E255" t="s">
        <v>382</v>
      </c>
      <c r="F255" t="s">
        <v>390</v>
      </c>
      <c r="G255" t="s">
        <v>1</v>
      </c>
      <c r="H255" t="s">
        <v>0</v>
      </c>
      <c r="I255" t="s">
        <v>432</v>
      </c>
      <c r="J255" t="s">
        <v>363</v>
      </c>
      <c r="K255">
        <v>24</v>
      </c>
      <c r="L255">
        <v>24</v>
      </c>
      <c r="M255" t="s">
        <v>178</v>
      </c>
      <c r="N255" t="s">
        <v>179</v>
      </c>
      <c r="O255" s="3">
        <v>0</v>
      </c>
      <c r="P255" s="3">
        <v>0</v>
      </c>
      <c r="Q255" s="3">
        <v>500</v>
      </c>
      <c r="R255" s="3">
        <v>65</v>
      </c>
      <c r="S255" s="3">
        <v>0</v>
      </c>
      <c r="T255" s="3">
        <v>0</v>
      </c>
      <c r="U255" s="3">
        <v>565</v>
      </c>
      <c r="V255" t="s">
        <v>1</v>
      </c>
    </row>
    <row r="256" spans="5:22" x14ac:dyDescent="0.25">
      <c r="E256" t="s">
        <v>382</v>
      </c>
      <c r="F256" t="s">
        <v>391</v>
      </c>
      <c r="G256" t="s">
        <v>1</v>
      </c>
      <c r="H256" t="s">
        <v>0</v>
      </c>
      <c r="I256" t="s">
        <v>432</v>
      </c>
      <c r="J256" t="s">
        <v>363</v>
      </c>
      <c r="K256">
        <v>25</v>
      </c>
      <c r="L256">
        <v>25</v>
      </c>
      <c r="M256" t="s">
        <v>227</v>
      </c>
      <c r="N256" t="s">
        <v>228</v>
      </c>
      <c r="O256" s="3">
        <v>0</v>
      </c>
      <c r="P256" s="3">
        <v>0</v>
      </c>
      <c r="Q256" s="3">
        <v>95.35</v>
      </c>
      <c r="R256" s="3">
        <v>12.3955</v>
      </c>
      <c r="S256" s="3">
        <v>0</v>
      </c>
      <c r="T256" s="3">
        <v>0</v>
      </c>
      <c r="U256" s="3">
        <v>107.74549999999999</v>
      </c>
      <c r="V256" t="s">
        <v>1</v>
      </c>
    </row>
    <row r="257" spans="5:22" x14ac:dyDescent="0.25">
      <c r="E257" t="s">
        <v>382</v>
      </c>
      <c r="F257" t="s">
        <v>392</v>
      </c>
      <c r="G257" t="s">
        <v>1</v>
      </c>
      <c r="H257" t="s">
        <v>0</v>
      </c>
      <c r="I257" t="s">
        <v>432</v>
      </c>
      <c r="J257" t="s">
        <v>363</v>
      </c>
      <c r="K257">
        <v>26</v>
      </c>
      <c r="L257">
        <v>26</v>
      </c>
      <c r="M257" t="s">
        <v>148</v>
      </c>
      <c r="N257" t="s">
        <v>30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t="s">
        <v>1</v>
      </c>
    </row>
    <row r="258" spans="5:22" x14ac:dyDescent="0.25">
      <c r="E258" t="s">
        <v>382</v>
      </c>
      <c r="F258" t="s">
        <v>392</v>
      </c>
      <c r="G258" t="s">
        <v>1</v>
      </c>
      <c r="H258" t="s">
        <v>0</v>
      </c>
      <c r="I258" t="s">
        <v>432</v>
      </c>
      <c r="J258" t="s">
        <v>363</v>
      </c>
      <c r="K258">
        <v>27</v>
      </c>
      <c r="L258">
        <v>27</v>
      </c>
      <c r="M258" t="s">
        <v>148</v>
      </c>
      <c r="N258" t="s">
        <v>30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t="s">
        <v>1</v>
      </c>
    </row>
    <row r="259" spans="5:22" x14ac:dyDescent="0.25">
      <c r="E259" t="s">
        <v>382</v>
      </c>
      <c r="F259" t="s">
        <v>393</v>
      </c>
      <c r="G259" t="s">
        <v>1</v>
      </c>
      <c r="H259" t="s">
        <v>0</v>
      </c>
      <c r="I259" t="s">
        <v>432</v>
      </c>
      <c r="J259" t="s">
        <v>363</v>
      </c>
      <c r="K259">
        <v>28</v>
      </c>
      <c r="L259">
        <v>28</v>
      </c>
      <c r="M259" t="s">
        <v>186</v>
      </c>
      <c r="N259" t="s">
        <v>187</v>
      </c>
      <c r="O259" s="3">
        <v>0</v>
      </c>
      <c r="P259" s="3">
        <v>0</v>
      </c>
      <c r="Q259" s="3">
        <v>369.85</v>
      </c>
      <c r="R259" s="3">
        <v>48.080500000000008</v>
      </c>
      <c r="S259" s="3">
        <v>0</v>
      </c>
      <c r="T259" s="3">
        <v>0</v>
      </c>
      <c r="U259" s="3">
        <v>417.93050000000005</v>
      </c>
      <c r="V259" t="s">
        <v>1</v>
      </c>
    </row>
    <row r="260" spans="5:22" x14ac:dyDescent="0.25">
      <c r="E260" t="s">
        <v>382</v>
      </c>
      <c r="F260" t="s">
        <v>394</v>
      </c>
      <c r="G260" t="s">
        <v>1</v>
      </c>
      <c r="H260" t="s">
        <v>0</v>
      </c>
      <c r="I260" t="s">
        <v>432</v>
      </c>
      <c r="J260" t="s">
        <v>363</v>
      </c>
      <c r="K260">
        <v>29</v>
      </c>
      <c r="L260">
        <v>29</v>
      </c>
      <c r="M260" t="s">
        <v>174</v>
      </c>
      <c r="N260" t="s">
        <v>175</v>
      </c>
      <c r="O260" s="3">
        <v>0</v>
      </c>
      <c r="P260" s="3">
        <v>0</v>
      </c>
      <c r="Q260" s="3">
        <v>340.1</v>
      </c>
      <c r="R260" s="3">
        <v>44.213000000000001</v>
      </c>
      <c r="S260" s="3">
        <v>0</v>
      </c>
      <c r="T260" s="3">
        <v>0</v>
      </c>
      <c r="U260" s="3">
        <v>384.31300000000005</v>
      </c>
      <c r="V260" t="s">
        <v>1</v>
      </c>
    </row>
    <row r="261" spans="5:22" x14ac:dyDescent="0.25">
      <c r="E261" t="s">
        <v>382</v>
      </c>
      <c r="F261" t="s">
        <v>394</v>
      </c>
      <c r="G261" t="s">
        <v>1</v>
      </c>
      <c r="H261" t="s">
        <v>0</v>
      </c>
      <c r="I261" t="s">
        <v>432</v>
      </c>
      <c r="J261" t="s">
        <v>363</v>
      </c>
      <c r="K261">
        <v>30</v>
      </c>
      <c r="L261">
        <v>30</v>
      </c>
      <c r="M261" t="s">
        <v>182</v>
      </c>
      <c r="N261" t="s">
        <v>183</v>
      </c>
      <c r="O261" s="3">
        <v>0</v>
      </c>
      <c r="P261" s="3">
        <v>0</v>
      </c>
      <c r="Q261" s="3">
        <v>219.48</v>
      </c>
      <c r="R261" s="3">
        <v>28.532399999999999</v>
      </c>
      <c r="S261" s="3">
        <v>0</v>
      </c>
      <c r="T261" s="3">
        <v>0</v>
      </c>
      <c r="U261" s="3">
        <v>248.01239999999999</v>
      </c>
      <c r="V261" t="s">
        <v>1</v>
      </c>
    </row>
    <row r="262" spans="5:22" x14ac:dyDescent="0.25">
      <c r="E262" t="s">
        <v>382</v>
      </c>
      <c r="F262" t="s">
        <v>395</v>
      </c>
      <c r="G262" t="s">
        <v>1</v>
      </c>
      <c r="H262" t="s">
        <v>0</v>
      </c>
      <c r="I262" t="s">
        <v>432</v>
      </c>
      <c r="J262" t="s">
        <v>363</v>
      </c>
      <c r="K262">
        <v>31</v>
      </c>
      <c r="L262">
        <v>31</v>
      </c>
      <c r="M262" t="s">
        <v>241</v>
      </c>
      <c r="N262" t="s">
        <v>242</v>
      </c>
      <c r="O262" s="3">
        <v>0</v>
      </c>
      <c r="P262" s="3">
        <v>0</v>
      </c>
      <c r="Q262" s="3">
        <v>53.04</v>
      </c>
      <c r="R262" s="3">
        <v>6.8952</v>
      </c>
      <c r="S262" s="3">
        <v>0</v>
      </c>
      <c r="T262" s="3">
        <v>0</v>
      </c>
      <c r="U262" s="3">
        <v>59.935200000000002</v>
      </c>
      <c r="V262" t="s">
        <v>1</v>
      </c>
    </row>
    <row r="263" spans="5:22" x14ac:dyDescent="0.25">
      <c r="E263" t="s">
        <v>382</v>
      </c>
      <c r="F263" t="s">
        <v>396</v>
      </c>
      <c r="G263" t="s">
        <v>1</v>
      </c>
      <c r="H263" t="s">
        <v>0</v>
      </c>
      <c r="I263" t="s">
        <v>432</v>
      </c>
      <c r="J263" t="s">
        <v>363</v>
      </c>
      <c r="K263">
        <v>32</v>
      </c>
      <c r="L263">
        <v>32</v>
      </c>
      <c r="M263" t="s">
        <v>276</v>
      </c>
      <c r="N263" t="s">
        <v>277</v>
      </c>
      <c r="O263" s="3">
        <v>0</v>
      </c>
      <c r="P263" s="3">
        <v>0</v>
      </c>
      <c r="Q263" s="3">
        <v>113.82</v>
      </c>
      <c r="R263" s="3">
        <v>14.7966</v>
      </c>
      <c r="S263" s="3">
        <v>0</v>
      </c>
      <c r="T263" s="3">
        <v>0</v>
      </c>
      <c r="U263" s="3">
        <v>128.61660000000001</v>
      </c>
      <c r="V263" t="s">
        <v>1</v>
      </c>
    </row>
    <row r="264" spans="5:22" x14ac:dyDescent="0.25">
      <c r="E264" t="s">
        <v>426</v>
      </c>
      <c r="F264" t="s">
        <v>431</v>
      </c>
      <c r="G264" t="s">
        <v>1</v>
      </c>
      <c r="H264" t="s">
        <v>0</v>
      </c>
      <c r="I264" t="s">
        <v>432</v>
      </c>
      <c r="J264" t="s">
        <v>363</v>
      </c>
      <c r="K264">
        <v>34</v>
      </c>
      <c r="L264">
        <v>34</v>
      </c>
      <c r="M264" t="s">
        <v>276</v>
      </c>
      <c r="N264" t="s">
        <v>277</v>
      </c>
      <c r="O264" s="3">
        <v>0</v>
      </c>
      <c r="P264" s="3">
        <v>0</v>
      </c>
      <c r="Q264" s="3">
        <v>63.72</v>
      </c>
      <c r="R264" s="3">
        <v>8.2835999999999999</v>
      </c>
      <c r="S264" s="3">
        <v>0</v>
      </c>
      <c r="T264" s="3">
        <v>0</v>
      </c>
      <c r="U264" s="3">
        <v>72.003600000000006</v>
      </c>
      <c r="V264" t="s">
        <v>1</v>
      </c>
    </row>
    <row r="265" spans="5:22" x14ac:dyDescent="0.25">
      <c r="E265" t="s">
        <v>426</v>
      </c>
      <c r="F265" t="s">
        <v>433</v>
      </c>
      <c r="G265" t="s">
        <v>1</v>
      </c>
      <c r="H265" t="s">
        <v>0</v>
      </c>
      <c r="I265" t="s">
        <v>432</v>
      </c>
      <c r="J265" t="s">
        <v>363</v>
      </c>
      <c r="K265">
        <v>35</v>
      </c>
      <c r="L265">
        <v>35</v>
      </c>
      <c r="M265" t="s">
        <v>186</v>
      </c>
      <c r="N265" t="s">
        <v>187</v>
      </c>
      <c r="O265" s="3">
        <v>0</v>
      </c>
      <c r="P265" s="3">
        <v>0</v>
      </c>
      <c r="Q265" s="3">
        <v>283.2</v>
      </c>
      <c r="R265" s="3">
        <v>36.816000000000003</v>
      </c>
      <c r="S265" s="3">
        <v>0</v>
      </c>
      <c r="T265" s="3">
        <v>0</v>
      </c>
      <c r="U265" s="3">
        <v>320.01599999999996</v>
      </c>
      <c r="V265" t="s">
        <v>1</v>
      </c>
    </row>
    <row r="266" spans="5:22" x14ac:dyDescent="0.25">
      <c r="E266" t="s">
        <v>426</v>
      </c>
      <c r="F266" t="s">
        <v>434</v>
      </c>
      <c r="G266" t="s">
        <v>1</v>
      </c>
      <c r="H266" t="s">
        <v>0</v>
      </c>
      <c r="I266" t="s">
        <v>432</v>
      </c>
      <c r="J266" t="s">
        <v>363</v>
      </c>
      <c r="K266">
        <v>36</v>
      </c>
      <c r="L266">
        <v>36</v>
      </c>
      <c r="M266" t="s">
        <v>178</v>
      </c>
      <c r="N266" t="s">
        <v>179</v>
      </c>
      <c r="O266" s="3">
        <v>0</v>
      </c>
      <c r="P266" s="3">
        <v>0</v>
      </c>
      <c r="Q266" s="3">
        <v>500</v>
      </c>
      <c r="R266" s="3">
        <v>65</v>
      </c>
      <c r="S266" s="3">
        <v>0</v>
      </c>
      <c r="T266" s="3">
        <v>0</v>
      </c>
      <c r="U266" s="3">
        <v>565</v>
      </c>
      <c r="V266" t="s">
        <v>1</v>
      </c>
    </row>
    <row r="267" spans="5:22" x14ac:dyDescent="0.25">
      <c r="E267" t="s">
        <v>426</v>
      </c>
      <c r="F267" t="s">
        <v>434</v>
      </c>
      <c r="G267" t="s">
        <v>1</v>
      </c>
      <c r="H267" t="s">
        <v>0</v>
      </c>
      <c r="I267" t="s">
        <v>432</v>
      </c>
      <c r="J267" t="s">
        <v>363</v>
      </c>
      <c r="K267">
        <v>37</v>
      </c>
      <c r="L267">
        <v>37</v>
      </c>
      <c r="M267" t="s">
        <v>276</v>
      </c>
      <c r="N267" t="s">
        <v>277</v>
      </c>
      <c r="O267" s="3">
        <v>0</v>
      </c>
      <c r="P267" s="3">
        <v>0</v>
      </c>
      <c r="Q267" s="3">
        <v>23</v>
      </c>
      <c r="R267" s="3">
        <v>2.99</v>
      </c>
      <c r="S267" s="3">
        <v>0</v>
      </c>
      <c r="T267" s="3">
        <v>0</v>
      </c>
      <c r="U267" s="3">
        <v>25.990000000000002</v>
      </c>
      <c r="V267" t="s">
        <v>1</v>
      </c>
    </row>
    <row r="268" spans="5:22" x14ac:dyDescent="0.25">
      <c r="E268" t="s">
        <v>426</v>
      </c>
      <c r="F268" t="s">
        <v>435</v>
      </c>
      <c r="G268" t="s">
        <v>1</v>
      </c>
      <c r="H268" t="s">
        <v>0</v>
      </c>
      <c r="I268" t="s">
        <v>432</v>
      </c>
      <c r="J268" t="s">
        <v>363</v>
      </c>
      <c r="K268">
        <v>38</v>
      </c>
      <c r="L268">
        <v>38</v>
      </c>
      <c r="M268" t="s">
        <v>184</v>
      </c>
      <c r="N268" t="s">
        <v>185</v>
      </c>
      <c r="O268" s="3">
        <v>0</v>
      </c>
      <c r="P268" s="3">
        <v>0</v>
      </c>
      <c r="Q268" s="3">
        <v>102.36</v>
      </c>
      <c r="R268" s="3">
        <v>13.306800000000001</v>
      </c>
      <c r="S268" s="3">
        <v>0</v>
      </c>
      <c r="T268" s="3">
        <v>0</v>
      </c>
      <c r="U268" s="3">
        <v>115.66679999999999</v>
      </c>
      <c r="V268" t="s">
        <v>1</v>
      </c>
    </row>
    <row r="269" spans="5:22" x14ac:dyDescent="0.25">
      <c r="E269" t="s">
        <v>426</v>
      </c>
      <c r="F269" t="s">
        <v>435</v>
      </c>
      <c r="G269" t="s">
        <v>1</v>
      </c>
      <c r="H269" t="s">
        <v>0</v>
      </c>
      <c r="I269" t="s">
        <v>432</v>
      </c>
      <c r="J269" t="s">
        <v>363</v>
      </c>
      <c r="K269">
        <v>39</v>
      </c>
      <c r="L269">
        <v>39</v>
      </c>
      <c r="M269" t="s">
        <v>148</v>
      </c>
      <c r="N269" t="s">
        <v>30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t="s">
        <v>1</v>
      </c>
    </row>
    <row r="270" spans="5:22" x14ac:dyDescent="0.25">
      <c r="E270" t="s">
        <v>426</v>
      </c>
      <c r="F270" t="s">
        <v>436</v>
      </c>
      <c r="G270" t="s">
        <v>1</v>
      </c>
      <c r="H270" t="s">
        <v>0</v>
      </c>
      <c r="I270" t="s">
        <v>432</v>
      </c>
      <c r="J270" t="s">
        <v>363</v>
      </c>
      <c r="K270">
        <v>40</v>
      </c>
      <c r="L270">
        <v>40</v>
      </c>
      <c r="M270" t="s">
        <v>182</v>
      </c>
      <c r="N270" t="s">
        <v>183</v>
      </c>
      <c r="O270" s="3">
        <v>0</v>
      </c>
      <c r="P270" s="3">
        <v>0</v>
      </c>
      <c r="Q270" s="3">
        <v>222.61</v>
      </c>
      <c r="R270" s="3">
        <v>28.939300000000003</v>
      </c>
      <c r="S270" s="3">
        <v>0</v>
      </c>
      <c r="T270" s="3">
        <v>0</v>
      </c>
      <c r="U270" s="3">
        <v>251.54930000000002</v>
      </c>
      <c r="V270" t="s">
        <v>1</v>
      </c>
    </row>
    <row r="271" spans="5:22" x14ac:dyDescent="0.25">
      <c r="E271" t="s">
        <v>426</v>
      </c>
      <c r="F271" t="s">
        <v>436</v>
      </c>
      <c r="G271" t="s">
        <v>1</v>
      </c>
      <c r="H271" t="s">
        <v>0</v>
      </c>
      <c r="I271" t="s">
        <v>432</v>
      </c>
      <c r="J271" t="s">
        <v>363</v>
      </c>
      <c r="K271">
        <v>41</v>
      </c>
      <c r="L271">
        <v>41</v>
      </c>
      <c r="M271" t="s">
        <v>186</v>
      </c>
      <c r="N271" t="s">
        <v>187</v>
      </c>
      <c r="O271" s="3">
        <v>0</v>
      </c>
      <c r="P271" s="3">
        <v>0</v>
      </c>
      <c r="Q271" s="3">
        <v>424</v>
      </c>
      <c r="R271" s="3">
        <v>55.120000000000005</v>
      </c>
      <c r="S271" s="3">
        <v>0</v>
      </c>
      <c r="T271" s="3">
        <v>0</v>
      </c>
      <c r="U271" s="3">
        <v>479.12</v>
      </c>
      <c r="V271" t="s">
        <v>1</v>
      </c>
    </row>
    <row r="272" spans="5:22" x14ac:dyDescent="0.25">
      <c r="E272" t="s">
        <v>426</v>
      </c>
      <c r="F272" t="s">
        <v>436</v>
      </c>
      <c r="G272" t="s">
        <v>1</v>
      </c>
      <c r="H272" t="s">
        <v>0</v>
      </c>
      <c r="I272" t="s">
        <v>432</v>
      </c>
      <c r="J272" t="s">
        <v>363</v>
      </c>
      <c r="K272">
        <v>42</v>
      </c>
      <c r="L272">
        <v>42</v>
      </c>
      <c r="M272" t="s">
        <v>186</v>
      </c>
      <c r="N272" t="s">
        <v>187</v>
      </c>
      <c r="O272" s="3">
        <v>0</v>
      </c>
      <c r="P272" s="3">
        <v>0</v>
      </c>
      <c r="Q272" s="3">
        <v>283.56</v>
      </c>
      <c r="R272" s="3">
        <v>36.8628</v>
      </c>
      <c r="S272" s="3">
        <v>0</v>
      </c>
      <c r="T272" s="3">
        <v>0</v>
      </c>
      <c r="U272" s="3">
        <v>320.4228</v>
      </c>
      <c r="V272" t="s">
        <v>1</v>
      </c>
    </row>
    <row r="273" spans="5:22" x14ac:dyDescent="0.25">
      <c r="E273" t="s">
        <v>426</v>
      </c>
      <c r="F273" t="s">
        <v>437</v>
      </c>
      <c r="G273" t="s">
        <v>1</v>
      </c>
      <c r="H273" t="s">
        <v>0</v>
      </c>
      <c r="I273" t="s">
        <v>432</v>
      </c>
      <c r="J273" t="s">
        <v>363</v>
      </c>
      <c r="K273">
        <v>43</v>
      </c>
      <c r="L273">
        <v>43</v>
      </c>
      <c r="M273" t="s">
        <v>186</v>
      </c>
      <c r="N273" t="s">
        <v>187</v>
      </c>
      <c r="O273" s="3">
        <v>0</v>
      </c>
      <c r="P273" s="3">
        <v>0</v>
      </c>
      <c r="Q273" s="3">
        <v>350.56</v>
      </c>
      <c r="R273" s="3">
        <v>45.572800000000001</v>
      </c>
      <c r="S273" s="3">
        <v>0</v>
      </c>
      <c r="T273" s="3">
        <v>0</v>
      </c>
      <c r="U273" s="3">
        <v>396.13279999999997</v>
      </c>
      <c r="V273" t="s">
        <v>1</v>
      </c>
    </row>
    <row r="274" spans="5:22" x14ac:dyDescent="0.25">
      <c r="E274" t="s">
        <v>426</v>
      </c>
      <c r="F274" t="s">
        <v>438</v>
      </c>
      <c r="G274" t="s">
        <v>1</v>
      </c>
      <c r="H274" t="s">
        <v>0</v>
      </c>
      <c r="I274" t="s">
        <v>432</v>
      </c>
      <c r="J274" t="s">
        <v>363</v>
      </c>
      <c r="K274">
        <v>44</v>
      </c>
      <c r="L274">
        <v>44</v>
      </c>
      <c r="M274" t="s">
        <v>276</v>
      </c>
      <c r="N274" t="s">
        <v>277</v>
      </c>
      <c r="O274" s="3">
        <v>0</v>
      </c>
      <c r="P274" s="3">
        <v>0</v>
      </c>
      <c r="Q274" s="3">
        <v>33.19</v>
      </c>
      <c r="R274" s="3">
        <v>4.3147000000000002</v>
      </c>
      <c r="S274" s="3">
        <v>0</v>
      </c>
      <c r="T274" s="3">
        <v>0</v>
      </c>
      <c r="U274" s="3">
        <v>37.5047</v>
      </c>
      <c r="V274" t="s">
        <v>1</v>
      </c>
    </row>
    <row r="275" spans="5:22" x14ac:dyDescent="0.25">
      <c r="E275" t="s">
        <v>426</v>
      </c>
      <c r="F275" t="s">
        <v>439</v>
      </c>
      <c r="G275" t="s">
        <v>1</v>
      </c>
      <c r="H275" t="s">
        <v>0</v>
      </c>
      <c r="I275" t="s">
        <v>432</v>
      </c>
      <c r="J275" t="s">
        <v>363</v>
      </c>
      <c r="K275">
        <v>45</v>
      </c>
      <c r="L275">
        <v>45</v>
      </c>
      <c r="M275" t="s">
        <v>182</v>
      </c>
      <c r="N275" t="s">
        <v>183</v>
      </c>
      <c r="O275" s="3">
        <v>0</v>
      </c>
      <c r="P275" s="3">
        <v>0</v>
      </c>
      <c r="Q275" s="3">
        <v>33.19</v>
      </c>
      <c r="R275" s="3">
        <v>4.3147000000000002</v>
      </c>
      <c r="S275" s="3">
        <v>0</v>
      </c>
      <c r="T275" s="3">
        <v>0</v>
      </c>
      <c r="U275" s="3">
        <v>37.5047</v>
      </c>
      <c r="V275" t="s">
        <v>1</v>
      </c>
    </row>
    <row r="276" spans="5:22" x14ac:dyDescent="0.25">
      <c r="E276" t="s">
        <v>426</v>
      </c>
      <c r="F276" t="s">
        <v>440</v>
      </c>
      <c r="G276" t="s">
        <v>1</v>
      </c>
      <c r="H276" t="s">
        <v>0</v>
      </c>
      <c r="I276" t="s">
        <v>432</v>
      </c>
      <c r="J276" t="s">
        <v>363</v>
      </c>
      <c r="K276">
        <v>46</v>
      </c>
      <c r="L276">
        <v>46</v>
      </c>
      <c r="M276" t="s">
        <v>276</v>
      </c>
      <c r="N276" t="s">
        <v>277</v>
      </c>
      <c r="O276" s="3">
        <v>0</v>
      </c>
      <c r="P276" s="3">
        <v>0</v>
      </c>
      <c r="Q276" s="3">
        <v>90.72</v>
      </c>
      <c r="R276" s="3">
        <v>11.7936</v>
      </c>
      <c r="S276" s="3">
        <v>0</v>
      </c>
      <c r="T276" s="3">
        <v>0</v>
      </c>
      <c r="U276" s="3">
        <v>102.5136</v>
      </c>
      <c r="V276" t="s">
        <v>1</v>
      </c>
    </row>
    <row r="277" spans="5:22" x14ac:dyDescent="0.25">
      <c r="E277" t="s">
        <v>426</v>
      </c>
      <c r="F277" t="s">
        <v>441</v>
      </c>
      <c r="G277" t="s">
        <v>1</v>
      </c>
      <c r="H277" t="s">
        <v>0</v>
      </c>
      <c r="I277" t="s">
        <v>432</v>
      </c>
      <c r="J277" t="s">
        <v>363</v>
      </c>
      <c r="K277">
        <v>47</v>
      </c>
      <c r="L277">
        <v>47</v>
      </c>
      <c r="M277" t="s">
        <v>148</v>
      </c>
      <c r="N277" t="s">
        <v>30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t="s">
        <v>1</v>
      </c>
    </row>
    <row r="278" spans="5:22" x14ac:dyDescent="0.25">
      <c r="E278" t="s">
        <v>426</v>
      </c>
      <c r="F278" t="s">
        <v>442</v>
      </c>
      <c r="G278" t="s">
        <v>1</v>
      </c>
      <c r="H278" t="s">
        <v>0</v>
      </c>
      <c r="I278" t="s">
        <v>432</v>
      </c>
      <c r="J278" t="s">
        <v>363</v>
      </c>
      <c r="K278">
        <v>48</v>
      </c>
      <c r="L278">
        <v>48</v>
      </c>
      <c r="M278" t="s">
        <v>443</v>
      </c>
      <c r="N278" t="s">
        <v>444</v>
      </c>
      <c r="O278" s="3">
        <v>0</v>
      </c>
      <c r="P278" s="3">
        <v>0</v>
      </c>
      <c r="Q278" s="3">
        <v>158.12</v>
      </c>
      <c r="R278" s="3">
        <v>20.555600000000002</v>
      </c>
      <c r="S278" s="3">
        <v>0</v>
      </c>
      <c r="T278" s="3">
        <v>0</v>
      </c>
      <c r="U278" s="3">
        <v>178.6756</v>
      </c>
      <c r="V278" t="s">
        <v>1</v>
      </c>
    </row>
    <row r="279" spans="5:22" x14ac:dyDescent="0.25">
      <c r="E279" t="s">
        <v>426</v>
      </c>
      <c r="F279" t="s">
        <v>442</v>
      </c>
      <c r="G279" t="s">
        <v>1</v>
      </c>
      <c r="H279" t="s">
        <v>0</v>
      </c>
      <c r="I279" t="s">
        <v>432</v>
      </c>
      <c r="J279" t="s">
        <v>363</v>
      </c>
      <c r="K279">
        <v>49</v>
      </c>
      <c r="L279">
        <v>49</v>
      </c>
      <c r="M279" t="s">
        <v>186</v>
      </c>
      <c r="N279" t="s">
        <v>187</v>
      </c>
      <c r="O279" s="3">
        <v>0</v>
      </c>
      <c r="P279" s="3">
        <v>0</v>
      </c>
      <c r="Q279" s="3">
        <v>96.87</v>
      </c>
      <c r="R279" s="3">
        <v>12.593100000000002</v>
      </c>
      <c r="S279" s="3">
        <v>0</v>
      </c>
      <c r="T279" s="3">
        <v>0</v>
      </c>
      <c r="U279" s="3">
        <v>109.46310000000001</v>
      </c>
      <c r="V279" t="s">
        <v>1</v>
      </c>
    </row>
    <row r="280" spans="5:22" x14ac:dyDescent="0.25">
      <c r="E280" t="s">
        <v>426</v>
      </c>
      <c r="F280" t="s">
        <v>445</v>
      </c>
      <c r="G280" t="s">
        <v>1</v>
      </c>
      <c r="H280" t="s">
        <v>0</v>
      </c>
      <c r="I280" t="s">
        <v>432</v>
      </c>
      <c r="J280" t="s">
        <v>363</v>
      </c>
      <c r="K280">
        <v>50</v>
      </c>
      <c r="L280">
        <v>50</v>
      </c>
      <c r="M280" t="s">
        <v>192</v>
      </c>
      <c r="N280" t="s">
        <v>193</v>
      </c>
      <c r="O280" s="3">
        <v>0</v>
      </c>
      <c r="P280" s="3">
        <v>0</v>
      </c>
      <c r="Q280" s="3">
        <v>230.53</v>
      </c>
      <c r="R280" s="3">
        <v>29.968900000000001</v>
      </c>
      <c r="S280" s="3">
        <v>0</v>
      </c>
      <c r="T280" s="3">
        <v>0</v>
      </c>
      <c r="U280" s="3">
        <v>260.49889999999999</v>
      </c>
      <c r="V280" t="s">
        <v>1</v>
      </c>
    </row>
    <row r="281" spans="5:22" x14ac:dyDescent="0.25">
      <c r="E281" t="s">
        <v>426</v>
      </c>
      <c r="F281" t="s">
        <v>445</v>
      </c>
      <c r="G281" t="s">
        <v>1</v>
      </c>
      <c r="H281" t="s">
        <v>0</v>
      </c>
      <c r="I281" t="s">
        <v>432</v>
      </c>
      <c r="J281" t="s">
        <v>363</v>
      </c>
      <c r="K281">
        <v>51</v>
      </c>
      <c r="L281">
        <v>51</v>
      </c>
      <c r="M281" t="s">
        <v>178</v>
      </c>
      <c r="N281" t="s">
        <v>179</v>
      </c>
      <c r="O281" s="3">
        <v>0</v>
      </c>
      <c r="P281" s="3">
        <v>0</v>
      </c>
      <c r="Q281" s="3">
        <v>500</v>
      </c>
      <c r="R281" s="3">
        <v>65</v>
      </c>
      <c r="S281" s="3">
        <v>0</v>
      </c>
      <c r="T281" s="3">
        <v>0</v>
      </c>
      <c r="U281" s="3">
        <v>565</v>
      </c>
      <c r="V281" t="s">
        <v>1</v>
      </c>
    </row>
    <row r="282" spans="5:22" x14ac:dyDescent="0.25">
      <c r="E282" t="s">
        <v>454</v>
      </c>
      <c r="F282" s="1" t="s">
        <v>455</v>
      </c>
      <c r="G282" t="s">
        <v>1</v>
      </c>
      <c r="H282" t="s">
        <v>428</v>
      </c>
      <c r="I282" t="s">
        <v>429</v>
      </c>
      <c r="J282" t="s">
        <v>430</v>
      </c>
      <c r="K282">
        <v>44</v>
      </c>
      <c r="L282">
        <v>44</v>
      </c>
      <c r="M282" t="s">
        <v>209</v>
      </c>
      <c r="N282" t="s">
        <v>210</v>
      </c>
      <c r="O282" s="3">
        <v>0</v>
      </c>
      <c r="P282" s="3">
        <v>0</v>
      </c>
      <c r="Q282" s="3">
        <v>9800</v>
      </c>
      <c r="R282" s="3">
        <v>1274</v>
      </c>
      <c r="S282" s="3">
        <v>0</v>
      </c>
      <c r="T282" s="3">
        <v>0</v>
      </c>
      <c r="U282" s="3">
        <v>11074</v>
      </c>
      <c r="V282" t="s">
        <v>1</v>
      </c>
    </row>
    <row r="283" spans="5:22" x14ac:dyDescent="0.25">
      <c r="E283" t="s">
        <v>454</v>
      </c>
      <c r="F283" s="1" t="s">
        <v>455</v>
      </c>
      <c r="G283" t="s">
        <v>1</v>
      </c>
      <c r="H283" t="s">
        <v>0</v>
      </c>
      <c r="I283" t="s">
        <v>432</v>
      </c>
      <c r="J283" t="s">
        <v>363</v>
      </c>
      <c r="K283">
        <v>52</v>
      </c>
      <c r="L283">
        <v>52</v>
      </c>
      <c r="M283" t="s">
        <v>186</v>
      </c>
      <c r="N283" t="s">
        <v>187</v>
      </c>
      <c r="O283" s="3">
        <v>0</v>
      </c>
      <c r="P283" s="3">
        <v>0</v>
      </c>
      <c r="Q283" s="3">
        <v>339.84</v>
      </c>
      <c r="R283" s="3">
        <v>44.179200000000002</v>
      </c>
      <c r="S283" s="3">
        <v>0</v>
      </c>
      <c r="T283" s="3">
        <v>0</v>
      </c>
      <c r="U283" s="3">
        <v>384.01919999999996</v>
      </c>
      <c r="V283" t="s">
        <v>1</v>
      </c>
    </row>
    <row r="284" spans="5:22" x14ac:dyDescent="0.25">
      <c r="E284" t="s">
        <v>454</v>
      </c>
      <c r="F284" t="s">
        <v>460</v>
      </c>
      <c r="G284" t="s">
        <v>1</v>
      </c>
      <c r="H284" t="s">
        <v>0</v>
      </c>
      <c r="I284" t="s">
        <v>432</v>
      </c>
      <c r="J284" t="s">
        <v>363</v>
      </c>
      <c r="K284">
        <v>53</v>
      </c>
      <c r="L284">
        <v>53</v>
      </c>
      <c r="M284" t="s">
        <v>276</v>
      </c>
      <c r="N284" t="s">
        <v>277</v>
      </c>
      <c r="O284" s="3">
        <v>0</v>
      </c>
      <c r="P284" s="3">
        <v>0</v>
      </c>
      <c r="Q284" s="3">
        <v>58.4</v>
      </c>
      <c r="R284" s="3">
        <v>7.5919999999999996</v>
      </c>
      <c r="S284" s="3">
        <v>0</v>
      </c>
      <c r="T284" s="3">
        <v>0</v>
      </c>
      <c r="U284" s="3">
        <v>65.992000000000004</v>
      </c>
      <c r="V284" t="s">
        <v>1</v>
      </c>
    </row>
    <row r="285" spans="5:22" x14ac:dyDescent="0.25">
      <c r="E285" t="s">
        <v>454</v>
      </c>
      <c r="F285" t="s">
        <v>461</v>
      </c>
      <c r="G285" t="s">
        <v>1</v>
      </c>
      <c r="H285" t="s">
        <v>0</v>
      </c>
      <c r="I285" t="s">
        <v>432</v>
      </c>
      <c r="J285" t="s">
        <v>363</v>
      </c>
      <c r="K285">
        <v>54</v>
      </c>
      <c r="L285">
        <v>54</v>
      </c>
      <c r="M285" t="s">
        <v>184</v>
      </c>
      <c r="N285" t="s">
        <v>185</v>
      </c>
      <c r="O285" s="3">
        <v>0</v>
      </c>
      <c r="P285" s="3">
        <v>0</v>
      </c>
      <c r="Q285" s="3">
        <v>182.28</v>
      </c>
      <c r="R285" s="3">
        <v>23.696400000000001</v>
      </c>
      <c r="S285" s="3">
        <v>0</v>
      </c>
      <c r="T285" s="3">
        <v>0</v>
      </c>
      <c r="U285" s="3">
        <v>205.97640000000001</v>
      </c>
      <c r="V285" t="s">
        <v>1</v>
      </c>
    </row>
    <row r="286" spans="5:22" x14ac:dyDescent="0.25">
      <c r="E286" t="s">
        <v>454</v>
      </c>
      <c r="F286" t="s">
        <v>462</v>
      </c>
      <c r="G286" t="s">
        <v>1</v>
      </c>
      <c r="H286" t="s">
        <v>0</v>
      </c>
      <c r="I286" t="s">
        <v>432</v>
      </c>
      <c r="J286" t="s">
        <v>363</v>
      </c>
      <c r="K286">
        <v>55</v>
      </c>
      <c r="L286">
        <v>55</v>
      </c>
      <c r="M286" t="s">
        <v>192</v>
      </c>
      <c r="N286" t="s">
        <v>193</v>
      </c>
      <c r="O286" s="3">
        <v>0</v>
      </c>
      <c r="P286" s="3">
        <v>0</v>
      </c>
      <c r="Q286" s="3">
        <v>48.62</v>
      </c>
      <c r="R286" s="3">
        <v>6.3205999999999998</v>
      </c>
      <c r="S286" s="3">
        <v>0</v>
      </c>
      <c r="T286" s="3">
        <v>0</v>
      </c>
      <c r="U286" s="3">
        <v>54.940599999999996</v>
      </c>
      <c r="V286" t="s">
        <v>1</v>
      </c>
    </row>
    <row r="287" spans="5:22" x14ac:dyDescent="0.25">
      <c r="E287" t="s">
        <v>454</v>
      </c>
      <c r="F287" t="s">
        <v>463</v>
      </c>
      <c r="G287" t="s">
        <v>1</v>
      </c>
      <c r="H287" t="s">
        <v>0</v>
      </c>
      <c r="I287" t="s">
        <v>432</v>
      </c>
      <c r="J287" t="s">
        <v>363</v>
      </c>
      <c r="K287">
        <v>56</v>
      </c>
      <c r="L287">
        <v>56</v>
      </c>
      <c r="M287" t="s">
        <v>464</v>
      </c>
      <c r="N287" t="s">
        <v>465</v>
      </c>
      <c r="O287" s="3">
        <v>0</v>
      </c>
      <c r="P287" s="3">
        <v>0</v>
      </c>
      <c r="Q287" s="3">
        <v>358.84</v>
      </c>
      <c r="R287" s="3">
        <v>46.6492</v>
      </c>
      <c r="S287" s="3">
        <v>0</v>
      </c>
      <c r="T287" s="3">
        <v>0</v>
      </c>
      <c r="U287" s="3">
        <v>405.48919999999998</v>
      </c>
      <c r="V287" t="s">
        <v>1</v>
      </c>
    </row>
    <row r="288" spans="5:22" x14ac:dyDescent="0.25">
      <c r="E288" t="s">
        <v>454</v>
      </c>
      <c r="F288" t="s">
        <v>463</v>
      </c>
      <c r="G288" t="s">
        <v>1</v>
      </c>
      <c r="H288" t="s">
        <v>0</v>
      </c>
      <c r="I288" t="s">
        <v>432</v>
      </c>
      <c r="J288" t="s">
        <v>363</v>
      </c>
      <c r="K288">
        <v>57</v>
      </c>
      <c r="L288">
        <v>57</v>
      </c>
      <c r="M288" t="s">
        <v>443</v>
      </c>
      <c r="N288" t="s">
        <v>444</v>
      </c>
      <c r="O288" s="3">
        <v>0</v>
      </c>
      <c r="P288" s="3">
        <v>0</v>
      </c>
      <c r="Q288" s="3">
        <v>136</v>
      </c>
      <c r="R288" s="3">
        <v>17.68</v>
      </c>
      <c r="S288" s="3">
        <v>0</v>
      </c>
      <c r="T288" s="3">
        <v>0</v>
      </c>
      <c r="U288" s="3">
        <v>153.68</v>
      </c>
      <c r="V288" t="s">
        <v>1</v>
      </c>
    </row>
    <row r="289" spans="5:22" x14ac:dyDescent="0.25">
      <c r="E289" t="s">
        <v>454</v>
      </c>
      <c r="F289" t="s">
        <v>466</v>
      </c>
      <c r="G289" t="s">
        <v>1</v>
      </c>
      <c r="H289" t="s">
        <v>0</v>
      </c>
      <c r="I289" t="s">
        <v>432</v>
      </c>
      <c r="J289" t="s">
        <v>363</v>
      </c>
      <c r="K289">
        <v>58</v>
      </c>
      <c r="L289">
        <v>58</v>
      </c>
      <c r="M289" t="s">
        <v>186</v>
      </c>
      <c r="N289" t="s">
        <v>187</v>
      </c>
      <c r="O289" s="3">
        <v>0</v>
      </c>
      <c r="P289" s="3">
        <v>0</v>
      </c>
      <c r="Q289" s="3">
        <v>276.52999999999997</v>
      </c>
      <c r="R289" s="3">
        <v>35.948899999999995</v>
      </c>
      <c r="S289" s="3">
        <v>0</v>
      </c>
      <c r="T289" s="3">
        <v>0</v>
      </c>
      <c r="U289" s="3">
        <v>312.47889999999995</v>
      </c>
      <c r="V289" t="s">
        <v>1</v>
      </c>
    </row>
    <row r="290" spans="5:22" x14ac:dyDescent="0.25">
      <c r="E290" t="s">
        <v>454</v>
      </c>
      <c r="F290" t="s">
        <v>466</v>
      </c>
      <c r="G290" t="s">
        <v>1</v>
      </c>
      <c r="H290" t="s">
        <v>0</v>
      </c>
      <c r="I290" t="s">
        <v>432</v>
      </c>
      <c r="J290" t="s">
        <v>363</v>
      </c>
      <c r="K290">
        <v>59</v>
      </c>
      <c r="L290">
        <v>59</v>
      </c>
      <c r="M290" t="s">
        <v>186</v>
      </c>
      <c r="N290" t="s">
        <v>187</v>
      </c>
      <c r="O290" s="3">
        <v>0</v>
      </c>
      <c r="P290" s="3">
        <v>0</v>
      </c>
      <c r="Q290" s="3">
        <v>862.94</v>
      </c>
      <c r="R290" s="3">
        <v>112.18220000000001</v>
      </c>
      <c r="S290" s="3">
        <v>0</v>
      </c>
      <c r="T290" s="3">
        <v>0</v>
      </c>
      <c r="U290" s="3">
        <v>975.12220000000002</v>
      </c>
      <c r="V290" t="s">
        <v>1</v>
      </c>
    </row>
    <row r="291" spans="5:22" x14ac:dyDescent="0.25">
      <c r="E291" t="s">
        <v>454</v>
      </c>
      <c r="F291" t="s">
        <v>466</v>
      </c>
      <c r="G291" t="s">
        <v>1</v>
      </c>
      <c r="H291" t="s">
        <v>0</v>
      </c>
      <c r="I291" t="s">
        <v>432</v>
      </c>
      <c r="J291" t="s">
        <v>363</v>
      </c>
      <c r="K291">
        <v>60</v>
      </c>
      <c r="L291">
        <v>60</v>
      </c>
      <c r="M291" t="s">
        <v>467</v>
      </c>
      <c r="N291" t="s">
        <v>468</v>
      </c>
      <c r="O291" s="3">
        <v>0</v>
      </c>
      <c r="P291" s="3">
        <v>0</v>
      </c>
      <c r="Q291" s="3">
        <v>203.54</v>
      </c>
      <c r="R291" s="3">
        <v>26.4602</v>
      </c>
      <c r="S291" s="3">
        <v>0</v>
      </c>
      <c r="T291" s="3">
        <v>0</v>
      </c>
      <c r="U291" s="3">
        <v>230.00020000000001</v>
      </c>
      <c r="V291" t="s">
        <v>1</v>
      </c>
    </row>
    <row r="292" spans="5:22" x14ac:dyDescent="0.25">
      <c r="E292" t="s">
        <v>454</v>
      </c>
      <c r="F292" t="s">
        <v>456</v>
      </c>
      <c r="G292" t="s">
        <v>1</v>
      </c>
      <c r="H292" t="s">
        <v>0</v>
      </c>
      <c r="I292" t="s">
        <v>432</v>
      </c>
      <c r="J292" t="s">
        <v>363</v>
      </c>
      <c r="K292">
        <v>61</v>
      </c>
      <c r="L292">
        <v>61</v>
      </c>
      <c r="M292" t="s">
        <v>469</v>
      </c>
      <c r="N292" t="s">
        <v>470</v>
      </c>
      <c r="O292" s="3">
        <v>0</v>
      </c>
      <c r="P292" s="3">
        <v>0</v>
      </c>
      <c r="Q292" s="3">
        <v>290.27999999999997</v>
      </c>
      <c r="R292" s="3">
        <v>37.736399999999996</v>
      </c>
      <c r="S292" s="3">
        <v>0</v>
      </c>
      <c r="T292" s="3">
        <v>0</v>
      </c>
      <c r="U292" s="3">
        <v>328.01639999999998</v>
      </c>
      <c r="V292" t="s">
        <v>1</v>
      </c>
    </row>
    <row r="293" spans="5:22" x14ac:dyDescent="0.25">
      <c r="E293" t="s">
        <v>454</v>
      </c>
      <c r="F293" t="s">
        <v>456</v>
      </c>
      <c r="G293" t="s">
        <v>1</v>
      </c>
      <c r="H293" t="s">
        <v>0</v>
      </c>
      <c r="I293" t="s">
        <v>432</v>
      </c>
      <c r="J293" t="s">
        <v>363</v>
      </c>
      <c r="K293">
        <v>62</v>
      </c>
      <c r="L293">
        <v>62</v>
      </c>
      <c r="M293" t="s">
        <v>469</v>
      </c>
      <c r="N293" t="s">
        <v>470</v>
      </c>
      <c r="O293" s="3">
        <v>0</v>
      </c>
      <c r="P293" s="3">
        <v>0</v>
      </c>
      <c r="Q293" s="3">
        <v>49.56</v>
      </c>
      <c r="R293" s="3">
        <v>6.4428000000000001</v>
      </c>
      <c r="S293" s="3">
        <v>0</v>
      </c>
      <c r="T293" s="3">
        <v>0</v>
      </c>
      <c r="U293" s="3">
        <v>56.002800000000001</v>
      </c>
      <c r="V293" t="s">
        <v>1</v>
      </c>
    </row>
    <row r="294" spans="5:22" x14ac:dyDescent="0.25">
      <c r="E294" t="s">
        <v>454</v>
      </c>
      <c r="F294" t="s">
        <v>471</v>
      </c>
      <c r="G294" t="s">
        <v>1</v>
      </c>
      <c r="H294" t="s">
        <v>0</v>
      </c>
      <c r="I294" t="s">
        <v>432</v>
      </c>
      <c r="J294" t="s">
        <v>363</v>
      </c>
      <c r="K294">
        <v>63</v>
      </c>
      <c r="L294">
        <v>63</v>
      </c>
      <c r="M294" t="s">
        <v>148</v>
      </c>
      <c r="N294" t="s">
        <v>30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t="s">
        <v>1</v>
      </c>
    </row>
    <row r="295" spans="5:22" x14ac:dyDescent="0.25">
      <c r="E295" t="s">
        <v>454</v>
      </c>
      <c r="F295" t="s">
        <v>471</v>
      </c>
      <c r="G295" t="s">
        <v>1</v>
      </c>
      <c r="H295" t="s">
        <v>0</v>
      </c>
      <c r="I295" t="s">
        <v>432</v>
      </c>
      <c r="J295" t="s">
        <v>363</v>
      </c>
      <c r="K295">
        <v>64</v>
      </c>
      <c r="L295">
        <v>64</v>
      </c>
      <c r="M295" t="s">
        <v>472</v>
      </c>
      <c r="N295" t="s">
        <v>473</v>
      </c>
      <c r="O295" s="3">
        <v>0</v>
      </c>
      <c r="P295" s="3">
        <v>0</v>
      </c>
      <c r="Q295" s="3">
        <v>9620</v>
      </c>
      <c r="R295" s="3">
        <v>1250.6000000000001</v>
      </c>
      <c r="S295" s="3">
        <v>0</v>
      </c>
      <c r="T295" s="3">
        <v>0</v>
      </c>
      <c r="U295" s="3">
        <v>10870.6</v>
      </c>
      <c r="V295" t="s">
        <v>1</v>
      </c>
    </row>
    <row r="296" spans="5:22" x14ac:dyDescent="0.25">
      <c r="E296" t="s">
        <v>454</v>
      </c>
      <c r="F296" t="s">
        <v>457</v>
      </c>
      <c r="G296" t="s">
        <v>1</v>
      </c>
      <c r="H296" t="s">
        <v>0</v>
      </c>
      <c r="I296" t="s">
        <v>432</v>
      </c>
      <c r="J296" t="s">
        <v>363</v>
      </c>
      <c r="K296">
        <v>65</v>
      </c>
      <c r="L296">
        <v>65</v>
      </c>
      <c r="M296" t="s">
        <v>174</v>
      </c>
      <c r="N296" t="s">
        <v>175</v>
      </c>
      <c r="O296" s="3">
        <v>0</v>
      </c>
      <c r="P296" s="3">
        <v>0</v>
      </c>
      <c r="Q296" s="3">
        <v>269.25</v>
      </c>
      <c r="R296" s="3">
        <v>35.002499999999998</v>
      </c>
      <c r="S296" s="3">
        <v>0</v>
      </c>
      <c r="T296" s="3">
        <v>0</v>
      </c>
      <c r="U296" s="3">
        <v>304.2525</v>
      </c>
      <c r="V296" t="s">
        <v>1</v>
      </c>
    </row>
    <row r="297" spans="5:22" x14ac:dyDescent="0.25">
      <c r="E297" t="s">
        <v>454</v>
      </c>
      <c r="F297" t="s">
        <v>474</v>
      </c>
      <c r="G297" t="s">
        <v>1</v>
      </c>
      <c r="H297" t="s">
        <v>0</v>
      </c>
      <c r="I297" t="s">
        <v>432</v>
      </c>
      <c r="J297" t="s">
        <v>363</v>
      </c>
      <c r="K297">
        <v>66</v>
      </c>
      <c r="L297">
        <v>66</v>
      </c>
      <c r="M297" t="s">
        <v>276</v>
      </c>
      <c r="N297" t="s">
        <v>277</v>
      </c>
      <c r="O297" s="3">
        <v>0</v>
      </c>
      <c r="P297" s="3">
        <v>0</v>
      </c>
      <c r="Q297" s="3">
        <v>73.66</v>
      </c>
      <c r="R297" s="3">
        <v>9.5757999999999992</v>
      </c>
      <c r="S297" s="3">
        <v>0</v>
      </c>
      <c r="T297" s="3">
        <v>0</v>
      </c>
      <c r="U297" s="3">
        <v>83.235799999999998</v>
      </c>
      <c r="V297" t="s">
        <v>1</v>
      </c>
    </row>
    <row r="298" spans="5:22" x14ac:dyDescent="0.25">
      <c r="E298" t="s">
        <v>454</v>
      </c>
      <c r="F298" t="s">
        <v>475</v>
      </c>
      <c r="G298" t="s">
        <v>1</v>
      </c>
      <c r="H298" t="s">
        <v>0</v>
      </c>
      <c r="I298" t="s">
        <v>432</v>
      </c>
      <c r="J298" t="s">
        <v>363</v>
      </c>
      <c r="K298">
        <v>67</v>
      </c>
      <c r="L298">
        <v>67</v>
      </c>
      <c r="M298" t="s">
        <v>231</v>
      </c>
      <c r="N298" t="s">
        <v>232</v>
      </c>
      <c r="O298" s="3">
        <v>0</v>
      </c>
      <c r="P298" s="3">
        <v>0</v>
      </c>
      <c r="Q298" s="3">
        <v>280.74</v>
      </c>
      <c r="R298" s="3">
        <v>36.496200000000002</v>
      </c>
      <c r="S298" s="3">
        <v>0</v>
      </c>
      <c r="T298" s="3">
        <v>0</v>
      </c>
      <c r="U298" s="3">
        <v>317.2362</v>
      </c>
      <c r="V298" t="s">
        <v>1</v>
      </c>
    </row>
    <row r="299" spans="5:22" x14ac:dyDescent="0.25">
      <c r="E299" t="s">
        <v>381</v>
      </c>
      <c r="O299" s="2"/>
      <c r="P299" s="2"/>
      <c r="Q299" s="36">
        <f>SUBTOTAL(109,Tabla2[V. GRAVADA])</f>
        <v>199740.88999999996</v>
      </c>
      <c r="R299" s="36">
        <f>SUBTOTAL(109,Tabla2[D.FISCAL])</f>
        <v>25966.372900000002</v>
      </c>
      <c r="S299" s="2"/>
      <c r="T299" s="2"/>
      <c r="U299" s="36">
        <f>SUBTOTAL(109,Tabla2[VENTA TOTAL])</f>
        <v>225707.26290000003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21"/>
  <sheetViews>
    <sheetView workbookViewId="0">
      <selection activeCell="A8" sqref="A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94</v>
      </c>
      <c r="B21" t="s">
        <v>95</v>
      </c>
    </row>
    <row r="22" spans="1:2" x14ac:dyDescent="0.25">
      <c r="A22" s="1" t="s">
        <v>96</v>
      </c>
      <c r="B22" t="s">
        <v>97</v>
      </c>
    </row>
    <row r="23" spans="1:2" x14ac:dyDescent="0.25">
      <c r="A23" s="1" t="s">
        <v>98</v>
      </c>
      <c r="B23" t="s">
        <v>99</v>
      </c>
    </row>
    <row r="24" spans="1:2" x14ac:dyDescent="0.25">
      <c r="A24" s="1" t="s">
        <v>100</v>
      </c>
      <c r="B24" t="s">
        <v>101</v>
      </c>
    </row>
    <row r="25" spans="1:2" x14ac:dyDescent="0.25">
      <c r="A25" s="1" t="s">
        <v>102</v>
      </c>
      <c r="B25" t="s">
        <v>103</v>
      </c>
    </row>
    <row r="26" spans="1:2" x14ac:dyDescent="0.25">
      <c r="A26" s="1" t="s">
        <v>104</v>
      </c>
      <c r="B26" t="s">
        <v>105</v>
      </c>
    </row>
    <row r="27" spans="1:2" x14ac:dyDescent="0.25">
      <c r="A27" s="1" t="s">
        <v>106</v>
      </c>
      <c r="B27" t="s">
        <v>107</v>
      </c>
    </row>
    <row r="28" spans="1:2" x14ac:dyDescent="0.25">
      <c r="A28" s="1" t="s">
        <v>108</v>
      </c>
      <c r="B28" t="s">
        <v>109</v>
      </c>
    </row>
    <row r="29" spans="1:2" x14ac:dyDescent="0.25">
      <c r="A29" s="1" t="s">
        <v>110</v>
      </c>
      <c r="B29" t="s">
        <v>111</v>
      </c>
    </row>
    <row r="30" spans="1:2" x14ac:dyDescent="0.25">
      <c r="A30" s="1" t="s">
        <v>112</v>
      </c>
      <c r="B30" t="s">
        <v>113</v>
      </c>
    </row>
    <row r="31" spans="1:2" x14ac:dyDescent="0.25">
      <c r="A31" s="1" t="s">
        <v>114</v>
      </c>
      <c r="B31" t="s">
        <v>115</v>
      </c>
    </row>
    <row r="32" spans="1:2" x14ac:dyDescent="0.25">
      <c r="A32" s="1" t="s">
        <v>116</v>
      </c>
      <c r="B32" t="s">
        <v>117</v>
      </c>
    </row>
    <row r="33" spans="1:2" x14ac:dyDescent="0.25">
      <c r="A33" s="1" t="s">
        <v>118</v>
      </c>
      <c r="B33" t="s">
        <v>119</v>
      </c>
    </row>
    <row r="34" spans="1:2" x14ac:dyDescent="0.25">
      <c r="A34" s="1" t="s">
        <v>120</v>
      </c>
      <c r="B34" t="s">
        <v>121</v>
      </c>
    </row>
    <row r="35" spans="1:2" x14ac:dyDescent="0.25">
      <c r="A35" s="1" t="s">
        <v>122</v>
      </c>
      <c r="B35" t="s">
        <v>123</v>
      </c>
    </row>
    <row r="36" spans="1:2" x14ac:dyDescent="0.25">
      <c r="A36" s="1" t="s">
        <v>124</v>
      </c>
      <c r="B36" t="s">
        <v>125</v>
      </c>
    </row>
    <row r="37" spans="1:2" x14ac:dyDescent="0.25">
      <c r="A37" s="1" t="s">
        <v>126</v>
      </c>
      <c r="B37" t="s">
        <v>127</v>
      </c>
    </row>
    <row r="38" spans="1:2" x14ac:dyDescent="0.25">
      <c r="A38" s="1" t="s">
        <v>128</v>
      </c>
      <c r="B38" t="s">
        <v>129</v>
      </c>
    </row>
    <row r="39" spans="1:2" x14ac:dyDescent="0.25">
      <c r="A39" s="1" t="s">
        <v>130</v>
      </c>
      <c r="B39" t="s">
        <v>131</v>
      </c>
    </row>
    <row r="40" spans="1:2" x14ac:dyDescent="0.25">
      <c r="A40" s="1" t="s">
        <v>132</v>
      </c>
      <c r="B40" t="s">
        <v>133</v>
      </c>
    </row>
    <row r="41" spans="1:2" x14ac:dyDescent="0.25">
      <c r="A41" s="1" t="s">
        <v>134</v>
      </c>
      <c r="B41" t="s">
        <v>135</v>
      </c>
    </row>
    <row r="42" spans="1:2" x14ac:dyDescent="0.25">
      <c r="A42" s="1" t="s">
        <v>136</v>
      </c>
      <c r="B42" t="s">
        <v>137</v>
      </c>
    </row>
    <row r="43" spans="1:2" x14ac:dyDescent="0.25">
      <c r="A43" s="1" t="s">
        <v>138</v>
      </c>
      <c r="B43" t="s">
        <v>139</v>
      </c>
    </row>
    <row r="44" spans="1:2" x14ac:dyDescent="0.25">
      <c r="A44" s="1" t="s">
        <v>140</v>
      </c>
      <c r="B44" t="s">
        <v>141</v>
      </c>
    </row>
    <row r="45" spans="1:2" x14ac:dyDescent="0.25">
      <c r="A45" s="1" t="s">
        <v>142</v>
      </c>
      <c r="B45" t="s">
        <v>143</v>
      </c>
    </row>
    <row r="46" spans="1:2" x14ac:dyDescent="0.25">
      <c r="A46" s="1" t="s">
        <v>144</v>
      </c>
      <c r="B46" t="s">
        <v>145</v>
      </c>
    </row>
    <row r="47" spans="1:2" x14ac:dyDescent="0.25">
      <c r="A47" s="1" t="s">
        <v>146</v>
      </c>
      <c r="B47" t="s">
        <v>147</v>
      </c>
    </row>
    <row r="48" spans="1:2" x14ac:dyDescent="0.25">
      <c r="A48" s="1" t="s">
        <v>148</v>
      </c>
      <c r="B48" s="1" t="s">
        <v>30</v>
      </c>
    </row>
    <row r="49" spans="1:2" x14ac:dyDescent="0.25">
      <c r="A49" s="1" t="s">
        <v>149</v>
      </c>
      <c r="B49" t="s">
        <v>150</v>
      </c>
    </row>
    <row r="50" spans="1:2" x14ac:dyDescent="0.25">
      <c r="A50" s="1" t="s">
        <v>151</v>
      </c>
      <c r="B50" t="s">
        <v>152</v>
      </c>
    </row>
    <row r="51" spans="1:2" x14ac:dyDescent="0.25">
      <c r="A51" s="1" t="s">
        <v>153</v>
      </c>
      <c r="B51" t="s">
        <v>154</v>
      </c>
    </row>
    <row r="52" spans="1:2" x14ac:dyDescent="0.25">
      <c r="A52" s="1" t="s">
        <v>155</v>
      </c>
      <c r="B52" t="s">
        <v>156</v>
      </c>
    </row>
    <row r="53" spans="1:2" x14ac:dyDescent="0.25">
      <c r="A53" s="1" t="s">
        <v>157</v>
      </c>
      <c r="B53" t="s">
        <v>158</v>
      </c>
    </row>
    <row r="54" spans="1:2" x14ac:dyDescent="0.25">
      <c r="A54" s="1" t="s">
        <v>159</v>
      </c>
      <c r="B54" t="s">
        <v>160</v>
      </c>
    </row>
    <row r="55" spans="1:2" x14ac:dyDescent="0.25">
      <c r="A55" s="1" t="s">
        <v>161</v>
      </c>
      <c r="B55" t="s">
        <v>162</v>
      </c>
    </row>
    <row r="56" spans="1:2" x14ac:dyDescent="0.25">
      <c r="A56" s="1" t="s">
        <v>29</v>
      </c>
      <c r="B56" t="s">
        <v>163</v>
      </c>
    </row>
    <row r="57" spans="1:2" x14ac:dyDescent="0.25">
      <c r="A57" s="1" t="s">
        <v>164</v>
      </c>
      <c r="B57" t="s">
        <v>165</v>
      </c>
    </row>
    <row r="58" spans="1:2" x14ac:dyDescent="0.25">
      <c r="A58" s="1" t="s">
        <v>166</v>
      </c>
      <c r="B58" t="s">
        <v>167</v>
      </c>
    </row>
    <row r="59" spans="1:2" x14ac:dyDescent="0.25">
      <c r="A59" s="1" t="s">
        <v>168</v>
      </c>
      <c r="B59" t="s">
        <v>169</v>
      </c>
    </row>
    <row r="60" spans="1:2" x14ac:dyDescent="0.25">
      <c r="A60" s="1" t="s">
        <v>170</v>
      </c>
      <c r="B60" t="s">
        <v>171</v>
      </c>
    </row>
    <row r="61" spans="1:2" x14ac:dyDescent="0.25">
      <c r="A61" s="1" t="s">
        <v>172</v>
      </c>
      <c r="B61" t="s">
        <v>173</v>
      </c>
    </row>
    <row r="62" spans="1:2" x14ac:dyDescent="0.25">
      <c r="A62" s="1" t="s">
        <v>174</v>
      </c>
      <c r="B62" t="s">
        <v>175</v>
      </c>
    </row>
    <row r="63" spans="1:2" x14ac:dyDescent="0.25">
      <c r="A63" s="1" t="s">
        <v>176</v>
      </c>
      <c r="B63" t="s">
        <v>177</v>
      </c>
    </row>
    <row r="64" spans="1:2" x14ac:dyDescent="0.25">
      <c r="A64" s="1" t="s">
        <v>178</v>
      </c>
      <c r="B64" t="s">
        <v>179</v>
      </c>
    </row>
    <row r="65" spans="1:2" x14ac:dyDescent="0.25">
      <c r="A65" s="1" t="s">
        <v>180</v>
      </c>
      <c r="B65" t="s">
        <v>181</v>
      </c>
    </row>
    <row r="66" spans="1:2" x14ac:dyDescent="0.25">
      <c r="A66" s="1" t="s">
        <v>182</v>
      </c>
      <c r="B66" t="s">
        <v>183</v>
      </c>
    </row>
    <row r="67" spans="1:2" x14ac:dyDescent="0.25">
      <c r="A67" s="1" t="s">
        <v>184</v>
      </c>
      <c r="B67" t="s">
        <v>185</v>
      </c>
    </row>
    <row r="68" spans="1:2" x14ac:dyDescent="0.25">
      <c r="A68" s="1" t="s">
        <v>186</v>
      </c>
      <c r="B68" t="s">
        <v>187</v>
      </c>
    </row>
    <row r="69" spans="1:2" x14ac:dyDescent="0.25">
      <c r="A69" s="1" t="s">
        <v>188</v>
      </c>
      <c r="B69" t="s">
        <v>189</v>
      </c>
    </row>
    <row r="70" spans="1:2" x14ac:dyDescent="0.25">
      <c r="A70" s="1" t="s">
        <v>190</v>
      </c>
      <c r="B70" t="s">
        <v>191</v>
      </c>
    </row>
    <row r="71" spans="1:2" x14ac:dyDescent="0.25">
      <c r="A71" s="1" t="s">
        <v>192</v>
      </c>
      <c r="B71" t="s">
        <v>193</v>
      </c>
    </row>
    <row r="72" spans="1:2" x14ac:dyDescent="0.25">
      <c r="A72" s="1" t="s">
        <v>194</v>
      </c>
      <c r="B72" t="s">
        <v>195</v>
      </c>
    </row>
    <row r="73" spans="1:2" x14ac:dyDescent="0.25">
      <c r="A73" s="1" t="s">
        <v>196</v>
      </c>
      <c r="B73" t="s">
        <v>197</v>
      </c>
    </row>
    <row r="74" spans="1:2" x14ac:dyDescent="0.25">
      <c r="A74" s="1" t="s">
        <v>198</v>
      </c>
      <c r="B74" t="s">
        <v>199</v>
      </c>
    </row>
    <row r="75" spans="1:2" x14ac:dyDescent="0.25">
      <c r="A75" s="1" t="s">
        <v>200</v>
      </c>
      <c r="B75" t="s">
        <v>201</v>
      </c>
    </row>
    <row r="76" spans="1:2" x14ac:dyDescent="0.25">
      <c r="A76" s="1" t="s">
        <v>209</v>
      </c>
      <c r="B76" t="s">
        <v>210</v>
      </c>
    </row>
    <row r="77" spans="1:2" x14ac:dyDescent="0.25">
      <c r="A77" s="1" t="s">
        <v>211</v>
      </c>
      <c r="B77" t="s">
        <v>212</v>
      </c>
    </row>
    <row r="78" spans="1:2" x14ac:dyDescent="0.25">
      <c r="A78" s="1" t="s">
        <v>213</v>
      </c>
      <c r="B78" s="29" t="s">
        <v>214</v>
      </c>
    </row>
    <row r="79" spans="1:2" x14ac:dyDescent="0.25">
      <c r="A79" s="1" t="s">
        <v>215</v>
      </c>
      <c r="B79" t="s">
        <v>216</v>
      </c>
    </row>
    <row r="80" spans="1:2" x14ac:dyDescent="0.25">
      <c r="A80" s="1" t="s">
        <v>217</v>
      </c>
      <c r="B80" t="s">
        <v>218</v>
      </c>
    </row>
    <row r="81" spans="1:2" x14ac:dyDescent="0.25">
      <c r="A81" s="1" t="s">
        <v>219</v>
      </c>
      <c r="B81" t="s">
        <v>220</v>
      </c>
    </row>
    <row r="82" spans="1:2" x14ac:dyDescent="0.25">
      <c r="A82" s="1" t="s">
        <v>221</v>
      </c>
      <c r="B82" t="s">
        <v>222</v>
      </c>
    </row>
    <row r="83" spans="1:2" x14ac:dyDescent="0.25">
      <c r="A83" s="1" t="s">
        <v>223</v>
      </c>
      <c r="B83" t="s">
        <v>224</v>
      </c>
    </row>
    <row r="84" spans="1:2" x14ac:dyDescent="0.25">
      <c r="A84" s="1" t="s">
        <v>225</v>
      </c>
      <c r="B84" t="s">
        <v>226</v>
      </c>
    </row>
    <row r="85" spans="1:2" x14ac:dyDescent="0.25">
      <c r="A85" s="1" t="s">
        <v>227</v>
      </c>
      <c r="B85" t="s">
        <v>228</v>
      </c>
    </row>
    <row r="86" spans="1:2" x14ac:dyDescent="0.25">
      <c r="A86" s="1" t="s">
        <v>229</v>
      </c>
      <c r="B86" t="s">
        <v>230</v>
      </c>
    </row>
    <row r="87" spans="1:2" x14ac:dyDescent="0.25">
      <c r="A87" s="1" t="s">
        <v>231</v>
      </c>
      <c r="B87" t="s">
        <v>232</v>
      </c>
    </row>
    <row r="88" spans="1:2" x14ac:dyDescent="0.25">
      <c r="A88" s="1" t="s">
        <v>233</v>
      </c>
      <c r="B88" t="s">
        <v>234</v>
      </c>
    </row>
    <row r="89" spans="1:2" x14ac:dyDescent="0.25">
      <c r="A89" s="1" t="s">
        <v>235</v>
      </c>
      <c r="B89" t="s">
        <v>236</v>
      </c>
    </row>
    <row r="90" spans="1:2" x14ac:dyDescent="0.25">
      <c r="A90" s="1" t="s">
        <v>237</v>
      </c>
      <c r="B90" t="s">
        <v>238</v>
      </c>
    </row>
    <row r="91" spans="1:2" x14ac:dyDescent="0.25">
      <c r="A91" s="1" t="s">
        <v>239</v>
      </c>
      <c r="B91" t="s">
        <v>240</v>
      </c>
    </row>
    <row r="92" spans="1:2" x14ac:dyDescent="0.25">
      <c r="A92" s="1" t="s">
        <v>241</v>
      </c>
      <c r="B92" s="30" t="s">
        <v>242</v>
      </c>
    </row>
    <row r="93" spans="1:2" x14ac:dyDescent="0.25">
      <c r="A93" s="1" t="s">
        <v>243</v>
      </c>
      <c r="B93" t="s">
        <v>244</v>
      </c>
    </row>
    <row r="94" spans="1:2" x14ac:dyDescent="0.25">
      <c r="A94" s="1" t="s">
        <v>245</v>
      </c>
      <c r="B94" t="s">
        <v>246</v>
      </c>
    </row>
    <row r="95" spans="1:2" x14ac:dyDescent="0.25">
      <c r="A95" s="1" t="s">
        <v>247</v>
      </c>
      <c r="B95" t="s">
        <v>248</v>
      </c>
    </row>
    <row r="96" spans="1:2" x14ac:dyDescent="0.25">
      <c r="A96" s="1" t="s">
        <v>249</v>
      </c>
      <c r="B96" t="s">
        <v>250</v>
      </c>
    </row>
    <row r="97" spans="1:2" x14ac:dyDescent="0.25">
      <c r="A97" s="1" t="s">
        <v>251</v>
      </c>
      <c r="B97" t="s">
        <v>252</v>
      </c>
    </row>
    <row r="98" spans="1:2" x14ac:dyDescent="0.25">
      <c r="A98" s="1" t="s">
        <v>253</v>
      </c>
      <c r="B98" t="s">
        <v>254</v>
      </c>
    </row>
    <row r="99" spans="1:2" x14ac:dyDescent="0.25">
      <c r="A99" s="1" t="s">
        <v>255</v>
      </c>
      <c r="B99" t="s">
        <v>256</v>
      </c>
    </row>
    <row r="100" spans="1:2" x14ac:dyDescent="0.25">
      <c r="A100" s="1" t="s">
        <v>257</v>
      </c>
      <c r="B100" s="31" t="s">
        <v>258</v>
      </c>
    </row>
    <row r="101" spans="1:2" x14ac:dyDescent="0.25">
      <c r="A101" s="1" t="s">
        <v>259</v>
      </c>
      <c r="B101" s="31" t="s">
        <v>260</v>
      </c>
    </row>
    <row r="102" spans="1:2" x14ac:dyDescent="0.25">
      <c r="A102" s="1" t="s">
        <v>261</v>
      </c>
      <c r="B102" t="s">
        <v>262</v>
      </c>
    </row>
    <row r="103" spans="1:2" x14ac:dyDescent="0.25">
      <c r="A103" s="1" t="s">
        <v>263</v>
      </c>
      <c r="B103" t="s">
        <v>264</v>
      </c>
    </row>
    <row r="104" spans="1:2" x14ac:dyDescent="0.25">
      <c r="A104" s="1" t="s">
        <v>265</v>
      </c>
      <c r="B104" t="s">
        <v>266</v>
      </c>
    </row>
    <row r="105" spans="1:2" x14ac:dyDescent="0.25">
      <c r="A105" s="1" t="s">
        <v>267</v>
      </c>
      <c r="B105" t="s">
        <v>268</v>
      </c>
    </row>
    <row r="106" spans="1:2" x14ac:dyDescent="0.25">
      <c r="A106" s="1" t="s">
        <v>270</v>
      </c>
      <c r="B106" t="s">
        <v>271</v>
      </c>
    </row>
    <row r="107" spans="1:2" x14ac:dyDescent="0.25">
      <c r="A107" s="1" t="s">
        <v>276</v>
      </c>
      <c r="B107" t="s">
        <v>277</v>
      </c>
    </row>
    <row r="108" spans="1:2" x14ac:dyDescent="0.25">
      <c r="A108" s="1" t="s">
        <v>279</v>
      </c>
      <c r="B108" t="s">
        <v>280</v>
      </c>
    </row>
    <row r="109" spans="1:2" x14ac:dyDescent="0.25">
      <c r="A109" s="1" t="s">
        <v>284</v>
      </c>
      <c r="B109" t="s">
        <v>285</v>
      </c>
    </row>
    <row r="110" spans="1:2" x14ac:dyDescent="0.25">
      <c r="A110" s="1" t="s">
        <v>286</v>
      </c>
      <c r="B110" t="s">
        <v>287</v>
      </c>
    </row>
    <row r="111" spans="1:2" x14ac:dyDescent="0.25">
      <c r="A111" s="1" t="s">
        <v>356</v>
      </c>
      <c r="B111" t="s">
        <v>357</v>
      </c>
    </row>
    <row r="112" spans="1:2" x14ac:dyDescent="0.25">
      <c r="A112" s="1" t="s">
        <v>364</v>
      </c>
      <c r="B112" t="s">
        <v>365</v>
      </c>
    </row>
    <row r="113" spans="1:2" x14ac:dyDescent="0.25">
      <c r="A113" s="1" t="s">
        <v>371</v>
      </c>
      <c r="B113" t="s">
        <v>372</v>
      </c>
    </row>
    <row r="114" spans="1:2" x14ac:dyDescent="0.25">
      <c r="A114" s="1" t="s">
        <v>386</v>
      </c>
      <c r="B114" t="s">
        <v>387</v>
      </c>
    </row>
    <row r="115" spans="1:2" x14ac:dyDescent="0.25">
      <c r="A115" s="1" t="s">
        <v>397</v>
      </c>
      <c r="B115" t="s">
        <v>398</v>
      </c>
    </row>
    <row r="116" spans="1:2" x14ac:dyDescent="0.25">
      <c r="A116" s="1" t="s">
        <v>443</v>
      </c>
      <c r="B116" t="s">
        <v>444</v>
      </c>
    </row>
    <row r="117" spans="1:2" x14ac:dyDescent="0.25">
      <c r="A117" s="1" t="s">
        <v>464</v>
      </c>
      <c r="B117" t="s">
        <v>465</v>
      </c>
    </row>
    <row r="118" spans="1:2" x14ac:dyDescent="0.25">
      <c r="A118" s="1" t="s">
        <v>467</v>
      </c>
      <c r="B118" t="s">
        <v>468</v>
      </c>
    </row>
    <row r="119" spans="1:2" x14ac:dyDescent="0.25">
      <c r="A119" s="1" t="s">
        <v>469</v>
      </c>
      <c r="B119" t="s">
        <v>470</v>
      </c>
    </row>
    <row r="120" spans="1:2" x14ac:dyDescent="0.25">
      <c r="A120" s="1" t="s">
        <v>472</v>
      </c>
      <c r="B120" t="s">
        <v>473</v>
      </c>
    </row>
    <row r="121" spans="1:2" x14ac:dyDescent="0.25">
      <c r="A121" s="1" t="s">
        <v>481</v>
      </c>
      <c r="B121" t="s">
        <v>482</v>
      </c>
    </row>
  </sheetData>
  <conditionalFormatting sqref="A1:A1048576">
    <cfRule type="duplicateValues" dxfId="1" priority="1"/>
    <cfRule type="duplicateValues" dxfId="0" priority="2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6" sqref="D6: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1" t="s">
        <v>454</v>
      </c>
    </row>
    <row r="3" spans="2:4" x14ac:dyDescent="0.25">
      <c r="B3" s="5" t="s">
        <v>2</v>
      </c>
      <c r="D3" s="12" t="s">
        <v>459</v>
      </c>
    </row>
    <row r="4" spans="2:4" x14ac:dyDescent="0.25">
      <c r="B4" s="5" t="s">
        <v>3</v>
      </c>
      <c r="D4" s="15" t="s">
        <v>1</v>
      </c>
    </row>
    <row r="5" spans="2:4" x14ac:dyDescent="0.25">
      <c r="B5" s="24" t="s">
        <v>4</v>
      </c>
      <c r="D5" s="15" t="s">
        <v>205</v>
      </c>
    </row>
    <row r="6" spans="2:4" x14ac:dyDescent="0.25">
      <c r="B6" s="6" t="s">
        <v>85</v>
      </c>
      <c r="D6" s="15" t="s">
        <v>203</v>
      </c>
    </row>
    <row r="7" spans="2:4" x14ac:dyDescent="0.25">
      <c r="B7" s="6" t="s">
        <v>84</v>
      </c>
      <c r="D7" s="15" t="s">
        <v>204</v>
      </c>
    </row>
    <row r="8" spans="2:4" x14ac:dyDescent="0.25">
      <c r="B8" s="6" t="s">
        <v>83</v>
      </c>
      <c r="D8" s="17"/>
    </row>
    <row r="9" spans="2:4" x14ac:dyDescent="0.25">
      <c r="B9" s="5" t="s">
        <v>82</v>
      </c>
      <c r="D9" s="18">
        <f>+D8</f>
        <v>0</v>
      </c>
    </row>
    <row r="10" spans="2:4" x14ac:dyDescent="0.25">
      <c r="B10" s="5" t="s">
        <v>83</v>
      </c>
      <c r="D10" s="26">
        <f>+D9</f>
        <v>0</v>
      </c>
    </row>
    <row r="11" spans="2:4" x14ac:dyDescent="0.25">
      <c r="B11" s="5" t="s">
        <v>82</v>
      </c>
      <c r="D11" s="21">
        <f>+D10</f>
        <v>0</v>
      </c>
    </row>
    <row r="12" spans="2:4" x14ac:dyDescent="0.25">
      <c r="B12" s="5" t="s">
        <v>81</v>
      </c>
      <c r="D12" s="21">
        <v>0</v>
      </c>
    </row>
    <row r="13" spans="2:4" x14ac:dyDescent="0.25">
      <c r="B13" s="5" t="s">
        <v>80</v>
      </c>
      <c r="D13" s="8">
        <v>0</v>
      </c>
    </row>
    <row r="14" spans="2:4" x14ac:dyDescent="0.25">
      <c r="B14" s="5" t="s">
        <v>79</v>
      </c>
      <c r="D14" s="20">
        <v>0</v>
      </c>
    </row>
    <row r="15" spans="2:4" x14ac:dyDescent="0.25">
      <c r="B15" s="25" t="s">
        <v>78</v>
      </c>
      <c r="D15" s="20">
        <v>0</v>
      </c>
    </row>
    <row r="16" spans="2:4" x14ac:dyDescent="0.25">
      <c r="B16" s="25" t="s">
        <v>77</v>
      </c>
      <c r="D16" s="14">
        <v>0</v>
      </c>
    </row>
    <row r="17" spans="2:4" x14ac:dyDescent="0.25">
      <c r="B17" s="25" t="s">
        <v>76</v>
      </c>
      <c r="D17" s="8">
        <v>0</v>
      </c>
    </row>
    <row r="18" spans="2:4" x14ac:dyDescent="0.25">
      <c r="B18" s="25" t="s">
        <v>75</v>
      </c>
      <c r="D18" s="8">
        <v>0</v>
      </c>
    </row>
    <row r="19" spans="2:4" x14ac:dyDescent="0.25">
      <c r="B19" s="25" t="s">
        <v>74</v>
      </c>
      <c r="D19" s="8">
        <v>0</v>
      </c>
    </row>
    <row r="20" spans="2:4" x14ac:dyDescent="0.25">
      <c r="B20" s="25" t="s">
        <v>73</v>
      </c>
      <c r="D20" s="8">
        <v>0</v>
      </c>
    </row>
    <row r="21" spans="2:4" x14ac:dyDescent="0.25">
      <c r="B21" s="25" t="s">
        <v>72</v>
      </c>
      <c r="D21" s="8">
        <v>0</v>
      </c>
    </row>
    <row r="22" spans="2:4" x14ac:dyDescent="0.25">
      <c r="B22" s="25" t="s">
        <v>19</v>
      </c>
      <c r="D22" s="22">
        <f>SUM(D13:D21)</f>
        <v>0</v>
      </c>
    </row>
    <row r="23" spans="2:4" ht="15.75" thickBot="1" x14ac:dyDescent="0.3">
      <c r="B23" s="25" t="s">
        <v>18</v>
      </c>
      <c r="D23" s="23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76"/>
  <sheetViews>
    <sheetView tabSelected="1" zoomScaleNormal="100" workbookViewId="0">
      <selection activeCell="A5" sqref="A5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92</v>
      </c>
      <c r="J2" t="s">
        <v>93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778</v>
      </c>
      <c r="B3" s="1" t="s">
        <v>779</v>
      </c>
      <c r="C3" t="s">
        <v>1</v>
      </c>
      <c r="D3" s="1" t="s">
        <v>205</v>
      </c>
      <c r="E3" t="s">
        <v>203</v>
      </c>
      <c r="F3" t="s">
        <v>204</v>
      </c>
      <c r="G3" s="38">
        <v>1395</v>
      </c>
      <c r="H3" s="38">
        <v>1395</v>
      </c>
      <c r="I3" s="38">
        <v>1395</v>
      </c>
      <c r="J3" s="38">
        <v>1395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t="s">
        <v>71</v>
      </c>
    </row>
    <row r="4" spans="1:22" x14ac:dyDescent="0.25">
      <c r="A4" t="s">
        <v>778</v>
      </c>
      <c r="B4" s="1" t="s">
        <v>779</v>
      </c>
      <c r="C4" t="s">
        <v>1</v>
      </c>
      <c r="D4" s="1" t="s">
        <v>205</v>
      </c>
      <c r="E4" t="s">
        <v>203</v>
      </c>
      <c r="F4" t="s">
        <v>204</v>
      </c>
      <c r="G4" s="38">
        <v>1396</v>
      </c>
      <c r="H4" s="38">
        <v>1396</v>
      </c>
      <c r="I4" s="38">
        <v>1396</v>
      </c>
      <c r="J4" s="38">
        <v>1396</v>
      </c>
      <c r="L4" s="3">
        <v>0</v>
      </c>
      <c r="M4" s="3">
        <v>0</v>
      </c>
      <c r="N4" s="3">
        <v>0</v>
      </c>
      <c r="O4" s="3">
        <v>192.1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192.1</v>
      </c>
      <c r="V4" t="s">
        <v>71</v>
      </c>
    </row>
    <row r="5" spans="1:22" x14ac:dyDescent="0.25">
      <c r="A5" t="s">
        <v>489</v>
      </c>
      <c r="B5" t="s">
        <v>734</v>
      </c>
      <c r="C5" t="s">
        <v>1</v>
      </c>
      <c r="D5" s="1" t="s">
        <v>205</v>
      </c>
      <c r="E5" t="s">
        <v>203</v>
      </c>
      <c r="F5" t="s">
        <v>204</v>
      </c>
      <c r="G5" s="38" t="s">
        <v>761</v>
      </c>
      <c r="H5" s="38" t="s">
        <v>761</v>
      </c>
      <c r="I5" s="38" t="s">
        <v>761</v>
      </c>
      <c r="J5" s="38" t="s">
        <v>761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t="s">
        <v>71</v>
      </c>
    </row>
    <row r="6" spans="1:22" x14ac:dyDescent="0.25">
      <c r="A6" t="s">
        <v>489</v>
      </c>
      <c r="B6" t="s">
        <v>734</v>
      </c>
      <c r="C6" t="s">
        <v>1</v>
      </c>
      <c r="D6" s="1" t="s">
        <v>205</v>
      </c>
      <c r="E6" t="s">
        <v>203</v>
      </c>
      <c r="F6" t="s">
        <v>204</v>
      </c>
      <c r="G6" s="38" t="s">
        <v>651</v>
      </c>
      <c r="H6" s="38" t="s">
        <v>651</v>
      </c>
      <c r="I6" s="38" t="s">
        <v>651</v>
      </c>
      <c r="J6" s="38" t="s">
        <v>651</v>
      </c>
      <c r="L6" s="3">
        <v>0</v>
      </c>
      <c r="M6" s="3">
        <v>0</v>
      </c>
      <c r="N6" s="3">
        <v>0</v>
      </c>
      <c r="O6" s="3">
        <v>72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72</v>
      </c>
      <c r="V6" t="s">
        <v>71</v>
      </c>
    </row>
    <row r="7" spans="1:22" x14ac:dyDescent="0.25">
      <c r="A7" t="s">
        <v>489</v>
      </c>
      <c r="B7" t="s">
        <v>734</v>
      </c>
      <c r="C7" t="s">
        <v>1</v>
      </c>
      <c r="D7" s="1" t="s">
        <v>205</v>
      </c>
      <c r="E7" t="s">
        <v>203</v>
      </c>
      <c r="F7" t="s">
        <v>204</v>
      </c>
      <c r="G7" s="38" t="s">
        <v>762</v>
      </c>
      <c r="H7" s="38" t="s">
        <v>762</v>
      </c>
      <c r="I7" s="38" t="s">
        <v>762</v>
      </c>
      <c r="J7" s="38" t="s">
        <v>762</v>
      </c>
      <c r="L7" s="3">
        <v>0</v>
      </c>
      <c r="M7" s="3">
        <v>0</v>
      </c>
      <c r="N7" s="3">
        <v>0</v>
      </c>
      <c r="O7" s="3">
        <v>48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48</v>
      </c>
      <c r="V7" t="s">
        <v>71</v>
      </c>
    </row>
    <row r="8" spans="1:22" x14ac:dyDescent="0.25">
      <c r="A8" t="s">
        <v>489</v>
      </c>
      <c r="B8" t="s">
        <v>734</v>
      </c>
      <c r="C8" t="s">
        <v>1</v>
      </c>
      <c r="D8" s="1" t="s">
        <v>205</v>
      </c>
      <c r="E8" t="s">
        <v>203</v>
      </c>
      <c r="F8" t="s">
        <v>204</v>
      </c>
      <c r="G8" s="38" t="s">
        <v>763</v>
      </c>
      <c r="H8" s="38" t="s">
        <v>763</v>
      </c>
      <c r="I8" s="38" t="s">
        <v>763</v>
      </c>
      <c r="J8" s="38" t="s">
        <v>763</v>
      </c>
      <c r="L8" s="3">
        <v>0</v>
      </c>
      <c r="M8" s="3">
        <v>0</v>
      </c>
      <c r="N8" s="3">
        <v>0</v>
      </c>
      <c r="O8" s="3">
        <v>150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150</v>
      </c>
      <c r="V8" t="s">
        <v>71</v>
      </c>
    </row>
    <row r="9" spans="1:22" x14ac:dyDescent="0.25">
      <c r="A9" t="s">
        <v>489</v>
      </c>
      <c r="B9" t="s">
        <v>734</v>
      </c>
      <c r="C9" t="s">
        <v>1</v>
      </c>
      <c r="D9" s="1" t="s">
        <v>205</v>
      </c>
      <c r="E9" t="s">
        <v>203</v>
      </c>
      <c r="F9" t="s">
        <v>204</v>
      </c>
      <c r="G9" s="38" t="s">
        <v>764</v>
      </c>
      <c r="H9" s="38" t="s">
        <v>764</v>
      </c>
      <c r="I9" s="38" t="s">
        <v>764</v>
      </c>
      <c r="J9" s="38" t="s">
        <v>764</v>
      </c>
      <c r="L9" s="3">
        <v>0</v>
      </c>
      <c r="M9" s="3">
        <v>0</v>
      </c>
      <c r="N9" s="3">
        <v>0</v>
      </c>
      <c r="O9" s="3">
        <v>300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300</v>
      </c>
      <c r="V9" t="s">
        <v>71</v>
      </c>
    </row>
    <row r="10" spans="1:22" x14ac:dyDescent="0.25">
      <c r="A10" t="s">
        <v>489</v>
      </c>
      <c r="B10" t="s">
        <v>734</v>
      </c>
      <c r="C10" t="s">
        <v>1</v>
      </c>
      <c r="D10" s="1" t="s">
        <v>205</v>
      </c>
      <c r="E10" t="s">
        <v>203</v>
      </c>
      <c r="F10" t="s">
        <v>204</v>
      </c>
      <c r="G10" s="38" t="s">
        <v>765</v>
      </c>
      <c r="H10" s="38" t="s">
        <v>765</v>
      </c>
      <c r="I10" s="38" t="s">
        <v>765</v>
      </c>
      <c r="J10" s="38" t="s">
        <v>765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t="s">
        <v>71</v>
      </c>
    </row>
    <row r="11" spans="1:22" x14ac:dyDescent="0.25">
      <c r="A11" t="s">
        <v>489</v>
      </c>
      <c r="B11" t="s">
        <v>734</v>
      </c>
      <c r="C11" t="s">
        <v>1</v>
      </c>
      <c r="D11" s="1" t="s">
        <v>205</v>
      </c>
      <c r="E11" t="s">
        <v>203</v>
      </c>
      <c r="F11" t="s">
        <v>204</v>
      </c>
      <c r="G11" s="38" t="s">
        <v>766</v>
      </c>
      <c r="H11" s="38">
        <v>1403</v>
      </c>
      <c r="I11" s="38" t="s">
        <v>766</v>
      </c>
      <c r="J11" s="38" t="s">
        <v>766</v>
      </c>
      <c r="L11" s="3">
        <v>0</v>
      </c>
      <c r="M11" s="3">
        <v>0</v>
      </c>
      <c r="N11" s="3">
        <v>0</v>
      </c>
      <c r="O11" s="3">
        <v>65.5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65.5</v>
      </c>
      <c r="V11" t="s">
        <v>71</v>
      </c>
    </row>
    <row r="12" spans="1:22" x14ac:dyDescent="0.25">
      <c r="A12" t="s">
        <v>489</v>
      </c>
      <c r="B12" t="s">
        <v>734</v>
      </c>
      <c r="C12" t="s">
        <v>1</v>
      </c>
      <c r="D12" s="1" t="s">
        <v>205</v>
      </c>
      <c r="E12" t="s">
        <v>203</v>
      </c>
      <c r="F12" t="s">
        <v>204</v>
      </c>
      <c r="G12" s="38" t="s">
        <v>767</v>
      </c>
      <c r="H12" s="38" t="s">
        <v>767</v>
      </c>
      <c r="I12" s="38" t="s">
        <v>767</v>
      </c>
      <c r="J12" s="38" t="s">
        <v>767</v>
      </c>
      <c r="L12" s="3">
        <v>0</v>
      </c>
      <c r="M12" s="3">
        <v>0</v>
      </c>
      <c r="N12" s="3">
        <v>0</v>
      </c>
      <c r="O12" s="3">
        <v>5.5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5.5</v>
      </c>
      <c r="V12" t="s">
        <v>71</v>
      </c>
    </row>
    <row r="13" spans="1:22" x14ac:dyDescent="0.25">
      <c r="A13" t="s">
        <v>489</v>
      </c>
      <c r="B13" t="s">
        <v>734</v>
      </c>
      <c r="C13" t="s">
        <v>1</v>
      </c>
      <c r="D13" s="1" t="s">
        <v>205</v>
      </c>
      <c r="E13" t="s">
        <v>203</v>
      </c>
      <c r="F13" t="s">
        <v>204</v>
      </c>
      <c r="G13" s="38" t="s">
        <v>768</v>
      </c>
      <c r="H13" s="38" t="s">
        <v>768</v>
      </c>
      <c r="I13" s="38" t="s">
        <v>768</v>
      </c>
      <c r="J13" s="38" t="s">
        <v>768</v>
      </c>
      <c r="L13" s="3">
        <v>0</v>
      </c>
      <c r="M13" s="3">
        <v>0</v>
      </c>
      <c r="N13" s="3">
        <v>0</v>
      </c>
      <c r="O13" s="3">
        <v>178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178</v>
      </c>
      <c r="V13" t="s">
        <v>71</v>
      </c>
    </row>
    <row r="14" spans="1:22" x14ac:dyDescent="0.25">
      <c r="A14" t="s">
        <v>489</v>
      </c>
      <c r="B14" t="s">
        <v>734</v>
      </c>
      <c r="C14" t="s">
        <v>1</v>
      </c>
      <c r="D14" s="1" t="s">
        <v>205</v>
      </c>
      <c r="E14" t="s">
        <v>203</v>
      </c>
      <c r="F14" t="s">
        <v>204</v>
      </c>
      <c r="G14" s="38" t="s">
        <v>769</v>
      </c>
      <c r="H14" s="38" t="s">
        <v>769</v>
      </c>
      <c r="I14" s="38" t="s">
        <v>769</v>
      </c>
      <c r="J14" s="38" t="s">
        <v>769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t="s">
        <v>71</v>
      </c>
    </row>
    <row r="15" spans="1:22" x14ac:dyDescent="0.25">
      <c r="A15" t="s">
        <v>489</v>
      </c>
      <c r="B15" t="s">
        <v>734</v>
      </c>
      <c r="C15" t="s">
        <v>1</v>
      </c>
      <c r="D15" s="1" t="s">
        <v>205</v>
      </c>
      <c r="E15" t="s">
        <v>203</v>
      </c>
      <c r="F15" t="s">
        <v>204</v>
      </c>
      <c r="G15" s="38" t="s">
        <v>770</v>
      </c>
      <c r="H15" s="38" t="s">
        <v>770</v>
      </c>
      <c r="I15" s="38" t="s">
        <v>770</v>
      </c>
      <c r="J15" s="38" t="s">
        <v>770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t="s">
        <v>71</v>
      </c>
    </row>
    <row r="16" spans="1:22" x14ac:dyDescent="0.25">
      <c r="A16" t="s">
        <v>489</v>
      </c>
      <c r="B16" t="s">
        <v>734</v>
      </c>
      <c r="C16" t="s">
        <v>1</v>
      </c>
      <c r="D16" s="1" t="s">
        <v>205</v>
      </c>
      <c r="E16" t="s">
        <v>203</v>
      </c>
      <c r="F16" t="s">
        <v>204</v>
      </c>
      <c r="G16" s="38" t="s">
        <v>771</v>
      </c>
      <c r="H16" s="38" t="s">
        <v>771</v>
      </c>
      <c r="I16" s="38" t="s">
        <v>771</v>
      </c>
      <c r="J16" s="38" t="s">
        <v>771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t="s">
        <v>71</v>
      </c>
    </row>
    <row r="17" spans="1:22" x14ac:dyDescent="0.25">
      <c r="A17" t="s">
        <v>489</v>
      </c>
      <c r="B17" t="s">
        <v>734</v>
      </c>
      <c r="C17" t="s">
        <v>1</v>
      </c>
      <c r="D17" s="1" t="s">
        <v>205</v>
      </c>
      <c r="E17" t="s">
        <v>203</v>
      </c>
      <c r="F17" t="s">
        <v>204</v>
      </c>
      <c r="G17" s="38" t="s">
        <v>772</v>
      </c>
      <c r="H17" s="38" t="s">
        <v>772</v>
      </c>
      <c r="I17" s="38" t="s">
        <v>772</v>
      </c>
      <c r="J17" s="38" t="s">
        <v>772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t="s">
        <v>71</v>
      </c>
    </row>
    <row r="18" spans="1:22" x14ac:dyDescent="0.25">
      <c r="A18" t="s">
        <v>489</v>
      </c>
      <c r="B18" t="s">
        <v>734</v>
      </c>
      <c r="C18" t="s">
        <v>1</v>
      </c>
      <c r="D18" s="1" t="s">
        <v>205</v>
      </c>
      <c r="E18" t="s">
        <v>203</v>
      </c>
      <c r="F18" t="s">
        <v>204</v>
      </c>
      <c r="G18" s="38" t="s">
        <v>773</v>
      </c>
      <c r="H18" s="38" t="s">
        <v>773</v>
      </c>
      <c r="I18" s="38" t="s">
        <v>773</v>
      </c>
      <c r="J18" s="38" t="s">
        <v>773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t="s">
        <v>71</v>
      </c>
    </row>
    <row r="19" spans="1:22" x14ac:dyDescent="0.25">
      <c r="A19" t="s">
        <v>489</v>
      </c>
      <c r="B19" t="s">
        <v>734</v>
      </c>
      <c r="C19" t="s">
        <v>1</v>
      </c>
      <c r="D19" s="1" t="s">
        <v>205</v>
      </c>
      <c r="E19" t="s">
        <v>203</v>
      </c>
      <c r="F19" t="s">
        <v>204</v>
      </c>
      <c r="G19" s="38" t="s">
        <v>774</v>
      </c>
      <c r="H19" s="38" t="s">
        <v>774</v>
      </c>
      <c r="I19" s="38" t="s">
        <v>774</v>
      </c>
      <c r="J19" s="38" t="s">
        <v>774</v>
      </c>
      <c r="L19" s="3">
        <v>0</v>
      </c>
      <c r="M19" s="3">
        <v>0</v>
      </c>
      <c r="N19" s="3">
        <v>0</v>
      </c>
      <c r="O19" s="3">
        <v>213.5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213.5</v>
      </c>
      <c r="V19" t="s">
        <v>71</v>
      </c>
    </row>
    <row r="20" spans="1:22" x14ac:dyDescent="0.25">
      <c r="A20" t="s">
        <v>489</v>
      </c>
      <c r="B20" t="s">
        <v>734</v>
      </c>
      <c r="C20" t="s">
        <v>1</v>
      </c>
      <c r="D20" s="1" t="s">
        <v>205</v>
      </c>
      <c r="E20" t="s">
        <v>203</v>
      </c>
      <c r="F20" t="s">
        <v>204</v>
      </c>
      <c r="G20" s="38" t="s">
        <v>775</v>
      </c>
      <c r="H20" s="38" t="s">
        <v>775</v>
      </c>
      <c r="I20" s="38" t="s">
        <v>775</v>
      </c>
      <c r="J20" s="38" t="s">
        <v>775</v>
      </c>
      <c r="L20" s="3">
        <v>0</v>
      </c>
      <c r="M20" s="3">
        <v>0</v>
      </c>
      <c r="N20" s="3">
        <v>0</v>
      </c>
      <c r="O20" s="3">
        <v>6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6</v>
      </c>
      <c r="V20" t="s">
        <v>71</v>
      </c>
    </row>
    <row r="21" spans="1:22" x14ac:dyDescent="0.25">
      <c r="A21" t="s">
        <v>489</v>
      </c>
      <c r="B21" t="s">
        <v>734</v>
      </c>
      <c r="C21" t="s">
        <v>1</v>
      </c>
      <c r="D21" s="1" t="s">
        <v>205</v>
      </c>
      <c r="E21" t="s">
        <v>203</v>
      </c>
      <c r="F21" t="s">
        <v>204</v>
      </c>
      <c r="G21" s="38" t="s">
        <v>776</v>
      </c>
      <c r="H21" s="38" t="s">
        <v>776</v>
      </c>
      <c r="I21" s="38" t="s">
        <v>776</v>
      </c>
      <c r="J21" s="38" t="s">
        <v>776</v>
      </c>
      <c r="L21" s="3">
        <v>0</v>
      </c>
      <c r="M21" s="3">
        <v>0</v>
      </c>
      <c r="N21" s="3">
        <v>0</v>
      </c>
      <c r="O21" s="3">
        <v>334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334</v>
      </c>
      <c r="V21" t="s">
        <v>71</v>
      </c>
    </row>
    <row r="22" spans="1:22" x14ac:dyDescent="0.25">
      <c r="A22" t="s">
        <v>87</v>
      </c>
      <c r="B22" t="s">
        <v>202</v>
      </c>
      <c r="C22" t="s">
        <v>1</v>
      </c>
      <c r="D22" s="1" t="s">
        <v>205</v>
      </c>
      <c r="E22" t="s">
        <v>203</v>
      </c>
      <c r="F22" t="s">
        <v>204</v>
      </c>
      <c r="G22">
        <v>1414</v>
      </c>
      <c r="H22">
        <v>1414</v>
      </c>
      <c r="I22">
        <v>1414</v>
      </c>
      <c r="J22">
        <v>1414</v>
      </c>
      <c r="L22" s="3">
        <v>0</v>
      </c>
      <c r="M22" s="3">
        <v>0</v>
      </c>
      <c r="N22" s="3">
        <v>0</v>
      </c>
      <c r="O22" s="3">
        <v>357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357</v>
      </c>
      <c r="V22" t="s">
        <v>71</v>
      </c>
    </row>
    <row r="23" spans="1:22" x14ac:dyDescent="0.25">
      <c r="A23" t="s">
        <v>87</v>
      </c>
      <c r="B23" t="s">
        <v>202</v>
      </c>
      <c r="C23" t="s">
        <v>1</v>
      </c>
      <c r="D23" s="1" t="s">
        <v>205</v>
      </c>
      <c r="E23" t="s">
        <v>203</v>
      </c>
      <c r="F23" t="s">
        <v>204</v>
      </c>
      <c r="G23">
        <v>1415</v>
      </c>
      <c r="H23">
        <v>1415</v>
      </c>
      <c r="I23">
        <v>1415</v>
      </c>
      <c r="J23">
        <v>1415</v>
      </c>
      <c r="L23" s="3">
        <v>0</v>
      </c>
      <c r="M23" s="3">
        <v>0</v>
      </c>
      <c r="N23" s="3">
        <v>0</v>
      </c>
      <c r="O23" s="3">
        <v>15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15</v>
      </c>
      <c r="V23" t="s">
        <v>71</v>
      </c>
    </row>
    <row r="24" spans="1:22" x14ac:dyDescent="0.25">
      <c r="A24" t="s">
        <v>87</v>
      </c>
      <c r="B24" t="s">
        <v>202</v>
      </c>
      <c r="C24" t="s">
        <v>1</v>
      </c>
      <c r="D24" t="s">
        <v>205</v>
      </c>
      <c r="E24" t="s">
        <v>203</v>
      </c>
      <c r="F24" t="s">
        <v>204</v>
      </c>
      <c r="G24">
        <v>1416</v>
      </c>
      <c r="H24">
        <v>1416</v>
      </c>
      <c r="I24">
        <v>1416</v>
      </c>
      <c r="J24">
        <v>1416</v>
      </c>
      <c r="L24" s="3">
        <v>0</v>
      </c>
      <c r="M24" s="3">
        <v>0</v>
      </c>
      <c r="N24" s="3">
        <v>0</v>
      </c>
      <c r="O24" s="3">
        <v>7.25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7.25</v>
      </c>
      <c r="V24" t="s">
        <v>71</v>
      </c>
    </row>
    <row r="25" spans="1:22" x14ac:dyDescent="0.25">
      <c r="A25" t="s">
        <v>87</v>
      </c>
      <c r="B25" t="s">
        <v>202</v>
      </c>
      <c r="C25" t="s">
        <v>1</v>
      </c>
      <c r="D25" t="s">
        <v>205</v>
      </c>
      <c r="E25" t="s">
        <v>203</v>
      </c>
      <c r="F25" t="s">
        <v>204</v>
      </c>
      <c r="G25">
        <v>1417</v>
      </c>
      <c r="H25">
        <v>1417</v>
      </c>
      <c r="I25">
        <v>1417</v>
      </c>
      <c r="J25">
        <v>1417</v>
      </c>
      <c r="L25" s="3">
        <v>0</v>
      </c>
      <c r="M25" s="3">
        <v>0</v>
      </c>
      <c r="N25" s="3">
        <v>0</v>
      </c>
      <c r="O25" s="3">
        <v>51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51</v>
      </c>
      <c r="V25" t="s">
        <v>71</v>
      </c>
    </row>
    <row r="26" spans="1:22" x14ac:dyDescent="0.25">
      <c r="A26" t="s">
        <v>87</v>
      </c>
      <c r="B26" t="s">
        <v>202</v>
      </c>
      <c r="C26" t="s">
        <v>1</v>
      </c>
      <c r="D26" t="s">
        <v>205</v>
      </c>
      <c r="E26" t="s">
        <v>203</v>
      </c>
      <c r="F26" t="s">
        <v>204</v>
      </c>
      <c r="G26">
        <v>1418</v>
      </c>
      <c r="H26">
        <v>1418</v>
      </c>
      <c r="I26">
        <v>1418</v>
      </c>
      <c r="J26">
        <v>1418</v>
      </c>
      <c r="L26" s="3">
        <v>0</v>
      </c>
      <c r="M26" s="3">
        <v>0</v>
      </c>
      <c r="N26" s="3">
        <v>0</v>
      </c>
      <c r="O26" s="3">
        <v>20.8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20.8</v>
      </c>
      <c r="V26" t="s">
        <v>71</v>
      </c>
    </row>
    <row r="27" spans="1:22" x14ac:dyDescent="0.25">
      <c r="A27" t="s">
        <v>87</v>
      </c>
      <c r="B27" t="s">
        <v>206</v>
      </c>
      <c r="C27" t="s">
        <v>1</v>
      </c>
      <c r="D27" t="s">
        <v>205</v>
      </c>
      <c r="E27" t="s">
        <v>203</v>
      </c>
      <c r="F27" t="s">
        <v>204</v>
      </c>
      <c r="G27">
        <v>1419</v>
      </c>
      <c r="H27">
        <v>1419</v>
      </c>
      <c r="I27">
        <v>1419</v>
      </c>
      <c r="J27">
        <v>1419</v>
      </c>
      <c r="L27" s="3">
        <v>0</v>
      </c>
      <c r="M27" s="3">
        <v>0</v>
      </c>
      <c r="N27" s="3">
        <v>0</v>
      </c>
      <c r="O27" s="3">
        <v>29.5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29.5</v>
      </c>
      <c r="V27" t="s">
        <v>71</v>
      </c>
    </row>
    <row r="28" spans="1:22" x14ac:dyDescent="0.25">
      <c r="A28" t="s">
        <v>87</v>
      </c>
      <c r="B28" t="s">
        <v>207</v>
      </c>
      <c r="C28" t="s">
        <v>1</v>
      </c>
      <c r="D28" t="s">
        <v>205</v>
      </c>
      <c r="E28" t="s">
        <v>203</v>
      </c>
      <c r="F28" t="s">
        <v>204</v>
      </c>
      <c r="G28">
        <v>1420</v>
      </c>
      <c r="H28">
        <v>1420</v>
      </c>
      <c r="I28">
        <v>1420</v>
      </c>
      <c r="J28">
        <v>1420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t="s">
        <v>71</v>
      </c>
    </row>
    <row r="29" spans="1:22" x14ac:dyDescent="0.25">
      <c r="A29" t="s">
        <v>87</v>
      </c>
      <c r="B29" t="s">
        <v>207</v>
      </c>
      <c r="C29" t="s">
        <v>1</v>
      </c>
      <c r="D29" t="s">
        <v>205</v>
      </c>
      <c r="E29" t="s">
        <v>203</v>
      </c>
      <c r="F29" t="s">
        <v>204</v>
      </c>
      <c r="G29">
        <v>1421</v>
      </c>
      <c r="H29">
        <v>1421</v>
      </c>
      <c r="I29">
        <v>1421</v>
      </c>
      <c r="J29">
        <v>1421</v>
      </c>
      <c r="L29" s="3">
        <v>0</v>
      </c>
      <c r="M29" s="3">
        <v>0</v>
      </c>
      <c r="N29" s="3">
        <v>0</v>
      </c>
      <c r="O29" s="3">
        <v>39.6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39.6</v>
      </c>
      <c r="V29" t="s">
        <v>71</v>
      </c>
    </row>
    <row r="30" spans="1:22" x14ac:dyDescent="0.25">
      <c r="A30" t="s">
        <v>87</v>
      </c>
      <c r="B30" t="s">
        <v>208</v>
      </c>
      <c r="C30" t="s">
        <v>1</v>
      </c>
      <c r="D30" t="s">
        <v>205</v>
      </c>
      <c r="E30" t="s">
        <v>203</v>
      </c>
      <c r="F30" t="s">
        <v>204</v>
      </c>
      <c r="G30">
        <v>1422</v>
      </c>
      <c r="H30">
        <v>1422</v>
      </c>
      <c r="I30">
        <v>1422</v>
      </c>
      <c r="J30">
        <v>1422</v>
      </c>
      <c r="L30" s="3">
        <v>0</v>
      </c>
      <c r="M30" s="3">
        <v>0</v>
      </c>
      <c r="N30" s="3">
        <v>0</v>
      </c>
      <c r="O30" s="3">
        <v>6.65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6.65</v>
      </c>
      <c r="V30" t="s">
        <v>71</v>
      </c>
    </row>
    <row r="31" spans="1:22" x14ac:dyDescent="0.25">
      <c r="A31" t="s">
        <v>352</v>
      </c>
      <c r="B31" t="s">
        <v>348</v>
      </c>
      <c r="C31" t="s">
        <v>1</v>
      </c>
      <c r="D31" t="s">
        <v>205</v>
      </c>
      <c r="E31" t="s">
        <v>203</v>
      </c>
      <c r="F31" t="s">
        <v>204</v>
      </c>
      <c r="G31">
        <v>1423</v>
      </c>
      <c r="H31">
        <v>1423</v>
      </c>
      <c r="I31">
        <v>1423</v>
      </c>
      <c r="J31">
        <v>1423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t="s">
        <v>71</v>
      </c>
    </row>
    <row r="32" spans="1:22" x14ac:dyDescent="0.25">
      <c r="A32" t="s">
        <v>352</v>
      </c>
      <c r="B32" t="s">
        <v>348</v>
      </c>
      <c r="C32" t="s">
        <v>1</v>
      </c>
      <c r="D32" t="s">
        <v>205</v>
      </c>
      <c r="E32" t="s">
        <v>203</v>
      </c>
      <c r="F32" t="s">
        <v>204</v>
      </c>
      <c r="G32">
        <v>1424</v>
      </c>
      <c r="H32">
        <v>1424</v>
      </c>
      <c r="I32">
        <v>1424</v>
      </c>
      <c r="J32">
        <v>1424</v>
      </c>
      <c r="L32" s="3">
        <v>0</v>
      </c>
      <c r="M32" s="3">
        <v>0</v>
      </c>
      <c r="N32" s="3">
        <v>0</v>
      </c>
      <c r="O32" s="3">
        <v>37.4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37.4</v>
      </c>
      <c r="V32" t="s">
        <v>71</v>
      </c>
    </row>
    <row r="33" spans="1:22" x14ac:dyDescent="0.25">
      <c r="A33" t="s">
        <v>352</v>
      </c>
      <c r="B33" t="s">
        <v>349</v>
      </c>
      <c r="C33" t="s">
        <v>1</v>
      </c>
      <c r="D33" t="s">
        <v>205</v>
      </c>
      <c r="E33" t="s">
        <v>203</v>
      </c>
      <c r="F33" t="s">
        <v>204</v>
      </c>
      <c r="G33">
        <v>1425</v>
      </c>
      <c r="H33">
        <v>1425</v>
      </c>
      <c r="I33">
        <v>1425</v>
      </c>
      <c r="J33">
        <v>1425</v>
      </c>
      <c r="L33" s="3">
        <v>0</v>
      </c>
      <c r="M33" s="3">
        <v>0</v>
      </c>
      <c r="N33" s="3">
        <v>0</v>
      </c>
      <c r="O33" s="3">
        <v>21.75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21.75</v>
      </c>
      <c r="V33" t="s">
        <v>71</v>
      </c>
    </row>
    <row r="34" spans="1:22" x14ac:dyDescent="0.25">
      <c r="A34" t="s">
        <v>352</v>
      </c>
      <c r="B34" t="s">
        <v>350</v>
      </c>
      <c r="C34" t="s">
        <v>1</v>
      </c>
      <c r="D34" t="s">
        <v>205</v>
      </c>
      <c r="E34" t="s">
        <v>203</v>
      </c>
      <c r="F34" t="s">
        <v>204</v>
      </c>
      <c r="G34">
        <v>1426</v>
      </c>
      <c r="H34">
        <v>1426</v>
      </c>
      <c r="I34">
        <v>1426</v>
      </c>
      <c r="J34">
        <v>1426</v>
      </c>
      <c r="L34" s="3">
        <v>0</v>
      </c>
      <c r="M34" s="3">
        <v>0</v>
      </c>
      <c r="N34" s="3">
        <v>0</v>
      </c>
      <c r="O34" s="3">
        <v>145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145</v>
      </c>
      <c r="V34" t="s">
        <v>71</v>
      </c>
    </row>
    <row r="35" spans="1:22" x14ac:dyDescent="0.25">
      <c r="A35" t="s">
        <v>352</v>
      </c>
      <c r="B35" t="s">
        <v>350</v>
      </c>
      <c r="C35" t="s">
        <v>1</v>
      </c>
      <c r="D35" t="s">
        <v>205</v>
      </c>
      <c r="E35" t="s">
        <v>203</v>
      </c>
      <c r="F35" t="s">
        <v>204</v>
      </c>
      <c r="G35">
        <v>1427</v>
      </c>
      <c r="H35">
        <v>1427</v>
      </c>
      <c r="I35">
        <v>1427</v>
      </c>
      <c r="J35">
        <v>1427</v>
      </c>
      <c r="L35" s="3">
        <v>0</v>
      </c>
      <c r="M35" s="3">
        <v>0</v>
      </c>
      <c r="N35" s="3">
        <v>0</v>
      </c>
      <c r="O35" s="3">
        <v>55.5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55.5</v>
      </c>
      <c r="V35" t="s">
        <v>71</v>
      </c>
    </row>
    <row r="36" spans="1:22" x14ac:dyDescent="0.25">
      <c r="A36" t="s">
        <v>352</v>
      </c>
      <c r="B36" t="s">
        <v>351</v>
      </c>
      <c r="C36" t="s">
        <v>1</v>
      </c>
      <c r="D36" t="s">
        <v>205</v>
      </c>
      <c r="E36" t="s">
        <v>203</v>
      </c>
      <c r="F36" t="s">
        <v>204</v>
      </c>
      <c r="G36">
        <v>1428</v>
      </c>
      <c r="H36">
        <v>1428</v>
      </c>
      <c r="I36">
        <v>1428</v>
      </c>
      <c r="J36">
        <v>1428</v>
      </c>
      <c r="L36" s="3">
        <v>0</v>
      </c>
      <c r="M36" s="3">
        <v>0</v>
      </c>
      <c r="N36" s="3">
        <v>0</v>
      </c>
      <c r="O36" s="3">
        <v>42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42</v>
      </c>
      <c r="V36" t="s">
        <v>71</v>
      </c>
    </row>
    <row r="37" spans="1:22" x14ac:dyDescent="0.25">
      <c r="A37" t="s">
        <v>352</v>
      </c>
      <c r="B37" t="s">
        <v>351</v>
      </c>
      <c r="C37" t="s">
        <v>1</v>
      </c>
      <c r="D37" t="s">
        <v>205</v>
      </c>
      <c r="E37" t="s">
        <v>203</v>
      </c>
      <c r="F37" t="s">
        <v>204</v>
      </c>
      <c r="G37">
        <v>1429</v>
      </c>
      <c r="H37">
        <v>1429</v>
      </c>
      <c r="I37">
        <v>1429</v>
      </c>
      <c r="J37">
        <v>1429</v>
      </c>
      <c r="L37" s="3">
        <v>0</v>
      </c>
      <c r="M37" s="3">
        <v>0</v>
      </c>
      <c r="N37" s="3">
        <v>0</v>
      </c>
      <c r="O37" s="3">
        <v>29.5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29.5</v>
      </c>
      <c r="V37" t="s">
        <v>71</v>
      </c>
    </row>
    <row r="38" spans="1:22" x14ac:dyDescent="0.25">
      <c r="A38" t="s">
        <v>352</v>
      </c>
      <c r="B38" t="s">
        <v>351</v>
      </c>
      <c r="C38" t="s">
        <v>1</v>
      </c>
      <c r="D38" t="s">
        <v>205</v>
      </c>
      <c r="E38" t="s">
        <v>203</v>
      </c>
      <c r="F38" t="s">
        <v>204</v>
      </c>
      <c r="G38">
        <v>1430</v>
      </c>
      <c r="H38">
        <v>1430</v>
      </c>
      <c r="I38">
        <v>1430</v>
      </c>
      <c r="J38">
        <v>1430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t="s">
        <v>71</v>
      </c>
    </row>
    <row r="39" spans="1:22" x14ac:dyDescent="0.25">
      <c r="A39" t="s">
        <v>352</v>
      </c>
      <c r="B39" t="s">
        <v>351</v>
      </c>
      <c r="C39" t="s">
        <v>1</v>
      </c>
      <c r="D39" t="s">
        <v>205</v>
      </c>
      <c r="E39" t="s">
        <v>203</v>
      </c>
      <c r="F39" t="s">
        <v>204</v>
      </c>
      <c r="G39">
        <v>1431</v>
      </c>
      <c r="H39">
        <v>1431</v>
      </c>
      <c r="I39">
        <v>1431</v>
      </c>
      <c r="J39">
        <v>1431</v>
      </c>
      <c r="L39" s="3">
        <v>0</v>
      </c>
      <c r="M39" s="3">
        <v>0</v>
      </c>
      <c r="N39" s="3">
        <v>0</v>
      </c>
      <c r="O39" s="3">
        <v>386.1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386.1</v>
      </c>
      <c r="V39" t="s">
        <v>71</v>
      </c>
    </row>
    <row r="40" spans="1:22" x14ac:dyDescent="0.25">
      <c r="A40" t="s">
        <v>352</v>
      </c>
      <c r="B40" t="s">
        <v>353</v>
      </c>
      <c r="C40" t="s">
        <v>1</v>
      </c>
      <c r="D40" t="s">
        <v>205</v>
      </c>
      <c r="E40" t="s">
        <v>203</v>
      </c>
      <c r="F40" t="s">
        <v>204</v>
      </c>
      <c r="G40">
        <v>1432</v>
      </c>
      <c r="H40">
        <v>1432</v>
      </c>
      <c r="I40">
        <v>1432</v>
      </c>
      <c r="J40">
        <v>1432</v>
      </c>
      <c r="L40" s="3">
        <v>0</v>
      </c>
      <c r="M40" s="3">
        <v>0</v>
      </c>
      <c r="N40" s="3">
        <v>0</v>
      </c>
      <c r="O40" s="3">
        <v>5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5</v>
      </c>
      <c r="V40" t="s">
        <v>71</v>
      </c>
    </row>
    <row r="41" spans="1:22" x14ac:dyDescent="0.25">
      <c r="A41" t="s">
        <v>352</v>
      </c>
      <c r="B41" t="s">
        <v>353</v>
      </c>
      <c r="C41" t="s">
        <v>1</v>
      </c>
      <c r="D41" t="s">
        <v>205</v>
      </c>
      <c r="E41" t="s">
        <v>203</v>
      </c>
      <c r="F41" t="s">
        <v>204</v>
      </c>
      <c r="G41">
        <v>1433</v>
      </c>
      <c r="H41">
        <v>1433</v>
      </c>
      <c r="I41">
        <v>1433</v>
      </c>
      <c r="J41">
        <v>1433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t="s">
        <v>71</v>
      </c>
    </row>
    <row r="42" spans="1:22" x14ac:dyDescent="0.25">
      <c r="A42" t="s">
        <v>352</v>
      </c>
      <c r="B42" t="s">
        <v>353</v>
      </c>
      <c r="C42" t="s">
        <v>1</v>
      </c>
      <c r="D42" t="s">
        <v>205</v>
      </c>
      <c r="E42" t="s">
        <v>203</v>
      </c>
      <c r="F42" t="s">
        <v>204</v>
      </c>
      <c r="G42">
        <v>1434</v>
      </c>
      <c r="H42">
        <v>1434</v>
      </c>
      <c r="I42">
        <v>1434</v>
      </c>
      <c r="J42">
        <v>1434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t="s">
        <v>71</v>
      </c>
    </row>
    <row r="43" spans="1:22" x14ac:dyDescent="0.25">
      <c r="A43" t="s">
        <v>352</v>
      </c>
      <c r="B43" t="s">
        <v>353</v>
      </c>
      <c r="C43" t="s">
        <v>1</v>
      </c>
      <c r="D43" t="s">
        <v>205</v>
      </c>
      <c r="E43" t="s">
        <v>203</v>
      </c>
      <c r="F43" t="s">
        <v>204</v>
      </c>
      <c r="G43">
        <v>1435</v>
      </c>
      <c r="H43">
        <v>1435</v>
      </c>
      <c r="I43">
        <v>1435</v>
      </c>
      <c r="J43">
        <v>1435</v>
      </c>
      <c r="L43" s="3">
        <v>0</v>
      </c>
      <c r="M43" s="3">
        <v>0</v>
      </c>
      <c r="N43" s="3">
        <v>0</v>
      </c>
      <c r="O43" s="3">
        <v>65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65</v>
      </c>
      <c r="V43" t="s">
        <v>71</v>
      </c>
    </row>
    <row r="44" spans="1:22" x14ac:dyDescent="0.25">
      <c r="A44" t="s">
        <v>352</v>
      </c>
      <c r="B44" t="s">
        <v>354</v>
      </c>
      <c r="C44" t="s">
        <v>1</v>
      </c>
      <c r="D44" t="s">
        <v>205</v>
      </c>
      <c r="E44" t="s">
        <v>203</v>
      </c>
      <c r="F44" t="s">
        <v>204</v>
      </c>
      <c r="G44">
        <v>1436</v>
      </c>
      <c r="H44">
        <v>1436</v>
      </c>
      <c r="I44">
        <v>1436</v>
      </c>
      <c r="J44">
        <v>1436</v>
      </c>
      <c r="L44" s="3">
        <v>0</v>
      </c>
      <c r="M44" s="3">
        <v>0</v>
      </c>
      <c r="N44" s="3">
        <v>0</v>
      </c>
      <c r="O44" s="3">
        <v>57.39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57.39</v>
      </c>
      <c r="V44" t="s">
        <v>71</v>
      </c>
    </row>
    <row r="45" spans="1:22" x14ac:dyDescent="0.25">
      <c r="A45" t="s">
        <v>382</v>
      </c>
      <c r="B45" t="s">
        <v>385</v>
      </c>
      <c r="C45" t="s">
        <v>1</v>
      </c>
      <c r="D45" t="s">
        <v>205</v>
      </c>
      <c r="E45" t="s">
        <v>203</v>
      </c>
      <c r="F45" t="s">
        <v>204</v>
      </c>
      <c r="G45">
        <v>1437</v>
      </c>
      <c r="H45">
        <v>1437</v>
      </c>
      <c r="I45">
        <v>1437</v>
      </c>
      <c r="J45">
        <v>1437</v>
      </c>
      <c r="L45" s="3">
        <v>0</v>
      </c>
      <c r="M45" s="3">
        <v>0</v>
      </c>
      <c r="N45" s="3">
        <v>0</v>
      </c>
      <c r="O45" s="3">
        <v>16.75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16.75</v>
      </c>
      <c r="V45" t="s">
        <v>71</v>
      </c>
    </row>
    <row r="46" spans="1:22" x14ac:dyDescent="0.25">
      <c r="A46" t="s">
        <v>382</v>
      </c>
      <c r="B46" t="s">
        <v>399</v>
      </c>
      <c r="C46" t="s">
        <v>1</v>
      </c>
      <c r="D46" t="s">
        <v>205</v>
      </c>
      <c r="E46" t="s">
        <v>203</v>
      </c>
      <c r="F46" t="s">
        <v>204</v>
      </c>
      <c r="G46">
        <v>1438</v>
      </c>
      <c r="H46">
        <v>1438</v>
      </c>
      <c r="I46">
        <v>1438</v>
      </c>
      <c r="J46">
        <v>1438</v>
      </c>
      <c r="L46" s="3">
        <v>0</v>
      </c>
      <c r="M46" s="3">
        <v>0</v>
      </c>
      <c r="N46" s="3">
        <v>0</v>
      </c>
      <c r="O46" s="3">
        <v>89.25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89.25</v>
      </c>
      <c r="V46" t="s">
        <v>71</v>
      </c>
    </row>
    <row r="47" spans="1:22" x14ac:dyDescent="0.25">
      <c r="A47" t="s">
        <v>382</v>
      </c>
      <c r="B47" t="s">
        <v>400</v>
      </c>
      <c r="C47" t="s">
        <v>1</v>
      </c>
      <c r="D47" t="s">
        <v>205</v>
      </c>
      <c r="E47" t="s">
        <v>203</v>
      </c>
      <c r="F47" t="s">
        <v>204</v>
      </c>
      <c r="G47">
        <v>1439</v>
      </c>
      <c r="H47">
        <v>1439</v>
      </c>
      <c r="I47">
        <v>1439</v>
      </c>
      <c r="J47">
        <v>1439</v>
      </c>
      <c r="L47" s="3">
        <v>0</v>
      </c>
      <c r="M47" s="3">
        <v>0</v>
      </c>
      <c r="N47" s="3">
        <v>0</v>
      </c>
      <c r="O47" s="3">
        <v>99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99</v>
      </c>
      <c r="V47" t="s">
        <v>71</v>
      </c>
    </row>
    <row r="48" spans="1:22" x14ac:dyDescent="0.25">
      <c r="A48" t="s">
        <v>382</v>
      </c>
      <c r="B48" t="s">
        <v>401</v>
      </c>
      <c r="C48" t="s">
        <v>1</v>
      </c>
      <c r="D48" t="s">
        <v>205</v>
      </c>
      <c r="E48" t="s">
        <v>203</v>
      </c>
      <c r="F48" t="s">
        <v>204</v>
      </c>
      <c r="G48">
        <v>1440</v>
      </c>
      <c r="H48">
        <v>1440</v>
      </c>
      <c r="I48">
        <v>1440</v>
      </c>
      <c r="J48">
        <v>1440</v>
      </c>
      <c r="L48" s="3">
        <v>0</v>
      </c>
      <c r="M48" s="3">
        <v>0</v>
      </c>
      <c r="N48" s="3">
        <v>0</v>
      </c>
      <c r="O48" s="3">
        <v>36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36</v>
      </c>
      <c r="V48" t="s">
        <v>71</v>
      </c>
    </row>
    <row r="49" spans="1:22" x14ac:dyDescent="0.25">
      <c r="A49" t="s">
        <v>382</v>
      </c>
      <c r="B49" t="s">
        <v>402</v>
      </c>
      <c r="C49" t="s">
        <v>1</v>
      </c>
      <c r="D49" t="s">
        <v>205</v>
      </c>
      <c r="E49" t="s">
        <v>203</v>
      </c>
      <c r="F49" t="s">
        <v>204</v>
      </c>
      <c r="G49">
        <v>1441</v>
      </c>
      <c r="H49">
        <v>1441</v>
      </c>
      <c r="I49">
        <v>1441</v>
      </c>
      <c r="J49">
        <v>1441</v>
      </c>
      <c r="L49" s="3">
        <v>0</v>
      </c>
      <c r="M49" s="3">
        <v>0</v>
      </c>
      <c r="N49" s="3">
        <v>0</v>
      </c>
      <c r="O49" s="3">
        <v>3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</v>
      </c>
      <c r="V49" t="s">
        <v>71</v>
      </c>
    </row>
    <row r="50" spans="1:22" x14ac:dyDescent="0.25">
      <c r="A50" t="s">
        <v>382</v>
      </c>
      <c r="B50" t="s">
        <v>402</v>
      </c>
      <c r="C50" t="s">
        <v>1</v>
      </c>
      <c r="D50" t="s">
        <v>205</v>
      </c>
      <c r="E50" t="s">
        <v>203</v>
      </c>
      <c r="F50" t="s">
        <v>204</v>
      </c>
      <c r="G50">
        <v>1442</v>
      </c>
      <c r="H50">
        <v>1442</v>
      </c>
      <c r="I50">
        <v>1442</v>
      </c>
      <c r="J50">
        <v>1442</v>
      </c>
      <c r="L50" s="3">
        <v>0</v>
      </c>
      <c r="M50" s="3">
        <v>0</v>
      </c>
      <c r="N50" s="3">
        <v>0</v>
      </c>
      <c r="O50" s="3">
        <v>51.75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51.75</v>
      </c>
      <c r="V50" t="s">
        <v>71</v>
      </c>
    </row>
    <row r="51" spans="1:22" x14ac:dyDescent="0.25">
      <c r="A51" t="s">
        <v>382</v>
      </c>
      <c r="B51" t="s">
        <v>403</v>
      </c>
      <c r="C51" t="s">
        <v>1</v>
      </c>
      <c r="D51" t="s">
        <v>205</v>
      </c>
      <c r="E51" t="s">
        <v>203</v>
      </c>
      <c r="F51" t="s">
        <v>204</v>
      </c>
      <c r="G51">
        <v>1443</v>
      </c>
      <c r="H51">
        <v>1443</v>
      </c>
      <c r="I51">
        <v>1443</v>
      </c>
      <c r="J51">
        <v>1443</v>
      </c>
      <c r="L51" s="3">
        <v>0</v>
      </c>
      <c r="M51" s="3">
        <v>0</v>
      </c>
      <c r="N51" s="3">
        <v>0</v>
      </c>
      <c r="O51" s="3">
        <v>582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582</v>
      </c>
      <c r="V51" t="s">
        <v>71</v>
      </c>
    </row>
    <row r="52" spans="1:22" x14ac:dyDescent="0.25">
      <c r="A52" t="s">
        <v>382</v>
      </c>
      <c r="B52" t="s">
        <v>403</v>
      </c>
      <c r="C52" t="s">
        <v>1</v>
      </c>
      <c r="D52" t="s">
        <v>205</v>
      </c>
      <c r="E52" t="s">
        <v>203</v>
      </c>
      <c r="F52" t="s">
        <v>204</v>
      </c>
      <c r="G52">
        <v>1444</v>
      </c>
      <c r="H52">
        <v>1444</v>
      </c>
      <c r="I52">
        <v>1444</v>
      </c>
      <c r="J52">
        <v>1444</v>
      </c>
      <c r="L52" s="3">
        <v>0</v>
      </c>
      <c r="M52" s="3">
        <v>0</v>
      </c>
      <c r="N52" s="3">
        <v>0</v>
      </c>
      <c r="O52" s="3">
        <v>15.5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15.5</v>
      </c>
      <c r="V52" t="s">
        <v>71</v>
      </c>
    </row>
    <row r="53" spans="1:22" x14ac:dyDescent="0.25">
      <c r="A53" t="s">
        <v>382</v>
      </c>
      <c r="B53" t="s">
        <v>392</v>
      </c>
      <c r="C53" t="s">
        <v>1</v>
      </c>
      <c r="D53" t="s">
        <v>205</v>
      </c>
      <c r="E53" t="s">
        <v>203</v>
      </c>
      <c r="F53" t="s">
        <v>204</v>
      </c>
      <c r="G53">
        <v>1445</v>
      </c>
      <c r="H53">
        <v>1445</v>
      </c>
      <c r="I53">
        <v>1445</v>
      </c>
      <c r="J53">
        <v>1445</v>
      </c>
      <c r="L53" s="3">
        <v>0</v>
      </c>
      <c r="M53" s="3">
        <v>0</v>
      </c>
      <c r="N53" s="3">
        <v>0</v>
      </c>
      <c r="O53" s="3">
        <v>34.299999999999997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34.299999999999997</v>
      </c>
      <c r="V53" t="s">
        <v>71</v>
      </c>
    </row>
    <row r="54" spans="1:22" x14ac:dyDescent="0.25">
      <c r="A54" t="s">
        <v>382</v>
      </c>
      <c r="B54" t="s">
        <v>396</v>
      </c>
      <c r="C54" t="s">
        <v>1</v>
      </c>
      <c r="D54" t="s">
        <v>205</v>
      </c>
      <c r="E54" t="s">
        <v>203</v>
      </c>
      <c r="F54" t="s">
        <v>204</v>
      </c>
      <c r="G54">
        <v>1446</v>
      </c>
      <c r="H54">
        <v>1446</v>
      </c>
      <c r="I54">
        <v>1446</v>
      </c>
      <c r="J54">
        <v>1446</v>
      </c>
      <c r="L54" s="3">
        <v>0</v>
      </c>
      <c r="M54" s="3">
        <v>0</v>
      </c>
      <c r="N54" s="3">
        <v>0</v>
      </c>
      <c r="O54" s="3">
        <v>52.62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52.62</v>
      </c>
      <c r="V54" t="s">
        <v>71</v>
      </c>
    </row>
    <row r="55" spans="1:22" x14ac:dyDescent="0.25">
      <c r="A55" t="s">
        <v>382</v>
      </c>
      <c r="B55" t="s">
        <v>404</v>
      </c>
      <c r="C55" t="s">
        <v>1</v>
      </c>
      <c r="D55" t="s">
        <v>205</v>
      </c>
      <c r="E55" t="s">
        <v>203</v>
      </c>
      <c r="F55" t="s">
        <v>204</v>
      </c>
      <c r="G55">
        <v>1447</v>
      </c>
      <c r="H55">
        <v>1447</v>
      </c>
      <c r="I55">
        <v>1447</v>
      </c>
      <c r="J55">
        <v>1447</v>
      </c>
      <c r="L55" s="3">
        <v>0</v>
      </c>
      <c r="M55" s="3">
        <v>0</v>
      </c>
      <c r="N55" s="3">
        <v>0</v>
      </c>
      <c r="O55" s="3">
        <v>43.88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43.88</v>
      </c>
      <c r="V55" t="s">
        <v>71</v>
      </c>
    </row>
    <row r="56" spans="1:22" x14ac:dyDescent="0.25">
      <c r="A56" t="s">
        <v>426</v>
      </c>
      <c r="B56" t="s">
        <v>446</v>
      </c>
      <c r="C56" t="s">
        <v>1</v>
      </c>
      <c r="D56" t="s">
        <v>205</v>
      </c>
      <c r="E56" t="s">
        <v>203</v>
      </c>
      <c r="F56" t="s">
        <v>204</v>
      </c>
      <c r="G56">
        <v>1448</v>
      </c>
      <c r="H56">
        <v>1448</v>
      </c>
      <c r="I56">
        <v>1448</v>
      </c>
      <c r="J56">
        <v>1448</v>
      </c>
      <c r="L56" s="3">
        <v>0</v>
      </c>
      <c r="M56" s="3">
        <v>0</v>
      </c>
      <c r="N56" s="3">
        <v>0</v>
      </c>
      <c r="O56" s="3">
        <v>71.05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71.05</v>
      </c>
      <c r="V56" t="s">
        <v>71</v>
      </c>
    </row>
    <row r="57" spans="1:22" x14ac:dyDescent="0.25">
      <c r="A57" t="s">
        <v>426</v>
      </c>
      <c r="B57" t="s">
        <v>435</v>
      </c>
      <c r="C57" t="s">
        <v>1</v>
      </c>
      <c r="D57" t="s">
        <v>205</v>
      </c>
      <c r="E57" t="s">
        <v>203</v>
      </c>
      <c r="F57" t="s">
        <v>204</v>
      </c>
      <c r="G57">
        <v>1449</v>
      </c>
      <c r="H57">
        <v>1449</v>
      </c>
      <c r="I57">
        <v>1449</v>
      </c>
      <c r="J57">
        <v>1449</v>
      </c>
      <c r="L57" s="3">
        <v>0</v>
      </c>
      <c r="M57" s="3">
        <v>0</v>
      </c>
      <c r="N57" s="3">
        <v>0</v>
      </c>
      <c r="O57" s="3">
        <v>19.95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19.95</v>
      </c>
      <c r="V57" t="s">
        <v>71</v>
      </c>
    </row>
    <row r="58" spans="1:22" x14ac:dyDescent="0.25">
      <c r="A58" t="s">
        <v>426</v>
      </c>
      <c r="B58" t="s">
        <v>439</v>
      </c>
      <c r="C58" t="s">
        <v>1</v>
      </c>
      <c r="D58" t="s">
        <v>205</v>
      </c>
      <c r="E58" t="s">
        <v>203</v>
      </c>
      <c r="F58" t="s">
        <v>204</v>
      </c>
      <c r="G58">
        <v>1450</v>
      </c>
      <c r="H58">
        <v>1450</v>
      </c>
      <c r="I58">
        <v>1450</v>
      </c>
      <c r="J58">
        <v>1450</v>
      </c>
      <c r="L58" s="3">
        <v>0</v>
      </c>
      <c r="M58" s="3">
        <v>0</v>
      </c>
      <c r="N58" s="3">
        <v>0</v>
      </c>
      <c r="O58" s="3">
        <v>54.61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54.61</v>
      </c>
      <c r="V58" t="s">
        <v>71</v>
      </c>
    </row>
    <row r="59" spans="1:22" x14ac:dyDescent="0.25">
      <c r="A59" t="s">
        <v>426</v>
      </c>
      <c r="B59" t="s">
        <v>447</v>
      </c>
      <c r="C59" t="s">
        <v>1</v>
      </c>
      <c r="D59" t="s">
        <v>205</v>
      </c>
      <c r="E59" t="s">
        <v>203</v>
      </c>
      <c r="F59" t="s">
        <v>204</v>
      </c>
      <c r="G59">
        <v>1451</v>
      </c>
      <c r="H59">
        <v>1451</v>
      </c>
      <c r="I59">
        <v>1451</v>
      </c>
      <c r="J59">
        <v>1451</v>
      </c>
      <c r="L59" s="3">
        <v>0</v>
      </c>
      <c r="M59" s="3">
        <v>0</v>
      </c>
      <c r="N59" s="3">
        <v>0</v>
      </c>
      <c r="O59" s="3">
        <v>84.75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84.75</v>
      </c>
      <c r="V59" t="s">
        <v>71</v>
      </c>
    </row>
    <row r="60" spans="1:22" x14ac:dyDescent="0.25">
      <c r="A60" t="s">
        <v>426</v>
      </c>
      <c r="B60" t="s">
        <v>447</v>
      </c>
      <c r="C60" t="s">
        <v>1</v>
      </c>
      <c r="D60" t="s">
        <v>205</v>
      </c>
      <c r="E60" t="s">
        <v>203</v>
      </c>
      <c r="F60" t="s">
        <v>204</v>
      </c>
      <c r="G60">
        <v>1452</v>
      </c>
      <c r="H60">
        <v>1452</v>
      </c>
      <c r="I60">
        <v>1452</v>
      </c>
      <c r="J60">
        <v>1452</v>
      </c>
      <c r="L60" s="3">
        <v>0</v>
      </c>
      <c r="M60" s="3">
        <v>0</v>
      </c>
      <c r="N60" s="3">
        <v>0</v>
      </c>
      <c r="O60" s="3">
        <v>45.5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45.5</v>
      </c>
      <c r="V60" t="s">
        <v>71</v>
      </c>
    </row>
    <row r="61" spans="1:22" x14ac:dyDescent="0.25">
      <c r="A61" t="s">
        <v>426</v>
      </c>
      <c r="B61" t="s">
        <v>447</v>
      </c>
      <c r="C61" t="s">
        <v>1</v>
      </c>
      <c r="D61" t="s">
        <v>205</v>
      </c>
      <c r="E61" t="s">
        <v>203</v>
      </c>
      <c r="F61" t="s">
        <v>204</v>
      </c>
      <c r="G61">
        <v>1453</v>
      </c>
      <c r="H61">
        <v>1453</v>
      </c>
      <c r="I61">
        <v>1453</v>
      </c>
      <c r="J61">
        <v>1453</v>
      </c>
      <c r="L61" s="3">
        <v>0</v>
      </c>
      <c r="M61" s="3">
        <v>0</v>
      </c>
      <c r="N61" s="3">
        <v>0</v>
      </c>
      <c r="O61" s="3">
        <v>40.65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40.65</v>
      </c>
      <c r="V61" t="s">
        <v>71</v>
      </c>
    </row>
    <row r="62" spans="1:22" x14ac:dyDescent="0.25">
      <c r="A62" t="s">
        <v>426</v>
      </c>
      <c r="B62" t="s">
        <v>447</v>
      </c>
      <c r="C62" t="s">
        <v>1</v>
      </c>
      <c r="D62" t="s">
        <v>205</v>
      </c>
      <c r="E62" t="s">
        <v>203</v>
      </c>
      <c r="F62" t="s">
        <v>204</v>
      </c>
      <c r="G62">
        <v>1454</v>
      </c>
      <c r="H62">
        <v>1454</v>
      </c>
      <c r="I62">
        <v>1454</v>
      </c>
      <c r="J62">
        <v>1454</v>
      </c>
      <c r="L62" s="3">
        <v>0</v>
      </c>
      <c r="M62" s="3">
        <v>0</v>
      </c>
      <c r="N62" s="3">
        <v>0</v>
      </c>
      <c r="O62" s="3">
        <v>1753.56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1753.56</v>
      </c>
      <c r="V62" t="s">
        <v>71</v>
      </c>
    </row>
    <row r="63" spans="1:22" x14ac:dyDescent="0.25">
      <c r="A63" t="s">
        <v>426</v>
      </c>
      <c r="B63" t="s">
        <v>427</v>
      </c>
      <c r="C63" t="s">
        <v>1</v>
      </c>
      <c r="D63" t="s">
        <v>205</v>
      </c>
      <c r="E63" t="s">
        <v>203</v>
      </c>
      <c r="F63" t="s">
        <v>204</v>
      </c>
      <c r="G63">
        <v>1455</v>
      </c>
      <c r="H63">
        <v>1455</v>
      </c>
      <c r="I63">
        <v>1455</v>
      </c>
      <c r="J63">
        <v>1455</v>
      </c>
      <c r="L63" s="3">
        <v>0</v>
      </c>
      <c r="M63" s="3">
        <v>0</v>
      </c>
      <c r="N63" s="3">
        <v>0</v>
      </c>
      <c r="O63" s="3">
        <v>29.1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29.1</v>
      </c>
      <c r="V63" t="s">
        <v>71</v>
      </c>
    </row>
    <row r="64" spans="1:22" x14ac:dyDescent="0.25">
      <c r="A64" t="s">
        <v>426</v>
      </c>
      <c r="B64" t="s">
        <v>427</v>
      </c>
      <c r="C64" t="s">
        <v>1</v>
      </c>
      <c r="D64" t="s">
        <v>205</v>
      </c>
      <c r="E64" t="s">
        <v>203</v>
      </c>
      <c r="F64" t="s">
        <v>204</v>
      </c>
      <c r="G64">
        <v>1456</v>
      </c>
      <c r="H64">
        <v>1456</v>
      </c>
      <c r="I64">
        <v>1456</v>
      </c>
      <c r="J64">
        <v>1456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t="s">
        <v>71</v>
      </c>
    </row>
    <row r="65" spans="1:22" x14ac:dyDescent="0.25">
      <c r="A65" t="s">
        <v>426</v>
      </c>
      <c r="B65" t="s">
        <v>427</v>
      </c>
      <c r="C65" t="s">
        <v>1</v>
      </c>
      <c r="D65" t="s">
        <v>205</v>
      </c>
      <c r="E65" t="s">
        <v>203</v>
      </c>
      <c r="F65" t="s">
        <v>204</v>
      </c>
      <c r="G65">
        <v>1457</v>
      </c>
      <c r="H65">
        <v>1457</v>
      </c>
      <c r="I65">
        <v>1457</v>
      </c>
      <c r="J65">
        <v>1457</v>
      </c>
      <c r="L65" s="3">
        <v>0</v>
      </c>
      <c r="M65" s="3">
        <v>0</v>
      </c>
      <c r="N65" s="3">
        <v>0</v>
      </c>
      <c r="O65" s="3">
        <v>239.85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239.85</v>
      </c>
      <c r="V65" t="s">
        <v>71</v>
      </c>
    </row>
    <row r="66" spans="1:22" x14ac:dyDescent="0.25">
      <c r="A66" t="s">
        <v>454</v>
      </c>
      <c r="B66" t="s">
        <v>456</v>
      </c>
      <c r="C66" t="s">
        <v>1</v>
      </c>
      <c r="D66" t="s">
        <v>205</v>
      </c>
      <c r="E66" t="s">
        <v>203</v>
      </c>
      <c r="F66" t="s">
        <v>204</v>
      </c>
      <c r="G66">
        <v>1458</v>
      </c>
      <c r="H66">
        <v>1458</v>
      </c>
      <c r="I66">
        <v>1458</v>
      </c>
      <c r="J66">
        <v>1458</v>
      </c>
      <c r="L66" s="3">
        <v>0</v>
      </c>
      <c r="M66" s="3">
        <v>0</v>
      </c>
      <c r="N66" s="3">
        <v>0</v>
      </c>
      <c r="O66" s="3">
        <v>33.520000000000003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33.520000000000003</v>
      </c>
      <c r="V66" t="s">
        <v>71</v>
      </c>
    </row>
    <row r="67" spans="1:22" x14ac:dyDescent="0.25">
      <c r="A67" t="s">
        <v>454</v>
      </c>
      <c r="B67" t="s">
        <v>457</v>
      </c>
      <c r="C67" t="s">
        <v>1</v>
      </c>
      <c r="D67" t="s">
        <v>205</v>
      </c>
      <c r="E67" t="s">
        <v>203</v>
      </c>
      <c r="F67" t="s">
        <v>204</v>
      </c>
      <c r="G67">
        <v>1459</v>
      </c>
      <c r="H67">
        <v>1459</v>
      </c>
      <c r="I67">
        <v>1459</v>
      </c>
      <c r="J67">
        <v>1459</v>
      </c>
      <c r="L67" s="3">
        <v>0</v>
      </c>
      <c r="M67" s="3">
        <v>0</v>
      </c>
      <c r="N67" s="3">
        <v>0</v>
      </c>
      <c r="O67" s="3">
        <v>199.75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199.75</v>
      </c>
      <c r="V67" t="s">
        <v>71</v>
      </c>
    </row>
    <row r="68" spans="1:22" x14ac:dyDescent="0.25">
      <c r="A68" t="s">
        <v>454</v>
      </c>
      <c r="B68" t="s">
        <v>458</v>
      </c>
      <c r="C68" t="s">
        <v>1</v>
      </c>
      <c r="D68" t="s">
        <v>205</v>
      </c>
      <c r="E68" t="s">
        <v>203</v>
      </c>
      <c r="F68" t="s">
        <v>204</v>
      </c>
      <c r="G68">
        <v>1460</v>
      </c>
      <c r="H68">
        <v>1460</v>
      </c>
      <c r="I68">
        <v>1460</v>
      </c>
      <c r="J68">
        <v>1460</v>
      </c>
      <c r="L68" s="3">
        <v>0</v>
      </c>
      <c r="M68" s="3">
        <v>0</v>
      </c>
      <c r="N68" s="3">
        <v>0</v>
      </c>
      <c r="O68" s="3">
        <v>16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16</v>
      </c>
      <c r="V68" t="s">
        <v>71</v>
      </c>
    </row>
    <row r="69" spans="1:22" x14ac:dyDescent="0.25">
      <c r="A69" t="s">
        <v>454</v>
      </c>
      <c r="B69" t="s">
        <v>458</v>
      </c>
      <c r="C69" t="s">
        <v>1</v>
      </c>
      <c r="D69" t="s">
        <v>205</v>
      </c>
      <c r="E69" t="s">
        <v>203</v>
      </c>
      <c r="F69" t="s">
        <v>204</v>
      </c>
      <c r="G69">
        <v>1461</v>
      </c>
      <c r="H69">
        <v>1461</v>
      </c>
      <c r="I69">
        <v>1461</v>
      </c>
      <c r="J69">
        <v>1461</v>
      </c>
      <c r="L69" s="3">
        <v>0</v>
      </c>
      <c r="M69" s="3">
        <v>0</v>
      </c>
      <c r="N69" s="3">
        <v>0</v>
      </c>
      <c r="O69" s="3">
        <v>17.600000000000001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17.600000000000001</v>
      </c>
      <c r="V69" t="s">
        <v>71</v>
      </c>
    </row>
    <row r="70" spans="1:22" x14ac:dyDescent="0.25">
      <c r="A70" t="s">
        <v>454</v>
      </c>
      <c r="B70" t="s">
        <v>459</v>
      </c>
      <c r="C70" t="s">
        <v>1</v>
      </c>
      <c r="D70" t="s">
        <v>205</v>
      </c>
      <c r="E70" t="s">
        <v>203</v>
      </c>
      <c r="F70" t="s">
        <v>204</v>
      </c>
      <c r="G70">
        <v>1462</v>
      </c>
      <c r="H70">
        <v>1462</v>
      </c>
      <c r="I70">
        <v>1462</v>
      </c>
      <c r="J70">
        <v>1462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t="s">
        <v>71</v>
      </c>
    </row>
    <row r="71" spans="1:22" x14ac:dyDescent="0.25">
      <c r="A71" t="s">
        <v>454</v>
      </c>
      <c r="B71" t="s">
        <v>459</v>
      </c>
      <c r="C71" t="s">
        <v>1</v>
      </c>
      <c r="D71" t="s">
        <v>205</v>
      </c>
      <c r="E71" t="s">
        <v>203</v>
      </c>
      <c r="F71" t="s">
        <v>204</v>
      </c>
      <c r="G71">
        <v>1463</v>
      </c>
      <c r="H71">
        <v>1463</v>
      </c>
      <c r="I71">
        <v>1463</v>
      </c>
      <c r="J71">
        <v>1463</v>
      </c>
      <c r="L71" s="3">
        <v>0</v>
      </c>
      <c r="M71" s="3">
        <v>0</v>
      </c>
      <c r="N71" s="3">
        <v>0</v>
      </c>
      <c r="O71" s="3">
        <v>249.35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249.35</v>
      </c>
      <c r="V71" t="s">
        <v>71</v>
      </c>
    </row>
    <row r="72" spans="1:22" x14ac:dyDescent="0.25">
      <c r="A72" t="s">
        <v>454</v>
      </c>
      <c r="B72" t="s">
        <v>459</v>
      </c>
      <c r="C72" t="s">
        <v>1</v>
      </c>
      <c r="D72" t="s">
        <v>205</v>
      </c>
      <c r="E72" t="s">
        <v>203</v>
      </c>
      <c r="F72" t="s">
        <v>204</v>
      </c>
      <c r="G72">
        <v>1464</v>
      </c>
      <c r="H72">
        <v>1464</v>
      </c>
      <c r="I72">
        <v>1464</v>
      </c>
      <c r="J72">
        <v>1464</v>
      </c>
      <c r="L72" s="3">
        <v>0</v>
      </c>
      <c r="M72" s="3">
        <v>0</v>
      </c>
      <c r="N72" s="3">
        <v>0</v>
      </c>
      <c r="O72" s="3">
        <v>629.79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629.79</v>
      </c>
      <c r="V72" t="s">
        <v>71</v>
      </c>
    </row>
    <row r="73" spans="1:22" x14ac:dyDescent="0.25">
      <c r="A73" t="s">
        <v>454</v>
      </c>
      <c r="B73" t="s">
        <v>459</v>
      </c>
      <c r="C73" t="s">
        <v>1</v>
      </c>
      <c r="D73" t="s">
        <v>205</v>
      </c>
      <c r="E73" t="s">
        <v>203</v>
      </c>
      <c r="F73" t="s">
        <v>204</v>
      </c>
      <c r="G73">
        <v>1465</v>
      </c>
      <c r="H73">
        <v>1465</v>
      </c>
      <c r="I73">
        <v>1465</v>
      </c>
      <c r="J73">
        <v>1465</v>
      </c>
      <c r="L73" s="3">
        <v>0</v>
      </c>
      <c r="M73" s="3">
        <v>0</v>
      </c>
      <c r="N73" s="3">
        <v>0</v>
      </c>
      <c r="O73" s="3">
        <v>1317.55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1317.55</v>
      </c>
      <c r="V73" t="s">
        <v>71</v>
      </c>
    </row>
    <row r="74" spans="1:22" x14ac:dyDescent="0.25">
      <c r="A74" t="s">
        <v>381</v>
      </c>
      <c r="L74" s="2"/>
      <c r="M74" s="2"/>
      <c r="N74" s="2"/>
      <c r="O74" s="36">
        <f>SUBTOTAL(109,Tabla3[V GRAVADAS])</f>
        <v>8762.6700000000019</v>
      </c>
      <c r="P74" s="2"/>
      <c r="Q74" s="2"/>
      <c r="R74" s="2"/>
      <c r="S74" s="2"/>
      <c r="T74" s="2"/>
      <c r="U74" s="36">
        <f>SUBTOTAL(109,Tabla3[TOTAL VENTA])</f>
        <v>8762.6700000000019</v>
      </c>
    </row>
    <row r="75" spans="1:22" x14ac:dyDescent="0.25">
      <c r="P75" s="3">
        <f>+Tabla3[[#Totals],[V GRAVADAS]]/1.13</f>
        <v>7754.5752212389407</v>
      </c>
    </row>
    <row r="76" spans="1:22" x14ac:dyDescent="0.25">
      <c r="P76" s="3">
        <f>+P75*0.13</f>
        <v>1008.0947787610623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999"/>
  <sheetViews>
    <sheetView zoomScaleNormal="100" workbookViewId="0">
      <selection activeCell="N21" sqref="N21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8" width="11.42578125" style="32"/>
    <col min="9" max="9" width="11.42578125" style="1"/>
  </cols>
  <sheetData>
    <row r="1" spans="1:13" x14ac:dyDescent="0.25">
      <c r="A1" t="s">
        <v>17</v>
      </c>
      <c r="B1" s="1" t="s">
        <v>70</v>
      </c>
      <c r="C1" s="1" t="s">
        <v>2</v>
      </c>
      <c r="D1" s="1" t="s">
        <v>298</v>
      </c>
      <c r="E1" s="1" t="s">
        <v>84</v>
      </c>
      <c r="F1" s="1" t="s">
        <v>299</v>
      </c>
      <c r="G1" s="32" t="s">
        <v>300</v>
      </c>
      <c r="H1" s="32" t="s">
        <v>301</v>
      </c>
      <c r="I1" s="1" t="s">
        <v>18</v>
      </c>
    </row>
    <row r="2" spans="1:13" x14ac:dyDescent="0.25">
      <c r="A2" t="s">
        <v>382</v>
      </c>
      <c r="B2" s="1" t="s">
        <v>186</v>
      </c>
      <c r="C2" s="1" t="s">
        <v>385</v>
      </c>
      <c r="D2" s="1" t="s">
        <v>302</v>
      </c>
      <c r="E2" s="1" t="s">
        <v>419</v>
      </c>
      <c r="F2" s="1" t="s">
        <v>420</v>
      </c>
      <c r="G2" s="2">
        <v>796.59</v>
      </c>
      <c r="H2" s="2">
        <v>7.97</v>
      </c>
      <c r="I2" s="1" t="s">
        <v>303</v>
      </c>
    </row>
    <row r="3" spans="1:13" x14ac:dyDescent="0.25">
      <c r="A3" t="s">
        <v>382</v>
      </c>
      <c r="B3" s="1" t="s">
        <v>186</v>
      </c>
      <c r="C3" s="1" t="s">
        <v>385</v>
      </c>
      <c r="D3" s="1" t="s">
        <v>302</v>
      </c>
      <c r="E3" s="1" t="s">
        <v>419</v>
      </c>
      <c r="F3" s="1" t="s">
        <v>421</v>
      </c>
      <c r="G3" s="2">
        <v>283.2</v>
      </c>
      <c r="H3" s="2">
        <v>2.83</v>
      </c>
      <c r="I3" s="1" t="s">
        <v>303</v>
      </c>
    </row>
    <row r="4" spans="1:13" x14ac:dyDescent="0.25">
      <c r="A4" t="s">
        <v>382</v>
      </c>
      <c r="B4" s="1" t="s">
        <v>186</v>
      </c>
      <c r="C4" s="1" t="s">
        <v>390</v>
      </c>
      <c r="D4" s="1" t="s">
        <v>302</v>
      </c>
      <c r="E4" s="1" t="s">
        <v>419</v>
      </c>
      <c r="F4" s="1" t="s">
        <v>422</v>
      </c>
      <c r="G4" s="2">
        <v>283.2</v>
      </c>
      <c r="H4" s="2">
        <v>2.83</v>
      </c>
      <c r="I4" s="1" t="s">
        <v>303</v>
      </c>
    </row>
    <row r="5" spans="1:13" x14ac:dyDescent="0.25">
      <c r="A5" t="s">
        <v>382</v>
      </c>
      <c r="B5" s="1" t="s">
        <v>186</v>
      </c>
      <c r="C5" s="1" t="s">
        <v>390</v>
      </c>
      <c r="D5" s="1" t="s">
        <v>302</v>
      </c>
      <c r="E5" s="1" t="s">
        <v>419</v>
      </c>
      <c r="F5" s="1" t="s">
        <v>423</v>
      </c>
      <c r="G5" s="2">
        <v>173.25</v>
      </c>
      <c r="H5" s="2">
        <v>1.73</v>
      </c>
      <c r="I5" s="1" t="s">
        <v>303</v>
      </c>
    </row>
    <row r="6" spans="1:13" x14ac:dyDescent="0.25">
      <c r="A6" t="s">
        <v>382</v>
      </c>
      <c r="B6" s="1" t="s">
        <v>186</v>
      </c>
      <c r="C6" s="1" t="s">
        <v>390</v>
      </c>
      <c r="D6" s="1" t="s">
        <v>302</v>
      </c>
      <c r="E6" s="1" t="s">
        <v>419</v>
      </c>
      <c r="F6" s="1" t="s">
        <v>424</v>
      </c>
      <c r="G6" s="2">
        <v>476.91</v>
      </c>
      <c r="H6" s="2">
        <v>4.7699999999999996</v>
      </c>
      <c r="I6" s="1" t="s">
        <v>303</v>
      </c>
    </row>
    <row r="7" spans="1:13" x14ac:dyDescent="0.25">
      <c r="A7" t="s">
        <v>382</v>
      </c>
      <c r="B7" s="1" t="s">
        <v>186</v>
      </c>
      <c r="C7" s="1" t="s">
        <v>390</v>
      </c>
      <c r="D7" s="1" t="s">
        <v>302</v>
      </c>
      <c r="E7" s="1" t="s">
        <v>419</v>
      </c>
      <c r="F7" s="1" t="s">
        <v>425</v>
      </c>
      <c r="G7" s="2">
        <v>477.12</v>
      </c>
      <c r="H7" s="2">
        <v>4.7699999999999996</v>
      </c>
      <c r="I7" s="1" t="s">
        <v>303</v>
      </c>
    </row>
    <row r="8" spans="1:13" x14ac:dyDescent="0.25">
      <c r="G8" s="2"/>
      <c r="H8" s="2"/>
    </row>
    <row r="9" spans="1:13" x14ac:dyDescent="0.25">
      <c r="G9" s="2"/>
      <c r="H9" s="2"/>
    </row>
    <row r="10" spans="1:13" x14ac:dyDescent="0.25">
      <c r="G10" s="2"/>
      <c r="H10" s="2"/>
    </row>
    <row r="11" spans="1:13" x14ac:dyDescent="0.25">
      <c r="G11" s="2"/>
      <c r="H11" s="2"/>
    </row>
    <row r="12" spans="1:13" x14ac:dyDescent="0.25">
      <c r="G12" s="2"/>
      <c r="H12" s="2"/>
    </row>
    <row r="13" spans="1:13" x14ac:dyDescent="0.25">
      <c r="G13" s="2"/>
      <c r="H13" s="2"/>
      <c r="J13" t="s">
        <v>777</v>
      </c>
    </row>
    <row r="14" spans="1:13" x14ac:dyDescent="0.25">
      <c r="G14" s="2"/>
      <c r="H14" s="2"/>
      <c r="J14">
        <v>51.69</v>
      </c>
      <c r="K14">
        <v>17.16</v>
      </c>
      <c r="L14">
        <v>101.01</v>
      </c>
      <c r="M14">
        <v>68.52</v>
      </c>
    </row>
    <row r="15" spans="1:13" x14ac:dyDescent="0.25">
      <c r="J15">
        <v>506.22</v>
      </c>
      <c r="K15">
        <v>204.3</v>
      </c>
      <c r="L15">
        <v>5.75</v>
      </c>
      <c r="M15">
        <v>3.45</v>
      </c>
    </row>
    <row r="16" spans="1:13" x14ac:dyDescent="0.25">
      <c r="J16">
        <v>0.52</v>
      </c>
      <c r="K16">
        <v>10.92</v>
      </c>
      <c r="L16">
        <v>11.26</v>
      </c>
      <c r="M16">
        <v>242.11</v>
      </c>
    </row>
    <row r="17" spans="10:14" x14ac:dyDescent="0.25">
      <c r="J17">
        <v>71.209999999999994</v>
      </c>
      <c r="K17">
        <v>4.12</v>
      </c>
      <c r="L17">
        <v>23.24</v>
      </c>
      <c r="M17">
        <v>303.73</v>
      </c>
    </row>
    <row r="18" spans="10:14" x14ac:dyDescent="0.25">
      <c r="J18">
        <v>7.02</v>
      </c>
      <c r="K18">
        <v>52.69</v>
      </c>
      <c r="L18">
        <v>1392.11</v>
      </c>
      <c r="M18">
        <v>584.48</v>
      </c>
    </row>
    <row r="19" spans="10:14" x14ac:dyDescent="0.25">
      <c r="J19">
        <v>91.45</v>
      </c>
      <c r="L19">
        <v>1.84</v>
      </c>
    </row>
    <row r="21" spans="10:14" x14ac:dyDescent="0.25">
      <c r="J21">
        <f>SUM(J14:J20)</f>
        <v>728.11000000000013</v>
      </c>
      <c r="K21">
        <f t="shared" ref="K21:M21" si="0">SUM(K14:K20)</f>
        <v>289.19</v>
      </c>
      <c r="L21">
        <f t="shared" si="0"/>
        <v>1535.2099999999998</v>
      </c>
      <c r="M21">
        <f t="shared" si="0"/>
        <v>1202.29</v>
      </c>
      <c r="N21">
        <f>+J21+K21+L21+M21</f>
        <v>3754.8</v>
      </c>
    </row>
    <row r="1999" spans="1:9" x14ac:dyDescent="0.25">
      <c r="A1999" s="33" t="s">
        <v>304</v>
      </c>
      <c r="B1999" s="34"/>
      <c r="C1999" s="34"/>
      <c r="D1999" s="34"/>
      <c r="E1999" s="34"/>
      <c r="F1999" s="34"/>
      <c r="G1999" s="35">
        <f>SUBTOTAL(9,G2:G1998)</f>
        <v>2490.27</v>
      </c>
      <c r="H1999" s="35">
        <f>SUBTOTAL(9,H2:H1998)</f>
        <v>24.900000000000002</v>
      </c>
      <c r="I1999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PERCEPCION</vt:lpstr>
      <vt:lpstr>Contribuyente</vt:lpstr>
      <vt:lpstr>Libro de Contribuyente</vt:lpstr>
      <vt:lpstr>base de clientes</vt:lpstr>
      <vt:lpstr>Consumidor</vt:lpstr>
      <vt:lpstr>Libro de Consumidor</vt:lpstr>
      <vt:lpstr>RET 1%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2022-11-25T15:40:03Z</dcterms:modified>
</cp:coreProperties>
</file>