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DANIEL PANIAGUA\2024\"/>
    </mc:Choice>
  </mc:AlternateContent>
  <xr:revisionPtr revIDLastSave="0" documentId="13_ncr:1_{8EDAA312-E081-40AF-ACB8-5384EA393319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25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6" l="1"/>
  <c r="L8" i="6" s="1"/>
  <c r="L7" i="6"/>
  <c r="H4" i="6"/>
  <c r="L4" i="6" s="1"/>
  <c r="L3" i="6"/>
  <c r="D15" i="5" l="1"/>
  <c r="D9" i="6" l="1"/>
  <c r="D11" i="5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11" i="29" l="1"/>
  <c r="F7" i="29"/>
  <c r="I4" i="29" l="1"/>
  <c r="I5" i="29"/>
  <c r="E3" i="13"/>
  <c r="I6" i="29" l="1"/>
  <c r="F3" i="13" l="1"/>
  <c r="T112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12" i="7" l="1"/>
  <c r="J3" i="13" l="1"/>
  <c r="H3" i="13"/>
  <c r="M325" i="10" l="1"/>
  <c r="N325" i="10"/>
  <c r="O325" i="10"/>
  <c r="O326" i="10" s="1"/>
  <c r="O327" i="10" s="1"/>
  <c r="P325" i="10"/>
  <c r="Q325" i="10"/>
  <c r="R325" i="10"/>
  <c r="S325" i="10"/>
  <c r="T325" i="10"/>
  <c r="U325" i="10"/>
  <c r="L325" i="10"/>
  <c r="D9" i="9"/>
  <c r="D10" i="9" s="1"/>
  <c r="D11" i="9" s="1"/>
  <c r="D22" i="9" l="1"/>
  <c r="D18" i="5" l="1"/>
  <c r="L17" i="8"/>
  <c r="M17" i="8"/>
  <c r="N17" i="8"/>
  <c r="O17" i="8"/>
  <c r="P17" i="8"/>
  <c r="Q17" i="8"/>
  <c r="K17" i="8"/>
  <c r="J112" i="7" l="1"/>
  <c r="K112" i="7"/>
  <c r="L112" i="7"/>
  <c r="M112" i="7"/>
  <c r="N112" i="7"/>
  <c r="O112" i="7"/>
  <c r="P112" i="7"/>
  <c r="I112" i="7"/>
  <c r="H112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despachocontablerivas@gmail.com</author>
    <author>despacho rivas</author>
  </authors>
  <commentList>
    <comment ref="D3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despachocontablerivas@gmail.com: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<sst xmlns="http://schemas.openxmlformats.org/spreadsheetml/2006/main" count="29539" uniqueCount="9446">
  <si>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</si>
  <si>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</si>
  <si>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</si>
  <si>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</si>
  <si>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</si>
  <si>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</si>
  <si>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</si>
  <si>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</si>
  <si>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</si>
  <si>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</si>
  <si>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</si>
  <si>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</si>
  <si>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</si>
  <si>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</si>
  <si>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</si>
  <si>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</si>
  <si>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</si>
  <si>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</si>
  <si>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</si>
  <si>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</si>
  <si>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</si>
  <si>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</si>
  <si>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</si>
  <si>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</si>
  <si>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</si>
  <si>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</si>
  <si>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</si>
  <si>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</si>
  <si>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</si>
  <si>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</si>
  <si>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</si>
  <si>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</si>
  <si>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</si>
  <si>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</si>
  <si>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</si>
  <si>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</si>
  <si>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</si>
  <si>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</si>
  <si>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</si>
  <si>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</si>
  <si>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</si>
  <si>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</si>
  <si>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</si>
  <si>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</si>
  <si>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</si>
  <si>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</si>
  <si>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</si>
  <si>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</si>
  <si>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</si>
  <si>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</si>
  <si>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</si>
  <si>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</si>
  <si>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</si>
  <si>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</si>
  <si>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</si>
  <si>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</si>
  <si>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</si>
  <si>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</si>
  <si>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</si>
  <si>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</si>
  <si>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</si>
  <si>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</si>
  <si>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</si>
  <si>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</si>
  <si>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</si>
  <si>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</si>
  <si>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</si>
  <si>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</si>
  <si>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</si>
  <si>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</si>
  <si>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</si>
  <si>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</si>
  <si>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</si>
  <si>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</si>
  <si>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</si>
  <si>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</si>
  <si>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</si>
  <si>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</si>
  <si>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</si>
  <si>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</si>
  <si>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</si>
  <si>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</si>
  <si>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</si>
  <si>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</si>
  <si>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</si>
  <si>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</si>
  <si>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</si>
  <si>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</si>
  <si>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</si>
  <si>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</si>
  <si>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</si>
  <si>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</si>
  <si>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</si>
  <si>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</si>
  <si>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</si>
  <si>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</si>
  <si>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</si>
  <si>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</si>
  <si>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</si>
  <si>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</si>
  <si>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</si>
  <si>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</si>
  <si>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</si>
  <si>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</si>
  <si>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</si>
  <si>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</si>
  <si>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</si>
  <si>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</si>
  <si>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</si>
  <si>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</si>
  <si>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</si>
  <si>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</si>
  <si>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</si>
  <si>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</si>
  <si>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</si>
  <si>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</si>
  <si>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</si>
  <si>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</si>
  <si>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</si>
  <si>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</si>
  <si>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</si>
  <si>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</si>
  <si>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</si>
  <si>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</si>
  <si>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</si>
  <si>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</si>
  <si>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</si>
  <si>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</si>
  <si>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</si>
  <si>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</si>
  <si>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</si>
  <si>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</si>
  <si>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</si>
  <si>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</si>
  <si>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</si>
  <si>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</si>
  <si>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</si>
  <si>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</si>
  <si>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</si>
  <si>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</si>
  <si>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</si>
  <si>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</si>
  <si>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</si>
  <si>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</si>
  <si>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</si>
  <si>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</si>
  <si>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</si>
  <si>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</si>
  <si>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</si>
  <si>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</si>
  <si>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</si>
  <si>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</si>
  <si>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</si>
  <si>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</si>
  <si>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</si>
  <si>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</si>
  <si>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</si>
  <si>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</si>
  <si>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</si>
  <si>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</si>
  <si>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</si>
  <si>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</si>
  <si>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</si>
  <si>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</si>
  <si>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</si>
  <si>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</si>
  <si>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</si>
  <si>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</si>
  <si>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</si>
  <si>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</si>
  <si>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</si>
  <si>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</si>
  <si>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</si>
  <si>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</si>
  <si>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</si>
  <si>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</si>
  <si>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</si>
  <si>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</si>
  <si>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</si>
  <si>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</si>
  <si>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</si>
  <si>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</si>
  <si>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</si>
  <si>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</si>
  <si>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</si>
  <si>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</si>
  <si>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</si>
  <si>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</si>
  <si>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</si>
  <si>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</si>
  <si>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</si>
  <si>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</si>
  <si>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</si>
  <si>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</si>
  <si>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</si>
  <si>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</si>
  <si>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</si>
  <si>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</si>
  <si>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</si>
  <si>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</si>
  <si>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</si>
  <si>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</si>
  <si>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</si>
  <si>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</si>
  <si>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</si>
  <si>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</si>
  <si>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</si>
  <si>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</si>
  <si>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</si>
  <si>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</si>
  <si>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</si>
  <si>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</si>
  <si>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</si>
  <si>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</si>
  <si>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</si>
  <si>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</si>
  <si>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</si>
  <si>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</si>
  <si>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</si>
  <si>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</si>
  <si>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</si>
  <si>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</si>
  <si>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</si>
  <si>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</si>
  <si>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</si>
  <si>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</si>
  <si>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</si>
  <si>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</si>
  <si>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</si>
  <si>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</si>
  <si>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</si>
  <si>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</si>
  <si>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</si>
  <si>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</si>
  <si>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</si>
  <si>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</si>
  <si>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</si>
  <si>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</si>
  <si>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</si>
  <si>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</si>
  <si>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</si>
  <si>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</si>
  <si>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</si>
  <si>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</si>
  <si>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</si>
  <si>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</si>
  <si>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</si>
  <si>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</si>
  <si>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</si>
  <si>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</si>
  <si>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</si>
  <si>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</si>
  <si>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</si>
  <si>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</si>
  <si>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</si>
  <si>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</si>
  <si>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</si>
  <si>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</si>
  <si>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</si>
  <si>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</si>
  <si>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</si>
  <si>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</si>
  <si>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</si>
  <si>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</si>
  <si>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</si>
  <si>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</si>
  <si>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</si>
  <si>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</si>
  <si>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</si>
  <si>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</si>
  <si>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</si>
  <si>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</si>
  <si>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</si>
  <si>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</si>
  <si>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</si>
  <si>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</si>
  <si>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</si>
  <si>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</si>
  <si>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</si>
  <si>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</si>
  <si>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</si>
  <si>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</si>
  <si>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</si>
  <si>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</si>
  <si>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</si>
  <si>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</si>
  <si>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</si>
  <si>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</si>
  <si>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</si>
  <si>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</si>
  <si>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</si>
  <si>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</si>
  <si>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</si>
  <si>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</si>
  <si>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</si>
  <si>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</si>
  <si>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</si>
  <si>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</si>
  <si>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</si>
  <si>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</si>
  <si>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</si>
  <si>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</si>
  <si>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</si>
  <si>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</si>
  <si>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</si>
  <si>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</si>
  <si>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</si>
  <si>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</si>
  <si>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</si>
  <si>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</si>
  <si>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</si>
  <si>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</si>
  <si>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</si>
  <si>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</si>
  <si>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</si>
  <si>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</si>
  <si>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</si>
  <si>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</si>
  <si>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</si>
  <si>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</si>
  <si>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</si>
  <si>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</si>
  <si>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</si>
  <si>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</si>
  <si>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</si>
  <si>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</si>
  <si>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</si>
  <si>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</si>
  <si>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</si>
  <si>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</si>
  <si>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</si>
  <si>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</si>
  <si>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</si>
  <si>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</si>
  <si>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</si>
  <si>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</si>
  <si>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</si>
  <si>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</si>
  <si>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</si>
  <si>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</si>
  <si>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</si>
  <si>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</si>
  <si>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</si>
  <si>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</si>
  <si>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</si>
  <si>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</si>
  <si>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</si>
  <si>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</si>
  <si>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</si>
  <si>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</si>
  <si>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</si>
  <si>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</si>
  <si>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</si>
  <si>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</si>
  <si>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</si>
  <si>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</si>
  <si>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</si>
  <si>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</si>
  <si>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</si>
  <si>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</si>
  <si>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</si>
  <si>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</si>
  <si>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</si>
  <si>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</si>
  <si>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</si>
  <si>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</si>
  <si>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</si>
  <si>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</si>
  <si>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</si>
  <si>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</si>
  <si>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</si>
  <si>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</si>
  <si>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</si>
  <si>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</si>
  <si>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</si>
  <si>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</si>
  <si>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</si>
  <si>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</si>
  <si>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</si>
  <si>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</si>
  <si>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</si>
  <si>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</si>
  <si>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</si>
  <si>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</si>
  <si>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</si>
  <si>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</si>
  <si>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</si>
  <si>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</si>
  <si>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</si>
  <si>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</si>
  <si>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</si>
  <si>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</si>
  <si>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</si>
  <si>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</si>
  <si>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</si>
  <si>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</si>
  <si>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</si>
  <si>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</si>
  <si>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</si>
  <si>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</si>
  <si>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</si>
  <si>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</si>
  <si>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</si>
  <si>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</si>
  <si>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</si>
  <si>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</si>
  <si>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</si>
  <si>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</si>
  <si>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</si>
  <si>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</si>
  <si>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</si>
  <si>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</si>
  <si>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</si>
  <si>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</si>
  <si>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</si>
  <si>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</si>
  <si>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</si>
  <si>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</si>
  <si>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</si>
  <si>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</si>
  <si>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</si>
  <si>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</si>
  <si>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</si>
  <si>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</si>
  <si>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</si>
  <si>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</si>
  <si>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</si>
  <si>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</si>
  <si>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</si>
  <si>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</si>
  <si>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</si>
  <si>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</si>
  <si>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</si>
  <si>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</si>
  <si>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</si>
  <si>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</si>
  <si>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</si>
  <si>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</si>
  <si>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</si>
  <si>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</si>
  <si>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</si>
  <si>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</si>
  <si>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</si>
  <si>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</si>
  <si>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</si>
  <si>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</si>
  <si>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</si>
  <si>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</si>
  <si>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</si>
  <si>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</si>
  <si>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</si>
  <si>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</si>
  <si>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</si>
  <si>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</si>
  <si>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</si>
  <si>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</si>
  <si>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</si>
  <si>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</si>
  <si>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</si>
  <si>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</si>
  <si>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</si>
  <si>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</si>
  <si>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</si>
  <si>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</si>
  <si>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</si>
  <si>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</si>
  <si>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</si>
  <si>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</si>
  <si>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</si>
  <si>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</si>
  <si>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</si>
  <si>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</si>
  <si>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</si>
  <si>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</si>
  <si>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</si>
  <si>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</si>
  <si>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</si>
  <si>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</si>
  <si>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</si>
  <si>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</si>
  <si>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</si>
  <si>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</si>
  <si>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</si>
  <si>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</si>
  <si>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</si>
  <si>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</si>
  <si>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</si>
  <si>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</si>
  <si>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</si>
  <si>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</si>
  <si>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</si>
  <si>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</si>
  <si>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</si>
  <si>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</si>
  <si>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</si>
  <si>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</si>
  <si>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</si>
  <si>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</si>
  <si>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</si>
  <si>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</si>
  <si>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</si>
  <si>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</si>
  <si>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</si>
  <si>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</si>
  <si>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</si>
  <si>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</si>
  <si>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</si>
  <si>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</si>
  <si>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</si>
  <si>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</si>
  <si>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</si>
  <si>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</si>
  <si>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</si>
  <si>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</si>
  <si>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</si>
  <si>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</si>
  <si>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</si>
  <si>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</si>
  <si>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</si>
  <si>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</si>
  <si>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</si>
  <si>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</si>
  <si>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</si>
  <si>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</si>
  <si>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</si>
  <si>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</si>
  <si>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</si>
  <si>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</si>
  <si>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</si>
  <si>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</si>
  <si>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</si>
  <si>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</si>
  <si>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</si>
  <si>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</si>
  <si>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</si>
  <si>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</si>
  <si>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</si>
  <si>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</si>
  <si>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</si>
  <si>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</si>
  <si>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</si>
  <si>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</si>
  <si>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</si>
  <si>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</si>
  <si>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</si>
  <si>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</si>
  <si>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</si>
  <si>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</si>
  <si>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</si>
  <si>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</si>
  <si>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</si>
  <si>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</si>
  <si>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</si>
  <si>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</si>
  <si>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</si>
  <si>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</si>
  <si>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</si>
  <si>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</si>
  <si>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</si>
  <si>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</si>
  <si>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</si>
  <si>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</si>
  <si>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</si>
  <si>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</si>
  <si>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</si>
  <si>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</si>
  <si>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</si>
  <si>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</si>
  <si>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</si>
  <si>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</si>
  <si>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</si>
  <si>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</si>
  <si>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</si>
  <si>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</si>
  <si>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</si>
  <si>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</si>
  <si>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</si>
  <si>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</si>
  <si>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</si>
  <si>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</si>
  <si>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</si>
  <si>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</si>
  <si>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</si>
  <si>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</si>
  <si>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</si>
  <si>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</si>
  <si>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</si>
  <si>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</si>
  <si>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</si>
  <si>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</si>
  <si>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</si>
  <si>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</si>
  <si>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</si>
  <si>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</si>
  <si>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</si>
  <si>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</si>
  <si>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</si>
  <si>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</si>
  <si>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</si>
  <si>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</si>
  <si>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</si>
  <si>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</si>
  <si>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</si>
  <si>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</si>
  <si>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</si>
  <si>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</si>
  <si>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</si>
  <si>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</si>
  <si>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</si>
  <si>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</si>
  <si>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</si>
  <si>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</si>
  <si>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</si>
  <si>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</si>
  <si>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</si>
  <si>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</si>
  <si>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</si>
  <si>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</si>
  <si>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</si>
  <si>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</si>
  <si>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</si>
  <si>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</si>
  <si>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</si>
  <si>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</si>
  <si>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</si>
  <si>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</si>
  <si>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</si>
  <si>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</si>
  <si>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</si>
  <si>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</si>
  <si>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</si>
  <si>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</si>
  <si>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</si>
  <si>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</si>
  <si>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</si>
  <si>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</si>
  <si>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</si>
  <si>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</si>
  <si>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</si>
  <si>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</si>
  <si>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</si>
  <si>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</si>
  <si>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</si>
  <si>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</si>
  <si>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</si>
  <si>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</si>
  <si>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</si>
  <si>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</si>
  <si>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</si>
  <si>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</si>
  <si>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</si>
  <si>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</si>
  <si>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</si>
  <si>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</si>
  <si>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</si>
  <si>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</si>
  <si>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</si>
  <si>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</si>
  <si>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</si>
  <si>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</si>
  <si>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</si>
  <si>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</si>
  <si>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</si>
  <si>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</si>
  <si>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</si>
  <si>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</si>
  <si>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</si>
  <si>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</si>
  <si>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</si>
  <si>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</si>
  <si>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</si>
  <si>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</si>
  <si>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</si>
  <si>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</si>
  <si>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</si>
  <si>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</si>
  <si>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</si>
  <si>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</si>
  <si>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</si>
  <si>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</si>
  <si>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</si>
  <si>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</si>
  <si>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</si>
  <si>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</si>
  <si>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</si>
  <si>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</si>
  <si>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</si>
  <si>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</si>
  <si>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</si>
  <si>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</si>
  <si>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</si>
  <si>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</si>
  <si>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</si>
  <si>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</si>
  <si>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</si>
  <si>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</si>
  <si>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</si>
  <si>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</si>
  <si>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</si>
  <si>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</si>
  <si>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</si>
  <si>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</si>
  <si>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</si>
  <si>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</si>
  <si>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</si>
  <si>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</si>
  <si>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</si>
  <si>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</si>
  <si>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</si>
  <si>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</si>
  <si>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</si>
  <si>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</si>
  <si>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</si>
  <si>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</si>
  <si>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</si>
  <si>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</si>
  <si>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</si>
  <si>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</si>
  <si>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</si>
  <si>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</si>
  <si>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</si>
  <si>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</si>
  <si>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</si>
  <si>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</si>
  <si>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</si>
  <si>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</si>
  <si>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</si>
  <si>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</si>
  <si>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</si>
  <si>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</si>
  <si>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</si>
  <si>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</si>
  <si>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</si>
  <si>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</si>
  <si>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</si>
  <si>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</si>
  <si>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</si>
  <si>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</si>
  <si>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</si>
  <si>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</si>
  <si>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</si>
  <si>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</si>
  <si>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</si>
  <si>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</si>
  <si>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</si>
  <si>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</si>
  <si>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</si>
  <si>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</si>
  <si>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</si>
  <si>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</si>
  <si>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</si>
  <si>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</si>
  <si>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</si>
  <si>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</si>
  <si>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</si>
  <si>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</si>
  <si>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</si>
  <si>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</si>
  <si>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</si>
  <si>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</si>
  <si>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</si>
  <si>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</si>
  <si>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</si>
  <si>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</si>
  <si>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</si>
  <si>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</si>
  <si>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</si>
  <si>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</si>
  <si>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</si>
  <si>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</si>
  <si>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</si>
  <si>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</si>
  <si>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</si>
  <si>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</si>
  <si>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</si>
  <si>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</si>
  <si>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</si>
  <si>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</si>
  <si>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</si>
  <si>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</si>
  <si>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</si>
  <si>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</si>
  <si>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</si>
  <si>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</si>
  <si>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</si>
  <si>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</si>
  <si>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</si>
  <si>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</si>
  <si>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</si>
  <si>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</si>
  <si>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</si>
  <si>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</si>
  <si>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</si>
  <si>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</si>
  <si>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</si>
  <si>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</si>
  <si>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</si>
  <si>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</si>
  <si>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</si>
  <si>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</si>
  <si>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</si>
  <si>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</si>
  <si>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</si>
  <si>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</si>
  <si>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</si>
  <si>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</si>
  <si>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</si>
  <si>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</si>
  <si>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</si>
  <si>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</si>
  <si>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</si>
  <si>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</si>
  <si>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</si>
  <si>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</si>
  <si>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</si>
  <si>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</si>
  <si>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</si>
  <si>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</si>
  <si>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</si>
  <si>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</si>
  <si>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</si>
  <si>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</si>
  <si>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</si>
  <si>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</si>
  <si>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</si>
  <si>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</si>
  <si>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</si>
  <si>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</si>
  <si>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</si>
  <si>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</si>
  <si>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</si>
  <si>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</si>
  <si>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</si>
  <si>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</si>
  <si>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</si>
  <si>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</si>
  <si>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</si>
  <si>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</si>
  <si>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</si>
  <si>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</si>
  <si>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</si>
  <si>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</si>
  <si>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</si>
  <si>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</si>
  <si>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</si>
  <si>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</si>
  <si>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</si>
  <si>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</si>
  <si>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</si>
  <si>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</si>
  <si>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</si>
  <si>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</si>
  <si>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</si>
  <si>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</si>
  <si>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</si>
  <si>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</si>
  <si>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</si>
  <si>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</si>
  <si>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</si>
  <si>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</si>
  <si>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</si>
  <si>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</si>
  <si>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</si>
  <si>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</si>
  <si>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</si>
  <si>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</si>
  <si>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</si>
  <si>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</si>
  <si>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</si>
  <si>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</si>
  <si>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</si>
  <si>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</si>
  <si>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</si>
  <si>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</si>
  <si>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</si>
  <si>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</si>
  <si>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</si>
  <si>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</si>
  <si>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</si>
  <si>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</si>
  <si>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</si>
  <si>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</si>
  <si>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</si>
  <si>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</si>
  <si>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</si>
  <si>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</si>
  <si>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</si>
  <si>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</si>
  <si>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</si>
  <si>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</si>
  <si>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</si>
  <si>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</si>
  <si>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</si>
  <si>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</si>
  <si>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</si>
  <si>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</si>
  <si>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</si>
  <si>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</si>
  <si>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</si>
  <si>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</si>
  <si>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</si>
  <si>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</si>
  <si>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</si>
  <si>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</si>
  <si>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</si>
  <si>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</si>
  <si>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</si>
  <si>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</si>
  <si>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</si>
  <si>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</si>
  <si>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</si>
  <si>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</si>
  <si>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</si>
  <si>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</si>
  <si>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</si>
  <si>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</si>
  <si>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</si>
  <si>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</si>
  <si>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</si>
  <si>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</si>
  <si>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</si>
  <si>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</si>
  <si>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</si>
  <si>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</si>
  <si>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</si>
  <si>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</si>
  <si>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</si>
  <si>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</si>
  <si>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</si>
  <si>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</si>
  <si>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</si>
  <si>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</si>
  <si>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</si>
  <si>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</si>
  <si>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</si>
  <si>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</si>
  <si>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</si>
  <si>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</si>
  <si>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</si>
  <si>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</si>
  <si>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</si>
  <si>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</si>
  <si>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</si>
  <si>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</si>
  <si>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</si>
  <si>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</si>
  <si>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</si>
  <si>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</si>
  <si>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</si>
  <si>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</si>
  <si>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</si>
  <si>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</si>
  <si>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</si>
  <si>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</si>
  <si>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</si>
  <si>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</si>
  <si>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</si>
  <si>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</si>
  <si>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</si>
  <si>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</si>
  <si>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</si>
  <si>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</si>
  <si>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</si>
  <si>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</si>
  <si>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</si>
  <si>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</si>
  <si>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</si>
  <si>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</si>
  <si>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</si>
  <si>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</si>
  <si>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</si>
  <si>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</si>
  <si>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</si>
  <si>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</si>
  <si>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</si>
  <si>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</si>
  <si>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</si>
  <si>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</si>
  <si>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</si>
  <si>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</si>
  <si>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</si>
  <si>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</si>
  <si>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</si>
  <si>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</si>
  <si>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</si>
  <si>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</si>
  <si>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</si>
  <si>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</si>
  <si>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</si>
  <si>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</si>
  <si>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</si>
  <si>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</si>
  <si>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</si>
  <si>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</si>
  <si>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</si>
  <si>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</si>
  <si>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</si>
  <si>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</si>
  <si>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</si>
  <si>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</si>
  <si>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</si>
  <si>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</si>
  <si>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</si>
  <si>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</si>
  <si>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</si>
  <si>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</si>
  <si>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</si>
  <si>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</si>
  <si>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</si>
  <si>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</si>
  <si>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</si>
  <si>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</si>
  <si>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</si>
  <si>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</si>
  <si>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</si>
  <si>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</si>
  <si>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</si>
  <si>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</si>
  <si>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</si>
  <si>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</si>
  <si>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</si>
  <si>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</si>
  <si>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</si>
  <si>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</si>
  <si>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</si>
  <si>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</si>
  <si>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</si>
  <si>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</si>
  <si>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</si>
  <si>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</si>
  <si>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</si>
  <si>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</si>
  <si>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</si>
  <si>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</si>
  <si>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</si>
  <si>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</si>
  <si>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</si>
  <si>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</si>
  <si>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</si>
  <si>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</si>
  <si>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</si>
  <si>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</si>
  <si>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</si>
  <si>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</si>
  <si>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</si>
  <si>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</si>
  <si>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</si>
  <si>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</si>
  <si>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</si>
  <si>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</si>
  <si>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</si>
  <si>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</si>
  <si>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</si>
  <si>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</si>
  <si>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</si>
  <si>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</si>
  <si>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</si>
  <si>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</si>
  <si>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</si>
  <si>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</si>
  <si>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</si>
  <si>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</si>
  <si>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</si>
  <si>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</si>
  <si>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</si>
  <si>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</si>
  <si>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</si>
  <si>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</si>
  <si>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</si>
  <si>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</si>
  <si>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</si>
  <si>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</si>
  <si>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</si>
  <si>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</si>
  <si>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</si>
  <si>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</si>
  <si>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</si>
  <si>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</si>
  <si>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</si>
  <si>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</si>
  <si>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</si>
  <si>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</si>
  <si>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</si>
  <si>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</si>
  <si>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</si>
  <si>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</si>
  <si>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</si>
  <si>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</si>
  <si>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</si>
  <si>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</si>
  <si>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</si>
  <si>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</si>
  <si>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</si>
  <si>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</si>
  <si>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</si>
  <si>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</si>
  <si>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</si>
  <si>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</si>
  <si>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</si>
  <si>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</si>
  <si>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</si>
  <si>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</si>
  <si>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</si>
  <si>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</si>
  <si>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</si>
  <si>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</si>
  <si>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</si>
  <si>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</si>
  <si>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</si>
  <si>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</si>
  <si>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</si>
  <si>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</si>
  <si>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</si>
  <si>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</si>
  <si>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</si>
  <si>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</si>
  <si>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</si>
  <si>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</si>
  <si>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</si>
  <si>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</si>
  <si>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</si>
  <si>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</si>
  <si>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</si>
  <si>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</si>
  <si>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</si>
  <si>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</si>
  <si>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</si>
  <si>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</si>
  <si>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</si>
  <si>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</si>
  <si>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</si>
  <si>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</si>
  <si>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</si>
  <si>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</si>
  <si>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</si>
  <si>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</si>
  <si>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</si>
  <si>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</si>
  <si>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</si>
  <si>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</si>
  <si>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</si>
  <si>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</si>
  <si>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</si>
  <si>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</si>
  <si>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</si>
  <si>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</si>
  <si>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</si>
  <si>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</si>
  <si>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</si>
  <si>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</si>
  <si>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</si>
  <si>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</si>
  <si>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</si>
  <si>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</si>
  <si>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</si>
  <si>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</si>
  <si>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</si>
  <si>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</si>
  <si>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</si>
  <si>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</si>
  <si>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</si>
  <si>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</si>
  <si>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</si>
  <si>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</si>
  <si>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</si>
  <si>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</si>
  <si>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</si>
  <si>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</si>
  <si>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</si>
  <si>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</si>
  <si>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</si>
  <si>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</si>
  <si>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</si>
  <si>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</si>
  <si>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</si>
  <si>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</si>
  <si>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</si>
  <si>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</si>
  <si>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</si>
  <si>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</si>
  <si>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</si>
  <si>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</si>
  <si>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</si>
  <si>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</si>
  <si>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</si>
  <si>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</si>
  <si>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</si>
  <si>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</si>
  <si>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</si>
  <si>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</si>
  <si>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</si>
  <si>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</si>
  <si>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</si>
  <si>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</si>
  <si>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</si>
  <si>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</si>
  <si>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</si>
  <si>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</si>
  <si>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</si>
  <si>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</si>
  <si>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</si>
  <si>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</si>
  <si>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</si>
  <si>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</si>
  <si>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</si>
  <si>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</si>
  <si>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</si>
  <si>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</si>
  <si>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</si>
  <si>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</si>
  <si>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</si>
  <si>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</si>
  <si>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</si>
  <si>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</si>
  <si>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</si>
  <si>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</si>
  <si>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</si>
  <si>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</si>
  <si>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</si>
  <si>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</si>
  <si>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</si>
  <si>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</si>
  <si>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</si>
  <si>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</si>
  <si>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</si>
  <si>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</si>
  <si>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</si>
  <si>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</si>
  <si>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</si>
  <si>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</si>
  <si>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</si>
  <si>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</si>
  <si>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</si>
  <si>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</si>
  <si>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</si>
  <si>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</si>
  <si>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</si>
  <si>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</si>
  <si>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</si>
  <si>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</si>
  <si>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</si>
  <si>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</si>
  <si>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</si>
  <si>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</si>
  <si>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</si>
  <si>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</si>
  <si>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</si>
  <si>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</si>
  <si>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</si>
  <si>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</si>
  <si>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</si>
  <si>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</si>
  <si>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</si>
  <si>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</si>
  <si>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</si>
  <si>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</si>
  <si>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</si>
  <si>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</si>
  <si>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</si>
  <si>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</si>
  <si>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</si>
  <si>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</si>
  <si>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</si>
  <si>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</si>
  <si>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</si>
  <si>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</si>
  <si>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</si>
  <si>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</si>
  <si>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</si>
  <si>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</si>
  <si>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</si>
  <si>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</si>
  <si>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</si>
  <si>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</si>
  <si>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</si>
  <si>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</si>
  <si>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</si>
  <si>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</si>
  <si>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</si>
  <si>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</si>
  <si>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</si>
  <si>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</si>
  <si>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</si>
  <si>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</si>
  <si>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</si>
  <si>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</si>
  <si>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</si>
  <si>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</si>
  <si>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</si>
  <si>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</si>
  <si>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</si>
  <si>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</si>
  <si>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</si>
  <si>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</si>
  <si>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</si>
  <si>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</si>
  <si>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</si>
  <si>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</si>
  <si>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</si>
  <si>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</si>
  <si>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</si>
  <si>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</si>
  <si>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</si>
  <si>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</si>
  <si>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</si>
  <si>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</si>
  <si>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</si>
  <si>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</si>
  <si>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</si>
  <si>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</si>
  <si>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</si>
  <si>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</si>
  <si>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</si>
  <si>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</si>
  <si>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</si>
  <si>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</si>
  <si>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</si>
  <si>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</si>
  <si>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</si>
  <si>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</si>
  <si>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</si>
  <si>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</si>
  <si>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</si>
  <si>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</si>
  <si>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</si>
  <si>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</si>
  <si>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</si>
  <si>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</si>
  <si>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</si>
  <si>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</si>
  <si>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</si>
  <si>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</si>
  <si>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</si>
  <si>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</si>
  <si>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</si>
  <si>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</si>
  <si>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</si>
  <si>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</si>
  <si>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</si>
  <si>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</si>
  <si>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</si>
  <si>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</si>
  <si>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</si>
  <si>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</si>
  <si>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</si>
  <si>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</si>
  <si>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</si>
  <si>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</si>
  <si>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</si>
  <si>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</si>
  <si>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</si>
  <si>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</si>
  <si>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</si>
  <si>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</si>
  <si>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</si>
  <si>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</si>
  <si>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</si>
  <si>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</si>
  <si>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</si>
  <si>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</si>
  <si>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</si>
  <si>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</si>
  <si>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</si>
  <si>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</si>
  <si>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</si>
  <si>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</si>
  <si>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</si>
  <si>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</si>
  <si>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</si>
  <si>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</si>
  <si>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</si>
  <si>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</si>
  <si>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</si>
  <si>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</si>
  <si>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</si>
  <si>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</si>
  <si>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</si>
  <si>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</si>
  <si>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</si>
  <si>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</si>
  <si>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</si>
  <si>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</si>
  <si>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</si>
  <si>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</si>
  <si>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</si>
  <si>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</si>
  <si>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</si>
  <si>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</si>
  <si>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</si>
  <si>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</si>
  <si>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</si>
  <si>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</si>
  <si>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</si>
  <si>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</si>
  <si>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</si>
  <si>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</si>
  <si>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</si>
  <si>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</si>
  <si>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</si>
  <si>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</si>
  <si>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</si>
  <si>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</si>
  <si>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</si>
  <si>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</si>
  <si>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</si>
  <si>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</si>
  <si>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</si>
  <si>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</si>
  <si>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</si>
  <si>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</si>
  <si>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</si>
  <si>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</si>
  <si>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</si>
  <si>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</si>
  <si>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</si>
  <si>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</si>
  <si>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</si>
  <si>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</si>
  <si>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</si>
  <si>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</si>
  <si>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</si>
  <si>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</si>
  <si>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</si>
  <si>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</si>
  <si>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</si>
  <si>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</si>
  <si>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</si>
  <si>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</si>
  <si>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</si>
  <si>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</si>
  <si>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</si>
  <si>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</si>
  <si>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</si>
  <si>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</si>
  <si>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</si>
  <si>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</si>
  <si>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</si>
  <si>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</si>
  <si>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</si>
  <si>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</si>
  <si>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</si>
  <si>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</si>
  <si>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</si>
  <si>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</si>
  <si>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</si>
  <si>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</si>
  <si>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</si>
  <si>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</si>
  <si>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</si>
  <si>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</si>
  <si>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</si>
  <si>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</si>
  <si>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</si>
  <si>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</si>
  <si>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</si>
  <si>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</si>
  <si>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</si>
  <si>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</si>
  <si>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</si>
  <si>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</si>
  <si>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</si>
  <si>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</si>
  <si>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</si>
  <si>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</si>
  <si>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</si>
  <si>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</si>
  <si>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</si>
  <si>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</si>
  <si>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</si>
  <si>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</si>
  <si>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</si>
  <si>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</si>
  <si>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</si>
  <si>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</si>
  <si>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</si>
  <si>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</si>
  <si>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</si>
  <si>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</si>
  <si>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</si>
  <si>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</si>
  <si>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</si>
  <si>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</si>
  <si>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</si>
  <si>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</si>
  <si>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</si>
  <si>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</si>
  <si>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</si>
  <si>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</si>
  <si>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</si>
  <si>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</si>
  <si>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</si>
  <si>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</si>
  <si>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</si>
  <si>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</si>
  <si>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</si>
  <si>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</si>
  <si>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</si>
  <si>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</si>
  <si>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</si>
  <si>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</si>
  <si>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</si>
  <si>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</si>
  <si>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</si>
  <si>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</si>
  <si>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</si>
  <si>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</si>
  <si>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</si>
  <si>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</si>
  <si>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</si>
  <si>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</si>
  <si>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</si>
  <si>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</si>
  <si>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</si>
  <si>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</si>
  <si>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</si>
  <si>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</si>
  <si>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</si>
  <si>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</si>
  <si>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</si>
  <si>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</si>
  <si>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</si>
  <si>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</si>
  <si>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</si>
  <si>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</si>
  <si>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</si>
  <si>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</si>
  <si>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</si>
  <si>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</si>
  <si>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</si>
  <si>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</si>
  <si>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</si>
  <si>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</si>
  <si>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</si>
  <si>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</si>
  <si>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</si>
  <si>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</si>
  <si>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</si>
  <si>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</si>
  <si>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</si>
  <si>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</si>
  <si>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</si>
  <si>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</si>
  <si>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</si>
  <si>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</si>
  <si>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</si>
  <si>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</si>
  <si>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</si>
  <si>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</si>
  <si>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</si>
  <si>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</si>
  <si>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</si>
  <si>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</si>
  <si>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</si>
  <si>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</si>
  <si>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</si>
  <si>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</si>
  <si>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</si>
  <si>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</si>
  <si>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</si>
  <si>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</si>
  <si>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</si>
  <si>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</si>
  <si>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</si>
  <si>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</si>
  <si>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</si>
  <si>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</si>
  <si>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</si>
  <si>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</si>
  <si>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</si>
  <si>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</si>
  <si>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</si>
  <si>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</si>
  <si>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</si>
  <si>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</si>
  <si>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</si>
  <si>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</si>
  <si>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</si>
  <si>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</si>
  <si>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</si>
  <si>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</si>
  <si>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</si>
  <si>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</si>
  <si>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</si>
  <si>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</si>
  <si>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</si>
  <si>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</si>
  <si>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</si>
  <si>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</si>
  <si>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</si>
  <si>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</si>
  <si>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</si>
  <si>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</si>
  <si>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</si>
  <si>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</si>
  <si>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</si>
  <si>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</si>
  <si>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</si>
  <si>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</si>
  <si>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</si>
  <si>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</si>
  <si>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</si>
  <si>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</si>
  <si>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</si>
  <si>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</si>
  <si>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</si>
  <si>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</si>
  <si>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</si>
  <si>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</si>
  <si>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</si>
  <si>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</si>
  <si>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</si>
  <si>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</si>
  <si>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</si>
  <si>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</si>
  <si>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</si>
  <si>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</si>
  <si>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</si>
  <si>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</si>
  <si>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</si>
  <si>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</si>
  <si>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</si>
  <si>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</si>
  <si>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</si>
  <si>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</si>
  <si>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</si>
  <si>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</si>
  <si>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</si>
  <si>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</si>
  <si>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</si>
  <si>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</si>
  <si>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</si>
  <si>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</si>
  <si>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</si>
  <si>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</si>
  <si>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</si>
  <si>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</si>
  <si>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</si>
  <si>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</si>
  <si>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</si>
  <si>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</si>
  <si>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</si>
  <si>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</si>
  <si>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</si>
  <si>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</si>
  <si>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</si>
  <si>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</si>
  <si>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</si>
  <si>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</si>
  <si>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</si>
  <si>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</si>
  <si>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</si>
  <si>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</si>
  <si>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</si>
  <si>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</si>
  <si>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</si>
  <si>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</si>
  <si>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</si>
  <si>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</si>
  <si>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</si>
  <si>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</si>
  <si>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</si>
  <si>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</si>
  <si>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</si>
  <si>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</si>
  <si>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</si>
  <si>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</si>
  <si>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</si>
  <si>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</si>
  <si>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</si>
  <si>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</si>
  <si>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</si>
  <si>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</si>
  <si>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</si>
  <si>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</si>
  <si>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</si>
  <si>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</si>
  <si>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</si>
  <si>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</si>
  <si>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</si>
  <si>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</si>
  <si>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</si>
  <si>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</si>
  <si>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</si>
  <si>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</si>
  <si>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</si>
  <si>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</si>
  <si>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</si>
  <si>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</si>
  <si>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</si>
  <si>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</si>
  <si>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</si>
  <si>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</si>
  <si>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</si>
  <si>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</si>
  <si>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</si>
  <si>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</si>
  <si>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</si>
  <si>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</si>
  <si>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</si>
  <si>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</si>
  <si>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</si>
  <si>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</si>
  <si>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</si>
  <si>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</si>
  <si>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</si>
  <si>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</si>
  <si>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</si>
  <si>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</si>
  <si>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</si>
  <si>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</si>
  <si>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</si>
  <si>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</si>
  <si>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</si>
  <si>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</si>
  <si>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</si>
  <si>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</si>
  <si>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</si>
  <si>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</si>
  <si>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</si>
  <si>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</si>
  <si>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</si>
  <si>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</si>
  <si>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</si>
  <si>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</si>
  <si>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</si>
  <si>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</si>
  <si>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</si>
  <si>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</si>
  <si>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</si>
  <si>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</si>
  <si>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</si>
  <si>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</si>
  <si>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</si>
  <si>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</si>
  <si>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</si>
  <si>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</si>
  <si>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</si>
  <si>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</si>
  <si>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</si>
  <si>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</si>
  <si>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</si>
  <si>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</si>
  <si>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</si>
  <si>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</si>
  <si>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</si>
  <si>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</si>
  <si>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</si>
  <si>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</si>
  <si>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</si>
  <si>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</si>
  <si>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</si>
  <si>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</si>
  <si>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</si>
  <si>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</si>
  <si>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</si>
  <si>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</si>
  <si>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</si>
  <si>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</si>
  <si>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</si>
  <si>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</si>
  <si>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</si>
  <si>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</si>
  <si>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</si>
  <si>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</si>
  <si>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</si>
  <si>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</si>
  <si>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</si>
  <si>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</si>
  <si>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</si>
  <si>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</si>
  <si>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</si>
  <si>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</si>
  <si>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</si>
  <si>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</si>
  <si>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</si>
  <si>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</si>
  <si>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</si>
  <si>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</si>
  <si>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</si>
  <si>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</si>
  <si>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</si>
  <si>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</si>
  <si>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</si>
  <si>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</si>
  <si>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</si>
  <si>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</si>
  <si>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</si>
  <si>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</si>
  <si>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</si>
  <si>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</si>
  <si>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</si>
  <si>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</si>
  <si>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</si>
  <si>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</si>
  <si>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</si>
  <si>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</si>
  <si>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</si>
  <si>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</si>
  <si>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</si>
  <si>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</si>
  <si>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</si>
  <si>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</si>
  <si>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</si>
  <si>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</si>
  <si>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</si>
  <si>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</si>
  <si>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</si>
  <si>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</si>
  <si>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</si>
  <si>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</si>
  <si>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</si>
  <si>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</si>
  <si>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</si>
  <si>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</si>
  <si>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</si>
  <si>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</si>
  <si>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</si>
  <si>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</si>
  <si>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</si>
  <si>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</si>
  <si>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</si>
  <si>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</si>
  <si>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</si>
  <si>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</si>
  <si>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</si>
  <si>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</si>
  <si>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</si>
  <si>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</si>
  <si>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</si>
  <si>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</si>
  <si>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</si>
  <si>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</si>
  <si>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</si>
  <si>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</si>
  <si>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</si>
  <si>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</si>
  <si>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</si>
  <si>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</si>
  <si>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</si>
  <si>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</si>
  <si>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</si>
  <si>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</si>
  <si>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</si>
  <si>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</si>
  <si>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</si>
  <si>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</si>
  <si>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</si>
  <si>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</si>
  <si>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</si>
  <si>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</si>
  <si>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</si>
  <si>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</si>
  <si>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</si>
  <si>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</si>
  <si>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</si>
  <si>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</si>
  <si>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</si>
  <si>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</si>
  <si>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</si>
  <si>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</si>
  <si>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</si>
  <si>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</si>
  <si>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</si>
  <si>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</si>
  <si>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</si>
  <si>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</si>
  <si>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</si>
  <si>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</si>
  <si>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</si>
  <si>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</si>
  <si>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</si>
  <si>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</si>
  <si>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</si>
  <si>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</si>
  <si>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</si>
  <si>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</si>
  <si>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</si>
  <si>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</si>
  <si>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</si>
  <si>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</si>
  <si>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</si>
  <si>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</si>
  <si>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</si>
  <si>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</si>
  <si>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</si>
  <si>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</si>
  <si>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</si>
  <si>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</si>
  <si>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</si>
  <si>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</si>
  <si>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</si>
  <si>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</si>
  <si>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</si>
  <si>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</si>
  <si>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</si>
  <si>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</si>
  <si>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</si>
  <si>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</si>
  <si>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</si>
  <si>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</si>
  <si>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</si>
  <si>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</si>
  <si>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</si>
  <si>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</si>
  <si>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</si>
  <si>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</si>
  <si>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</si>
  <si>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</si>
  <si>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</si>
  <si>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</si>
  <si>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</si>
  <si>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</si>
  <si>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</si>
  <si>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</si>
  <si>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</si>
  <si>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</si>
  <si>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</si>
  <si>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</si>
  <si>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</si>
  <si>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</si>
  <si>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</si>
  <si>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</si>
  <si>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</si>
  <si>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</si>
  <si>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</si>
  <si>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</si>
  <si>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</si>
  <si>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</si>
  <si>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</si>
  <si>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</si>
  <si>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</si>
  <si>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</si>
  <si>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</si>
  <si>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</si>
  <si>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</si>
  <si>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</si>
  <si>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</si>
  <si>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</si>
  <si>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</si>
  <si>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</si>
  <si>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</si>
  <si>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</si>
  <si>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</si>
  <si>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</si>
  <si>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</si>
  <si>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</si>
  <si>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</si>
  <si>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</si>
  <si>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</si>
  <si>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</si>
  <si>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</si>
  <si>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</si>
  <si>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</si>
  <si>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</si>
  <si>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</si>
  <si>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</si>
  <si>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</si>
  <si>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</si>
  <si>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</si>
  <si>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</si>
  <si>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</si>
  <si>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</si>
  <si>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</si>
  <si>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</si>
  <si>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</si>
  <si>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</si>
  <si>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</si>
  <si>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</si>
  <si>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</si>
  <si>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</si>
  <si>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</si>
  <si>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</si>
  <si>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</si>
  <si>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</si>
  <si>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</si>
  <si>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</si>
  <si>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</si>
  <si>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</si>
  <si>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</si>
  <si>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</si>
  <si>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</si>
  <si>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</si>
  <si>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</si>
  <si>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</si>
  <si>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</si>
  <si>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</si>
  <si>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</si>
  <si>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</si>
  <si>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</si>
  <si>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</si>
  <si>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</si>
  <si>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</si>
  <si>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</si>
  <si>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</si>
  <si>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</si>
  <si>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</si>
  <si>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</si>
  <si>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</si>
  <si>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</si>
  <si>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</si>
  <si>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</si>
  <si>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</si>
  <si>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</si>
  <si>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</si>
  <si>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</si>
  <si>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</si>
  <si>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</si>
  <si>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</si>
  <si>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</si>
  <si>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</si>
  <si>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</si>
  <si>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</si>
  <si>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</si>
  <si>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</si>
  <si>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</si>
  <si>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</si>
  <si>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</si>
  <si>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</si>
  <si>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</si>
  <si>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</si>
  <si>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</si>
  <si>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</si>
  <si>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</si>
  <si>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</si>
  <si>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</si>
  <si>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</si>
  <si>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</si>
  <si>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</si>
  <si>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</si>
  <si>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</si>
  <si>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</si>
  <si>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</si>
  <si>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</si>
  <si>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</si>
  <si>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</si>
  <si>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</si>
  <si>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</si>
  <si>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</si>
  <si>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</si>
  <si>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</si>
  <si>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</si>
  <si>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</si>
  <si>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</si>
  <si>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</si>
  <si>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</si>
  <si>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</si>
  <si>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</si>
  <si>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</si>
  <si>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</si>
  <si>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</si>
  <si>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</si>
  <si>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</si>
  <si>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</si>
  <si>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</si>
  <si>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</si>
  <si>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</si>
  <si>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</si>
  <si>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</si>
  <si>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</si>
  <si>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</si>
  <si>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</si>
  <si>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</si>
  <si>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</si>
  <si>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</si>
  <si>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</si>
  <si>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</si>
  <si>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</si>
  <si>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</si>
  <si>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</si>
  <si>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</si>
  <si>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</si>
  <si>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</si>
  <si>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</si>
  <si>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</si>
  <si>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</si>
  <si>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</si>
  <si>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</si>
  <si>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</si>
  <si>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</si>
  <si>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</si>
  <si>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</si>
  <si>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</si>
  <si>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</si>
  <si>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</si>
  <si>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</si>
  <si>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</si>
  <si>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</si>
  <si>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</si>
  <si>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</si>
  <si>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</si>
  <si>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</si>
  <si>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</si>
  <si>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</si>
  <si>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</si>
  <si>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</si>
  <si>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</si>
  <si>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</si>
  <si>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</si>
  <si>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</si>
  <si>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</si>
  <si>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</si>
  <si>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</si>
  <si>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</si>
  <si>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</si>
  <si>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</si>
  <si>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</si>
  <si>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</si>
  <si>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</si>
  <si>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</si>
  <si>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</si>
  <si>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</si>
  <si>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</si>
  <si>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</si>
  <si>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</si>
  <si>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</si>
  <si>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</si>
  <si>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</si>
  <si>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</si>
  <si>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</si>
  <si>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</si>
  <si>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</si>
  <si>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</si>
  <si>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</si>
  <si>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</si>
  <si>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</si>
  <si>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</si>
  <si>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</si>
  <si>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</si>
  <si>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</si>
  <si>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</si>
  <si>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</si>
  <si>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</si>
  <si>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</si>
  <si>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</si>
  <si>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</si>
  <si>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</si>
  <si>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</si>
  <si>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</si>
  <si>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</si>
  <si>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</si>
  <si>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</si>
  <si>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</si>
  <si>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</si>
  <si>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</si>
  <si>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</si>
  <si>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</si>
  <si>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</si>
  <si>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</si>
  <si>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</si>
  <si>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</si>
  <si>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</si>
  <si>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</si>
  <si>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</si>
  <si>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</si>
  <si>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</si>
  <si>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</si>
  <si>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</si>
  <si>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</si>
  <si>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</si>
  <si>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</si>
  <si>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</si>
  <si>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</si>
  <si>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</si>
  <si>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</si>
  <si>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</si>
  <si>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</si>
  <si>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</si>
  <si>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</si>
  <si>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</si>
  <si>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</si>
  <si>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</si>
  <si>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</si>
  <si>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</si>
  <si>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</si>
  <si>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</si>
  <si>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</si>
  <si>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</si>
  <si>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</si>
  <si>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</si>
  <si>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</si>
  <si>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</si>
  <si>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</si>
  <si>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</si>
  <si>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</si>
  <si>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</si>
  <si>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</si>
  <si>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</si>
  <si>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</si>
  <si>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</si>
  <si>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</si>
  <si>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</si>
  <si>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</si>
  <si>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</si>
  <si>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</si>
  <si>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</si>
  <si>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</si>
  <si>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</si>
  <si>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</si>
  <si>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</si>
  <si>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</si>
  <si>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</si>
  <si>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</si>
  <si>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</si>
  <si>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</si>
  <si>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</si>
  <si>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</si>
  <si>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</si>
  <si>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</si>
  <si>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</si>
  <si>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</si>
  <si>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</si>
  <si>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</si>
  <si>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</si>
  <si>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</si>
  <si>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</si>
  <si>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</si>
  <si>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</si>
  <si>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</si>
  <si>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</si>
  <si>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</si>
  <si>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</si>
  <si>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</si>
  <si>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</si>
  <si>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</si>
  <si>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</si>
  <si>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</si>
  <si>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</si>
  <si>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</si>
  <si>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</si>
  <si>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</si>
  <si>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</si>
  <si>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</si>
  <si>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</si>
  <si>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</si>
  <si>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</si>
  <si>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</si>
  <si>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</si>
  <si>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</si>
  <si>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</si>
  <si>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</si>
  <si>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</si>
  <si>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</si>
  <si>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</si>
  <si>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</si>
  <si>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</si>
  <si>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</si>
  <si>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</si>
  <si>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</si>
  <si>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</si>
  <si>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</si>
  <si>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</si>
  <si>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</si>
  <si>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</si>
  <si>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</si>
  <si>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</si>
  <si>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</si>
  <si>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</si>
  <si>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</si>
  <si>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</si>
  <si>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</si>
  <si>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</si>
  <si>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</si>
  <si>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</si>
  <si>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</si>
  <si>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</si>
  <si>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</si>
  <si>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</si>
  <si>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</si>
  <si>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</si>
  <si>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</si>
  <si>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</si>
  <si>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</si>
  <si>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</si>
  <si>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</si>
  <si>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</si>
  <si>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</si>
  <si>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</si>
  <si>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</si>
  <si>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</si>
  <si>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</si>
  <si>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</si>
  <si>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</si>
  <si>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</si>
  <si>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</si>
  <si>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</si>
  <si>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</si>
  <si>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</si>
  <si>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</si>
  <si>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</si>
  <si>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</si>
  <si>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</si>
  <si>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</si>
  <si>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</si>
  <si>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</si>
  <si>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</si>
  <si>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</si>
  <si>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</si>
  <si>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</si>
  <si>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</si>
  <si>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</si>
  <si>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</si>
  <si>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</si>
  <si>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</si>
  <si>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</si>
  <si>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</si>
  <si>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</si>
  <si>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</si>
  <si>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</si>
  <si>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</si>
  <si>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</si>
  <si>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</si>
  <si>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</si>
  <si>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</si>
  <si>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</si>
  <si>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</si>
  <si>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</si>
  <si>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</si>
  <si>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</si>
  <si>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</si>
  <si>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</si>
  <si>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</si>
  <si>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</si>
  <si>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</si>
  <si>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</si>
  <si>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</si>
  <si>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</si>
  <si>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</si>
  <si>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</si>
  <si>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</si>
  <si>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</si>
  <si>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</si>
  <si>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</si>
  <si>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</si>
  <si>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</si>
  <si>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</si>
  <si>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</si>
  <si>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</si>
  <si>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</si>
  <si>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</si>
  <si>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</si>
  <si>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</si>
  <si>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</si>
  <si>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</si>
  <si>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</si>
  <si>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</si>
  <si>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</si>
  <si>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</si>
  <si>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</si>
  <si>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</si>
  <si>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</si>
  <si>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</si>
  <si>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</si>
  <si>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</si>
  <si>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</si>
  <si>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</si>
  <si>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</si>
  <si>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</si>
  <si>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</si>
  <si>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</si>
  <si>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</si>
  <si>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</si>
  <si>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</si>
  <si>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</si>
  <si>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</si>
  <si>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</si>
  <si>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</si>
  <si>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</si>
  <si>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</si>
  <si>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</si>
  <si>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</si>
  <si>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</si>
  <si>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</si>
  <si>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</si>
  <si>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</si>
  <si>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</si>
  <si>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</si>
  <si>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</si>
  <si>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</si>
  <si>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</si>
  <si>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</si>
  <si>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</si>
  <si>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</si>
  <si>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</si>
  <si>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</si>
  <si>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</si>
  <si>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</si>
  <si>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</si>
  <si>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</si>
  <si>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</si>
  <si>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</si>
  <si>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</si>
  <si>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</si>
  <si>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</si>
  <si>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</si>
  <si>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</si>
  <si>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</si>
  <si>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</si>
  <si>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</si>
  <si>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</si>
  <si>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</si>
  <si>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</si>
  <si>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</si>
  <si>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</si>
  <si>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</si>
  <si>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</si>
  <si>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</si>
  <si>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</si>
  <si>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</si>
  <si>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</si>
  <si>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</si>
  <si>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</si>
  <si>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</si>
  <si>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</si>
  <si>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</si>
  <si>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</si>
  <si>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</si>
  <si>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</si>
  <si>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</si>
  <si>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</si>
  <si>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</si>
  <si>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</si>
  <si>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</si>
  <si>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</si>
  <si>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</si>
  <si>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</si>
  <si>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</si>
  <si>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</si>
  <si>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</si>
  <si>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</si>
  <si>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</si>
  <si>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</si>
  <si>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</si>
  <si>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</si>
  <si>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</si>
  <si>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</si>
  <si>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</si>
  <si>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</si>
  <si>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</si>
  <si>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</si>
  <si>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</si>
  <si>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</si>
  <si>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</si>
  <si>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</si>
  <si>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</si>
  <si>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</si>
  <si>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</si>
  <si>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</si>
  <si>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</si>
  <si>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</si>
  <si>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</si>
  <si>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</si>
  <si>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</si>
  <si>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</si>
  <si>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</si>
  <si>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</si>
  <si>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</si>
  <si>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</si>
  <si>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</si>
  <si>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</si>
  <si>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</si>
  <si>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</si>
  <si>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</si>
  <si>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</si>
  <si>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</si>
  <si>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</si>
  <si>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</si>
  <si>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</si>
  <si>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</si>
  <si>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</si>
  <si>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</si>
  <si>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</si>
  <si>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</si>
  <si>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</si>
  <si>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</si>
  <si>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</si>
  <si>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</si>
  <si>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</si>
  <si>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</si>
  <si>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</si>
  <si>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</si>
  <si>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</si>
  <si>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</si>
  <si>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</si>
  <si>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</si>
  <si>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</si>
  <si>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</si>
  <si>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</si>
  <si>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</si>
  <si>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</si>
  <si>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</si>
  <si>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</si>
  <si>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</si>
  <si>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</si>
  <si>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</si>
  <si>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</si>
  <si>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</si>
  <si>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</si>
  <si>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</si>
  <si>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</si>
  <si>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</si>
  <si>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</si>
  <si>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</si>
  <si>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</si>
  <si>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</si>
  <si>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</si>
  <si>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</si>
  <si>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</si>
  <si>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</si>
  <si>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</si>
  <si>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</si>
  <si>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</si>
  <si>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</si>
  <si>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</si>
  <si>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</si>
  <si>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</si>
  <si>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</si>
  <si>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</si>
  <si>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</si>
  <si>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</si>
  <si>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</si>
  <si>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</si>
  <si>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</si>
  <si>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</si>
  <si>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</si>
  <si>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</si>
  <si>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</si>
  <si>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</si>
  <si>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</si>
  <si>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</si>
  <si>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</si>
  <si>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</si>
  <si>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</si>
  <si>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</si>
  <si>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</si>
  <si>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</si>
  <si>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</si>
  <si>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</si>
  <si>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</si>
  <si>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</si>
  <si>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</si>
  <si>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</si>
  <si>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</si>
  <si>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</si>
  <si>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</si>
  <si>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</si>
  <si>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</si>
  <si>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</si>
  <si>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</si>
  <si>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</si>
  <si>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</si>
  <si>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</si>
  <si>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</si>
  <si>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</si>
  <si>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</si>
  <si>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</si>
  <si>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</si>
  <si>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</si>
  <si>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</si>
  <si>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</si>
  <si>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</si>
  <si>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</si>
  <si>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</si>
  <si>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</si>
  <si>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</si>
  <si>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</si>
  <si>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</si>
  <si>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</si>
  <si>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</si>
  <si>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</si>
  <si>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</si>
  <si>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</si>
  <si>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</si>
  <si>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</si>
  <si>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</si>
  <si>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</si>
  <si>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</si>
  <si>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</si>
  <si>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</si>
  <si>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</si>
  <si>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</si>
  <si>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</si>
  <si>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</si>
  <si>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</si>
  <si>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</si>
  <si>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</si>
  <si>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</si>
  <si>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</si>
  <si>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</si>
  <si>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</si>
  <si>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</si>
  <si>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</si>
  <si>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</si>
  <si>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</si>
  <si>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</si>
  <si>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</si>
  <si>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</si>
  <si>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</si>
  <si>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</si>
  <si>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</si>
  <si>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</si>
  <si>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</si>
  <si>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</si>
  <si>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</si>
  <si>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</si>
  <si>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</si>
  <si>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</si>
  <si>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</si>
  <si>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</si>
  <si>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</si>
  <si>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</si>
  <si>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</si>
  <si>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</si>
  <si>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</si>
  <si>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</si>
  <si>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</si>
  <si>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</si>
  <si>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</si>
  <si>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</si>
  <si>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</si>
  <si>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</si>
  <si>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</si>
  <si>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</si>
  <si>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</si>
  <si>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</si>
  <si>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</si>
  <si>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</si>
  <si>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</si>
  <si>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</si>
  <si>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</si>
  <si>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</si>
  <si>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</si>
  <si>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</si>
  <si>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</si>
  <si>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</si>
  <si>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</si>
  <si>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</si>
  <si>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</si>
  <si>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</si>
  <si>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</si>
  <si>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</si>
  <si>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</si>
  <si>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</si>
  <si>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</si>
  <si>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</si>
  <si>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</si>
  <si>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</si>
  <si>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</si>
  <si>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</si>
  <si>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</si>
  <si>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</si>
  <si>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</si>
  <si>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</si>
  <si>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</si>
  <si>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</si>
  <si>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</si>
  <si>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</si>
  <si>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</si>
  <si>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</si>
  <si>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</si>
  <si>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</si>
  <si>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</si>
  <si>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</si>
  <si>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</si>
  <si>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</si>
  <si>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</si>
  <si>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</si>
  <si>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</si>
  <si>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</si>
  <si>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</si>
  <si>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</si>
  <si>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</si>
  <si>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</si>
  <si>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</si>
  <si>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</si>
  <si>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</si>
  <si>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</si>
  <si>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</si>
  <si>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</si>
  <si>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</si>
  <si>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</si>
  <si>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</si>
  <si>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</si>
  <si>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</si>
  <si>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</si>
  <si>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</si>
  <si>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</si>
  <si>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</si>
  <si>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</si>
  <si>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</si>
  <si>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</si>
  <si>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</si>
  <si>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</si>
  <si>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</si>
  <si>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</si>
  <si>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</si>
  <si>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</si>
  <si>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</si>
  <si>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</si>
  <si>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</si>
  <si>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</si>
  <si>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</si>
  <si>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</si>
  <si>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</si>
  <si>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</si>
  <si>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</si>
  <si>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</si>
  <si>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</si>
  <si>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</si>
  <si>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</si>
  <si>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</si>
  <si>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</si>
  <si>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</si>
  <si>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</si>
  <si>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</si>
  <si>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</si>
  <si>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</si>
  <si>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</si>
  <si>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</si>
  <si>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</si>
  <si>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</si>
  <si>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</si>
  <si>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</si>
  <si>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</si>
  <si>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</si>
  <si>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</si>
  <si>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</si>
  <si>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</si>
  <si>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</si>
  <si>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</si>
  <si>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</si>
  <si>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</si>
  <si>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</si>
  <si>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</si>
  <si>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</si>
  <si>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</si>
  <si>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</si>
  <si>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</si>
  <si>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</si>
  <si>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</si>
  <si>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</si>
  <si>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</si>
  <si>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</si>
  <si>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</si>
  <si>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</si>
  <si>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</si>
  <si>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</si>
  <si>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</si>
  <si>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</si>
  <si>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</si>
  <si>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</si>
  <si>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</si>
  <si>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</si>
  <si>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</si>
  <si>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</si>
  <si>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</si>
  <si>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</si>
  <si>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</si>
  <si>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</si>
  <si>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</si>
  <si>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</si>
  <si>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</si>
  <si>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</si>
  <si>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</si>
  <si>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</si>
  <si>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</si>
  <si>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</si>
  <si>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</si>
  <si>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</si>
  <si>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</si>
  <si>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</si>
  <si>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</si>
  <si>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</si>
  <si>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</si>
  <si>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</si>
  <si>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</si>
  <si>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</si>
  <si>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</si>
  <si>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</si>
  <si>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</si>
  <si>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</si>
  <si>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</si>
  <si>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</si>
  <si>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</si>
  <si>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</si>
  <si>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</si>
  <si>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</si>
  <si>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</si>
  <si>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</si>
  <si>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</si>
  <si>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</si>
  <si>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</si>
  <si>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</si>
  <si>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</si>
  <si>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</si>
  <si>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</si>
  <si>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</si>
  <si>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</si>
  <si>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</si>
  <si>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</si>
  <si>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</si>
  <si>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</si>
  <si>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</si>
  <si>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</si>
  <si>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</si>
  <si>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</si>
  <si>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</si>
  <si>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</si>
  <si>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</si>
  <si>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</si>
  <si>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</si>
  <si>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</si>
  <si>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</si>
  <si>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</si>
  <si>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</si>
  <si>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</si>
  <si>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</si>
  <si>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</si>
  <si>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</si>
  <si>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</si>
  <si>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</si>
  <si>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</si>
  <si>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</si>
  <si>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</si>
  <si>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</si>
  <si>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</si>
  <si>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</si>
  <si>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</si>
  <si>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</si>
  <si>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</si>
  <si>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</si>
  <si>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</si>
  <si>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</si>
  <si>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</si>
  <si>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</si>
  <si>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</si>
  <si>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</si>
  <si>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</si>
  <si>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</si>
  <si>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</si>
  <si>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</si>
  <si>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</si>
  <si>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</si>
  <si>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</si>
  <si>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</si>
  <si>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</si>
  <si>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</si>
  <si>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</si>
  <si>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</si>
  <si>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</si>
  <si>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</si>
  <si>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</si>
  <si>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</si>
  <si>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</si>
  <si>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</si>
  <si>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</si>
  <si>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</si>
  <si>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</si>
  <si>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</si>
  <si>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</si>
  <si>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</si>
  <si>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</si>
  <si>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</si>
  <si>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</si>
  <si>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</si>
  <si>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</si>
  <si>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</si>
  <si>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</si>
  <si>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</si>
  <si>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</si>
  <si>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</si>
  <si>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</si>
  <si>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</si>
  <si>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</si>
  <si>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</si>
  <si>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</si>
  <si>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</si>
  <si>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</si>
  <si>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</si>
  <si>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</si>
  <si>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</si>
  <si>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</si>
  <si>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</si>
  <si>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</si>
  <si>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</si>
  <si>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</si>
  <si>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</si>
  <si>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</si>
  <si>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</si>
  <si>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</si>
  <si>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</si>
  <si>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</si>
  <si>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</si>
  <si>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</si>
  <si>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</si>
  <si>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</si>
  <si>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</si>
  <si>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</si>
  <si>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</si>
  <si>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</si>
  <si>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</si>
  <si>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</si>
  <si>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</si>
  <si>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</si>
  <si>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</si>
  <si>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</si>
  <si>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</si>
  <si>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</si>
  <si>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</si>
  <si>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</si>
  <si>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</si>
  <si>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</si>
  <si>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</si>
  <si>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</si>
  <si>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</si>
  <si>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</si>
  <si>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</si>
  <si>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</si>
  <si>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</si>
  <si>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</si>
  <si>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</si>
  <si>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</si>
  <si>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</si>
  <si>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</si>
  <si>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</si>
  <si>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</si>
  <si>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</si>
  <si>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</si>
  <si>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</si>
  <si>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</si>
  <si>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</si>
  <si>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</si>
  <si>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</si>
  <si>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</si>
  <si>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</si>
  <si>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</si>
  <si>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</si>
  <si>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</si>
  <si>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</si>
  <si>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</si>
  <si>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</si>
  <si>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</si>
  <si>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</si>
  <si>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</si>
  <si>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</si>
  <si>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</si>
  <si>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</si>
  <si>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</si>
  <si>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</si>
  <si>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</si>
  <si>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</si>
  <si>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</si>
  <si>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</si>
  <si>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</si>
  <si>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</si>
  <si>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</si>
  <si>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</si>
  <si>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</si>
  <si>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</si>
  <si>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</si>
  <si>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</si>
  <si>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</si>
  <si>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</si>
  <si>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</si>
  <si>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</si>
  <si>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</si>
  <si>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</si>
  <si>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</si>
  <si>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</si>
  <si>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</si>
  <si>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</si>
  <si>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</si>
  <si>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</si>
  <si>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</si>
  <si>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</si>
  <si>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</si>
  <si>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</si>
  <si>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</si>
  <si>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</si>
  <si>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</si>
  <si>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</si>
  <si>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</si>
  <si>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</si>
  <si>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</si>
  <si>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</si>
  <si>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</si>
  <si>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</si>
  <si>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</si>
  <si>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</si>
  <si>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</si>
  <si>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</si>
  <si>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</si>
  <si>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</si>
  <si>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</si>
  <si>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</si>
  <si>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</si>
  <si>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</si>
  <si>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</si>
  <si>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</si>
  <si>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</si>
  <si>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</si>
  <si>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</si>
  <si>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</si>
  <si>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</si>
  <si>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</si>
  <si>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</si>
  <si>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</si>
  <si>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</si>
  <si>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</si>
  <si>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</si>
  <si>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</si>
  <si>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</si>
  <si>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</si>
  <si>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</si>
  <si>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</si>
  <si>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</si>
  <si>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</si>
  <si>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</si>
  <si>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</si>
  <si>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</si>
  <si>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</si>
  <si>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</si>
  <si>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</si>
  <si>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</si>
  <si>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</si>
  <si>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</si>
  <si>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</si>
  <si>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</si>
  <si>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</si>
  <si>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</si>
  <si>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</si>
  <si>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</si>
  <si>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</si>
  <si>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</si>
  <si>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</si>
  <si>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</si>
  <si>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</si>
  <si>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</si>
  <si>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</si>
  <si>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</si>
  <si>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</si>
  <si>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</si>
  <si>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</si>
  <si>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</si>
  <si>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</si>
  <si>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</si>
  <si>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</si>
  <si>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</si>
  <si>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</si>
  <si>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</si>
  <si>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</si>
  <si>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</si>
  <si>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</si>
  <si>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</si>
  <si>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</si>
  <si>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</si>
  <si>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</si>
  <si>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</si>
  <si>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</si>
  <si>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</si>
  <si>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</si>
  <si>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</si>
  <si>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</si>
  <si>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</si>
  <si>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</si>
  <si>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</si>
  <si>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</si>
  <si>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</si>
  <si>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</si>
  <si>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</si>
  <si>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</si>
  <si>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</si>
  <si>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</si>
  <si>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</si>
  <si>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</si>
  <si>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</si>
  <si>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</si>
  <si>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</si>
  <si>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</si>
  <si>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</si>
  <si>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</si>
  <si>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</si>
  <si>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</si>
  <si>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</si>
  <si>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</si>
  <si>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</si>
  <si>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</si>
  <si>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</si>
  <si>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</si>
  <si>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</si>
  <si>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</si>
  <si>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</si>
  <si>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</si>
  <si>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</si>
  <si>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</si>
  <si>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</si>
  <si>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</si>
  <si>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</si>
  <si>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</si>
  <si>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</si>
  <si>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</si>
  <si>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</si>
  <si>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</si>
  <si>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</si>
  <si>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</si>
  <si>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</si>
  <si>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</si>
  <si>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</si>
  <si>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</si>
  <si>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</si>
  <si>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</si>
  <si>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</si>
  <si>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</si>
  <si>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</si>
  <si>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</si>
  <si>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</si>
  <si>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</si>
  <si>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</si>
  <si>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</si>
  <si>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</si>
  <si>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</si>
  <si>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</si>
  <si>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</si>
  <si>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</si>
  <si>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</si>
  <si>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</si>
  <si>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</si>
  <si>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</si>
  <si>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</si>
  <si>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</si>
  <si>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</si>
  <si>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</si>
  <si>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</si>
  <si>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</si>
  <si>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</si>
  <si>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</si>
  <si>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</si>
  <si>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</si>
  <si>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</si>
  <si>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</si>
  <si>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</si>
  <si>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</si>
  <si>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</si>
  <si>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</si>
  <si>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</si>
  <si>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</si>
  <si>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</si>
  <si>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</si>
  <si>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</si>
  <si>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</si>
  <si>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</si>
  <si>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</si>
  <si>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</si>
  <si>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</si>
  <si>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</si>
  <si>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</si>
  <si>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</si>
  <si>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</si>
  <si>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</si>
  <si>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</si>
  <si>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</si>
  <si>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</si>
  <si>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</si>
  <si>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</si>
  <si>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</si>
  <si>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</si>
  <si>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</si>
  <si>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</si>
  <si>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</si>
  <si>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</si>
  <si>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</si>
  <si>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</si>
  <si>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</si>
  <si>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</si>
  <si>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</si>
  <si>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</si>
  <si>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</si>
  <si>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</si>
  <si>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</si>
  <si>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</si>
  <si>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</si>
  <si>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</si>
  <si>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</si>
  <si>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</si>
  <si>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</si>
  <si>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</si>
  <si>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</si>
  <si>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</si>
  <si>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</si>
  <si>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</si>
  <si>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</si>
  <si>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</si>
  <si>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</si>
  <si>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</si>
  <si>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</si>
  <si>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</si>
  <si>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</si>
  <si>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</si>
  <si>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</si>
  <si>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</si>
  <si>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</si>
  <si>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</si>
  <si>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</si>
  <si>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</si>
  <si>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</si>
  <si>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</si>
  <si>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</si>
  <si>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</si>
  <si>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</si>
  <si>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</si>
  <si>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</si>
  <si>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</si>
  <si>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</si>
  <si>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</si>
  <si>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</si>
  <si>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</si>
  <si>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</si>
  <si>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</si>
  <si>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</si>
  <si>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</si>
  <si>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</si>
  <si>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</si>
  <si>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</si>
  <si>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</si>
  <si>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</si>
  <si>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</si>
  <si>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</si>
  <si>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</si>
  <si>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</si>
  <si>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</si>
  <si>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</si>
  <si>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</si>
  <si>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</si>
  <si>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</si>
  <si>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</si>
  <si>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</si>
  <si>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</si>
  <si>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</si>
  <si>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</si>
  <si>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</si>
  <si>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</si>
  <si>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</si>
  <si>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</si>
  <si>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</si>
  <si>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</si>
  <si>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</si>
  <si>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</si>
  <si>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</si>
  <si>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</si>
  <si>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</si>
  <si>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</si>
  <si>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</si>
  <si>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</si>
  <si>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</si>
  <si>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</si>
  <si>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</si>
  <si>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</si>
  <si>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</si>
  <si>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</si>
  <si>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</si>
  <si>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</si>
  <si>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</si>
  <si>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</si>
  <si>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</si>
  <si>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</si>
  <si>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</si>
  <si>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</si>
  <si>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</si>
  <si>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</si>
  <si>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</si>
  <si>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</si>
  <si>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</si>
  <si>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</si>
  <si>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</si>
  <si>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</si>
  <si>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</si>
  <si>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</si>
  <si>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</si>
  <si>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</si>
  <si>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</si>
  <si>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</si>
  <si>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</si>
  <si>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</si>
  <si>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</si>
  <si>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</si>
  <si>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</si>
  <si>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</si>
  <si>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</si>
  <si>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</si>
  <si>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</si>
  <si>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</si>
  <si>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</si>
  <si>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</si>
  <si>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</si>
  <si>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</si>
  <si>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</si>
  <si>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</si>
  <si>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</si>
  <si>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</si>
  <si>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</si>
  <si>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</si>
  <si>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</si>
  <si>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</si>
  <si>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</si>
  <si>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</si>
  <si>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</si>
  <si>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</si>
  <si>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</si>
  <si>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</si>
  <si>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</si>
  <si>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</si>
  <si>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</si>
  <si>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</si>
  <si>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</si>
  <si>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</si>
  <si>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</si>
  <si>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</si>
  <si>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</si>
  <si>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</si>
  <si>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</si>
  <si>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</si>
  <si>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</si>
  <si>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</si>
  <si>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</si>
  <si>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</si>
  <si>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</si>
  <si>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</si>
  <si>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</si>
  <si>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</si>
  <si>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</si>
  <si>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</si>
  <si>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</si>
  <si>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</si>
  <si>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</si>
  <si>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</si>
  <si>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</si>
  <si>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</si>
  <si>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</si>
  <si>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</si>
  <si>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</si>
  <si>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</si>
  <si>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</si>
  <si>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</si>
  <si>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</si>
  <si>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</si>
  <si>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</si>
  <si>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</si>
  <si>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</si>
  <si>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</si>
  <si>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</si>
  <si>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</si>
  <si>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</si>
  <si>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</si>
  <si>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</si>
  <si>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</si>
  <si>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</si>
  <si>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</si>
  <si>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</si>
  <si>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</si>
  <si>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</si>
  <si>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</si>
  <si>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</si>
  <si>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</si>
  <si>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</si>
  <si>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</si>
  <si>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</si>
  <si>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</si>
  <si>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</si>
  <si>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</si>
  <si>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</si>
  <si>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</si>
  <si>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</si>
  <si>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</si>
  <si>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</si>
  <si>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</si>
  <si>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</si>
  <si>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</si>
  <si>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</si>
  <si>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</si>
  <si>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</si>
  <si>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</si>
  <si>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</si>
  <si>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</si>
  <si>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</si>
  <si>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</si>
  <si>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</si>
  <si>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</si>
  <si>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</si>
  <si>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</si>
  <si>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</si>
  <si>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</si>
  <si>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</si>
  <si>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</si>
  <si>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</si>
  <si>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</si>
  <si>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</si>
  <si>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</si>
  <si>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</si>
  <si>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</si>
  <si>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</si>
  <si>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</si>
  <si>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</si>
  <si>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</si>
  <si>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</si>
  <si>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</si>
  <si>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</si>
  <si>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</si>
  <si>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</si>
  <si>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</si>
  <si>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</si>
  <si>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</si>
  <si>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</si>
  <si>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</si>
  <si>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</si>
  <si>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</si>
  <si>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</si>
  <si>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</si>
  <si>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</si>
  <si>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</si>
  <si>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</si>
  <si>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</si>
  <si>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</si>
  <si>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</si>
  <si>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</si>
  <si>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</si>
  <si>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</si>
  <si>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</si>
  <si>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</si>
  <si>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</si>
  <si>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</si>
  <si>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</si>
  <si>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</si>
  <si>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</si>
  <si>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</si>
  <si>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</si>
  <si>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</si>
  <si>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</si>
  <si>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</si>
  <si>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</si>
  <si>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</si>
  <si>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</si>
  <si>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</si>
  <si>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</si>
  <si>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</si>
  <si>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</si>
  <si>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</si>
  <si>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</si>
  <si>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</si>
  <si>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</si>
  <si>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</si>
  <si>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</si>
  <si>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</si>
  <si>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</si>
  <si>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</si>
  <si>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</si>
  <si>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</si>
  <si>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</si>
  <si>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</si>
  <si>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</si>
  <si>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</si>
  <si>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</si>
  <si>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</si>
  <si>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</si>
  <si>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</si>
  <si>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</si>
  <si>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</si>
  <si>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</si>
  <si>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</si>
  <si>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</si>
  <si>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</si>
  <si>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</si>
  <si>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</si>
  <si>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</si>
  <si>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</si>
  <si>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</si>
  <si>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</si>
  <si>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</si>
  <si>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</si>
  <si>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</si>
  <si>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</si>
  <si>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</si>
  <si>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</si>
  <si>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</si>
  <si>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</si>
  <si>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</si>
  <si>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</si>
  <si>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</si>
  <si>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</si>
  <si>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</si>
  <si>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</si>
  <si>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</si>
  <si>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</si>
  <si>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</si>
  <si>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</si>
  <si>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</si>
  <si>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</si>
  <si>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</si>
  <si>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</si>
  <si>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</si>
  <si>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</si>
  <si>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</si>
  <si>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</si>
  <si>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</si>
  <si>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</si>
  <si>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</si>
  <si>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</si>
  <si>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</si>
  <si>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</si>
  <si>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</si>
  <si>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</si>
  <si>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</si>
  <si>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</si>
  <si>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</si>
  <si>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</si>
  <si>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</si>
  <si>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</si>
  <si>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</si>
  <si>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</si>
  <si>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</si>
  <si>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</si>
  <si>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</si>
  <si>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</si>
  <si>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</si>
  <si>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</si>
  <si>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</si>
  <si>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</si>
  <si>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</si>
  <si>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</si>
  <si>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</si>
  <si>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</si>
  <si>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</si>
  <si>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</si>
  <si>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</si>
  <si>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</si>
  <si>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</si>
  <si>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</si>
  <si>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</si>
  <si>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</si>
  <si>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</si>
  <si>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</si>
  <si>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</si>
  <si>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</si>
  <si>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</si>
  <si>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</si>
  <si>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</si>
  <si>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</si>
  <si>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</si>
  <si>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</si>
  <si>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</si>
  <si>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</si>
  <si>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</si>
  <si>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</si>
  <si>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</si>
  <si>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</si>
  <si>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</si>
  <si>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</si>
  <si>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</si>
  <si>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</si>
  <si>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</si>
  <si>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</si>
  <si>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</si>
  <si>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</si>
  <si>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</si>
  <si>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</si>
  <si>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</si>
  <si>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</si>
  <si>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</si>
  <si>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</si>
  <si>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</si>
  <si>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</si>
  <si>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</si>
  <si>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</si>
  <si>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</si>
  <si>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</si>
  <si>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</si>
  <si>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</si>
  <si>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</si>
  <si>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</si>
  <si>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</si>
  <si>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</si>
  <si>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</si>
  <si>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</si>
  <si>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</si>
  <si>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</si>
  <si>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</si>
  <si>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</si>
  <si>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</si>
  <si>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</si>
  <si>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</si>
  <si>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</si>
  <si>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</si>
  <si>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</si>
  <si>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</si>
  <si>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</si>
  <si>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</si>
  <si>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</si>
  <si>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</si>
  <si>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</si>
  <si>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</si>
  <si>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</si>
  <si>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</si>
  <si>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</si>
  <si>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</si>
  <si>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</si>
  <si>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</si>
  <si>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</si>
  <si>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</si>
  <si>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</si>
  <si>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</si>
  <si>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</si>
  <si>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</si>
  <si>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</si>
  <si>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</si>
  <si>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</si>
  <si>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</si>
  <si>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</si>
  <si>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</si>
  <si>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</si>
  <si>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</si>
  <si>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</si>
  <si>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</si>
  <si>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</si>
  <si>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</si>
  <si>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</si>
  <si>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</si>
  <si>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</si>
  <si>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</si>
  <si>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</si>
  <si>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</si>
  <si>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</si>
  <si>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</si>
  <si>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</si>
  <si>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</si>
  <si>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</si>
  <si>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</si>
  <si>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</si>
  <si>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</si>
  <si>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</si>
  <si>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</si>
  <si>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</si>
  <si>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</si>
  <si>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</si>
  <si>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</si>
  <si>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</si>
  <si>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</si>
  <si>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</si>
  <si>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</si>
  <si>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</si>
  <si>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</si>
  <si>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</si>
  <si>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</si>
  <si>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</si>
  <si>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</si>
  <si>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</si>
  <si>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</si>
  <si>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</si>
  <si>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</si>
  <si>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</si>
  <si>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</si>
  <si>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</si>
  <si>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</si>
  <si>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</si>
  <si>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</si>
  <si>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</si>
  <si>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</si>
  <si>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</si>
  <si>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</si>
  <si>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</si>
  <si>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</si>
  <si>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</si>
  <si>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</si>
  <si>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</si>
  <si>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</si>
  <si>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</si>
  <si>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</si>
  <si>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</si>
  <si>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</si>
  <si>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</si>
  <si>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</si>
  <si>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</si>
  <si>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</si>
  <si>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</si>
  <si>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</si>
  <si>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</si>
  <si>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</si>
  <si>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</si>
  <si>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</si>
  <si>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</si>
  <si>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</si>
  <si>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</si>
  <si>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</si>
  <si>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</si>
  <si>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</si>
  <si>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</si>
  <si>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</si>
  <si>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</si>
  <si>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</si>
  <si>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</si>
  <si>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</si>
  <si>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</si>
  <si>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</si>
  <si>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</si>
  <si>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</si>
  <si>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</si>
  <si>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</si>
  <si>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</si>
  <si>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</si>
  <si>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</si>
  <si>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</si>
  <si>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</si>
  <si>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</si>
  <si>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</si>
  <si>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</si>
  <si>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</si>
  <si>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</si>
  <si>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</si>
  <si>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</si>
  <si>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</si>
  <si>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</si>
  <si>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</si>
  <si>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</si>
  <si>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</si>
  <si>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</si>
  <si>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</si>
  <si>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</si>
  <si>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</si>
  <si>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</si>
  <si>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</si>
  <si>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</si>
  <si>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</si>
  <si>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</si>
  <si>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</si>
  <si>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</si>
  <si>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</si>
  <si>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</si>
  <si>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</si>
  <si>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</si>
  <si>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</si>
  <si>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</si>
  <si>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</si>
  <si>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</si>
  <si>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</si>
  <si>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</si>
  <si>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</si>
  <si>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</si>
  <si>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</si>
  <si>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</si>
  <si>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</si>
  <si>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</si>
  <si>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</si>
  <si>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</si>
  <si>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</si>
  <si>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</si>
  <si>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</si>
  <si>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</si>
  <si>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</si>
  <si>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</si>
  <si>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</si>
  <si>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</si>
  <si>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</si>
  <si>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</si>
  <si>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</si>
  <si>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</si>
  <si>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</si>
  <si>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</si>
  <si>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</si>
  <si>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</si>
  <si>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</si>
  <si>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</si>
  <si>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</si>
  <si>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</si>
  <si>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</si>
  <si>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</si>
  <si>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</si>
  <si>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</si>
  <si>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</si>
  <si>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</si>
  <si>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</si>
  <si>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</si>
  <si>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</si>
  <si>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</si>
  <si>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</si>
  <si>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</si>
  <si>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</si>
  <si>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</si>
  <si>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</si>
  <si>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</si>
  <si>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</si>
  <si>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</si>
  <si>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</si>
  <si>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</si>
  <si>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</si>
  <si>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</si>
  <si>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</si>
  <si>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</si>
  <si>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</si>
  <si>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</si>
  <si>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</si>
  <si>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</si>
  <si>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</si>
  <si>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</si>
  <si>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</si>
  <si>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</si>
  <si>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</si>
  <si>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</si>
  <si>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</si>
  <si>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</si>
  <si>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</si>
  <si>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</si>
  <si>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</si>
  <si>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</si>
  <si>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</si>
  <si>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</si>
  <si>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</si>
  <si>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</si>
  <si>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</si>
  <si>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</si>
  <si>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</si>
  <si>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</si>
  <si>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</si>
  <si>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</si>
  <si>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</si>
  <si>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</si>
  <si>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</si>
  <si>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</si>
  <si>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</si>
  <si>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</si>
  <si>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</si>
  <si>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</si>
  <si>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</si>
  <si>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</si>
  <si>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</si>
  <si>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</si>
  <si>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</si>
  <si>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</si>
  <si>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</si>
  <si>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</si>
  <si>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</si>
  <si>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</si>
  <si>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</si>
  <si>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</si>
  <si>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</si>
  <si>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</si>
  <si>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</si>
  <si>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</si>
  <si>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</si>
  <si>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</si>
  <si>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</si>
  <si>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</si>
  <si>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</si>
  <si>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</si>
  <si>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</si>
  <si>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</si>
  <si>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</si>
  <si>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</si>
  <si>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</si>
  <si>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</si>
  <si>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</si>
  <si>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</si>
  <si>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</si>
  <si>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</si>
  <si>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</si>
  <si>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</si>
  <si>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</si>
  <si>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</si>
  <si>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</si>
  <si>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</si>
  <si>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</si>
  <si>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</si>
  <si>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</si>
  <si>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</si>
  <si>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</si>
  <si>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</si>
  <si>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</si>
  <si>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</si>
  <si>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</si>
  <si>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</si>
  <si>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</si>
  <si>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</si>
  <si>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</si>
  <si>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</si>
  <si>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</si>
  <si>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</si>
  <si>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</si>
  <si>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</si>
  <si>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</si>
  <si>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</si>
  <si>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</si>
  <si>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</si>
  <si>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</si>
  <si>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</si>
  <si>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</si>
  <si>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</si>
  <si>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</si>
  <si>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</si>
  <si>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</si>
  <si>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</si>
  <si>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</si>
  <si>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</si>
  <si>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</si>
  <si>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</si>
  <si>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</si>
  <si>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</si>
  <si>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</si>
  <si>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</si>
  <si>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</si>
  <si>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</si>
  <si>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</si>
  <si>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</si>
  <si>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</si>
  <si>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</si>
  <si>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</si>
  <si>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</si>
  <si>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</si>
  <si>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</si>
  <si>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</si>
  <si>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</si>
  <si>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</si>
  <si>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</si>
  <si>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</si>
  <si>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</si>
  <si>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</si>
  <si>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</si>
  <si>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</si>
  <si>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</si>
  <si>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</si>
  <si>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</si>
  <si>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</si>
  <si>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</si>
  <si>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</si>
  <si>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</si>
  <si>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</si>
  <si>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</si>
  <si>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</si>
  <si>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</si>
  <si>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</si>
  <si>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</si>
  <si>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</si>
  <si>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</si>
  <si>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</si>
  <si>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</si>
  <si>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</si>
  <si>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</si>
  <si>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</si>
  <si>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</si>
  <si>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</si>
  <si>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</si>
  <si>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</si>
  <si>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</si>
  <si>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</si>
  <si>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</si>
  <si>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</si>
  <si>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</si>
  <si>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</si>
  <si>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</si>
  <si>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</si>
  <si>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</si>
  <si>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</si>
  <si>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</si>
  <si>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</si>
  <si>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</si>
  <si>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</si>
  <si>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</si>
  <si>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</si>
  <si>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</si>
  <si>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</si>
  <si>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</si>
  <si>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</si>
  <si>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</si>
  <si>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</si>
  <si>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</si>
  <si>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</si>
  <si>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</si>
  <si>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</si>
  <si>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</si>
  <si>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</si>
  <si>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</si>
  <si>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</si>
  <si>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</si>
  <si>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</si>
  <si>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</si>
  <si>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</si>
  <si>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</si>
  <si>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</si>
  <si>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</si>
  <si>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</si>
  <si>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</si>
  <si>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</si>
  <si>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</si>
  <si>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</si>
  <si>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</si>
  <si>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</si>
  <si>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</si>
  <si>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</si>
  <si>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</si>
  <si>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</si>
  <si>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</si>
  <si>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</si>
  <si>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</si>
  <si>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</si>
  <si>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</si>
  <si>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</si>
  <si>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</si>
  <si>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</si>
  <si>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</si>
  <si>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</si>
  <si>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</si>
  <si>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</si>
  <si>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</si>
  <si>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</si>
  <si>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</si>
  <si>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</si>
  <si>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</si>
  <si>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</si>
  <si>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</si>
  <si>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</si>
  <si>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</si>
  <si>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</si>
  <si>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</si>
  <si>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</si>
  <si>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</si>
  <si>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</si>
  <si>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</si>
  <si>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</si>
  <si>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</si>
  <si>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</si>
  <si>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</si>
  <si>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</si>
  <si>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</si>
  <si>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</si>
  <si>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</si>
  <si>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</si>
  <si>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</si>
  <si>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</si>
  <si>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</si>
  <si>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</si>
  <si>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</si>
  <si>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</si>
  <si>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</si>
  <si>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</si>
  <si>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</si>
  <si>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</si>
  <si>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</si>
  <si>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</si>
  <si>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</si>
  <si>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</si>
  <si>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</si>
  <si>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</si>
  <si>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</si>
  <si>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</si>
  <si>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</si>
  <si>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</si>
  <si>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</si>
  <si>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</si>
  <si>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</si>
  <si>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</si>
  <si>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</si>
  <si>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</si>
  <si>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</si>
  <si>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</si>
  <si>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</si>
  <si>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</si>
  <si>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</si>
  <si>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</si>
  <si>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</si>
  <si>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</si>
  <si>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</si>
  <si>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</si>
  <si>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</si>
  <si>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</si>
  <si>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</si>
  <si>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</si>
  <si>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</si>
  <si>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</si>
  <si>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</si>
  <si>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</si>
  <si>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</si>
  <si>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</si>
  <si>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</si>
  <si>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</si>
  <si>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</si>
  <si>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</si>
  <si>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</si>
  <si>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</si>
  <si>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</si>
  <si>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</si>
  <si>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</si>
  <si>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</si>
  <si>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</si>
  <si>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</si>
  <si>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</si>
  <si>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</si>
  <si>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</si>
  <si>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</si>
  <si>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</si>
  <si>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</si>
  <si>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</si>
  <si>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</si>
  <si>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</si>
  <si>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</si>
  <si>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</si>
  <si>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</si>
  <si>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</si>
  <si>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</si>
  <si>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</si>
  <si>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</si>
  <si>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</si>
  <si>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</si>
  <si>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</si>
  <si>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</si>
  <si>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</si>
  <si>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</si>
  <si>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</si>
  <si>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</si>
  <si>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</si>
  <si>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</si>
  <si>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</si>
  <si>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</si>
  <si>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</si>
  <si>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</si>
  <si>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</si>
  <si>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</si>
  <si>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</si>
  <si>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</si>
  <si>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</si>
  <si>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</si>
  <si>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</si>
  <si>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</si>
  <si>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</si>
  <si>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</si>
  <si>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</si>
  <si>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</si>
  <si>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</si>
  <si>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</si>
  <si>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</si>
  <si>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</si>
  <si>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</si>
  <si>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</si>
  <si>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</si>
  <si>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</si>
  <si>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</si>
  <si>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</si>
  <si>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</si>
  <si>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</si>
  <si>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</si>
  <si>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</si>
  <si>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</si>
  <si>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</si>
  <si>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</si>
  <si>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</si>
  <si>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</si>
  <si>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</si>
  <si>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</si>
  <si>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</si>
  <si>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</si>
  <si>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</si>
  <si>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</si>
  <si>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</si>
  <si>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</si>
  <si>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</si>
  <si>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</si>
  <si>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</si>
  <si>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</si>
  <si>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</si>
  <si>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</si>
  <si>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</si>
  <si>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</si>
  <si>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</si>
  <si>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</si>
  <si>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</si>
  <si>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</si>
  <si>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</si>
  <si>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</si>
  <si>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</si>
  <si>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</si>
  <si>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</si>
  <si>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</si>
  <si>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</si>
  <si>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</si>
  <si>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</si>
  <si>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</si>
  <si>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</si>
  <si>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</si>
  <si>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</si>
  <si>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</si>
  <si>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</si>
  <si>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</si>
  <si>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</si>
  <si>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</si>
  <si>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</si>
  <si>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</si>
  <si>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</si>
  <si>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</si>
  <si>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</si>
  <si>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</si>
  <si>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</si>
  <si>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</si>
  <si>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</si>
  <si>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</si>
  <si>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</si>
  <si>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</si>
  <si>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</si>
  <si>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</si>
  <si>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</si>
  <si>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</si>
  <si>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</si>
  <si>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</si>
  <si>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</si>
  <si>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</si>
  <si>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</si>
  <si>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</si>
  <si>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</si>
  <si>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</si>
  <si>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</si>
  <si>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</si>
  <si>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</si>
  <si>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</si>
  <si>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</si>
  <si>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</si>
  <si>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</si>
  <si>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</si>
  <si>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</si>
  <si>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</si>
  <si>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</si>
  <si>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</si>
  <si>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</si>
  <si>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</si>
  <si>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</si>
  <si>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</si>
  <si>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</si>
  <si>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</si>
  <si>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</si>
  <si>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</si>
  <si>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</si>
  <si>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</si>
  <si>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</si>
  <si>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</si>
  <si>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</si>
  <si>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</si>
  <si>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</si>
  <si>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</si>
  <si>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</si>
  <si>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</si>
  <si>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</si>
  <si>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</si>
  <si>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</si>
  <si>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</si>
  <si>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</si>
  <si>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</si>
  <si>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</si>
  <si>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</si>
  <si>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</si>
  <si>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</si>
  <si>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</si>
  <si>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</si>
  <si>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</si>
  <si>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</si>
  <si>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</si>
  <si>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</si>
  <si>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</si>
  <si>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</si>
  <si>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</si>
  <si>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</si>
  <si>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</si>
  <si>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</si>
  <si>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</si>
  <si>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</si>
  <si>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</si>
  <si>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</si>
  <si>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</si>
  <si>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</si>
  <si>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</si>
  <si>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</si>
  <si>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</si>
  <si>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</si>
  <si>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</si>
  <si>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</si>
  <si>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</si>
  <si>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</si>
  <si>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</si>
  <si>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</si>
  <si>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</si>
  <si>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</si>
  <si>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</si>
  <si>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</si>
  <si>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</si>
  <si>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</si>
  <si>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</si>
  <si>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</si>
  <si>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</si>
  <si>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</si>
  <si>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</si>
  <si>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</si>
  <si>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</si>
  <si>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</si>
  <si>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</si>
  <si>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</si>
  <si>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</si>
  <si>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</si>
  <si>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</si>
  <si>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</si>
  <si>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</si>
  <si>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</si>
  <si>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</si>
  <si>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</si>
  <si>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</si>
  <si>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</si>
  <si>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</si>
  <si>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</si>
  <si>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</si>
  <si>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</si>
  <si>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</si>
  <si>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</si>
  <si>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</si>
  <si>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</si>
  <si>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</si>
  <si>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</si>
  <si>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</si>
  <si>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</si>
  <si>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</si>
  <si>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</si>
  <si>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</si>
  <si>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</si>
  <si>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</si>
  <si>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</si>
  <si>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</si>
  <si>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</si>
  <si>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</si>
  <si>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</si>
  <si>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</si>
  <si>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</si>
  <si>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</si>
  <si>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</si>
  <si>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</si>
  <si>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</si>
  <si>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</si>
  <si>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</si>
  <si>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</si>
  <si>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</si>
  <si>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</si>
  <si>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</si>
  <si>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</si>
  <si>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</si>
  <si>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</si>
  <si>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</si>
  <si>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</si>
  <si>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</si>
  <si>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</si>
  <si>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</si>
  <si>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</si>
  <si>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</si>
  <si>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</si>
  <si>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</si>
  <si>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</si>
  <si>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</si>
  <si>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</si>
  <si>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</si>
  <si>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</si>
  <si>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</si>
  <si>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</si>
  <si>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</si>
  <si>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</si>
  <si>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</si>
  <si>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</si>
  <si>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</si>
  <si>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</si>
  <si>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</si>
  <si>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</si>
  <si>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</si>
  <si>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</si>
  <si>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</si>
  <si>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</si>
  <si>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</si>
  <si>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</si>
  <si>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</si>
  <si>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</si>
  <si>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</si>
  <si>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</si>
  <si>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</si>
  <si>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</si>
  <si>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</si>
  <si>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</si>
  <si>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</si>
  <si>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</si>
  <si>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</si>
  <si>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</si>
  <si>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</si>
  <si>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</si>
  <si>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</si>
  <si>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</si>
  <si>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</si>
  <si>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</si>
  <si>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</si>
  <si>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</si>
  <si>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</si>
  <si>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</si>
  <si>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</si>
  <si>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</si>
  <si>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</si>
  <si>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</si>
  <si>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</si>
  <si>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</si>
  <si>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</si>
  <si>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</si>
  <si>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</si>
  <si>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</si>
  <si>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</si>
  <si>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</si>
  <si>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</si>
  <si>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</si>
  <si>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</si>
  <si>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</si>
  <si>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</si>
  <si>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</si>
  <si>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</si>
  <si>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</si>
  <si>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</si>
  <si>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</si>
  <si>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</si>
  <si>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</si>
  <si>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</si>
  <si>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</si>
  <si>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</si>
  <si>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</si>
  <si>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</si>
  <si>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</si>
  <si>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</si>
  <si>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</si>
  <si>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</si>
  <si>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</si>
  <si>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</si>
  <si>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</si>
  <si>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</si>
  <si>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</si>
  <si>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</si>
  <si>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</si>
  <si>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</si>
  <si>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</si>
  <si>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</si>
  <si>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</si>
  <si>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</si>
  <si>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</si>
  <si>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</si>
  <si>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</si>
  <si>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</si>
  <si>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</si>
  <si>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</si>
  <si>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</si>
  <si>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</si>
  <si>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</si>
  <si>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</si>
  <si>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</si>
  <si>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</si>
  <si>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</si>
  <si>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</si>
  <si>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</si>
  <si>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</si>
  <si>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</si>
  <si>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</si>
  <si>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</si>
  <si>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</si>
  <si>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</si>
  <si>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</si>
  <si>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</si>
  <si>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</si>
  <si>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</si>
  <si>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</si>
  <si>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</si>
  <si>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</si>
  <si>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</si>
  <si>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</si>
  <si>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</si>
  <si>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</si>
  <si>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</si>
  <si>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</si>
  <si>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</si>
  <si>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</si>
  <si>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</si>
  <si>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</si>
  <si>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</si>
  <si>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</si>
  <si>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</si>
  <si>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</si>
  <si>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</si>
  <si>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</si>
  <si>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</si>
  <si>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</si>
  <si>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</si>
  <si>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</si>
  <si>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</si>
  <si>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</si>
  <si>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</si>
  <si>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</si>
  <si>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</si>
  <si>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</si>
  <si>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</si>
  <si>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</si>
  <si>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</si>
  <si>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</si>
  <si>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</si>
  <si>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</si>
  <si>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</si>
  <si>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</si>
  <si>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</si>
  <si>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</si>
  <si>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</si>
  <si>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</si>
  <si>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</si>
  <si>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</si>
  <si>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</si>
  <si>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</si>
  <si>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</si>
  <si>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</si>
  <si>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</si>
  <si>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</si>
  <si>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</si>
  <si>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</si>
  <si>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</si>
  <si>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</si>
  <si>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</si>
  <si>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</si>
  <si>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</si>
  <si>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</si>
  <si>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</si>
  <si>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</si>
  <si>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</si>
  <si>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</si>
  <si>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</si>
  <si>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</si>
  <si>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</si>
  <si>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</si>
  <si>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</si>
  <si>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</si>
  <si>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</si>
  <si>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</si>
  <si>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</si>
  <si>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</si>
  <si>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</si>
  <si>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</si>
  <si>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</si>
  <si>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</si>
  <si>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</si>
  <si>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</si>
  <si>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</si>
  <si>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</si>
  <si>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</si>
  <si>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</si>
  <si>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</si>
  <si>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</si>
  <si>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</si>
  <si>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</si>
  <si>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</si>
  <si>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</si>
  <si>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</si>
  <si>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</si>
  <si>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</si>
  <si>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</si>
  <si>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</si>
  <si>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</si>
  <si>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</si>
  <si>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</si>
  <si>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</si>
  <si>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</si>
  <si>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</si>
  <si>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</si>
  <si>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</si>
  <si>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</si>
  <si>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</si>
  <si>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</si>
  <si>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</si>
  <si>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</si>
  <si>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</si>
  <si>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</si>
  <si>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</si>
  <si>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</si>
  <si>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</si>
  <si>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</si>
  <si>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</si>
  <si>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</si>
  <si>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</si>
  <si>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</si>
  <si>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</si>
  <si>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</si>
  <si>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</si>
  <si>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</si>
  <si>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</si>
  <si>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</si>
  <si>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</si>
  <si>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</si>
  <si>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</si>
  <si>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</si>
  <si>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</si>
  <si>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</si>
  <si>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</si>
  <si>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</si>
  <si>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</si>
  <si>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</si>
  <si>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</si>
  <si>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</si>
  <si>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</si>
  <si>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</si>
  <si>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</si>
  <si>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</si>
  <si>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</si>
  <si>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</si>
  <si>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</si>
  <si>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</si>
  <si>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</si>
  <si>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</si>
  <si>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</si>
  <si>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</si>
  <si>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</si>
  <si>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</si>
  <si>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</si>
  <si>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</si>
  <si>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</si>
  <si>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</si>
  <si>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</si>
  <si>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</si>
  <si>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</si>
  <si>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</si>
  <si>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</si>
  <si>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</si>
  <si>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</si>
  <si>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</si>
  <si>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</si>
  <si>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</si>
  <si>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</si>
  <si>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</si>
  <si>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</si>
  <si>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</si>
  <si>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</si>
  <si>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</si>
  <si>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</si>
  <si>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</si>
  <si>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</si>
  <si>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</si>
  <si>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</si>
  <si>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</si>
  <si>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</si>
  <si>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</si>
  <si>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</si>
  <si>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</si>
  <si>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</si>
  <si>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</si>
  <si>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</si>
  <si>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</si>
  <si>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</si>
  <si>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</si>
  <si>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</si>
  <si>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</si>
  <si>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</si>
  <si>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</si>
  <si>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</si>
  <si>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</si>
  <si>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</si>
  <si>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</si>
  <si>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</si>
  <si>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</si>
  <si>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</si>
  <si>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</si>
  <si>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</si>
  <si>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</si>
  <si>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</si>
  <si>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</si>
  <si>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</si>
  <si>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</si>
  <si>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</si>
  <si>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</si>
  <si>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</si>
  <si>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</si>
  <si>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</si>
  <si>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</si>
  <si>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</si>
  <si>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</si>
  <si>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</si>
  <si>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</si>
  <si>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</si>
  <si>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</si>
  <si>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</si>
  <si>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</si>
  <si>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</si>
  <si>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</si>
  <si>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</si>
  <si>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</si>
  <si>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</si>
  <si>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</si>
  <si>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</si>
  <si>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</si>
  <si>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</si>
  <si>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</si>
  <si>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</si>
  <si>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</si>
  <si>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</si>
  <si>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</si>
  <si>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</si>
  <si>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</si>
  <si>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</si>
  <si>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</si>
  <si>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</si>
  <si>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</si>
  <si>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</si>
  <si>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</si>
  <si>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</si>
  <si>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</si>
  <si>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</si>
  <si>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</si>
  <si>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</si>
  <si>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</si>
  <si>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</si>
  <si>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</si>
  <si>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</si>
  <si>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</si>
  <si>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</si>
  <si>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</si>
  <si>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</si>
  <si>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</si>
  <si>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</si>
  <si>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</si>
  <si>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</si>
  <si>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</si>
  <si>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</si>
  <si>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</si>
  <si>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</si>
  <si>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</si>
  <si>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</si>
  <si>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</si>
  <si>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</si>
  <si>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</si>
  <si>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</si>
  <si>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</si>
  <si>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</si>
  <si>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</si>
  <si>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</si>
  <si>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</si>
  <si>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</si>
  <si>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</si>
  <si>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</si>
  <si>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</si>
  <si>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</si>
  <si>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</si>
  <si>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</si>
  <si>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</si>
  <si>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</si>
  <si>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</si>
  <si>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</si>
  <si>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</si>
  <si>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</si>
  <si>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</si>
  <si>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</si>
  <si>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</si>
  <si>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</si>
  <si>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</si>
  <si>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</si>
  <si>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</si>
  <si>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</si>
  <si>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</si>
  <si>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</si>
  <si>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</si>
  <si>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</si>
  <si>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</si>
  <si>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</si>
  <si>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</si>
  <si>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</si>
  <si>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</si>
  <si>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</si>
  <si>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</si>
  <si>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</si>
  <si>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</si>
  <si>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</si>
  <si>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</si>
  <si>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</si>
  <si>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</si>
  <si>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</si>
  <si>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</si>
  <si>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</si>
  <si>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</si>
  <si>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</si>
  <si>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</si>
  <si>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</si>
  <si>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</si>
  <si>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</si>
  <si>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</si>
  <si>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</si>
  <si>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</si>
  <si>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</si>
  <si>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</si>
  <si>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</si>
  <si>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</si>
  <si>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</si>
  <si>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</si>
  <si>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</si>
  <si>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</si>
  <si>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</si>
  <si>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</si>
  <si>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</si>
  <si>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</si>
  <si>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</si>
  <si>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</si>
  <si>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</si>
  <si>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</si>
  <si>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</si>
  <si>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</si>
  <si>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</si>
  <si>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</si>
  <si>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</si>
  <si>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</si>
  <si>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</si>
  <si>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</si>
  <si>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</si>
  <si>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</si>
  <si>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</si>
  <si>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</si>
  <si>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</si>
  <si>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</si>
  <si>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</si>
  <si>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</si>
  <si>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</si>
  <si>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</si>
  <si>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</si>
  <si>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</si>
  <si>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</si>
  <si>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</si>
  <si>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</si>
  <si>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</si>
  <si>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</si>
  <si>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</si>
  <si>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</si>
  <si>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</si>
  <si>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</si>
  <si>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</si>
  <si>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</si>
  <si>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</si>
  <si>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</si>
  <si>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</si>
  <si>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</si>
  <si>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</si>
  <si>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</si>
  <si>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</si>
  <si>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</si>
  <si>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</si>
  <si>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</si>
  <si>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</si>
  <si>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</si>
  <si>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</si>
  <si>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</si>
  <si>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</si>
  <si>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</si>
  <si>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</si>
  <si>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</si>
  <si>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</si>
  <si>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</si>
  <si>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</si>
  <si>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</si>
  <si>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</si>
  <si>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</si>
  <si>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</si>
  <si>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</si>
  <si>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</si>
  <si>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</si>
  <si>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</si>
  <si>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</si>
  <si>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</si>
  <si>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</si>
  <si>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</si>
  <si>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</si>
  <si>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</si>
  <si>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</si>
  <si>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</si>
  <si>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</si>
  <si>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</si>
  <si>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</si>
  <si>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</si>
  <si>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</si>
  <si>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</si>
  <si>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</si>
  <si>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</si>
  <si>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</si>
  <si>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</si>
  <si>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</si>
  <si>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</si>
  <si>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</si>
  <si>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</si>
  <si>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</si>
  <si>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</si>
  <si>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</si>
  <si>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</si>
  <si>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</si>
  <si>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</si>
  <si>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</si>
  <si>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</si>
  <si>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</si>
  <si>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</si>
  <si>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</si>
  <si>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</si>
  <si>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</si>
  <si>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</si>
  <si>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</si>
  <si>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</si>
  <si>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</si>
  <si>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</si>
  <si>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</si>
  <si>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</si>
  <si>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</si>
  <si>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</si>
  <si>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</si>
  <si>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</si>
  <si>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</si>
  <si>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</si>
  <si>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</si>
  <si>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</si>
  <si>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</si>
  <si>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</si>
  <si>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</si>
  <si>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</si>
  <si>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</si>
  <si>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</si>
  <si>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</si>
  <si>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</si>
  <si>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</si>
  <si>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</si>
  <si>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</si>
  <si>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</si>
  <si>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</si>
  <si>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</si>
  <si>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</si>
  <si>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</si>
  <si>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</si>
  <si>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</si>
  <si>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</si>
  <si>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</si>
  <si>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</si>
  <si>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</si>
  <si>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</si>
  <si>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</si>
  <si>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</si>
  <si>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</si>
  <si>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</si>
  <si>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</si>
  <si>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</si>
  <si>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</si>
  <si>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</si>
  <si>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</si>
  <si>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</si>
  <si>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</si>
  <si>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</si>
  <si>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</si>
  <si>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</si>
  <si>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</si>
  <si>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</si>
  <si>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</si>
  <si>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</si>
  <si>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</si>
  <si>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</si>
  <si>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</si>
  <si>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</si>
  <si>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</si>
  <si>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</si>
  <si>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</si>
  <si>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</si>
  <si>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</si>
  <si>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</si>
  <si>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</si>
  <si>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</si>
  <si>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</si>
  <si>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</si>
  <si>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</si>
  <si>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</si>
  <si>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</si>
  <si>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</si>
  <si>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</si>
  <si>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</si>
  <si>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</si>
  <si>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</si>
  <si>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</si>
  <si>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</si>
  <si>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</si>
  <si>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</si>
  <si>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</si>
  <si>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</si>
  <si>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</si>
  <si>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</si>
  <si>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</si>
  <si>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</si>
  <si>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</si>
  <si>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</si>
  <si>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</si>
  <si>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</si>
  <si>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</si>
  <si>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</si>
  <si>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</si>
  <si>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</si>
  <si>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</si>
  <si>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</si>
  <si>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</si>
  <si>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</si>
  <si>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</si>
  <si>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</si>
  <si>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</si>
  <si>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</si>
  <si>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</si>
  <si>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</si>
  <si>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</si>
  <si>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</si>
  <si>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</si>
  <si>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</si>
  <si>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</si>
  <si>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</si>
  <si>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</si>
  <si>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</si>
  <si>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</si>
  <si>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</si>
  <si>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</si>
  <si>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</si>
  <si>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</si>
  <si>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</si>
  <si>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</si>
  <si>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</si>
  <si>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</si>
  <si>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</si>
  <si>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</si>
  <si>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</si>
  <si>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</si>
  <si>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</si>
  <si>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</si>
  <si>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</si>
  <si>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</si>
  <si>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</si>
  <si>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</si>
  <si>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</si>
  <si>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</si>
  <si>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</si>
  <si>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</si>
  <si>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</si>
  <si>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</si>
  <si>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</si>
  <si>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</si>
  <si>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</si>
  <si>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</si>
  <si>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</si>
  <si>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</si>
  <si>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</si>
  <si>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</si>
  <si>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</si>
  <si>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</si>
  <si>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</si>
  <si>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</si>
  <si>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</si>
  <si>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</si>
  <si>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</si>
  <si>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</si>
  <si>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</si>
  <si>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</si>
  <si>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</si>
  <si>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</si>
  <si>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</si>
  <si>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</si>
  <si>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</si>
  <si>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</si>
  <si>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</si>
  <si>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</si>
  <si>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</si>
  <si>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</si>
  <si>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</si>
  <si>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</si>
  <si>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</si>
  <si>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</si>
  <si>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</si>
  <si>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</si>
  <si>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</si>
  <si>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</si>
  <si>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</si>
  <si>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</si>
  <si>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</si>
  <si>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</si>
  <si>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</si>
  <si>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</si>
  <si>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</si>
  <si>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</si>
  <si>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</si>
  <si>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</si>
  <si>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</si>
  <si>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</si>
  <si>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</si>
  <si>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</si>
  <si>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</si>
  <si>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</si>
  <si>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</si>
  <si>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</si>
  <si>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</si>
  <si>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</si>
  <si>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</si>
  <si>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</si>
  <si>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</si>
  <si>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</si>
  <si>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</si>
  <si>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</si>
  <si>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</si>
  <si>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</si>
  <si>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</si>
  <si>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</si>
  <si>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</si>
  <si>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</si>
  <si>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</si>
  <si>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</si>
  <si>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</si>
  <si>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</si>
  <si>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</si>
  <si>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</si>
  <si>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</si>
  <si>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</si>
  <si>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</si>
  <si>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</si>
  <si>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</si>
  <si>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</si>
  <si>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</si>
  <si>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</si>
  <si>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</si>
  <si>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</si>
  <si>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</si>
  <si>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</si>
  <si>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</si>
  <si>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</si>
  <si>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</si>
  <si>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</si>
  <si>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</si>
  <si>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</si>
  <si>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</si>
  <si>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</si>
  <si>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</si>
  <si>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</si>
  <si>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</si>
  <si>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</si>
  <si>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</si>
  <si>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</si>
  <si>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</si>
  <si>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</si>
  <si>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</si>
  <si>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</si>
  <si>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</si>
  <si>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</si>
  <si>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</si>
  <si>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</si>
  <si>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</si>
  <si>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</si>
  <si>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</si>
  <si>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</si>
  <si>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</si>
  <si>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</si>
  <si>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</si>
  <si>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</si>
  <si>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</si>
  <si>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</si>
  <si>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</si>
  <si>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</si>
  <si>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</si>
  <si>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</si>
  <si>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</si>
  <si>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</si>
  <si>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</si>
  <si>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</si>
  <si>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</si>
  <si>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</si>
  <si>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</si>
  <si>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</si>
  <si>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</si>
  <si>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</si>
  <si>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</si>
  <si>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</si>
  <si>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</si>
  <si>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</si>
  <si>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</si>
  <si>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</si>
  <si>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</si>
  <si>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</si>
  <si>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</si>
  <si>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</si>
  <si>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</si>
  <si>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</si>
  <si>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</si>
  <si>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</si>
  <si>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</si>
  <si>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</si>
  <si>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</si>
  <si>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</si>
  <si>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</si>
  <si>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</si>
  <si>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</si>
  <si>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</si>
  <si>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</si>
  <si>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</si>
  <si>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</si>
  <si>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</si>
  <si>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</si>
  <si>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</si>
  <si>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</si>
  <si>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</si>
  <si>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</si>
  <si>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</si>
  <si>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</si>
  <si>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</si>
  <si>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</si>
  <si>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</si>
  <si>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</si>
  <si>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</si>
  <si>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</si>
  <si>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</si>
  <si>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</si>
  <si>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</si>
  <si>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</si>
  <si>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</si>
  <si>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</si>
  <si>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</si>
  <si>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</si>
  <si>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</si>
  <si>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</si>
  <si>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</si>
  <si>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</si>
  <si>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</si>
  <si>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</si>
  <si>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</si>
  <si>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</si>
  <si>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</si>
  <si>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</si>
  <si>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</si>
  <si>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</si>
  <si>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</si>
  <si>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</si>
  <si>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</si>
  <si>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</si>
  <si>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</si>
  <si>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</si>
  <si>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</si>
  <si>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</si>
  <si>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</si>
  <si>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</si>
  <si>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</si>
  <si>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</si>
  <si>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</si>
  <si>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</si>
  <si>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</si>
  <si>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</si>
  <si>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</si>
  <si>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</si>
  <si>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</si>
  <si>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</si>
  <si>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</si>
  <si>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</si>
  <si>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</si>
  <si>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</si>
  <si>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</si>
  <si>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</si>
  <si>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</si>
  <si>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</si>
  <si>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</si>
  <si>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</si>
  <si>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</si>
  <si>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</si>
  <si>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</si>
  <si>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</si>
  <si>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</si>
  <si>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</si>
  <si>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</si>
  <si>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</si>
  <si>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</si>
  <si>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</si>
  <si>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</si>
  <si>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</si>
  <si>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</si>
  <si>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</si>
  <si>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</si>
  <si>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</si>
  <si>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</si>
  <si>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</si>
  <si>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</si>
  <si>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</si>
  <si>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</si>
  <si>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</si>
  <si>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</si>
  <si>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</si>
  <si>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</si>
  <si>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</si>
  <si>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</si>
  <si>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</si>
  <si>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</si>
  <si>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</si>
  <si>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</si>
  <si>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</si>
  <si>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</si>
  <si>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</si>
  <si>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</si>
  <si>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</si>
  <si>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</si>
  <si>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</si>
  <si>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</si>
  <si>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</si>
  <si>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</si>
  <si>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</si>
  <si>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</si>
  <si>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</si>
  <si>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</si>
  <si>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</si>
  <si>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</si>
  <si>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</si>
  <si>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</si>
  <si>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</si>
  <si>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</si>
  <si>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</si>
  <si>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</si>
  <si>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</si>
  <si>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</si>
  <si>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</si>
  <si>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</si>
  <si>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</si>
  <si>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</si>
  <si>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</si>
  <si>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</si>
  <si>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</si>
  <si>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</si>
  <si>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</si>
  <si>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</si>
  <si>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</si>
  <si>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</si>
  <si>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</si>
  <si>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</si>
  <si>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</si>
  <si>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</si>
  <si>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</si>
  <si>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</si>
  <si>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</si>
  <si>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</si>
  <si>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</si>
  <si>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</si>
  <si>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</si>
  <si>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</si>
  <si>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</si>
  <si>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</si>
  <si>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</si>
  <si>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</si>
  <si>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</si>
  <si>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</si>
  <si>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</si>
  <si>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</si>
  <si>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</si>
  <si>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</si>
  <si>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</si>
  <si>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</si>
  <si>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</si>
  <si>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</si>
  <si>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</si>
  <si>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</si>
  <si>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</si>
  <si>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</si>
  <si>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</si>
  <si>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</si>
  <si>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</si>
  <si>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</si>
  <si>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</si>
  <si>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</si>
  <si>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</si>
  <si>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</si>
  <si>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</si>
  <si>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</si>
  <si>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</si>
  <si>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</si>
  <si>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</si>
  <si>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</si>
  <si>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</si>
  <si>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</si>
  <si>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</si>
  <si>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</si>
  <si>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</si>
  <si>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</si>
  <si>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</si>
  <si>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</si>
  <si>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</si>
  <si>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</si>
  <si>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</si>
  <si>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</si>
  <si>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</si>
  <si>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</si>
  <si>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</si>
  <si>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</si>
  <si>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</si>
  <si>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</si>
  <si>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</si>
  <si>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</si>
  <si>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</si>
  <si>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</si>
  <si>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</si>
  <si>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</si>
  <si>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</si>
  <si>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</si>
  <si>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</si>
  <si>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</si>
  <si>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</si>
  <si>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</si>
  <si>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</si>
  <si>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</si>
  <si>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</si>
  <si>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</si>
  <si>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</si>
  <si>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</si>
  <si>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</si>
  <si>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</si>
  <si>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</si>
  <si>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</si>
  <si>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</si>
  <si>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</si>
  <si>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</si>
  <si>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</si>
  <si>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</si>
  <si>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</si>
  <si>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</si>
  <si>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</si>
  <si>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</si>
  <si>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</si>
  <si>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</si>
  <si>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</si>
  <si>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</si>
  <si>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</si>
  <si>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</si>
  <si>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</si>
  <si>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</si>
  <si>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</si>
  <si>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</si>
  <si>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</si>
  <si>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</si>
  <si>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</si>
  <si>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</si>
  <si>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</si>
  <si>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</si>
  <si>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</si>
  <si>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</si>
  <si>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</si>
  <si>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</si>
  <si>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</si>
  <si>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</si>
  <si>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</si>
  <si>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</si>
  <si>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</si>
  <si>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</si>
  <si>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</si>
  <si>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</si>
  <si>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</si>
  <si>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</si>
  <si>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</si>
  <si>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</si>
  <si>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</si>
  <si>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</si>
  <si>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</si>
  <si>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</si>
  <si>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</si>
  <si>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</si>
  <si>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</si>
  <si>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</si>
  <si>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</si>
  <si>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</si>
  <si>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</si>
  <si>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</si>
  <si>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</si>
  <si>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</si>
  <si>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</si>
  <si>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</si>
  <si>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</si>
  <si>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</si>
  <si>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</si>
  <si>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</si>
  <si>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</si>
  <si>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</si>
  <si>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</si>
  <si>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</si>
  <si>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</si>
  <si>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</si>
  <si>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</si>
  <si>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</si>
  <si>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</si>
  <si>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</si>
  <si>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</si>
  <si>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</si>
  <si>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</si>
  <si>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</si>
  <si>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</si>
  <si>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</si>
  <si>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</si>
  <si>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</si>
  <si>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</si>
  <si>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</si>
  <si>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</si>
  <si>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</si>
  <si>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</si>
  <si>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</si>
  <si>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</si>
  <si>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</si>
  <si>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</si>
  <si>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</si>
  <si>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</si>
  <si>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</si>
  <si>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</si>
  <si>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</si>
  <si>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</si>
  <si>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</si>
  <si>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</si>
  <si>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</si>
  <si>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</si>
  <si>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</si>
  <si>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</si>
  <si>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</si>
  <si>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</si>
  <si>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</si>
  <si>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</si>
  <si>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</si>
  <si>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</si>
  <si>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</si>
  <si>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</si>
  <si>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</si>
  <si>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</si>
  <si>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</si>
  <si>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</si>
  <si>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</si>
  <si>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</si>
  <si>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</si>
  <si>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</si>
  <si>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</si>
  <si>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</si>
  <si>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</si>
  <si>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</si>
  <si>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</si>
  <si>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</si>
  <si>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</si>
  <si>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</si>
  <si>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</si>
  <si>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</si>
  <si>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</si>
  <si>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</si>
  <si>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</si>
  <si>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</si>
  <si>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</si>
  <si>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</si>
  <si>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</si>
  <si>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</si>
  <si>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</si>
  <si>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</si>
  <si>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</si>
  <si>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</si>
  <si>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</si>
  <si>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</si>
  <si>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</si>
  <si>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</si>
  <si>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</si>
  <si>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</si>
  <si>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</si>
  <si>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</si>
  <si>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</si>
  <si>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</si>
  <si>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</si>
  <si>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</si>
  <si>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</si>
  <si>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</si>
  <si>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</si>
  <si>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</si>
  <si>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</si>
  <si>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</si>
  <si>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</si>
  <si>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</si>
  <si>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</si>
  <si>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</si>
  <si>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</si>
  <si>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</si>
  <si>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</si>
  <si>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</si>
  <si>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</si>
  <si>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</si>
  <si>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</si>
  <si>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</si>
  <si>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</si>
  <si>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</si>
  <si>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</si>
  <si>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</si>
  <si>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</si>
  <si>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</si>
  <si>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</si>
  <si>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</si>
  <si>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</si>
  <si>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</si>
  <si>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</si>
  <si>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</si>
  <si>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</si>
  <si>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</si>
  <si>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</si>
  <si>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</si>
  <si>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</si>
  <si>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</si>
  <si>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</si>
  <si>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</si>
  <si>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</si>
  <si>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</si>
  <si>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</si>
  <si>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</si>
  <si>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</si>
  <si>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</si>
  <si>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</si>
  <si>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</si>
  <si>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</si>
  <si>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</si>
  <si>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</si>
  <si>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</si>
  <si>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</si>
  <si>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</si>
  <si>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</si>
  <si>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</si>
  <si>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</si>
  <si>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</si>
  <si>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</si>
  <si>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</si>
  <si>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</si>
  <si>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</si>
  <si>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</si>
  <si>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</si>
  <si>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</si>
  <si>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</si>
  <si>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</si>
  <si>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</si>
  <si>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</si>
  <si>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</si>
  <si>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</si>
  <si>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</si>
  <si>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</si>
  <si>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</si>
  <si>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</si>
  <si>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</si>
  <si>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</si>
  <si>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</si>
  <si>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</si>
  <si>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</si>
  <si>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</si>
  <si>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</si>
  <si>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</si>
  <si>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</si>
  <si>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</si>
  <si>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</si>
  <si>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</si>
  <si>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</si>
  <si>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</si>
  <si>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</si>
  <si>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</si>
  <si>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</si>
  <si>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</si>
  <si>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</si>
  <si>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</si>
  <si>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</si>
  <si>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</si>
  <si>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</si>
  <si>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</si>
  <si>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</si>
  <si>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</si>
  <si>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</si>
  <si>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</si>
  <si>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</si>
  <si>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</si>
  <si>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</si>
  <si>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</si>
  <si>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</si>
  <si>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</si>
  <si>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</si>
  <si>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</si>
  <si>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</si>
  <si>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</si>
  <si>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</si>
  <si>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</si>
  <si>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</si>
  <si>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</si>
  <si>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</si>
  <si>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</si>
  <si>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</si>
  <si>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</si>
  <si>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</si>
  <si>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</si>
  <si>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</si>
  <si>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</si>
  <si>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</si>
  <si>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</si>
  <si>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</si>
  <si>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</si>
  <si>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</si>
  <si>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</si>
  <si>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</si>
  <si>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</si>
  <si>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</si>
  <si>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</si>
  <si>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</si>
  <si>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</si>
  <si>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</si>
  <si>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</si>
  <si>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</si>
  <si>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</si>
  <si>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</si>
  <si>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</si>
  <si>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</si>
  <si>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</si>
  <si>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</si>
  <si>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</si>
  <si>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</si>
  <si>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</si>
  <si>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</si>
  <si>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</si>
  <si>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</si>
  <si>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</si>
  <si>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</si>
  <si>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</si>
  <si>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</si>
  <si>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</si>
  <si>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</si>
  <si>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</si>
  <si>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</si>
  <si>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</si>
  <si>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</si>
  <si>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</si>
  <si>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</si>
  <si>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</si>
  <si>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</si>
  <si>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</si>
  <si>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</si>
  <si>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</si>
  <si>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</si>
  <si>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</si>
  <si>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</si>
  <si>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</si>
  <si>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</si>
  <si>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</si>
  <si>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</si>
  <si>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</si>
  <si>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</si>
  <si>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</si>
  <si>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</si>
  <si>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</si>
  <si>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</si>
  <si>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</si>
  <si>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</si>
  <si>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</si>
  <si>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</si>
  <si>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</si>
  <si>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</si>
  <si>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</si>
  <si>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</si>
  <si>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</si>
  <si>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</si>
  <si>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</si>
  <si>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</si>
  <si>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</si>
  <si>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</si>
  <si>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</si>
  <si>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</si>
  <si>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</si>
  <si>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</si>
  <si>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</si>
  <si>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</si>
  <si>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</si>
  <si>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</si>
  <si>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</si>
  <si>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</si>
  <si>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</si>
  <si>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</si>
  <si>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</si>
  <si>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</si>
  <si>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</si>
  <si>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</si>
  <si>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</si>
  <si>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</si>
  <si>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</si>
  <si>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</si>
  <si>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</si>
  <si>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</si>
  <si>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</si>
  <si>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</si>
  <si>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</si>
  <si>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</si>
  <si>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</si>
  <si>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</si>
  <si>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</si>
  <si>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</si>
  <si>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</si>
  <si>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</si>
  <si>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</si>
  <si>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</si>
  <si>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</si>
  <si>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</si>
  <si>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</si>
  <si>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</si>
  <si>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</si>
  <si>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</si>
  <si>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</si>
  <si>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</si>
  <si>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</si>
  <si>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</si>
  <si>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</si>
  <si>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</si>
  <si>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</si>
  <si>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</si>
  <si>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</si>
  <si>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</si>
  <si>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</si>
  <si>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</si>
  <si>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</si>
  <si>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</si>
  <si>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</si>
  <si>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</si>
  <si>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</si>
  <si>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</si>
  <si>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</si>
  <si>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</si>
  <si>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</si>
  <si>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</si>
  <si>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</si>
  <si>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</si>
  <si>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</si>
  <si>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</si>
  <si>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</si>
  <si>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</si>
  <si>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</si>
  <si>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</si>
  <si>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</si>
  <si>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</si>
  <si>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</si>
  <si>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</si>
  <si>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</si>
  <si>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</si>
  <si>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</si>
  <si>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</si>
  <si>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</si>
  <si>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</si>
  <si>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</si>
  <si>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</si>
  <si>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</si>
  <si>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</si>
  <si>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</si>
  <si>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</si>
  <si>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</si>
  <si>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</si>
  <si>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</si>
  <si>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</si>
  <si>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</si>
  <si>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</si>
  <si>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</si>
  <si>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</si>
  <si>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</si>
  <si>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</si>
  <si>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</si>
  <si>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</si>
  <si>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</si>
  <si>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</si>
  <si>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</si>
  <si>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</si>
  <si>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</si>
  <si>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</si>
  <si>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</si>
  <si>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</si>
  <si>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</si>
  <si>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</si>
  <si>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</si>
  <si>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</si>
  <si>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</si>
  <si>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</si>
  <si>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</si>
  <si>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</si>
  <si>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</si>
  <si>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</si>
  <si>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</si>
  <si>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</si>
  <si>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</si>
  <si>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</si>
  <si>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</si>
  <si>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</si>
  <si>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</si>
  <si>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</si>
  <si>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</si>
  <si>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</si>
  <si>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</si>
  <si>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</si>
  <si>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</si>
  <si>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</si>
  <si>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</si>
  <si>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</si>
  <si>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</si>
  <si>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</si>
  <si>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</si>
  <si>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</si>
  <si>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</si>
  <si>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</si>
  <si>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</si>
  <si>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</si>
  <si>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</si>
  <si>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</si>
  <si>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</si>
  <si>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</si>
  <si>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</si>
  <si>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</si>
  <si>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</si>
  <si>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</si>
  <si>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</si>
  <si>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</si>
  <si>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</si>
  <si>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</si>
  <si>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</si>
  <si>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</si>
  <si>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</si>
  <si>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</si>
  <si>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</si>
  <si>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</si>
  <si>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</si>
  <si>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</si>
  <si>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</si>
  <si>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</si>
  <si>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</si>
  <si>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</si>
  <si>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</si>
  <si>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</si>
  <si>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</si>
  <si>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</si>
  <si>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</si>
  <si>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</si>
  <si>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</si>
  <si>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</si>
  <si>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</si>
  <si>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</si>
  <si>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</si>
  <si>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</si>
  <si>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</si>
  <si>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</si>
  <si>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</si>
  <si>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</si>
  <si>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</si>
  <si>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</si>
  <si>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</si>
  <si>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</si>
  <si>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</si>
  <si>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</si>
  <si>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</si>
  <si>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</si>
  <si>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</si>
  <si>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</si>
  <si>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</si>
  <si>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</si>
  <si>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</si>
  <si>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</si>
  <si>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</si>
  <si>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</si>
  <si>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</si>
  <si>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</si>
  <si>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</si>
  <si>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</si>
  <si>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</si>
  <si>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</si>
  <si>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</si>
  <si>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</si>
  <si>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</si>
  <si>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</si>
  <si>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</si>
  <si>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</si>
  <si>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</si>
  <si>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</si>
  <si>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</si>
  <si>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</si>
  <si>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</si>
  <si>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</si>
  <si>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</si>
  <si>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</si>
  <si>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</si>
  <si>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</si>
  <si>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</si>
  <si>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</si>
  <si>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</si>
  <si>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</si>
  <si>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</si>
  <si>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</si>
  <si>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</si>
  <si>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</si>
  <si>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</si>
  <si>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</si>
  <si>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</si>
  <si>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</si>
  <si>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</si>
  <si>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</si>
  <si>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</si>
  <si>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</si>
  <si>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</si>
  <si>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</si>
  <si>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</si>
  <si>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</si>
  <si>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</si>
  <si>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</si>
  <si>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</si>
  <si>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</si>
  <si>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</si>
  <si>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</si>
  <si>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</si>
  <si>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</si>
  <si>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</si>
  <si>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</si>
  <si>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</si>
  <si>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</si>
  <si>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</si>
  <si>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</si>
  <si>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</si>
  <si>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</si>
  <si>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</si>
  <si>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</si>
  <si>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</si>
  <si>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</si>
  <si>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</si>
  <si>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</si>
  <si>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</si>
  <si>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</si>
  <si>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</si>
  <si>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</si>
  <si>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</si>
  <si>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</si>
  <si>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</si>
  <si>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</si>
  <si>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</si>
  <si>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</si>
  <si>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</si>
  <si>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</si>
  <si>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</si>
  <si>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</si>
  <si>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</si>
  <si>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</si>
  <si>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</si>
  <si>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</si>
  <si>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</si>
  <si>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</si>
  <si>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</si>
  <si>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</si>
  <si>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</si>
  <si>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</si>
  <si>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</si>
  <si>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</si>
  <si>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</si>
  <si>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</si>
  <si>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</si>
  <si>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</si>
  <si>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</si>
  <si>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</si>
  <si>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</si>
  <si>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</si>
  <si>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</si>
  <si>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</si>
  <si>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</si>
  <si>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</si>
  <si>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</si>
  <si>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</si>
  <si>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</si>
  <si>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</si>
  <si>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</si>
  <si>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</si>
  <si>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</si>
  <si>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</si>
  <si>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</si>
  <si>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</si>
  <si>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</si>
  <si>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</si>
  <si>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</si>
  <si>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</si>
  <si>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</si>
  <si>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</si>
  <si>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</si>
  <si>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</si>
  <si>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</si>
  <si>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</si>
  <si>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</si>
  <si>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</si>
  <si>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</si>
  <si>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</si>
  <si>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</si>
  <si>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</si>
  <si>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</si>
  <si>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</si>
  <si>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</si>
  <si>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</si>
  <si>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</si>
  <si>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</si>
  <si>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</si>
  <si>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</si>
  <si>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</si>
  <si>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</si>
  <si>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</si>
  <si>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</si>
  <si>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</si>
  <si>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</si>
  <si>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</si>
  <si>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</si>
  <si>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</si>
  <si>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</si>
  <si>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</si>
  <si>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</si>
  <si>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</si>
  <si>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</si>
  <si>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</si>
  <si>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</si>
  <si>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</si>
  <si>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</si>
  <si>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</si>
  <si>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</si>
  <si>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</si>
  <si>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</si>
  <si>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</si>
  <si>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</si>
  <si>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</si>
  <si>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</si>
  <si>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</si>
  <si>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</si>
  <si>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</si>
  <si>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</si>
  <si>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</si>
  <si>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</si>
  <si>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</si>
  <si>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</si>
  <si>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</si>
  <si>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</si>
  <si>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</si>
  <si>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</si>
  <si>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</si>
  <si>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</si>
  <si>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</si>
  <si>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</si>
  <si>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</si>
  <si>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</si>
  <si>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</si>
  <si>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</si>
  <si>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</si>
  <si>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</si>
  <si>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</si>
  <si>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</si>
  <si>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</si>
  <si>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</si>
  <si>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</si>
  <si>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</si>
  <si>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</si>
  <si>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</si>
  <si>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</si>
  <si>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</si>
  <si>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</si>
  <si>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</si>
  <si>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</si>
  <si>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</si>
  <si>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</si>
  <si>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</si>
  <si>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</si>
  <si>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</si>
  <si>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</si>
  <si>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</si>
  <si>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</si>
  <si>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</si>
  <si>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</si>
  <si>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</si>
  <si>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</si>
  <si>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</si>
  <si>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</si>
  <si>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</si>
  <si>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</si>
  <si>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</si>
  <si>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</si>
  <si>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</si>
  <si>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</si>
  <si>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</si>
  <si>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</si>
  <si>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</si>
  <si>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</si>
  <si>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</si>
  <si>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</si>
  <si>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</si>
  <si>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</si>
  <si>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</si>
  <si>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</si>
  <si>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</si>
  <si>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</si>
  <si>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</si>
  <si>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</si>
  <si>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</si>
  <si>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</si>
  <si>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</si>
  <si>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</si>
  <si>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</si>
  <si>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</si>
  <si>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</si>
  <si>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</si>
  <si>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</si>
  <si>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</si>
  <si>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</si>
  <si>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</si>
  <si>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</si>
  <si>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</si>
  <si>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</si>
  <si>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</si>
  <si>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</si>
  <si>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</si>
  <si>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</si>
  <si>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</si>
  <si>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</si>
  <si>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</si>
  <si>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</si>
  <si>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</si>
  <si>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</si>
  <si>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</si>
  <si>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</si>
  <si>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</si>
  <si>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</si>
  <si>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</si>
  <si>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</si>
  <si>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</si>
  <si>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</si>
  <si>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</si>
  <si>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</si>
  <si>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</si>
  <si>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</si>
  <si>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</si>
  <si>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</si>
  <si>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</si>
  <si>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</si>
  <si>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</si>
  <si>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</si>
  <si>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</si>
  <si>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</si>
  <si>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</si>
  <si>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</si>
  <si>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</si>
  <si>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</si>
  <si>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</si>
  <si>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</si>
  <si>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</si>
  <si>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</si>
  <si>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</si>
  <si>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</si>
  <si>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</si>
  <si>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</si>
  <si>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</si>
  <si>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</si>
  <si>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</si>
  <si>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</si>
  <si>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</si>
  <si>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</si>
  <si>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</si>
  <si>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</si>
  <si>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</si>
  <si>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</si>
  <si>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</si>
  <si>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</si>
  <si>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</si>
  <si>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</si>
  <si>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</si>
  <si>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</si>
  <si>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</si>
  <si>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</si>
  <si>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</si>
  <si>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</si>
  <si>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</si>
  <si>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</si>
  <si>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</si>
  <si>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</si>
  <si>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</si>
  <si>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</si>
  <si>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</si>
  <si>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</si>
  <si>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</si>
  <si>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</si>
  <si>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</si>
  <si>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</si>
  <si>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</si>
  <si>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</si>
  <si>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</si>
  <si>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</si>
  <si>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</si>
  <si>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</si>
  <si>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</si>
  <si>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</si>
  <si>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</si>
  <si>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</si>
  <si>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</si>
  <si>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</si>
  <si>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</si>
  <si>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</si>
  <si>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</si>
  <si>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</si>
  <si>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</si>
  <si>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</si>
  <si>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</si>
  <si>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</si>
  <si>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</si>
  <si>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</si>
  <si>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</si>
  <si>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</si>
  <si>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</si>
  <si>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</si>
  <si>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</si>
  <si>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</si>
  <si>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</si>
  <si>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</si>
  <si>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</si>
  <si>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</si>
  <si>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</si>
  <si>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</si>
  <si>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</si>
  <si>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</si>
  <si>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</si>
  <si>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</si>
  <si>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</si>
  <si>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</si>
  <si>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</si>
  <si>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</si>
  <si>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</si>
  <si>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</si>
  <si>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</si>
  <si>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</si>
  <si>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</si>
  <si>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</si>
  <si>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</si>
  <si>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</si>
  <si>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</si>
  <si>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</si>
  <si>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</si>
  <si>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</si>
  <si>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</si>
  <si>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</si>
  <si>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</si>
  <si>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</si>
  <si>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</si>
  <si>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</si>
  <si>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</si>
  <si>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</si>
  <si>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</si>
  <si>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</si>
  <si>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</si>
  <si>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</si>
  <si>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</si>
  <si>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</si>
  <si>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</si>
  <si>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</si>
  <si>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</si>
  <si>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</si>
  <si>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</si>
  <si>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</si>
  <si>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</si>
  <si>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</si>
  <si>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</si>
  <si>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</si>
  <si>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</si>
  <si>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</si>
  <si>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</si>
  <si>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</si>
  <si>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</si>
  <si>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</si>
  <si>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</si>
  <si>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</si>
  <si>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</si>
  <si>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</si>
  <si>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</si>
  <si>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</si>
  <si>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</si>
  <si>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</si>
  <si>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</si>
  <si>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</si>
  <si>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</si>
  <si>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</si>
  <si>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</si>
  <si>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</si>
  <si>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</si>
  <si>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</si>
  <si>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</si>
  <si>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</si>
  <si>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</si>
  <si>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</si>
  <si>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</si>
  <si>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</si>
  <si>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</si>
  <si>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</si>
  <si>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</si>
  <si>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</si>
  <si>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</si>
  <si>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</si>
  <si>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</si>
  <si>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</si>
  <si>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</si>
  <si>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</si>
  <si>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</si>
  <si>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</si>
  <si>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</si>
  <si>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</si>
  <si>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</si>
  <si>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</si>
  <si>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</si>
  <si>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</si>
  <si>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</si>
  <si>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</si>
  <si>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</si>
  <si>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</si>
  <si>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</si>
  <si>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</si>
  <si>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</si>
  <si>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</si>
  <si>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</si>
  <si>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</si>
  <si>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</si>
  <si>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</si>
  <si>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</si>
  <si>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</si>
  <si>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</si>
  <si>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</si>
  <si>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</si>
  <si>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</si>
  <si>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</si>
  <si>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</si>
  <si>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</si>
  <si>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</si>
  <si>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</si>
  <si>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</si>
  <si>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</si>
  <si>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</si>
  <si>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</si>
  <si>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</si>
  <si>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</si>
  <si>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</si>
  <si>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</si>
  <si>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</si>
  <si>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</si>
  <si>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</si>
  <si>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</si>
  <si>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</si>
  <si>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</si>
  <si>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</si>
  <si>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</si>
  <si>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</si>
  <si>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</si>
  <si>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</si>
  <si>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</si>
  <si>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</si>
  <si>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</si>
  <si>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</si>
  <si>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</si>
  <si>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</si>
  <si>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</si>
  <si>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</si>
  <si>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</si>
  <si>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</si>
  <si>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</si>
  <si>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</si>
  <si>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</si>
  <si>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</si>
  <si>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</si>
  <si>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</si>
  <si>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</si>
  <si>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</si>
  <si>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</si>
  <si>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</si>
  <si>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</si>
  <si>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</si>
  <si>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</si>
  <si>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</si>
  <si>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</si>
  <si>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</si>
  <si>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</si>
  <si>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</si>
  <si>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</si>
  <si>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</si>
  <si>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</si>
  <si>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</si>
  <si>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</si>
  <si>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</si>
  <si>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</si>
  <si>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</si>
  <si>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</si>
  <si>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</si>
  <si>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</si>
  <si>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</si>
  <si>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</si>
  <si>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</si>
  <si>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</si>
  <si>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</si>
  <si>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</si>
  <si>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</si>
  <si>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</si>
  <si>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</si>
  <si>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</si>
  <si>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</si>
  <si>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</si>
  <si>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</si>
  <si>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</si>
  <si>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</si>
  <si>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</si>
  <si>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</si>
  <si>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</si>
  <si>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</si>
  <si>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</si>
  <si>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</si>
  <si>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</si>
  <si>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</si>
  <si>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</si>
  <si>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</si>
  <si>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</si>
  <si>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</si>
  <si>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</si>
  <si>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</si>
  <si>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</si>
  <si>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</si>
  <si>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</si>
  <si>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</si>
  <si>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</si>
  <si>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</si>
  <si>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</si>
  <si>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</si>
  <si>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</si>
  <si>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</si>
  <si>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</si>
  <si>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</si>
  <si>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</si>
  <si>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</si>
  <si>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</si>
  <si>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</si>
  <si>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</si>
  <si>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</si>
  <si>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</si>
  <si>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</si>
  <si>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</si>
  <si>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</si>
  <si>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</si>
  <si>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</si>
  <si>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</si>
  <si>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</si>
  <si>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</si>
  <si>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</si>
  <si>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</si>
  <si>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</si>
  <si>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</si>
  <si>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</si>
  <si>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</si>
  <si>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</si>
  <si>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</si>
  <si>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</si>
  <si>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</si>
  <si>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</si>
  <si>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</si>
  <si>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</si>
  <si>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</si>
  <si>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</si>
  <si>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</si>
  <si>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</si>
  <si>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</si>
  <si>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</si>
  <si>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</si>
  <si>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</si>
  <si>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</si>
  <si>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</si>
  <si>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</si>
  <si>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</si>
  <si>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</si>
  <si>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</si>
  <si>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</si>
  <si>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</si>
  <si>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</si>
  <si>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</si>
  <si>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</si>
  <si>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</si>
  <si>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</si>
  <si>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</si>
  <si>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</si>
  <si>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</si>
  <si>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</si>
  <si>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</si>
  <si>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</si>
  <si>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</si>
  <si>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</si>
  <si>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</si>
  <si>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</si>
  <si>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</si>
  <si>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</si>
  <si>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</si>
  <si>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</si>
  <si>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</si>
  <si>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</si>
  <si>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</si>
  <si>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</si>
  <si>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</si>
  <si>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</si>
  <si>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</si>
  <si>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</si>
  <si>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</si>
  <si>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</si>
  <si>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</si>
  <si>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</si>
  <si>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</si>
  <si>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</si>
  <si>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</si>
  <si>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</si>
  <si>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</si>
  <si>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</si>
  <si>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</si>
  <si>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</si>
  <si>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</si>
  <si>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</si>
  <si>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</si>
  <si>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</si>
  <si>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</si>
  <si>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</si>
  <si>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</si>
  <si>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</si>
  <si>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</si>
  <si>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</si>
  <si>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</si>
  <si>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</si>
  <si>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</si>
  <si>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</si>
  <si>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</si>
  <si>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</si>
  <si>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</si>
  <si>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</si>
  <si>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</si>
  <si>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</si>
  <si>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</si>
  <si>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</si>
  <si>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</si>
  <si>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</si>
  <si>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</si>
  <si>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</si>
  <si>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</si>
  <si>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</si>
  <si>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</si>
  <si>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</si>
  <si>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</si>
  <si>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</si>
  <si>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</si>
  <si>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</si>
  <si>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</si>
  <si>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</si>
  <si>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</si>
  <si>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</si>
  <si>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</si>
  <si>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</si>
  <si>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</si>
  <si>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</si>
  <si>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</si>
  <si>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</si>
  <si>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</si>
  <si>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</si>
  <si>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</si>
  <si>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</si>
  <si>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</si>
  <si>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</si>
  <si>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</si>
  <si>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</si>
  <si>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</si>
  <si>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</si>
  <si>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</si>
  <si>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</si>
  <si>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</si>
  <si>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</si>
  <si>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</si>
  <si>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</si>
  <si>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</si>
  <si>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</si>
  <si>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</si>
  <si>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</si>
  <si>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</si>
  <si>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</si>
  <si>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</si>
  <si>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</si>
  <si>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</si>
  <si>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</si>
  <si>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</si>
  <si>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</si>
  <si>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</si>
  <si>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</si>
  <si>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</si>
  <si>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</si>
  <si>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</si>
  <si>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</si>
  <si>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</si>
  <si>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</si>
  <si>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</si>
  <si>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</si>
  <si>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</si>
  <si>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</si>
  <si>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</si>
  <si>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</si>
  <si>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</si>
  <si>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</si>
  <si>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</si>
  <si>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</si>
  <si>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</si>
  <si>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</si>
  <si>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</si>
  <si>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</si>
  <si>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</si>
  <si>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</si>
  <si>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</si>
  <si>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</si>
  <si>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</si>
  <si>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</si>
  <si>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</si>
  <si>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</si>
  <si>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</si>
  <si>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</si>
  <si>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</si>
  <si>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</si>
  <si>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</si>
  <si>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</si>
  <si>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</si>
  <si>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</si>
  <si>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</si>
  <si>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</si>
  <si>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</si>
  <si>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</si>
  <si>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</si>
  <si>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</si>
  <si>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</si>
  <si>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</si>
  <si>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</si>
  <si>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</si>
  <si>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</si>
  <si>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</si>
  <si>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</si>
  <si>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</si>
  <si>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</si>
  <si>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</si>
  <si>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</si>
  <si>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</si>
  <si>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</si>
  <si>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</si>
  <si>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</si>
  <si>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</si>
  <si>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</si>
  <si>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</si>
  <si>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</si>
  <si>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</si>
  <si>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</si>
  <si>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</si>
  <si>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</si>
  <si>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</si>
  <si>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</si>
  <si>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</si>
  <si>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</si>
  <si>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</si>
  <si>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</si>
  <si>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</si>
  <si>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</si>
  <si>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</si>
  <si>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</si>
  <si>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</si>
  <si>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</si>
  <si>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</si>
  <si>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</si>
  <si>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</si>
  <si>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</si>
  <si>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</si>
  <si>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</si>
  <si>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</si>
  <si>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</si>
  <si>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</si>
  <si>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</si>
  <si>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</si>
  <si>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</si>
  <si>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</si>
  <si>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</si>
  <si>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</si>
  <si>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</si>
  <si>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</si>
  <si>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</si>
  <si>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</si>
  <si>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</si>
  <si>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</si>
  <si>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</si>
  <si>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</si>
  <si>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</si>
  <si>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</si>
  <si>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</si>
  <si>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</si>
  <si>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</si>
  <si>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</si>
  <si>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</si>
  <si>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</si>
  <si>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</si>
  <si>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</si>
  <si>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</si>
  <si>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</si>
  <si>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</si>
  <si>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</si>
  <si>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</si>
  <si>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</si>
  <si>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</si>
  <si>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</si>
  <si>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</si>
  <si>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</si>
  <si>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</si>
  <si>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</si>
  <si>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</si>
  <si>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</si>
  <si>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</si>
  <si>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</si>
  <si>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</si>
  <si>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</si>
  <si>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</si>
  <si>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</si>
  <si>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</si>
  <si>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</si>
  <si>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</si>
  <si>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</si>
  <si>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</si>
  <si>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</si>
  <si>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</si>
  <si>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</si>
  <si>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</si>
  <si>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</si>
  <si>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</si>
  <si>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</si>
  <si>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</si>
  <si>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</si>
  <si>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</si>
  <si>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</si>
  <si>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</si>
  <si>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</si>
  <si>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</si>
  <si>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</si>
  <si>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</si>
  <si>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</si>
  <si>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</si>
  <si>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</si>
  <si>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</si>
  <si>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</si>
  <si>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</si>
  <si>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</si>
  <si>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</si>
  <si>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</si>
  <si>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</si>
  <si>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</si>
  <si>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</si>
  <si>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</si>
  <si>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</si>
  <si>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</si>
  <si>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</si>
  <si>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</si>
  <si>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</si>
  <si>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</si>
  <si>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</si>
  <si>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</si>
  <si>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</si>
  <si>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</si>
  <si>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</si>
  <si>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</si>
  <si>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</si>
  <si>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</si>
  <si>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</si>
  <si>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</si>
  <si>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</si>
  <si>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</si>
  <si>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</si>
  <si>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</si>
  <si>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</si>
  <si>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</si>
  <si>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</si>
  <si>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</si>
  <si>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</si>
  <si>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</si>
  <si>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</si>
  <si>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</si>
  <si>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</si>
  <si>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</si>
  <si>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</si>
  <si>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</si>
  <si>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</si>
  <si>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</si>
  <si>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</si>
  <si>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</si>
  <si>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</si>
  <si>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</si>
  <si>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</si>
  <si>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</si>
  <si>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</si>
  <si>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</si>
  <si>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</si>
  <si>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</si>
  <si>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</si>
  <si>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</si>
  <si>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</si>
  <si>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</si>
  <si>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</si>
  <si>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</si>
  <si>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</si>
  <si>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</si>
  <si>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</si>
  <si>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</si>
  <si>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</si>
  <si>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</si>
  <si>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</si>
  <si>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</si>
  <si>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</si>
  <si>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</si>
  <si>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</si>
  <si>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</si>
  <si>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</si>
  <si>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</si>
  <si>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</si>
  <si>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</si>
  <si>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</si>
  <si>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</si>
  <si>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</si>
  <si>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</si>
  <si>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</si>
  <si>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</si>
  <si>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</si>
  <si>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</si>
  <si>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</si>
  <si>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</si>
  <si>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</si>
  <si>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</si>
  <si>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</si>
  <si>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</si>
  <si>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</si>
  <si>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</si>
  <si>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</si>
  <si>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</si>
  <si>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</si>
  <si>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</si>
  <si>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</si>
  <si>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</si>
  <si>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</si>
  <si>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</si>
  <si>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</si>
  <si>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</si>
  <si>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</si>
  <si>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</si>
  <si>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</si>
  <si>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</si>
  <si>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</si>
  <si>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</si>
  <si>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</si>
  <si>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</si>
  <si>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</si>
  <si>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</si>
  <si>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</si>
  <si>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</si>
  <si>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</si>
  <si>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</si>
  <si>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</si>
  <si>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</si>
  <si>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</si>
  <si>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</si>
  <si>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</si>
  <si>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</si>
  <si>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</si>
  <si>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</si>
  <si>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</si>
  <si>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</si>
  <si>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</si>
  <si>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</si>
  <si>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</si>
  <si>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</si>
  <si>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</si>
  <si>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</si>
  <si>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</si>
  <si>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</si>
  <si>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</si>
  <si>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</si>
  <si>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</si>
  <si>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</si>
  <si>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</si>
  <si>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</si>
  <si>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</si>
  <si>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</si>
  <si>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</si>
  <si>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</si>
  <si>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</si>
  <si>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</si>
  <si>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</si>
  <si>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</si>
  <si>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</si>
  <si>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</si>
  <si>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</si>
  <si>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</si>
  <si>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</si>
  <si>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</si>
  <si>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</si>
  <si>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</si>
  <si>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</si>
  <si>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</si>
  <si>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</si>
  <si>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</si>
  <si>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</si>
  <si>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</si>
  <si>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</si>
  <si>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</si>
  <si>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</si>
  <si>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</si>
  <si>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</si>
  <si>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</si>
  <si>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</si>
  <si>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</si>
  <si>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</si>
  <si>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</si>
  <si>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</si>
  <si>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</si>
  <si>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</si>
  <si>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</si>
  <si>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</si>
  <si>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</si>
  <si>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</si>
  <si>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</si>
  <si>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</si>
  <si>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</si>
  <si>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</si>
  <si>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</si>
  <si>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</si>
  <si>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</si>
  <si>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</si>
  <si>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</si>
  <si>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</si>
  <si>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</si>
  <si>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</si>
  <si>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</si>
  <si>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</si>
  <si>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</si>
  <si>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</si>
  <si>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</si>
  <si>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</si>
  <si>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</si>
  <si>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</si>
  <si>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</si>
  <si>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</si>
  <si>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</si>
  <si>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</si>
  <si>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</si>
  <si>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</si>
  <si>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</si>
  <si>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</si>
  <si>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</si>
  <si>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</si>
  <si>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</si>
  <si>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</si>
  <si>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</si>
  <si>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</si>
  <si>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</si>
  <si>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</si>
  <si>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</si>
  <si>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</si>
  <si>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</si>
  <si>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</si>
  <si>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</si>
  <si>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</si>
  <si>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</si>
  <si>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</si>
  <si>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</si>
  <si>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</si>
  <si>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</si>
  <si>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</si>
  <si>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</si>
  <si>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</si>
  <si>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</si>
  <si>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</si>
  <si>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</si>
  <si>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</si>
  <si>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</si>
  <si>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</si>
  <si>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</si>
  <si>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</si>
  <si>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</si>
  <si>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</si>
  <si>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</si>
  <si>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</si>
  <si>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</si>
  <si>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</si>
  <si>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</si>
  <si>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</si>
  <si>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</si>
  <si>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</si>
  <si>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</si>
  <si>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</si>
  <si>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</si>
  <si>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</si>
  <si>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</si>
  <si>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</si>
  <si>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</si>
  <si>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</si>
  <si>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</si>
  <si>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</si>
  <si>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</si>
  <si>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</si>
  <si>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</si>
  <si>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</si>
  <si>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</si>
  <si>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</si>
  <si>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</si>
  <si>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</si>
  <si>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</si>
  <si>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</si>
  <si>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</si>
  <si>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</si>
  <si>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</si>
  <si>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</si>
  <si>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</si>
  <si>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</si>
  <si>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</si>
  <si>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</si>
  <si>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</si>
  <si>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</si>
  <si>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</si>
  <si>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</si>
  <si>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</si>
  <si>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</si>
  <si>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</si>
  <si>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</si>
  <si>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</si>
  <si>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</si>
  <si>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</si>
  <si>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</si>
  <si>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</si>
  <si>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</si>
  <si>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</si>
  <si>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</si>
  <si>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</si>
  <si>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</si>
  <si>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</si>
  <si>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</si>
  <si>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</si>
  <si>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</si>
  <si>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</si>
  <si>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</si>
  <si>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</si>
  <si>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</si>
  <si>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</si>
  <si>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</si>
  <si>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</si>
  <si>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</si>
  <si>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</si>
  <si>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</si>
  <si>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</si>
  <si>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</si>
  <si>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</si>
  <si>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</si>
  <si>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</si>
  <si>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</si>
  <si>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</si>
  <si>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</si>
  <si>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</si>
  <si>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</si>
  <si>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</si>
  <si>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</si>
  <si>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</si>
  <si>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</si>
  <si>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</si>
  <si>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</si>
  <si>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</si>
  <si>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</si>
  <si>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</si>
  <si>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</si>
  <si>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</si>
  <si>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</si>
  <si>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</si>
  <si>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</si>
  <si>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</si>
  <si>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</si>
  <si>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</si>
  <si>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</si>
  <si>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</si>
  <si>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</si>
  <si>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</si>
  <si>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</si>
  <si>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</si>
  <si>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</si>
  <si>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</si>
  <si>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</si>
  <si>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</si>
  <si>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</si>
  <si>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</si>
  <si>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</si>
  <si>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</si>
  <si>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</si>
  <si>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</si>
  <si>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</si>
  <si>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</si>
  <si>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</si>
  <si>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</si>
  <si>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</si>
  <si>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</si>
  <si>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</si>
  <si>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</si>
  <si>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</si>
  <si>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</si>
  <si>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</si>
  <si>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</si>
  <si>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</si>
  <si>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</si>
  <si>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</si>
  <si>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</si>
  <si>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</si>
  <si>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</si>
  <si>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</si>
  <si>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</si>
  <si>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</si>
  <si>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</si>
  <si>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</si>
  <si>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</si>
  <si>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</si>
  <si>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</si>
  <si>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</si>
  <si>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</si>
  <si>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</si>
  <si>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</si>
  <si>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</si>
  <si>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</si>
  <si>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</si>
  <si>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</si>
  <si>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</si>
  <si>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</si>
  <si>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</si>
  <si>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</si>
  <si>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</si>
  <si>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</si>
  <si>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</si>
  <si>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</si>
  <si>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</si>
  <si>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</si>
  <si>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</si>
  <si>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</si>
  <si>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</si>
  <si>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</si>
  <si>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</si>
  <si>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</si>
  <si>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</si>
  <si>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</si>
  <si>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</si>
  <si>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</si>
  <si>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</si>
  <si>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</si>
  <si>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</si>
  <si>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</si>
  <si>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</si>
  <si>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</si>
  <si>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</si>
  <si>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</si>
  <si>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</si>
  <si>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</si>
  <si>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</si>
  <si>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</si>
  <si>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</si>
  <si>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</si>
  <si>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</si>
  <si>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</si>
  <si>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</si>
  <si>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</si>
  <si>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</si>
  <si>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</si>
  <si>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</si>
  <si>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</si>
  <si>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</si>
  <si>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</si>
  <si>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</si>
  <si>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</si>
  <si>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</si>
  <si>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</si>
  <si>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</si>
  <si>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</si>
  <si>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</si>
  <si>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</si>
  <si>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</si>
  <si>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</si>
  <si>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</si>
  <si>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</si>
  <si>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</si>
  <si>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</si>
  <si>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</si>
  <si>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</si>
  <si>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</si>
  <si>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</si>
  <si>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</si>
  <si>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</si>
  <si>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</si>
  <si>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</si>
  <si>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</si>
  <si>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</si>
  <si>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</si>
  <si>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</si>
  <si>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</si>
  <si>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</si>
  <si>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</si>
  <si>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</si>
  <si>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</si>
  <si>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</si>
  <si>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</si>
  <si>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</si>
  <si>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</si>
  <si>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</si>
  <si>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</si>
  <si>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</si>
  <si>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</si>
  <si>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</si>
  <si>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</si>
  <si>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</si>
  <si>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</si>
  <si>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</si>
  <si>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</si>
  <si>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</si>
  <si>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</si>
  <si>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</si>
  <si>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</si>
  <si>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</si>
  <si>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</si>
  <si>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</si>
  <si>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</si>
  <si>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</si>
  <si>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</si>
  <si>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</si>
  <si>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</si>
  <si>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</si>
  <si>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</si>
  <si>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</si>
  <si>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</si>
  <si>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</si>
  <si>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</si>
  <si>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</si>
  <si>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</si>
  <si>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</si>
  <si>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</si>
  <si>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</si>
  <si>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</si>
  <si>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</si>
  <si>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</si>
  <si>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</si>
  <si>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</si>
  <si>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</si>
  <si>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</si>
  <si>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</si>
  <si>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</si>
  <si>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</si>
  <si>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</si>
  <si>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</si>
  <si>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</si>
  <si>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</si>
  <si>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</si>
  <si>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</si>
  <si>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</si>
  <si>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</si>
  <si>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</si>
  <si>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</si>
  <si>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</si>
  <si>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</si>
  <si>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</si>
  <si>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</si>
  <si>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</si>
  <si>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</si>
  <si>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</si>
  <si>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</si>
  <si>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</si>
  <si>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</si>
  <si>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</si>
  <si>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</si>
  <si>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</si>
  <si>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</si>
  <si>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</si>
  <si>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</si>
  <si>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</si>
  <si>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</si>
  <si>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</si>
  <si>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</si>
  <si>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</si>
  <si>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</si>
  <si>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</si>
  <si>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</si>
  <si>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</si>
  <si>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</si>
  <si>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</si>
  <si>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</si>
  <si>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</si>
  <si>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</si>
  <si>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</si>
  <si>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</si>
  <si>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</si>
  <si>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</si>
  <si>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</si>
  <si>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</si>
  <si>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</si>
  <si>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</si>
  <si>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</si>
  <si>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</si>
  <si>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</si>
  <si>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</si>
  <si>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</si>
  <si>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</si>
  <si>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</si>
  <si>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</si>
  <si>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</si>
  <si>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</si>
  <si>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</si>
  <si>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</si>
  <si>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</si>
  <si>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</si>
  <si>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</si>
  <si>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</si>
  <si>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</si>
  <si>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</si>
  <si>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</si>
  <si>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</si>
  <si>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</si>
  <si>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</si>
  <si>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</si>
  <si>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</si>
  <si>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</si>
  <si>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</si>
  <si>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</si>
  <si>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</si>
  <si>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</si>
  <si>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</si>
  <si>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</si>
  <si>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</si>
  <si>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</si>
  <si>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</si>
  <si>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</si>
  <si>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</si>
  <si>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</si>
  <si>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</si>
  <si>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</si>
  <si>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</si>
  <si>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</si>
  <si>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</si>
  <si>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</si>
  <si>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</si>
  <si>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</si>
  <si>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</si>
  <si>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</si>
  <si>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</si>
  <si>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</si>
  <si>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</si>
  <si>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</si>
  <si>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</si>
  <si>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</si>
  <si>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</si>
  <si>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</si>
  <si>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</si>
  <si>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</si>
  <si>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</si>
  <si>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</si>
  <si>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</si>
  <si>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</si>
  <si>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</si>
  <si>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</si>
  <si>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</si>
  <si>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</si>
  <si>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</si>
  <si>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</si>
  <si>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</si>
  <si>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</si>
  <si>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</si>
  <si>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</si>
  <si>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</si>
  <si>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</si>
  <si>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</si>
  <si>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</si>
  <si>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</si>
  <si>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</si>
  <si>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</si>
  <si>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</si>
  <si>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</si>
  <si>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</si>
  <si>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</si>
  <si>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</si>
  <si>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</si>
  <si>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</si>
  <si>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</si>
  <si>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</si>
  <si>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</si>
  <si>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</si>
  <si>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</si>
  <si>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</si>
  <si>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</si>
  <si>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</si>
  <si>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</si>
  <si>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</si>
  <si>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</si>
  <si>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</si>
  <si>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</si>
  <si>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</si>
  <si>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</si>
  <si>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</si>
  <si>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</si>
  <si>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</si>
  <si>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</si>
  <si>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</si>
  <si>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</si>
  <si>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</si>
  <si>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</si>
  <si>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</si>
  <si>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</si>
  <si>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</si>
  <si>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</si>
  <si>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</si>
  <si>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</si>
  <si>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</si>
  <si>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</si>
  <si>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</si>
  <si>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</si>
  <si>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</si>
  <si>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</si>
  <si>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</si>
  <si>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</si>
  <si>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</si>
  <si>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</si>
  <si>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</si>
  <si>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</si>
  <si>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</si>
  <si>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</si>
  <si>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</si>
  <si>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</si>
  <si>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</si>
  <si>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</si>
  <si>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</si>
  <si>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</si>
  <si>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</si>
  <si>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</si>
  <si>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</si>
  <si>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</si>
  <si>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</si>
  <si>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</si>
  <si>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</si>
  <si>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</si>
  <si>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</si>
  <si>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</si>
  <si>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</si>
  <si>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</si>
  <si>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</si>
  <si>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</si>
  <si>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</si>
  <si>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</si>
  <si>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</si>
  <si>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</si>
  <si>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</si>
  <si>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</si>
  <si>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</si>
  <si>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</si>
  <si>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</si>
  <si>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</si>
  <si>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</si>
  <si>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</si>
  <si>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</si>
  <si>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</si>
  <si>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</si>
  <si>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</si>
  <si>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</si>
  <si>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</si>
  <si>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</si>
  <si>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</si>
  <si>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</si>
  <si>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</si>
  <si>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</si>
  <si>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</si>
  <si>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</si>
  <si>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</si>
  <si>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</si>
  <si>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</si>
  <si>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</si>
  <si>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</si>
  <si>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</si>
  <si>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</si>
  <si>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</si>
  <si>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</si>
  <si>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</si>
  <si>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</si>
  <si>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</si>
  <si>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</si>
  <si>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</si>
  <si>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</si>
  <si>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</si>
  <si>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</si>
  <si>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</si>
  <si>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</si>
  <si>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</si>
  <si>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</si>
  <si>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</si>
  <si>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</si>
  <si>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</si>
  <si>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</si>
  <si>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</si>
  <si>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</si>
  <si>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</si>
  <si>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</si>
  <si>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</si>
  <si>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</si>
  <si>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</si>
  <si>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</si>
  <si>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</si>
  <si>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</si>
  <si>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</si>
  <si>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</si>
  <si>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</si>
  <si>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</si>
  <si>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</si>
  <si>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</si>
  <si>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</si>
  <si>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</si>
  <si>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</si>
  <si>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</si>
  <si>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</si>
  <si>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</si>
  <si>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</si>
  <si>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</si>
  <si>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</si>
  <si>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</si>
  <si>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</si>
  <si>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</si>
  <si>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</si>
  <si>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</si>
  <si>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</si>
  <si>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</si>
  <si>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</si>
  <si>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</si>
  <si>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</si>
  <si>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</si>
  <si>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</si>
  <si>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</si>
  <si>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</si>
  <si>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</si>
  <si>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</si>
  <si>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</si>
  <si>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</si>
  <si>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</si>
  <si>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</si>
  <si>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</si>
  <si>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</si>
  <si>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</si>
  <si>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</si>
  <si>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</si>
  <si>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</si>
  <si>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</si>
  <si>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</si>
  <si>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</si>
  <si>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</si>
  <si>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</si>
  <si>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</si>
  <si>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</si>
  <si>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</si>
  <si>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</si>
  <si>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</si>
  <si>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</si>
  <si>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</si>
  <si>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</si>
  <si>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</si>
  <si>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</si>
  <si>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</si>
  <si>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</si>
  <si>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</si>
  <si>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</si>
  <si>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</si>
  <si>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</si>
  <si>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</si>
  <si>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</si>
  <si>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</si>
  <si>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</si>
  <si>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</si>
  <si>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</si>
  <si>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</si>
  <si>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</si>
  <si>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</si>
  <si>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</si>
  <si>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</si>
  <si>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</si>
  <si>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</si>
  <si>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</si>
  <si>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</si>
  <si>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</si>
  <si>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</si>
  <si>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</si>
  <si>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</si>
  <si>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</si>
  <si>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</si>
  <si>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</si>
  <si>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</si>
  <si>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</si>
  <si>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</si>
  <si>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</si>
  <si>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</si>
  <si>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</si>
  <si>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</si>
  <si>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</si>
  <si>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</si>
  <si>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</si>
  <si>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</si>
  <si>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</si>
  <si>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</si>
  <si>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</si>
  <si>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</si>
  <si>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</si>
  <si>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</si>
  <si>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</si>
  <si>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</si>
  <si>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</si>
  <si>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</si>
  <si>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</si>
  <si>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</si>
  <si>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</si>
  <si>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</si>
  <si>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</si>
  <si>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</si>
  <si>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</si>
  <si>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</si>
  <si>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</si>
  <si>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</si>
  <si>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</si>
  <si>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</si>
  <si>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</si>
  <si>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</si>
  <si>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</si>
  <si>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</si>
  <si>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</si>
  <si>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</si>
  <si>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</si>
  <si>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</si>
  <si>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</si>
  <si>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</si>
  <si>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</si>
  <si>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</si>
  <si>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</si>
  <si>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</si>
  <si>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</si>
  <si>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</si>
  <si>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</si>
  <si>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</si>
  <si>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</si>
  <si>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</si>
  <si>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</si>
  <si>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</si>
  <si>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</si>
  <si>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</si>
  <si>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</si>
  <si>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</si>
  <si>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</si>
  <si>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</si>
  <si>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</si>
  <si>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</si>
  <si>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</si>
  <si>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</si>
  <si>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</si>
  <si>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</si>
  <si>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</si>
  <si>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</si>
  <si>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</si>
  <si>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</si>
  <si>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</si>
  <si>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</si>
  <si>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</si>
  <si>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</si>
  <si>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</si>
  <si>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</si>
  <si>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</si>
  <si>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</si>
  <si>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</si>
  <si>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</si>
  <si>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</si>
  <si>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</si>
  <si>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</si>
  <si>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</si>
  <si>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</si>
  <si>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</si>
  <si>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</si>
  <si>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</si>
  <si>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</si>
  <si>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</si>
  <si>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</si>
  <si>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</si>
  <si>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</si>
  <si>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</si>
  <si>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</si>
  <si>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</si>
  <si>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</si>
  <si>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</si>
  <si>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</si>
  <si>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</si>
  <si>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</si>
  <si>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</si>
  <si>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</si>
  <si>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</si>
  <si>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</si>
  <si>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</si>
  <si>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</si>
  <si>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</si>
  <si>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</si>
  <si>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</si>
  <si>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</si>
  <si>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</si>
  <si>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</si>
  <si>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</si>
  <si>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</si>
  <si>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</si>
  <si>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</si>
  <si>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</si>
  <si>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</si>
  <si>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</si>
  <si>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</si>
  <si>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</si>
  <si>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</si>
  <si>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</si>
  <si>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</si>
  <si>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</si>
  <si>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</si>
  <si>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</si>
  <si>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</si>
  <si>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</si>
  <si>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</si>
  <si>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</si>
  <si>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</si>
  <si>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</si>
  <si>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</si>
  <si>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</si>
  <si>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</si>
  <si>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</si>
  <si>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</si>
  <si>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</si>
  <si>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</si>
  <si>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</si>
  <si>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</si>
  <si>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</si>
  <si>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</si>
  <si>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</si>
  <si>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</si>
  <si>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</si>
  <si>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</si>
  <si>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</si>
  <si>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</si>
  <si>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</si>
  <si>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</si>
  <si>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</si>
  <si>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</si>
  <si>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</si>
  <si>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</si>
  <si>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</si>
  <si>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</si>
  <si>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</si>
  <si>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</si>
  <si>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</si>
  <si>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</si>
  <si>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</si>
  <si>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</si>
  <si>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</si>
  <si>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</si>
  <si>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</si>
  <si>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</si>
  <si>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</si>
  <si>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</si>
  <si>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</si>
  <si>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</si>
  <si>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</si>
  <si>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</si>
  <si>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</si>
  <si>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</si>
  <si>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</si>
  <si>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</si>
  <si>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</si>
  <si>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</si>
  <si>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</si>
  <si>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</si>
  <si>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</si>
  <si>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</si>
  <si>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</si>
  <si>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</si>
  <si>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</si>
  <si>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</si>
  <si>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</si>
  <si>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</si>
  <si>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</si>
  <si>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</si>
  <si>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</si>
  <si>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</si>
  <si>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</si>
  <si>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</si>
  <si>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</si>
  <si>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</si>
  <si>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</si>
  <si>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</si>
  <si>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</si>
  <si>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</si>
  <si>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</si>
  <si>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</si>
  <si>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</si>
  <si>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</si>
  <si>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</si>
  <si>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</si>
  <si>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</si>
  <si>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</si>
  <si>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</si>
  <si>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</si>
  <si>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</si>
  <si>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</si>
  <si>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</si>
  <si>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</si>
  <si>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</si>
  <si>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</si>
  <si>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</si>
  <si>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</si>
  <si>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</si>
  <si>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</si>
  <si>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</si>
  <si>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</si>
  <si>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</si>
  <si>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</si>
  <si>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</si>
  <si>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</si>
  <si>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</si>
  <si>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</si>
  <si>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</si>
  <si>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</si>
  <si>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</si>
  <si>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</si>
  <si>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</si>
  <si>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</si>
  <si>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</si>
  <si>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</si>
  <si>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</si>
  <si>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</si>
  <si>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</si>
  <si>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</si>
  <si>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</si>
  <si>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</si>
  <si>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</si>
  <si>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</si>
  <si>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</si>
  <si>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</si>
  <si>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</si>
  <si>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</si>
  <si>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</si>
  <si>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</si>
  <si>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</si>
  <si>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</si>
  <si>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</si>
  <si>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</si>
  <si>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</si>
  <si>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</si>
  <si>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</si>
  <si>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</si>
  <si>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</si>
  <si>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</si>
  <si>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</si>
  <si>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</si>
  <si>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</si>
  <si>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</si>
  <si>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</si>
  <si>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</si>
  <si>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</si>
  <si>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</si>
  <si>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</si>
  <si>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</si>
  <si>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</si>
  <si>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</si>
  <si>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</si>
  <si>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</si>
  <si>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</si>
  <si>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</si>
  <si>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</si>
  <si>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</si>
  <si>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</si>
  <si>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</si>
  <si>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</si>
  <si>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</si>
  <si>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</si>
  <si>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</si>
  <si>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</si>
  <si>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</si>
  <si>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</si>
  <si>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</si>
  <si>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</si>
  <si>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</si>
  <si>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</si>
  <si>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</si>
  <si>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</si>
  <si>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</si>
  <si>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</si>
  <si>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</si>
  <si>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</si>
  <si>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</si>
  <si>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</si>
  <si>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</si>
  <si>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</si>
  <si>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</si>
  <si>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</si>
  <si>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</si>
  <si>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</si>
  <si>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</si>
  <si>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</si>
  <si>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</si>
  <si>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</si>
  <si>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</si>
  <si>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</si>
  <si>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</si>
  <si>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</si>
  <si>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</si>
  <si>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</si>
  <si>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</si>
  <si>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</si>
  <si>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</si>
  <si>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</si>
  <si>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</si>
  <si>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</si>
  <si>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</si>
  <si>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</si>
  <si>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</si>
  <si>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</si>
  <si>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</si>
  <si>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</si>
  <si>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</si>
  <si>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</si>
  <si>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</si>
  <si>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</si>
  <si>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</si>
  <si>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</si>
  <si>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</si>
  <si>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</si>
  <si>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</si>
  <si>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</si>
  <si>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</si>
  <si>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</si>
  <si>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</si>
  <si>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</si>
  <si>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</si>
  <si>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</si>
  <si>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</si>
  <si>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</si>
  <si>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</si>
  <si>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</si>
  <si>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</si>
  <si>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</si>
  <si>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</si>
  <si>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</si>
  <si>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</si>
  <si>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</si>
  <si>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</si>
  <si>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</si>
  <si>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</si>
  <si>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</si>
  <si>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</si>
  <si>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</si>
  <si>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</si>
  <si>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</si>
  <si>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</si>
  <si>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</si>
  <si>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</si>
  <si>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</si>
  <si>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</si>
  <si>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</si>
  <si>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</si>
  <si>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</si>
  <si>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</si>
  <si>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</si>
  <si>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</si>
  <si>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</si>
  <si>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</si>
  <si>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</si>
  <si>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</si>
  <si>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</si>
  <si>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</si>
  <si>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</si>
  <si>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</si>
  <si>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</si>
  <si>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</si>
  <si>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</si>
  <si>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</si>
  <si>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</si>
  <si>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</si>
  <si>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</si>
  <si>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</si>
  <si>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</si>
  <si>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</si>
  <si>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</si>
  <si>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</si>
  <si>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</si>
  <si>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</si>
  <si>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</si>
  <si>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</si>
  <si>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</si>
  <si>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</si>
  <si>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</si>
  <si>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</si>
  <si>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</si>
  <si>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</si>
  <si>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</si>
  <si>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</si>
  <si>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</si>
  <si>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</si>
  <si>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</si>
  <si>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</si>
  <si>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</si>
  <si>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</si>
  <si>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</si>
  <si>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</si>
  <si>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</si>
  <si>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</si>
  <si>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</si>
  <si>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</si>
  <si>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</si>
  <si>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</si>
  <si>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</si>
  <si>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</si>
  <si>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</si>
  <si>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</si>
  <si>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</si>
  <si>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</si>
  <si>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</si>
  <si>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</si>
  <si>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</si>
  <si>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</si>
  <si>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</si>
  <si>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</si>
  <si>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</si>
  <si>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</si>
  <si>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</si>
  <si>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</si>
  <si>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</si>
  <si>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</si>
  <si>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</si>
  <si>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</si>
  <si>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</si>
  <si>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</si>
  <si>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</si>
  <si>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</si>
  <si>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</si>
  <si>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</si>
  <si>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</si>
  <si>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</si>
  <si>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</si>
  <si>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</si>
  <si>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</si>
  <si>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</si>
  <si>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</si>
  <si>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</si>
  <si>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</si>
  <si>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</si>
  <si>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</si>
  <si>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</si>
  <si>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</si>
  <si>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</si>
  <si>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</si>
  <si>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</si>
  <si>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</si>
  <si>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</si>
  <si>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</si>
  <si>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</si>
  <si>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</si>
  <si>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</si>
  <si>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</si>
  <si>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</si>
  <si>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</si>
  <si>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</si>
  <si>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</si>
  <si>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</si>
  <si>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</si>
  <si>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</si>
  <si>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</si>
  <si>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</si>
  <si>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</si>
  <si>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</si>
  <si>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</si>
  <si>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</si>
  <si>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</si>
  <si>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</si>
  <si>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</si>
  <si>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</si>
  <si>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</si>
  <si>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</si>
  <si>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</si>
  <si>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</si>
  <si>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</si>
  <si>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</si>
  <si>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</si>
  <si>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</si>
  <si>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</si>
  <si>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</si>
  <si>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</si>
  <si>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</si>
  <si>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</si>
  <si>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</si>
  <si>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</si>
  <si>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</si>
  <si>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</si>
  <si>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</si>
  <si>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</si>
  <si>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</si>
  <si>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</si>
  <si>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</si>
  <si>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</si>
  <si>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</si>
  <si>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</si>
  <si>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</si>
  <si>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</si>
  <si>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</si>
  <si>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</si>
  <si>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</si>
  <si>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</si>
  <si>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</si>
  <si>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</si>
  <si>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</si>
  <si>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</si>
  <si>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</si>
  <si>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</si>
  <si>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</si>
  <si>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</si>
  <si>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</si>
  <si>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</si>
  <si>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</si>
  <si>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</si>
  <si>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</si>
  <si>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</si>
  <si>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</si>
  <si>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</si>
  <si>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</si>
  <si>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</si>
  <si>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</si>
  <si>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</si>
  <si>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</si>
  <si>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</si>
  <si>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</si>
  <si>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</si>
  <si>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</si>
  <si>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</si>
  <si>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</si>
  <si>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</si>
  <si>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</si>
  <si>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</si>
  <si>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</si>
  <si>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</si>
  <si>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</si>
  <si>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</si>
  <si>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</si>
  <si>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</si>
  <si>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</si>
  <si>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</si>
  <si>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</si>
  <si>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</si>
  <si>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</si>
  <si>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</si>
  <si>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</si>
  <si>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</si>
  <si>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</si>
  <si>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</si>
  <si>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</si>
  <si>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</si>
  <si>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</si>
  <si>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</si>
  <si>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</si>
  <si>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</si>
  <si>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</si>
  <si>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</si>
  <si>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</si>
  <si>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</si>
  <si>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</si>
  <si>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</si>
  <si>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</si>
  <si>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</si>
  <si>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</si>
  <si>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</si>
  <si>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</si>
  <si>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</si>
  <si>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</si>
  <si>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</si>
  <si>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</si>
  <si>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</si>
  <si>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</si>
  <si>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</si>
  <si>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</si>
  <si>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</si>
  <si>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</si>
  <si>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</si>
  <si>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</si>
  <si>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</si>
  <si>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</si>
  <si>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</si>
  <si>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</si>
  <si>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</si>
  <si>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</si>
  <si>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</si>
  <si>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</si>
  <si>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</si>
  <si>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</si>
  <si>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</si>
  <si>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</si>
  <si>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</si>
  <si>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</si>
  <si>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</si>
  <si>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</si>
  <si>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</si>
  <si>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</si>
  <si>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</si>
  <si>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</si>
  <si>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</si>
  <si>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</si>
  <si>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</si>
  <si>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</si>
  <si>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</si>
  <si>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</si>
  <si>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</si>
  <si>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</si>
  <si>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</si>
  <si>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</si>
  <si>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</si>
  <si>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</si>
  <si>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</si>
  <si>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</si>
  <si>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</si>
  <si>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</si>
  <si>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</si>
  <si>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</si>
  <si>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</si>
  <si>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</si>
  <si>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</si>
  <si>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</si>
  <si>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</si>
  <si>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</si>
  <si>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</si>
  <si>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</si>
  <si>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</si>
  <si>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</si>
  <si>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</si>
  <si>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</si>
  <si>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</si>
  <si>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</si>
  <si>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</si>
  <si>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</si>
  <si>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</si>
  <si>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</si>
  <si>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</si>
  <si>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</si>
  <si>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</si>
  <si>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</si>
  <si>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</si>
  <si>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</si>
  <si>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</si>
  <si>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</si>
  <si>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</si>
  <si>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</si>
  <si>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</si>
  <si>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</si>
  <si>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</si>
  <si>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</si>
  <si>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</si>
  <si>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</si>
  <si>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</si>
  <si>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</si>
  <si>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</si>
  <si>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</si>
  <si>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</si>
  <si>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</si>
  <si>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</si>
  <si>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</si>
  <si>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</si>
  <si>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</si>
  <si>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</si>
  <si>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</si>
  <si>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</si>
  <si>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</si>
  <si>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</si>
  <si>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</si>
  <si>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</si>
  <si>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</si>
  <si>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</si>
  <si>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</si>
  <si>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</si>
  <si>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</si>
  <si>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</si>
  <si>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</si>
  <si>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</si>
  <si>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</si>
  <si>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</si>
  <si>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</si>
  <si>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</si>
  <si>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</si>
  <si>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</si>
  <si>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</si>
  <si>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</si>
  <si>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</si>
  <si>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</si>
  <si>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</si>
  <si>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</si>
  <si>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</si>
  <si>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</si>
  <si>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</si>
  <si>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</si>
  <si>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</si>
  <si>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</si>
  <si>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</si>
  <si>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</si>
  <si>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</si>
  <si>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</si>
  <si>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</si>
  <si>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</si>
  <si>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</si>
  <si>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</si>
  <si>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</si>
  <si>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</si>
  <si>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</si>
  <si>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</si>
  <si>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</si>
  <si>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</si>
  <si>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</si>
  <si>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</si>
  <si>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</si>
  <si>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</si>
  <si>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</si>
  <si>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</si>
  <si>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</si>
  <si>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</si>
  <si>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</si>
  <si>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</si>
  <si>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</si>
  <si>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</si>
  <si>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</si>
  <si>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</si>
  <si>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</si>
  <si>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</si>
  <si>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</si>
  <si>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</si>
  <si>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</si>
  <si>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</si>
  <si>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</si>
  <si>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</si>
  <si>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</si>
  <si>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</si>
  <si>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</si>
  <si>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</si>
  <si>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</si>
  <si>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</si>
  <si>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</si>
  <si>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</si>
  <si>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</si>
  <si>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</si>
  <si>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</si>
  <si>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</si>
  <si>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</si>
  <si>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</si>
  <si>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</si>
  <si>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</si>
  <si>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</si>
  <si>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</si>
  <si>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</si>
  <si>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</si>
  <si>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</si>
  <si>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</si>
  <si>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</si>
  <si>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</si>
  <si>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</si>
  <si>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</si>
  <si>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</si>
  <si>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</si>
  <si>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</si>
  <si>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</si>
  <si>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</si>
  <si>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</si>
  <si>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</si>
  <si>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</si>
  <si>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</si>
  <si>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</si>
  <si>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</si>
  <si>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</si>
  <si>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</si>
  <si>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</si>
  <si>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</si>
  <si>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</si>
  <si>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</si>
  <si>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</si>
  <si>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</si>
  <si>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</si>
  <si>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</si>
  <si>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</si>
  <si>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</si>
  <si>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</si>
  <si>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</si>
  <si>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</si>
  <si>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</si>
  <si>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</si>
  <si>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</si>
  <si>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</si>
  <si>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</si>
  <si>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</si>
  <si>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</si>
  <si>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</si>
  <si>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</si>
  <si>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</si>
  <si>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</si>
  <si>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</si>
  <si>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</si>
  <si>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</si>
  <si>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</si>
  <si>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</si>
  <si>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</si>
  <si>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</si>
  <si>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</si>
  <si>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</si>
  <si>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</si>
  <si>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</si>
  <si>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</si>
  <si>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</si>
  <si>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</si>
  <si>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</si>
  <si>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</si>
  <si>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</si>
  <si>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</si>
  <si>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</si>
  <si>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</si>
  <si>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</si>
  <si>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</si>
  <si>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</si>
  <si>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</si>
  <si>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</si>
  <si>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</si>
  <si>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</si>
  <si>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</si>
  <si>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</si>
  <si>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</si>
  <si>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</si>
  <si>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</si>
  <si>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</si>
  <si>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</si>
  <si>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</si>
  <si>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</si>
  <si>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</si>
  <si>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</si>
  <si>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</si>
  <si>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</si>
  <si>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</si>
  <si>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</si>
  <si>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</si>
  <si>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</si>
  <si>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</si>
  <si>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</si>
  <si>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</si>
  <si>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</si>
  <si>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</si>
  <si>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</si>
  <si>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</si>
  <si>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</si>
  <si>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</si>
  <si>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</si>
  <si>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</si>
  <si>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</si>
  <si>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</si>
  <si>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</si>
  <si>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</si>
  <si>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</si>
  <si>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</si>
  <si>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</si>
  <si>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</si>
  <si>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</si>
  <si>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</si>
  <si>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</si>
  <si>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</si>
  <si>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</si>
  <si>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</si>
  <si>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</si>
  <si>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</si>
  <si>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</si>
  <si>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</si>
  <si>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</si>
  <si>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</si>
  <si>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</si>
  <si>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</si>
  <si>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</si>
  <si>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</si>
  <si>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</si>
  <si>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</si>
  <si>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</si>
  <si>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</si>
  <si>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</si>
  <si>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</si>
  <si>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</si>
  <si>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</si>
  <si>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</si>
  <si>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</si>
  <si>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</si>
  <si>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</si>
  <si>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</si>
  <si>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</si>
  <si>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</si>
  <si>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</si>
  <si>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</si>
  <si>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</si>
  <si>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</si>
  <si>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</si>
  <si>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</si>
  <si>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</si>
  <si>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</si>
  <si>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</si>
  <si>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</si>
  <si>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</si>
  <si>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</si>
  <si>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</si>
  <si>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</si>
  <si>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</si>
  <si>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</si>
  <si>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</si>
  <si>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</si>
  <si>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</si>
  <si>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</si>
  <si>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</si>
  <si>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</si>
  <si>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</si>
  <si>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</si>
  <si>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</si>
  <si>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</si>
  <si>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</si>
  <si>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</si>
  <si>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</si>
  <si>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</si>
  <si>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</si>
  <si>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</si>
  <si>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</si>
  <si>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</si>
  <si>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</si>
  <si>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</si>
  <si>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</si>
  <si>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</si>
  <si>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</si>
  <si>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</si>
  <si>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</si>
  <si>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</si>
  <si>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</si>
  <si>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</si>
  <si>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</si>
  <si>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</si>
  <si>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</si>
  <si>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</si>
  <si>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</si>
  <si>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</si>
  <si>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</si>
  <si>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</si>
  <si>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</si>
  <si>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</si>
  <si>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</si>
  <si>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</si>
  <si>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</si>
  <si>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</si>
  <si>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</si>
  <si>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</si>
  <si>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</si>
  <si>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</si>
  <si>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</si>
  <si>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</si>
  <si>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</si>
  <si>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</si>
  <si>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</si>
  <si>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</si>
  <si>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</si>
  <si>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</si>
  <si>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</si>
  <si>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</si>
  <si>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</si>
  <si>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</si>
  <si>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</si>
  <si>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</si>
  <si>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</si>
  <si>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</si>
  <si>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</si>
  <si>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</si>
  <si>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</si>
  <si>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</si>
  <si>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</si>
  <si>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</si>
  <si>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</si>
  <si>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</si>
  <si>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</si>
  <si>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</si>
  <si>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</si>
  <si>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</si>
  <si>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</si>
  <si>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</si>
  <si>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</si>
  <si>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</si>
  <si>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</si>
  <si>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</si>
  <si>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</si>
  <si>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</si>
  <si>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</si>
  <si>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</si>
  <si>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</si>
  <si>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</si>
  <si>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</si>
  <si>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</si>
  <si>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</si>
  <si>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</si>
  <si>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</si>
  <si>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</si>
  <si>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</si>
  <si>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</si>
  <si>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</si>
  <si>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</si>
  <si>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</si>
  <si>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</si>
  <si>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</si>
  <si>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</si>
  <si>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</si>
  <si>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</si>
  <si>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</si>
  <si>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</si>
  <si>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</si>
  <si>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</si>
  <si>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</si>
  <si>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</si>
  <si>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</si>
  <si>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</si>
  <si>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</si>
  <si>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</si>
  <si>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</si>
  <si>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</si>
  <si>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</si>
  <si>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</si>
  <si>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</si>
  <si>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</si>
  <si>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</si>
  <si>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</si>
  <si>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</si>
  <si>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</si>
  <si>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</si>
  <si>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</si>
  <si>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</si>
  <si>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</si>
  <si>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</si>
  <si>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</si>
  <si>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</si>
  <si>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</si>
  <si>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</si>
  <si>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</si>
  <si>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</si>
  <si>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</si>
  <si>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</si>
  <si>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</si>
  <si>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</si>
  <si>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</si>
  <si>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</si>
  <si>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</si>
  <si>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</si>
  <si>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</si>
  <si>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</si>
  <si>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</si>
  <si>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</si>
  <si>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</si>
  <si>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</si>
  <si>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</si>
  <si>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</si>
  <si>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</si>
  <si>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</si>
  <si>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</si>
  <si>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</si>
  <si>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</si>
  <si>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</si>
  <si>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</si>
  <si>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</si>
  <si>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</si>
  <si>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</si>
  <si>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</si>
  <si>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</si>
  <si>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</si>
  <si>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</si>
  <si>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</si>
  <si>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</si>
  <si>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</si>
  <si>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</si>
  <si>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</si>
  <si>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</si>
  <si>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</si>
  <si>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</si>
  <si>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</si>
  <si>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</si>
  <si>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</si>
  <si>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</si>
  <si>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</si>
  <si>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</si>
  <si>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</si>
  <si>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</si>
  <si>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</si>
  <si>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</si>
  <si>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</si>
  <si>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</si>
  <si>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</si>
  <si>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</si>
  <si>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</si>
  <si>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</si>
  <si>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</si>
  <si>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</si>
  <si>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</si>
  <si>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</si>
  <si>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</si>
  <si>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</si>
  <si>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</si>
  <si>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</si>
  <si>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</si>
  <si>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</si>
  <si>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</si>
  <si>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</si>
  <si>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</si>
  <si>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</si>
  <si>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</si>
  <si>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</si>
  <si>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</si>
  <si>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</si>
  <si>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</si>
  <si>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</si>
  <si>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</si>
  <si>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</si>
  <si>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</si>
  <si>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</si>
  <si>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</si>
  <si>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</si>
  <si>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</si>
  <si>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</si>
  <si>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</si>
  <si>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</si>
  <si>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</si>
  <si>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</si>
  <si>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</si>
  <si>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</si>
  <si>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</si>
  <si>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</si>
  <si>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</si>
  <si>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</si>
  <si>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</si>
  <si>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</si>
  <si>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</si>
  <si>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</si>
  <si>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</si>
  <si>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</si>
  <si>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</si>
  <si>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</si>
  <si>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</si>
  <si>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</si>
  <si>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</si>
  <si>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</si>
  <si>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</si>
  <si>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</si>
  <si>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</si>
  <si>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</si>
  <si>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</si>
  <si>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</si>
  <si>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</si>
  <si>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</si>
  <si>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</si>
  <si>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</si>
  <si>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</si>
  <si>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</si>
  <si>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</si>
  <si>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</si>
  <si>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</si>
  <si>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</si>
  <si>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</si>
  <si>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</si>
  <si>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</si>
  <si>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</si>
  <si>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</si>
  <si>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</si>
  <si>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</si>
  <si>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</si>
  <si>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</si>
  <si>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</si>
  <si>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</si>
  <si>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</si>
  <si>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</si>
  <si>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</si>
  <si>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</si>
  <si>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</si>
  <si>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</si>
  <si>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</si>
  <si>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</si>
  <si>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</si>
  <si>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</si>
  <si>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</si>
  <si>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</si>
  <si>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</si>
  <si>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</si>
  <si>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</si>
  <si>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</si>
  <si>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</si>
  <si>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</si>
  <si>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</si>
  <si>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</si>
  <si>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</si>
  <si>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</si>
  <si>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</si>
  <si>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</si>
  <si>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</si>
  <si>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</si>
  <si>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</si>
  <si>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</si>
  <si>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</si>
  <si>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</si>
  <si>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</si>
  <si>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</si>
  <si>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</si>
  <si>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</si>
  <si>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</si>
  <si>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</si>
  <si>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</si>
  <si>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</si>
  <si>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</si>
  <si>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</si>
  <si>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</si>
  <si>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</si>
  <si>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</si>
  <si>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</si>
  <si>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</si>
  <si>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</si>
  <si>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</si>
  <si>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</si>
  <si>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</si>
  <si>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</si>
  <si>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</si>
  <si>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</si>
  <si>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</si>
  <si>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</si>
  <si>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</si>
  <si>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</si>
  <si>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</si>
  <si>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</si>
  <si>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</si>
  <si>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</si>
  <si>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</si>
  <si>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</si>
  <si>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</si>
  <si>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</si>
  <si>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</si>
  <si>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</si>
  <si>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</si>
  <si>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</si>
  <si>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</si>
  <si>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</si>
  <si>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</si>
  <si>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</si>
  <si>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</si>
  <si>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</si>
  <si>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</si>
  <si>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</si>
  <si>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</si>
  <si>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</si>
  <si>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</si>
  <si>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</si>
  <si>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</si>
  <si>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</si>
  <si>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</si>
  <si>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</si>
  <si>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</si>
  <si>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</si>
  <si>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</si>
  <si>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</si>
  <si>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</si>
  <si>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</si>
  <si>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</si>
  <si>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</si>
  <si>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</si>
  <si>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</si>
  <si>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</si>
  <si>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</si>
  <si>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</si>
  <si>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</si>
  <si>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</si>
  <si>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</si>
  <si>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</si>
  <si>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</si>
  <si>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</si>
  <si>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</si>
  <si>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</si>
  <si>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</si>
  <si>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</si>
  <si>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</si>
  <si>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</si>
  <si>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</si>
  <si>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</si>
  <si>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</si>
  <si>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</si>
  <si>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</si>
  <si>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</si>
  <si>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</si>
  <si>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</si>
  <si>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</si>
  <si>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</si>
  <si>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</si>
  <si>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</si>
  <si>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</si>
  <si>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</si>
  <si>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</si>
  <si>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</si>
  <si>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</si>
  <si>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</si>
  <si>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</si>
  <si>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</si>
  <si>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</si>
  <si>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</si>
  <si>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</si>
  <si>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</si>
  <si>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</si>
  <si>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</si>
  <si>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</si>
  <si>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</si>
  <si>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</si>
  <si>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</si>
  <si>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</si>
  <si>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</si>
  <si>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</si>
  <si>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</si>
  <si>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</si>
  <si>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</si>
  <si>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</si>
  <si>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</si>
  <si>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</si>
  <si>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</si>
  <si>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</si>
  <si>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</si>
  <si>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</si>
  <si>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</si>
  <si>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</si>
  <si>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</si>
  <si>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</si>
  <si>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</si>
  <si>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</si>
  <si>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</si>
  <si>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</si>
  <si>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</si>
  <si>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</si>
  <si>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</si>
  <si>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</si>
  <si>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</si>
  <si>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</si>
  <si>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</si>
  <si>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</si>
  <si>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</si>
  <si>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</si>
  <si>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</si>
  <si>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</si>
  <si>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</si>
  <si>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</si>
  <si>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</si>
  <si>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</si>
  <si>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</si>
  <si>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</si>
  <si>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</si>
  <si>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</si>
  <si>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</si>
  <si>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</si>
  <si>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</si>
  <si>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</si>
  <si>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</si>
  <si>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</si>
  <si>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</si>
  <si>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</si>
  <si>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</si>
  <si>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</si>
  <si>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</si>
  <si>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</si>
  <si>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</si>
  <si>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</si>
  <si>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</si>
  <si>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</si>
  <si>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</si>
  <si>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</si>
  <si>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</si>
  <si>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</si>
  <si>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</si>
  <si>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</si>
  <si>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</si>
  <si>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GRUPO TICAL EL SALVADOR</t>
  </si>
  <si>
    <t>BANCO SALVADOREÑO</t>
  </si>
  <si>
    <t>FERROCENTRO S.A DE C.V.</t>
  </si>
  <si>
    <t>OSCAR HUMBERTO RIVAS</t>
  </si>
  <si>
    <t>ALMACENES VIDRI, S.A.  DE C.V.</t>
  </si>
  <si>
    <t>SPORTSCARS, S.A. DE C.V.</t>
  </si>
  <si>
    <t>TRANSPORTES WALNYS, S.A. DE</t>
  </si>
  <si>
    <t>EPA! , S.A. DE C.V.</t>
  </si>
  <si>
    <t>GRUPO CASTRO ASESORIA</t>
  </si>
  <si>
    <t>MQ SUPLEMENTOS</t>
  </si>
  <si>
    <t>08110901590016</t>
  </si>
  <si>
    <t>VACUNA S.A DE C.V.</t>
  </si>
  <si>
    <t>06142201151032</t>
  </si>
  <si>
    <t>DROGUERIA ALTERNATIVA FARMACEUTICA</t>
  </si>
  <si>
    <t>06141604071016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</si>
  <si>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</si>
  <si>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</si>
  <si>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</si>
  <si>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</si>
  <si>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</si>
  <si>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</si>
  <si>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</si>
  <si>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</si>
  <si>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</si>
  <si>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</si>
  <si>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</si>
  <si>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</si>
  <si>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</si>
  <si>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</si>
  <si>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</si>
  <si>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</si>
  <si>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</si>
  <si>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06141902091038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</si>
  <si>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</si>
  <si>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</si>
  <si>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</si>
  <si>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</si>
  <si>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</si>
  <si>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</si>
  <si>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</si>
  <si>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</si>
  <si>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</si>
  <si>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</si>
  <si>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</si>
  <si>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</si>
  <si>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</si>
  <si>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</si>
  <si>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</si>
  <si>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</si>
  <si>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</si>
  <si>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</si>
  <si>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</si>
  <si>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</si>
  <si>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</si>
  <si>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</si>
  <si>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</si>
  <si>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</si>
  <si>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</si>
  <si>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</si>
  <si>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</si>
  <si>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</si>
  <si>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06142908171021</t>
  </si>
  <si>
    <t>JOPEGALAMB, S.A. DE C.V.</t>
  </si>
  <si>
    <t>05111408191011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</si>
  <si>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</si>
  <si>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</si>
  <si>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</si>
  <si>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</si>
  <si>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</si>
  <si>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</si>
  <si>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</si>
  <si>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</si>
  <si>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</si>
  <si>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</si>
  <si>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</si>
  <si>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</si>
  <si>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</si>
  <si>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</si>
  <si>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</si>
  <si>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</si>
  <si>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</si>
  <si>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</si>
  <si>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</si>
  <si>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</si>
  <si>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</si>
  <si>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</si>
  <si>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</si>
  <si>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</si>
  <si>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</si>
  <si>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</si>
  <si>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</si>
  <si>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</si>
  <si>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</si>
  <si>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</si>
  <si>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</si>
  <si>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</si>
  <si>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</si>
  <si>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</si>
  <si>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</si>
  <si>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</si>
  <si>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</si>
  <si>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</si>
  <si>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</si>
  <si>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</si>
  <si>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</si>
  <si>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</si>
  <si>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</si>
  <si>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</si>
  <si>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</si>
  <si>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</si>
  <si>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</si>
  <si>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</si>
  <si>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</si>
  <si>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</si>
  <si>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</si>
  <si>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</si>
  <si>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</si>
  <si>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</si>
  <si>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</si>
  <si>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</si>
  <si>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</si>
  <si>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</si>
  <si>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</si>
  <si>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</si>
  <si>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</si>
  <si>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</si>
  <si>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</si>
  <si>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</si>
  <si>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</si>
  <si>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</si>
  <si>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</si>
  <si>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</si>
  <si>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</si>
  <si>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</si>
  <si>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</si>
  <si>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</si>
  <si>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</si>
  <si>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</si>
  <si>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</si>
  <si>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</si>
  <si>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</si>
  <si>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</si>
  <si>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</si>
  <si>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</si>
  <si>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</si>
  <si>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</si>
  <si>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</si>
  <si>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</si>
  <si>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</si>
  <si>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</si>
  <si>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</si>
  <si>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</si>
  <si>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</si>
  <si>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</si>
  <si>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</si>
  <si>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</si>
  <si>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</si>
  <si>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</si>
  <si>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</si>
  <si>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</si>
  <si>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</si>
  <si>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</si>
  <si>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</si>
  <si>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</si>
  <si>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</si>
  <si>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</si>
  <si>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</si>
  <si>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</si>
  <si>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06141311121035</t>
  </si>
  <si>
    <t>GAES S.A. DE C.V.</t>
  </si>
  <si>
    <t>04141912741017</t>
  </si>
  <si>
    <t>MARIO WILLIAM GUARDADO GUARDADO</t>
  </si>
  <si>
    <t>106141310941110</t>
  </si>
  <si>
    <t>CENTRO COMERCIAL PLAZA MERLIOT</t>
  </si>
  <si>
    <t>DIGICEL S.A DE C.V.</t>
  </si>
  <si>
    <t>06142011101020</t>
  </si>
  <si>
    <t>TECNO MOVIL, S.A. DE C.V.</t>
  </si>
  <si>
    <t>06141311741092</t>
  </si>
  <si>
    <t>ROSA MIRIAM GONZALEZ DE ROMERO</t>
  </si>
  <si>
    <t>04310608891017</t>
  </si>
  <si>
    <t>SALVADOR ERNESTO GALAN CARDOZA</t>
  </si>
  <si>
    <t>06144712101045</t>
  </si>
  <si>
    <t>GRUPO ISKALI, S.A DE C.V.</t>
  </si>
  <si>
    <t>06142708181073</t>
  </si>
  <si>
    <t>ALOMYA TRADING, S.A DE C.V.</t>
  </si>
  <si>
    <t>06141310941110</t>
  </si>
  <si>
    <t>PLAZA MERLIOT S.A DE C.V.</t>
  </si>
  <si>
    <t>07021801821050</t>
  </si>
  <si>
    <t xml:space="preserve">VASQUEZ NIETO, WILLIAM BALMORE </t>
  </si>
  <si>
    <t>06141903931072</t>
  </si>
  <si>
    <t>MARTINEZ, BALMORE ALEJANDRO</t>
  </si>
  <si>
    <t>06142711121057</t>
  </si>
  <si>
    <t>SUNDAY FUNDAY ENTERTAINMENT, S.A DEC.V.</t>
  </si>
  <si>
    <t>06140409071013</t>
  </si>
  <si>
    <t>INTERMEDIARIOS FINANCIEROS CORPORATIVOS, S.A DEC.V.</t>
  </si>
  <si>
    <t>04292409751011</t>
  </si>
  <si>
    <t>VIDAL HERNANDEZ ERAZO</t>
  </si>
  <si>
    <t>06140801181021</t>
  </si>
  <si>
    <t>IMPORTADORA 1688, S.A DE C.V.</t>
  </si>
  <si>
    <t>06141706141027</t>
  </si>
  <si>
    <t>GRUPO ENDO, S.A DE C.V.</t>
  </si>
  <si>
    <t>15041RESIN846252022</t>
  </si>
  <si>
    <t>22LB000F</t>
  </si>
  <si>
    <t>15041RESIN183252019</t>
  </si>
  <si>
    <t>19BL000C</t>
  </si>
  <si>
    <t>06141003151039</t>
  </si>
  <si>
    <t>HIPER SOLUCIONES, S.A. DE C.V.</t>
  </si>
  <si>
    <t>06142512901086</t>
  </si>
  <si>
    <t>NATALIA CONCEPCION DE MARIA CARRANZA DE GALLEGOS</t>
  </si>
  <si>
    <t>019922138</t>
  </si>
  <si>
    <t>MELVIN SALVADOR RODRIGUEZ DE GONZALEZ</t>
  </si>
  <si>
    <t>05111111041010</t>
  </si>
  <si>
    <t>ADUANERA CERRITOS, S.A. DE C.V.</t>
  </si>
  <si>
    <t>06141310221036</t>
  </si>
  <si>
    <t>INVERSIONES EL ELYON, S.A. DE C.V.</t>
  </si>
  <si>
    <t>06142012121033</t>
  </si>
  <si>
    <t>INVERSIONES ULTRAMAR, S.A. DE C.V.</t>
  </si>
  <si>
    <t>06140307171030</t>
  </si>
  <si>
    <t>GOOD DAY GREEN S.A. DE C.V.</t>
  </si>
  <si>
    <t>06142308191088</t>
  </si>
  <si>
    <t>COMINTERSAL, S.A. DE C.V.</t>
  </si>
  <si>
    <t>06142111961183</t>
  </si>
  <si>
    <t>06140701981047</t>
  </si>
  <si>
    <t>11212408731010</t>
  </si>
  <si>
    <t>BATRES BATRES HENRY ALEXANDER</t>
  </si>
  <si>
    <t>06141402811026</t>
  </si>
  <si>
    <t>HECTOR ANTONIO GALLO RAMOS</t>
  </si>
  <si>
    <t>ALTAMIRANO CAÑAS JOSE DANILO</t>
  </si>
  <si>
    <t>BACER SA DE CV</t>
  </si>
  <si>
    <t>06140705211068</t>
  </si>
  <si>
    <t>QUALITY STORE SOCIDAD ANONIMA DE CAPITAL VARIABLE</t>
  </si>
  <si>
    <t>08181711691018</t>
  </si>
  <si>
    <t>CERON CERON JOSE INES</t>
  </si>
  <si>
    <t>ALMACENES SIMAN, S.A. C.V.</t>
  </si>
  <si>
    <t>024471752</t>
  </si>
  <si>
    <t>MELARA DE RIVERA KARLA BEATRIZ</t>
  </si>
  <si>
    <t>06140805741167</t>
  </si>
  <si>
    <t>GALLARDO ZETINO WALTER AMILCAR</t>
  </si>
  <si>
    <t>06141209181023</t>
  </si>
  <si>
    <t>UNIVERSO OPTICO S.A. DE C.V.</t>
  </si>
  <si>
    <t>05112811931013</t>
  </si>
  <si>
    <t>RICARDO ERNESTO PANAMEÑO SANTOS</t>
  </si>
  <si>
    <t>06142710681016</t>
  </si>
  <si>
    <t>CESAR ALBERTO VEGA</t>
  </si>
  <si>
    <t>12170502891020</t>
  </si>
  <si>
    <t>MANUEL EDUARDO UMANZOR JIMENEZ</t>
  </si>
  <si>
    <t>06140602151040</t>
  </si>
  <si>
    <t>CHAMPS INTERNACIONAL SA DE CV</t>
  </si>
  <si>
    <t>06140810831160</t>
  </si>
  <si>
    <t>PEDRO JOSUE GRANADOS</t>
  </si>
  <si>
    <t>010202361</t>
  </si>
  <si>
    <t>MARIA ALICIA CARDOZA HERNANDEZ</t>
  </si>
  <si>
    <t>043824192</t>
  </si>
  <si>
    <t>RODRIGUEZ DIAZ DAVID ANTONIA</t>
  </si>
  <si>
    <t>06141101231024</t>
  </si>
  <si>
    <t>EL ANGEL SA DE CV</t>
  </si>
  <si>
    <t>06142001221060</t>
  </si>
  <si>
    <t>SMARTALENT S.A. DE C.V.</t>
  </si>
  <si>
    <t>06141406911041</t>
  </si>
  <si>
    <t>GUEVARA LOPEZ BRYAN OMAR</t>
  </si>
  <si>
    <t>11231005661017</t>
  </si>
  <si>
    <t>ZELAYA LOZANO WALTER ARNOLDO</t>
  </si>
  <si>
    <t>06141102161038</t>
  </si>
  <si>
    <t>DISTRIBUIDORA LA LIBERTAD SA DE CV</t>
  </si>
  <si>
    <t>06140405091044</t>
  </si>
  <si>
    <t>AVANCE Y DESEMPEÑO SA DE CV</t>
  </si>
  <si>
    <t>001829457</t>
  </si>
  <si>
    <t>CRISTIAN GERARDO RIVAS CARTAGENA</t>
  </si>
  <si>
    <t>06142702171068</t>
  </si>
  <si>
    <t>CONSULTORA Y CONSTRUCTORA LA RESPUESTA DE JEHOVA SA DE CV</t>
  </si>
  <si>
    <t>06142708181049</t>
  </si>
  <si>
    <t>EXPERTOS EN TECNOLOGIA Y SISTEMAS SA DE CV</t>
  </si>
  <si>
    <t>013392270</t>
  </si>
  <si>
    <t>JAVIER RIVAS RODRIGUEZ</t>
  </si>
  <si>
    <t>05112811851010</t>
  </si>
  <si>
    <t>ALBA MARICELA CAÑAS CASTILLO</t>
  </si>
  <si>
    <t>06140603811095</t>
  </si>
  <si>
    <t>MAURICIO MARROQUIN</t>
  </si>
  <si>
    <t>06141102021023</t>
  </si>
  <si>
    <t>TERRACERIAS CHAVEZ INVERSIONES SA DE CV</t>
  </si>
  <si>
    <t>05112407791011</t>
  </si>
  <si>
    <t>ANA DEL CARMEN MENDEZ DE RIVERA</t>
  </si>
  <si>
    <t>19/11/2023</t>
  </si>
  <si>
    <t>04</t>
  </si>
  <si>
    <t>01/12/2023</t>
  </si>
  <si>
    <t>02/12/2023</t>
  </si>
  <si>
    <t>03/12/2023</t>
  </si>
  <si>
    <t>04/12/2023</t>
  </si>
  <si>
    <t>05/12/2023</t>
  </si>
  <si>
    <t>06/12/2023</t>
  </si>
  <si>
    <t>07/12/2023</t>
  </si>
  <si>
    <t>08/12/2023</t>
  </si>
  <si>
    <t>09/12/2023</t>
  </si>
  <si>
    <t>10/12/2023</t>
  </si>
  <si>
    <t>11/12/2023</t>
  </si>
  <si>
    <t>12/12/2023</t>
  </si>
  <si>
    <t>13/12/2023</t>
  </si>
  <si>
    <t>14/12/2023</t>
  </si>
  <si>
    <t>15/12/2023</t>
  </si>
  <si>
    <t>16/12/2023</t>
  </si>
  <si>
    <t>17/12/2023</t>
  </si>
  <si>
    <t>18/12/2023</t>
  </si>
  <si>
    <t>19/12/2023</t>
  </si>
  <si>
    <t>21/12/2023</t>
  </si>
  <si>
    <t>22/12/2023</t>
  </si>
  <si>
    <t>23/12/2023</t>
  </si>
  <si>
    <t>24/12/2023</t>
  </si>
  <si>
    <t>26/12/2023</t>
  </si>
  <si>
    <t>27/12/2023</t>
  </si>
  <si>
    <t>28/12/2023</t>
  </si>
  <si>
    <t>29/12/2023</t>
  </si>
  <si>
    <t>30/12/2023</t>
  </si>
  <si>
    <t>31/12/2023</t>
  </si>
  <si>
    <t>06142303921037</t>
  </si>
  <si>
    <t>PYM INVERSIONES SA DE CV</t>
  </si>
  <si>
    <t>046518669</t>
  </si>
  <si>
    <t>IRVIN STANLEY MAURICIO DE LEON</t>
  </si>
  <si>
    <t>02100707801028</t>
  </si>
  <si>
    <t>CARLOS ERNESTO MONROY CABRERA</t>
  </si>
  <si>
    <t>06141405821197</t>
  </si>
  <si>
    <t>RAUL ALBERTO CARCAMO AQUINO</t>
  </si>
  <si>
    <t>06140511101024</t>
  </si>
  <si>
    <t>SERVICIOS INTEGRALES DE CONADURIA PUBLICA</t>
  </si>
  <si>
    <t>12171401711060</t>
  </si>
  <si>
    <t>MAURICIO ANTONIO ARIAS SILVA</t>
  </si>
  <si>
    <t>06142006121099</t>
  </si>
  <si>
    <t>GRUPO GAVIOTTA DE CENTROAMERICA SA DE CV</t>
  </si>
  <si>
    <t>01041901831019</t>
  </si>
  <si>
    <t>ALICIA YAMILETH MAGAÑA DE TORRES</t>
  </si>
  <si>
    <t>023297919</t>
  </si>
  <si>
    <t>20/12/2023</t>
  </si>
  <si>
    <t>06141404071046</t>
  </si>
  <si>
    <t>LOPEZ ESCALANTE SA DE CV</t>
  </si>
  <si>
    <t>F71CE1CB2A3B40838666970F9993E918</t>
  </si>
  <si>
    <t>03/01/2024</t>
  </si>
  <si>
    <t>04/01/2024</t>
  </si>
  <si>
    <t>06/01/2024</t>
  </si>
  <si>
    <t>07/01/2024</t>
  </si>
  <si>
    <t>08/01/2024</t>
  </si>
  <si>
    <t>09/01/2024</t>
  </si>
  <si>
    <t>06140207111013</t>
  </si>
  <si>
    <t>IMPORTADORES ILIMITADOS, S.A DE C.V.</t>
  </si>
  <si>
    <t>10/01/2024</t>
  </si>
  <si>
    <t>11/01/2024</t>
  </si>
  <si>
    <t>B519171DD0DA4CDF93E9626B539D2012</t>
  </si>
  <si>
    <t>12/01/2024</t>
  </si>
  <si>
    <t>BDAA6080B4004258908292269FF0B1F0</t>
  </si>
  <si>
    <t>8BC1D02154824ABDB91BA3205EA46881</t>
  </si>
  <si>
    <t>13/01/2024</t>
  </si>
  <si>
    <t>15/01/2024</t>
  </si>
  <si>
    <t>17/01/2024</t>
  </si>
  <si>
    <t>18/01/2024</t>
  </si>
  <si>
    <t>6A88882C8AD54C00932F32073F8B0CD1</t>
  </si>
  <si>
    <t>06142703151028</t>
  </si>
  <si>
    <t>MUNDO 360, S.A DE C.V.</t>
  </si>
  <si>
    <t>19/01/2024</t>
  </si>
  <si>
    <t>20/01/2024</t>
  </si>
  <si>
    <t>07021007821010</t>
  </si>
  <si>
    <t>WILMER BLADIMIR DE LA CRUZ</t>
  </si>
  <si>
    <t>22/01/2024</t>
  </si>
  <si>
    <t>23/01/2024</t>
  </si>
  <si>
    <t>25/01/2024</t>
  </si>
  <si>
    <t>D70279B689B04ACE89DAB5204CDA0E01</t>
  </si>
  <si>
    <t>27/01/2024</t>
  </si>
  <si>
    <t>29/01/2024</t>
  </si>
  <si>
    <t>30/01/2024</t>
  </si>
  <si>
    <t>30/11/2023</t>
  </si>
  <si>
    <t>31/01/2024</t>
  </si>
  <si>
    <t>06140306941044</t>
  </si>
  <si>
    <t>DIPROALVI , S.A DE C.V.</t>
  </si>
  <si>
    <t>02/01/2024</t>
  </si>
  <si>
    <t>14/01/2024</t>
  </si>
  <si>
    <t>21/01/2024</t>
  </si>
  <si>
    <t>24/01/2024</t>
  </si>
  <si>
    <t>26/01/2024</t>
  </si>
  <si>
    <t>28/01/2024</t>
  </si>
  <si>
    <t>QUITAR GUIONES (32 CARACTERES)</t>
  </si>
  <si>
    <t>TEXTO</t>
  </si>
  <si>
    <t>RESULTADO</t>
  </si>
  <si>
    <t>2BF92BC6512342788AED4C0556E1A4E8</t>
  </si>
  <si>
    <t>15104962C43520741681619340781578</t>
  </si>
  <si>
    <t>150FF10272C857601349443136270904</t>
  </si>
  <si>
    <t>C882D63D123E4BD2AE2311CD74EFACAB</t>
  </si>
  <si>
    <t>150F4115E82031976793049737660162</t>
  </si>
  <si>
    <t>6A8B882C8AD54C00932F32073E8B0CD1</t>
  </si>
  <si>
    <t>BDAA6080B4004258908292269FE0B1F0</t>
  </si>
  <si>
    <t>8BC1D02154824A8DB91BA3205EA46BB1</t>
  </si>
  <si>
    <t>150EAF05D6FA26015620657864003557</t>
  </si>
  <si>
    <t>150E298AB1F478041494742484306233</t>
  </si>
  <si>
    <t>FD0F214A-BE4C-4AD5-A904-39AC933E7F20</t>
  </si>
  <si>
    <t>FD0F214ABE4C4AD5A90439AC933E7F20</t>
  </si>
  <si>
    <t>05/01/2024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</si>
</sst>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0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0" fillId="0" borderId="0" xfId="0" quotePrefix="1" applyNumberFormat="1"/>
    <xf numFmtId="49" fontId="0" fillId="12" borderId="28" xfId="0" quotePrefix="1" applyNumberFormat="1" applyFill="1" applyBorder="1"/>
    <xf numFmtId="14" fontId="0" fillId="0" borderId="0" xfId="0" applyNumberFormat="1" applyAlignment="1">
      <alignment horizontal="left"/>
    </xf>
    <xf numFmtId="0" fontId="0" fillId="16" borderId="32" xfId="0" applyFill="1" applyBorder="1"/>
    <xf numFmtId="11" fontId="0" fillId="17" borderId="0" xfId="0" applyNumberFormat="1" applyFill="1"/>
    <xf numFmtId="0" fontId="0" fillId="17" borderId="0" xfId="0" applyFill="1"/>
    <xf numFmtId="0" fontId="0" fillId="17" borderId="33" xfId="0" applyFill="1" applyBorder="1"/>
    <xf numFmtId="0" fontId="0" fillId="12" borderId="0" xfId="0" applyFill="1"/>
    <xf numFmtId="0" fontId="0" fillId="18" borderId="32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12" borderId="32" xfId="0" applyFill="1" applyBorder="1"/>
    <xf numFmtId="0" fontId="0" fillId="0" borderId="33" xfId="0" applyBorder="1"/>
    <xf numFmtId="49" fontId="0" fillId="17" borderId="0" xfId="0" applyNumberFormat="1" applyFill="1"/>
    <xf numFmtId="0" fontId="0" fillId="18" borderId="35" xfId="0" applyFill="1" applyBorder="1"/>
    <xf numFmtId="0" fontId="0" fillId="12" borderId="36" xfId="0" applyFill="1" applyBorder="1"/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5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7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25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111" totalsRowShown="0">
  <autoFilter ref="A2:T111" xr:uid="{00000000-000C-0000-FFFF-FFFF00000000}">
    <filterColumn colId="0">
      <filters>
        <filter val="Enero"/>
      </filters>
    </filterColumn>
  </autoFilter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16" totalsRowShown="0">
  <sortState xmlns:xlrd2="http://schemas.microsoft.com/office/spreadsheetml/2017/richdata2" ref="A3:S16">
    <sortCondition descending="1" ref="G3:G16"/>
  </sortState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6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5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324" totalsRowShown="0">
  <autoFilter ref="A2:V324" xr:uid="{00000000-000C-0000-FFFF-FFFF02000000}">
    <filterColumn colId="0">
      <filters>
        <filter val="ENERO"/>
      </filters>
    </filterColumn>
    <filterColumn colId="20">
      <filters>
        <filter val="$10.00"/>
        <filter val="$105.00"/>
        <filter val="$12.00"/>
        <filter val="$13.00"/>
        <filter val="$15.00"/>
        <filter val="$17.00"/>
        <filter val="$18.00"/>
        <filter val="$20.00"/>
        <filter val="$22.00"/>
        <filter val="$24.00"/>
        <filter val="$25.00"/>
        <filter val="$27.00"/>
        <filter val="$28.00"/>
        <filter val="$29.00"/>
        <filter val="$3.00"/>
        <filter val="$30.00"/>
        <filter val="$33.00"/>
        <filter val="$35.00"/>
        <filter val="$37.00"/>
        <filter val="$38.00"/>
        <filter val="$39.00"/>
        <filter val="$40.00"/>
        <filter val="$42.00"/>
        <filter val="$45.00"/>
        <filter val="$5.00"/>
        <filter val="$50.00"/>
        <filter val="$52.00"/>
        <filter val="$53.00"/>
        <filter val="$55.00"/>
        <filter val="$6.00"/>
        <filter val="$60.00"/>
        <filter val="$75.00"/>
        <filter val="$8.00"/>
        <filter val="$97.00"/>
        <filter val="$99.00"/>
      </filters>
    </filterColumn>
  </autoFilter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3" headerRowBorderDxfId="82" tableBorderDxfId="81">
  <autoFilter ref="A1:J2" xr:uid="{00000000-0009-0000-0100-000007000000}"/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723" totalsRowShown="0">
  <autoFilter ref="A1:B4723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14" sqref="D1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 16384:16384" ht="49.5" customHeight="1" x14ac:dyDescent="0.25"/>
    <row r="2" spans="2:12 16384:16384" ht="15.75" thickBot="1" x14ac:dyDescent="0.3">
      <c r="G2" s="140" t="s">
        <v>9430</v>
      </c>
      <c r="H2" s="141"/>
      <c r="I2" s="141"/>
      <c r="J2" s="141"/>
      <c r="K2" s="142"/>
    </row>
    <row r="3" spans="2:12 16384:16384" x14ac:dyDescent="0.25">
      <c r="B3" s="23" t="s">
        <v>17</v>
      </c>
      <c r="D3" s="46" t="s">
        <v>8491</v>
      </c>
      <c r="G3" s="127" t="s">
        <v>9431</v>
      </c>
      <c r="H3" s="128" t="s">
        <v>9443</v>
      </c>
      <c r="I3" s="129"/>
      <c r="J3" s="129"/>
      <c r="K3" s="130"/>
      <c r="L3" s="131">
        <f>LEN(H3)</f>
        <v>36</v>
      </c>
      <c r="XFD3" t="s">
        <v>8491</v>
      </c>
    </row>
    <row r="4" spans="2:12 16384:16384" x14ac:dyDescent="0.25">
      <c r="B4" s="23" t="s">
        <v>2</v>
      </c>
      <c r="D4" s="45" t="s">
        <v>9346</v>
      </c>
      <c r="G4" s="132" t="s">
        <v>9432</v>
      </c>
      <c r="H4" s="133" t="str">
        <f>SUBSTITUTE(H3,"-","")</f>
        <v>FD0F214ABE4C4AD5A90439AC933E7F20</v>
      </c>
      <c r="I4" s="131"/>
      <c r="J4" s="131"/>
      <c r="K4" s="134"/>
      <c r="L4" s="131">
        <f>LEN(H4)</f>
        <v>32</v>
      </c>
      <c r="XFD4" t="s">
        <v>8486</v>
      </c>
    </row>
    <row r="5" spans="2:12 16384:16384" hidden="1" x14ac:dyDescent="0.25">
      <c r="B5" s="23" t="s">
        <v>3</v>
      </c>
      <c r="D5" s="26" t="s">
        <v>7706</v>
      </c>
      <c r="G5" s="135"/>
      <c r="K5" s="136"/>
      <c r="XFD5" t="s">
        <v>8487</v>
      </c>
    </row>
    <row r="6" spans="2:12 16384:16384" ht="15" hidden="1" customHeight="1" x14ac:dyDescent="0.25">
      <c r="B6" s="23" t="s">
        <v>4</v>
      </c>
      <c r="D6" s="26" t="s">
        <v>0</v>
      </c>
      <c r="G6" s="135"/>
      <c r="K6" s="136"/>
      <c r="XFD6" t="s">
        <v>8488</v>
      </c>
    </row>
    <row r="7" spans="2:12 16384:16384" x14ac:dyDescent="0.25">
      <c r="B7" s="23" t="s">
        <v>5</v>
      </c>
      <c r="D7" s="43" t="s">
        <v>9444</v>
      </c>
      <c r="G7" s="127" t="s">
        <v>9431</v>
      </c>
      <c r="H7" s="137" t="s">
        <v>1394</v>
      </c>
      <c r="I7" s="129"/>
      <c r="J7" s="129"/>
      <c r="K7" s="130"/>
      <c r="L7" s="131">
        <f>LEN(H7)</f>
        <v>14</v>
      </c>
      <c r="XFD7" t="s">
        <v>8490</v>
      </c>
    </row>
    <row r="8" spans="2:12 16384:16384" x14ac:dyDescent="0.25">
      <c r="B8" s="23" t="s">
        <v>6</v>
      </c>
      <c r="D8" s="43" t="s">
        <v>1394</v>
      </c>
      <c r="G8" s="138" t="s">
        <v>9432</v>
      </c>
      <c r="H8" s="133" t="str">
        <f>SUBSTITUTE(H7,"-","")</f>
        <v>06140210081052</v>
      </c>
      <c r="I8" s="133"/>
      <c r="J8" s="133"/>
      <c r="K8" s="139"/>
      <c r="L8" s="131">
        <f>LEN(H8)</f>
        <v>14</v>
      </c>
      <c r="XFD8" t="s">
        <v>8489</v>
      </c>
    </row>
    <row r="9" spans="2:12 16384:16384" x14ac:dyDescent="0.25">
      <c r="B9" s="23" t="s">
        <v>70</v>
      </c>
      <c r="D9" s="103" t="str">
        <f>IFERROR(IF(D8&lt;&gt;"",VLOOKUP(D8,Tabla4[#All],2,0),IF(D19&lt;&gt;0,VLOOKUP(D19,Tabla4[#All],2,0),0)),"")</f>
        <v>FERRETERIA EPA S.A. DE C.V.</v>
      </c>
      <c r="XFD9" t="s">
        <v>9020</v>
      </c>
    </row>
    <row r="10" spans="2:12 16384:16384" x14ac:dyDescent="0.25">
      <c r="B10" s="23" t="s">
        <v>7</v>
      </c>
      <c r="D10" s="104">
        <v>0</v>
      </c>
      <c r="F10" s="2"/>
      <c r="XFD10" t="s">
        <v>9021</v>
      </c>
    </row>
    <row r="11" spans="2:12 16384:16384" hidden="1" x14ac:dyDescent="0.25">
      <c r="B11" s="23" t="s">
        <v>8</v>
      </c>
      <c r="D11" s="104">
        <v>0</v>
      </c>
      <c r="F11" s="2"/>
      <c r="XFD11" t="s">
        <v>9022</v>
      </c>
    </row>
    <row r="12" spans="2:12 16384:16384" hidden="1" x14ac:dyDescent="0.25">
      <c r="B12" s="23" t="s">
        <v>9</v>
      </c>
      <c r="D12" s="104">
        <v>0</v>
      </c>
      <c r="F12" s="2"/>
      <c r="XFD12" t="s">
        <v>9023</v>
      </c>
    </row>
    <row r="13" spans="2:12 16384:16384" x14ac:dyDescent="0.25">
      <c r="B13" s="23" t="s">
        <v>10</v>
      </c>
      <c r="D13" s="105">
        <v>13.66</v>
      </c>
      <c r="F13" s="15"/>
      <c r="XFD13" t="s">
        <v>9024</v>
      </c>
    </row>
    <row r="14" spans="2:12 16384:16384" x14ac:dyDescent="0.25">
      <c r="B14" s="23" t="s">
        <v>11</v>
      </c>
      <c r="D14" s="104">
        <v>0</v>
      </c>
      <c r="F14" s="2"/>
      <c r="XFD14" t="s">
        <v>9025</v>
      </c>
    </row>
    <row r="15" spans="2:12 16384:16384" x14ac:dyDescent="0.25">
      <c r="B15" s="23" t="s">
        <v>13</v>
      </c>
      <c r="D15" s="105">
        <v>0</v>
      </c>
      <c r="F15" s="2"/>
    </row>
    <row r="16" spans="2:12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1.7758</v>
      </c>
      <c r="F17" s="2"/>
    </row>
    <row r="18" spans="2:6" x14ac:dyDescent="0.25">
      <c r="B18" s="23" t="s">
        <v>15</v>
      </c>
      <c r="D18" s="104">
        <f>+SUBTOTAL(9,D10,D11,D12,D13,D14,D15,D16,D17)</f>
        <v>15.4358</v>
      </c>
      <c r="F18" s="2"/>
    </row>
    <row r="19" spans="2:6" x14ac:dyDescent="0.25">
      <c r="B19" s="23" t="s">
        <v>7943</v>
      </c>
      <c r="D19" s="106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mergeCells count="1">
    <mergeCell ref="G2:K2"/>
  </mergeCells>
  <phoneticPr fontId="8" type="noConversion"/>
  <dataValidations disablePrompts="1"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4" priority="1"/>
    <cfRule type="duplicateValues" dxfId="9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329"/>
  <sheetViews>
    <sheetView topLeftCell="D20" zoomScaleNormal="100" workbookViewId="0">
      <selection activeCell="B3" sqref="B3:R5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8491</v>
      </c>
      <c r="B3" s="13">
        <v>45293</v>
      </c>
      <c r="C3" s="21" t="s">
        <v>9337</v>
      </c>
      <c r="D3" t="s">
        <v>0</v>
      </c>
      <c r="E3" t="s">
        <v>9433</v>
      </c>
      <c r="F3" t="s">
        <v>9239</v>
      </c>
      <c r="G3" t="s">
        <v>9240</v>
      </c>
      <c r="H3" s="2">
        <v>0</v>
      </c>
      <c r="I3" s="2">
        <v>0</v>
      </c>
      <c r="J3" s="2">
        <v>0</v>
      </c>
      <c r="K3" s="15">
        <v>103.75</v>
      </c>
      <c r="L3" s="2">
        <v>0</v>
      </c>
      <c r="M3" s="2">
        <v>0</v>
      </c>
      <c r="N3" s="2">
        <v>0</v>
      </c>
      <c r="O3" s="2">
        <v>13.487500000000001</v>
      </c>
      <c r="P3" s="2">
        <v>117.2375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8491</v>
      </c>
      <c r="B4" t="s">
        <v>9389</v>
      </c>
      <c r="C4" s="21" t="s">
        <v>9337</v>
      </c>
      <c r="D4" t="s">
        <v>0</v>
      </c>
      <c r="E4" t="s">
        <v>9442</v>
      </c>
      <c r="F4" t="s">
        <v>1324</v>
      </c>
      <c r="G4" t="s">
        <v>1325</v>
      </c>
      <c r="H4" s="2">
        <v>1.59</v>
      </c>
      <c r="I4" s="2">
        <v>0</v>
      </c>
      <c r="J4" s="2">
        <v>0</v>
      </c>
      <c r="K4" s="15">
        <v>16.29</v>
      </c>
      <c r="L4" s="2">
        <v>0</v>
      </c>
      <c r="M4" s="2">
        <v>0</v>
      </c>
      <c r="N4" s="2">
        <v>0</v>
      </c>
      <c r="O4" s="2">
        <v>2.1177000000000001</v>
      </c>
      <c r="P4" s="2">
        <v>19.997699999999998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8491</v>
      </c>
      <c r="B5" t="s">
        <v>9399</v>
      </c>
      <c r="C5" s="21" t="s">
        <v>9337</v>
      </c>
      <c r="D5" t="s">
        <v>0</v>
      </c>
      <c r="E5" t="s">
        <v>9441</v>
      </c>
      <c r="F5" t="s">
        <v>1324</v>
      </c>
      <c r="G5" t="s">
        <v>1325</v>
      </c>
      <c r="H5" s="2">
        <v>1.6700000000000002</v>
      </c>
      <c r="I5" s="2">
        <v>0</v>
      </c>
      <c r="J5" s="2">
        <v>0</v>
      </c>
      <c r="K5" s="15">
        <v>16.22</v>
      </c>
      <c r="L5" s="2">
        <v>0</v>
      </c>
      <c r="M5" s="2">
        <v>0</v>
      </c>
      <c r="N5" s="2">
        <v>0</v>
      </c>
      <c r="O5" s="2">
        <v>2.1086</v>
      </c>
      <c r="P5" s="2">
        <v>19.9986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8491</v>
      </c>
      <c r="B6" t="s">
        <v>9399</v>
      </c>
      <c r="C6" s="21" t="s">
        <v>9337</v>
      </c>
      <c r="D6" t="s">
        <v>0</v>
      </c>
      <c r="E6" t="s">
        <v>9440</v>
      </c>
      <c r="F6" t="s">
        <v>1317</v>
      </c>
      <c r="G6" t="s">
        <v>1318</v>
      </c>
      <c r="H6" s="2">
        <v>0</v>
      </c>
      <c r="I6" s="2">
        <v>0</v>
      </c>
      <c r="J6" s="2">
        <v>0</v>
      </c>
      <c r="K6" s="15">
        <v>15.27</v>
      </c>
      <c r="L6" s="2">
        <v>0</v>
      </c>
      <c r="M6" s="2">
        <v>0</v>
      </c>
      <c r="N6" s="2">
        <v>0</v>
      </c>
      <c r="O6" s="2">
        <v>1.9851000000000001</v>
      </c>
      <c r="P6" s="2">
        <v>17.255099999999999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8491</v>
      </c>
      <c r="B7" t="s">
        <v>9399</v>
      </c>
      <c r="C7" s="21" t="s">
        <v>9337</v>
      </c>
      <c r="D7" t="s">
        <v>0</v>
      </c>
      <c r="E7" t="s">
        <v>9439</v>
      </c>
      <c r="F7" t="s">
        <v>1317</v>
      </c>
      <c r="G7" t="s">
        <v>1318</v>
      </c>
      <c r="H7" s="2">
        <v>0</v>
      </c>
      <c r="I7" s="2">
        <v>0</v>
      </c>
      <c r="J7" s="2">
        <v>0</v>
      </c>
      <c r="K7" s="15">
        <v>20.8</v>
      </c>
      <c r="L7" s="2">
        <v>0</v>
      </c>
      <c r="M7" s="2">
        <v>0</v>
      </c>
      <c r="N7" s="2">
        <v>0</v>
      </c>
      <c r="O7" s="2">
        <v>2.7040000000000002</v>
      </c>
      <c r="P7" s="2">
        <v>23.504000000000001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8491</v>
      </c>
      <c r="B8" t="s">
        <v>9405</v>
      </c>
      <c r="C8" s="21" t="s">
        <v>9337</v>
      </c>
      <c r="D8" t="s">
        <v>0</v>
      </c>
      <c r="E8" t="s">
        <v>9438</v>
      </c>
      <c r="F8" t="s">
        <v>1317</v>
      </c>
      <c r="G8" t="s">
        <v>1318</v>
      </c>
      <c r="H8" s="2">
        <v>0</v>
      </c>
      <c r="I8" s="2">
        <v>0</v>
      </c>
      <c r="J8" s="2">
        <v>0</v>
      </c>
      <c r="K8" s="15">
        <v>10.77</v>
      </c>
      <c r="L8" s="2">
        <v>0</v>
      </c>
      <c r="M8" s="2">
        <v>0</v>
      </c>
      <c r="N8" s="2">
        <v>0</v>
      </c>
      <c r="O8" s="2">
        <v>1.4000999999999999</v>
      </c>
      <c r="P8" s="2">
        <v>12.1701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8491</v>
      </c>
      <c r="B9" t="s">
        <v>9405</v>
      </c>
      <c r="C9" s="21" t="s">
        <v>9337</v>
      </c>
      <c r="D9" t="s">
        <v>0</v>
      </c>
      <c r="E9" t="s">
        <v>9437</v>
      </c>
      <c r="F9" t="s">
        <v>1324</v>
      </c>
      <c r="G9" t="s">
        <v>1325</v>
      </c>
      <c r="H9" s="2">
        <v>1.6700000000000002</v>
      </c>
      <c r="I9" s="2">
        <v>0</v>
      </c>
      <c r="J9" s="2">
        <v>0</v>
      </c>
      <c r="K9" s="15">
        <v>16.22</v>
      </c>
      <c r="L9" s="2">
        <v>0</v>
      </c>
      <c r="M9" s="2">
        <v>0</v>
      </c>
      <c r="N9" s="2">
        <v>0</v>
      </c>
      <c r="O9" s="2">
        <v>2.1086</v>
      </c>
      <c r="P9" s="2">
        <v>19.9986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8491</v>
      </c>
      <c r="B10" t="s">
        <v>9415</v>
      </c>
      <c r="C10" s="21" t="s">
        <v>9337</v>
      </c>
      <c r="D10" t="s">
        <v>0</v>
      </c>
      <c r="E10" t="s">
        <v>9436</v>
      </c>
      <c r="F10" t="s">
        <v>1340</v>
      </c>
      <c r="G10" t="s">
        <v>1341</v>
      </c>
      <c r="H10" s="2">
        <v>0</v>
      </c>
      <c r="I10" s="2">
        <v>0</v>
      </c>
      <c r="J10" s="2">
        <v>0</v>
      </c>
      <c r="K10" s="15">
        <v>33.19</v>
      </c>
      <c r="L10" s="2">
        <v>0</v>
      </c>
      <c r="M10" s="2">
        <v>0</v>
      </c>
      <c r="N10" s="2">
        <v>0</v>
      </c>
      <c r="O10" s="2">
        <v>4.3147000000000002</v>
      </c>
      <c r="P10" s="2">
        <v>37.5047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8491</v>
      </c>
      <c r="B11" t="s">
        <v>9417</v>
      </c>
      <c r="C11" s="21" t="s">
        <v>9337</v>
      </c>
      <c r="D11" t="s">
        <v>0</v>
      </c>
      <c r="E11" t="s">
        <v>9435</v>
      </c>
      <c r="F11" t="s">
        <v>1324</v>
      </c>
      <c r="G11" t="s">
        <v>1325</v>
      </c>
      <c r="H11" s="2">
        <v>1.6400000000000001</v>
      </c>
      <c r="I11" s="2">
        <v>0</v>
      </c>
      <c r="J11" s="2">
        <v>0</v>
      </c>
      <c r="K11" s="15">
        <v>16.25</v>
      </c>
      <c r="L11" s="2">
        <v>0</v>
      </c>
      <c r="M11" s="2">
        <v>0</v>
      </c>
      <c r="N11" s="2">
        <v>0</v>
      </c>
      <c r="O11" s="2">
        <v>2.1125000000000003</v>
      </c>
      <c r="P11" s="2">
        <v>20.002500000000001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7944</v>
      </c>
      <c r="B12" t="s">
        <v>9421</v>
      </c>
      <c r="C12" s="21" t="s">
        <v>9337</v>
      </c>
      <c r="D12" t="s">
        <v>0</v>
      </c>
      <c r="E12" t="s">
        <v>9434</v>
      </c>
      <c r="F12" t="s">
        <v>1324</v>
      </c>
      <c r="G12" t="s">
        <v>1325</v>
      </c>
      <c r="H12" s="2">
        <v>1.6600000000000001</v>
      </c>
      <c r="I12" s="2">
        <v>0</v>
      </c>
      <c r="J12" s="2">
        <v>0</v>
      </c>
      <c r="K12" s="15">
        <v>16.23</v>
      </c>
      <c r="L12" s="2">
        <v>0</v>
      </c>
      <c r="M12" s="2">
        <v>0</v>
      </c>
      <c r="N12" s="2">
        <v>0</v>
      </c>
      <c r="O12" s="2">
        <v>2.1099000000000001</v>
      </c>
      <c r="P12" s="2">
        <v>19.9999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7944</v>
      </c>
      <c r="B13" s="126">
        <v>45313</v>
      </c>
      <c r="C13" t="s">
        <v>7706</v>
      </c>
      <c r="D13" t="s">
        <v>0</v>
      </c>
      <c r="E13">
        <v>4302</v>
      </c>
      <c r="F13" t="s">
        <v>9231</v>
      </c>
      <c r="G13" t="s">
        <v>9232</v>
      </c>
      <c r="H13" s="2">
        <v>0</v>
      </c>
      <c r="I13" s="2">
        <v>0</v>
      </c>
      <c r="J13" s="2">
        <v>0</v>
      </c>
      <c r="K13" s="2">
        <v>208.89</v>
      </c>
      <c r="L13" s="2">
        <v>0</v>
      </c>
      <c r="M13" s="2">
        <v>0</v>
      </c>
      <c r="N13" s="2">
        <v>0</v>
      </c>
      <c r="O13" s="2">
        <v>27.1557</v>
      </c>
      <c r="P13" s="2">
        <v>236.04569999999998</v>
      </c>
      <c r="R13" t="s">
        <v>8045</v>
      </c>
      <c r="S13">
        <v>0</v>
      </c>
      <c r="T13">
        <v>0</v>
      </c>
      <c r="U13" s="2"/>
    </row>
    <row r="14" spans="1:21" x14ac:dyDescent="0.25">
      <c r="A14" t="s">
        <v>7944</v>
      </c>
      <c r="B14" s="126">
        <v>45314</v>
      </c>
      <c r="C14" t="s">
        <v>7706</v>
      </c>
      <c r="D14" t="s">
        <v>0</v>
      </c>
      <c r="E14">
        <v>5855</v>
      </c>
      <c r="F14" t="s">
        <v>9231</v>
      </c>
      <c r="G14" t="s">
        <v>9232</v>
      </c>
      <c r="H14" s="2">
        <v>0</v>
      </c>
      <c r="I14" s="2">
        <v>0</v>
      </c>
      <c r="J14" s="2">
        <v>0</v>
      </c>
      <c r="K14" s="2">
        <v>353.6</v>
      </c>
      <c r="L14" s="2">
        <v>0</v>
      </c>
      <c r="M14" s="2">
        <v>0</v>
      </c>
      <c r="N14" s="2">
        <v>0</v>
      </c>
      <c r="O14" s="2">
        <v>45.968000000000004</v>
      </c>
      <c r="P14" s="2">
        <v>399.56800000000004</v>
      </c>
      <c r="R14" t="s">
        <v>8045</v>
      </c>
      <c r="S14">
        <v>0</v>
      </c>
      <c r="T14">
        <v>0</v>
      </c>
      <c r="U14" s="2"/>
    </row>
    <row r="15" spans="1:21" x14ac:dyDescent="0.25">
      <c r="A15" t="s">
        <v>7944</v>
      </c>
      <c r="B15" t="s">
        <v>9388</v>
      </c>
      <c r="C15" t="s">
        <v>7706</v>
      </c>
      <c r="D15" t="s">
        <v>0</v>
      </c>
      <c r="E15">
        <v>681</v>
      </c>
      <c r="F15" t="s">
        <v>9273</v>
      </c>
      <c r="G15" t="s">
        <v>9274</v>
      </c>
      <c r="H15" s="2">
        <v>0</v>
      </c>
      <c r="I15" s="2">
        <v>0</v>
      </c>
      <c r="J15" s="2">
        <v>0</v>
      </c>
      <c r="K15" s="2">
        <v>141.59</v>
      </c>
      <c r="L15" s="2">
        <v>0</v>
      </c>
      <c r="M15" s="2">
        <v>0</v>
      </c>
      <c r="N15" s="2">
        <v>0</v>
      </c>
      <c r="O15" s="2">
        <v>18.406700000000001</v>
      </c>
      <c r="P15" s="2">
        <v>159.9967</v>
      </c>
      <c r="R15" t="s">
        <v>8045</v>
      </c>
      <c r="S15">
        <v>0</v>
      </c>
      <c r="T15">
        <v>0</v>
      </c>
      <c r="U15" s="2"/>
    </row>
    <row r="16" spans="1:21" x14ac:dyDescent="0.25">
      <c r="A16" t="s">
        <v>7944</v>
      </c>
      <c r="B16" t="s">
        <v>9388</v>
      </c>
      <c r="C16" t="s">
        <v>7706</v>
      </c>
      <c r="D16" t="s">
        <v>0</v>
      </c>
      <c r="E16">
        <v>682</v>
      </c>
      <c r="F16" t="s">
        <v>9273</v>
      </c>
      <c r="G16" t="s">
        <v>9274</v>
      </c>
      <c r="H16" s="2">
        <v>0</v>
      </c>
      <c r="I16" s="2">
        <v>0</v>
      </c>
      <c r="J16" s="2">
        <v>0</v>
      </c>
      <c r="K16" s="2">
        <v>16.59</v>
      </c>
      <c r="L16" s="2">
        <v>0</v>
      </c>
      <c r="M16" s="2">
        <v>0</v>
      </c>
      <c r="N16" s="2">
        <v>0</v>
      </c>
      <c r="O16" s="2">
        <v>2.1566999999999998</v>
      </c>
      <c r="P16" s="2">
        <v>18.746700000000001</v>
      </c>
      <c r="R16" t="s">
        <v>8045</v>
      </c>
      <c r="S16">
        <v>0</v>
      </c>
      <c r="T16">
        <v>0</v>
      </c>
      <c r="U16" s="2"/>
    </row>
    <row r="17" spans="1:21" x14ac:dyDescent="0.25">
      <c r="A17" t="s">
        <v>7944</v>
      </c>
      <c r="B17" t="s">
        <v>9389</v>
      </c>
      <c r="C17" t="s">
        <v>7706</v>
      </c>
      <c r="D17" t="s">
        <v>0</v>
      </c>
      <c r="E17">
        <v>1224</v>
      </c>
      <c r="F17" t="s">
        <v>4775</v>
      </c>
      <c r="G17" t="s">
        <v>4776</v>
      </c>
      <c r="H17" s="2">
        <v>0</v>
      </c>
      <c r="I17" s="2">
        <v>0</v>
      </c>
      <c r="J17" s="2">
        <v>0</v>
      </c>
      <c r="K17" s="2">
        <v>37.159999999999997</v>
      </c>
      <c r="L17" s="2">
        <v>0</v>
      </c>
      <c r="M17" s="2">
        <v>0</v>
      </c>
      <c r="N17" s="2">
        <v>0</v>
      </c>
      <c r="O17" s="2">
        <v>4.8308</v>
      </c>
      <c r="P17" s="2">
        <v>41.990799999999993</v>
      </c>
      <c r="R17" t="s">
        <v>8045</v>
      </c>
      <c r="S17">
        <v>0</v>
      </c>
      <c r="T17">
        <v>0</v>
      </c>
      <c r="U17" s="2"/>
    </row>
    <row r="18" spans="1:21" x14ac:dyDescent="0.25">
      <c r="A18" t="s">
        <v>7944</v>
      </c>
      <c r="B18" t="s">
        <v>9389</v>
      </c>
      <c r="C18" t="s">
        <v>7706</v>
      </c>
      <c r="D18" t="s">
        <v>0</v>
      </c>
      <c r="E18">
        <v>983</v>
      </c>
      <c r="F18" t="s">
        <v>9271</v>
      </c>
      <c r="G18" t="s">
        <v>9272</v>
      </c>
      <c r="H18" s="2">
        <v>0</v>
      </c>
      <c r="I18" s="2">
        <v>0</v>
      </c>
      <c r="J18" s="2">
        <v>0</v>
      </c>
      <c r="K18" s="2">
        <v>128.31</v>
      </c>
      <c r="L18" s="2">
        <v>0</v>
      </c>
      <c r="M18" s="2">
        <v>0</v>
      </c>
      <c r="N18" s="2">
        <v>0</v>
      </c>
      <c r="O18" s="2">
        <v>16.680300000000003</v>
      </c>
      <c r="P18" s="2">
        <v>144.99029999999999</v>
      </c>
      <c r="R18" t="s">
        <v>8045</v>
      </c>
      <c r="S18">
        <v>0</v>
      </c>
      <c r="T18">
        <v>0</v>
      </c>
      <c r="U18" s="2"/>
    </row>
    <row r="19" spans="1:21" x14ac:dyDescent="0.25">
      <c r="A19" t="s">
        <v>7944</v>
      </c>
      <c r="B19" t="s">
        <v>9389</v>
      </c>
      <c r="C19" t="s">
        <v>7706</v>
      </c>
      <c r="D19" t="s">
        <v>0</v>
      </c>
      <c r="E19">
        <v>199751</v>
      </c>
      <c r="F19" t="s">
        <v>2274</v>
      </c>
      <c r="G19" t="s">
        <v>2275</v>
      </c>
      <c r="H19" s="2">
        <v>1.65</v>
      </c>
      <c r="I19" s="2">
        <v>0</v>
      </c>
      <c r="J19" s="2">
        <v>0</v>
      </c>
      <c r="K19" s="2">
        <v>16.239999999999998</v>
      </c>
      <c r="L19" s="2">
        <v>0</v>
      </c>
      <c r="M19" s="2">
        <v>0</v>
      </c>
      <c r="N19" s="2">
        <v>0</v>
      </c>
      <c r="O19" s="2">
        <v>2.1111999999999997</v>
      </c>
      <c r="P19" s="2">
        <v>20.001199999999997</v>
      </c>
      <c r="R19" t="s">
        <v>8045</v>
      </c>
      <c r="S19">
        <v>0</v>
      </c>
      <c r="T19">
        <v>0</v>
      </c>
      <c r="U19" s="2"/>
    </row>
    <row r="20" spans="1:21" x14ac:dyDescent="0.25">
      <c r="A20" t="s">
        <v>7944</v>
      </c>
      <c r="B20" t="s">
        <v>9390</v>
      </c>
      <c r="C20" t="s">
        <v>7706</v>
      </c>
      <c r="D20" t="s">
        <v>0</v>
      </c>
      <c r="E20">
        <v>4208</v>
      </c>
      <c r="F20" t="s">
        <v>9231</v>
      </c>
      <c r="G20" t="s">
        <v>9232</v>
      </c>
      <c r="H20" s="2">
        <v>0</v>
      </c>
      <c r="I20" s="2">
        <v>0</v>
      </c>
      <c r="J20" s="2">
        <v>0</v>
      </c>
      <c r="K20" s="2">
        <v>61.15</v>
      </c>
      <c r="L20" s="2">
        <v>0</v>
      </c>
      <c r="M20" s="2">
        <v>0</v>
      </c>
      <c r="N20" s="2">
        <v>0</v>
      </c>
      <c r="O20" s="2">
        <v>7.9495000000000005</v>
      </c>
      <c r="P20" s="2">
        <v>69.099500000000006</v>
      </c>
      <c r="R20" t="s">
        <v>8045</v>
      </c>
      <c r="S20">
        <v>0</v>
      </c>
      <c r="T20">
        <v>0</v>
      </c>
      <c r="U20" s="2"/>
    </row>
    <row r="21" spans="1:21" x14ac:dyDescent="0.25">
      <c r="A21" t="s">
        <v>7944</v>
      </c>
      <c r="B21" t="s">
        <v>9391</v>
      </c>
      <c r="C21" t="s">
        <v>7706</v>
      </c>
      <c r="D21" t="s">
        <v>0</v>
      </c>
      <c r="E21">
        <v>32278</v>
      </c>
      <c r="F21" t="s">
        <v>1562</v>
      </c>
      <c r="G21" t="s">
        <v>9287</v>
      </c>
      <c r="H21" s="2">
        <v>0</v>
      </c>
      <c r="I21" s="2">
        <v>0</v>
      </c>
      <c r="J21" s="2">
        <v>0</v>
      </c>
      <c r="K21" s="2">
        <v>106.19</v>
      </c>
      <c r="L21" s="2">
        <v>0</v>
      </c>
      <c r="M21" s="2">
        <v>0</v>
      </c>
      <c r="N21" s="2">
        <v>0</v>
      </c>
      <c r="O21" s="2">
        <v>13.8047</v>
      </c>
      <c r="P21" s="2">
        <v>119.99469999999999</v>
      </c>
      <c r="R21" t="s">
        <v>8045</v>
      </c>
      <c r="S21">
        <v>0</v>
      </c>
      <c r="T21">
        <v>0</v>
      </c>
      <c r="U21" s="2"/>
    </row>
    <row r="22" spans="1:21" x14ac:dyDescent="0.25">
      <c r="A22" t="s">
        <v>7944</v>
      </c>
      <c r="B22" t="s">
        <v>9392</v>
      </c>
      <c r="C22" t="s">
        <v>7706</v>
      </c>
      <c r="D22" t="s">
        <v>0</v>
      </c>
      <c r="E22">
        <v>24373</v>
      </c>
      <c r="F22" t="s">
        <v>1449</v>
      </c>
      <c r="G22" t="s">
        <v>1450</v>
      </c>
      <c r="H22" s="2">
        <v>1.64</v>
      </c>
      <c r="I22" s="2">
        <v>0</v>
      </c>
      <c r="J22" s="2">
        <v>0</v>
      </c>
      <c r="K22" s="2">
        <v>16.25</v>
      </c>
      <c r="L22" s="2">
        <v>0</v>
      </c>
      <c r="M22" s="2">
        <v>0</v>
      </c>
      <c r="N22" s="2">
        <v>0</v>
      </c>
      <c r="O22" s="2">
        <v>2.1125000000000003</v>
      </c>
      <c r="P22" s="2">
        <v>20.002500000000001</v>
      </c>
      <c r="R22" t="s">
        <v>8045</v>
      </c>
      <c r="S22">
        <v>0</v>
      </c>
      <c r="T22">
        <v>0</v>
      </c>
      <c r="U22" s="2"/>
    </row>
    <row r="23" spans="1:21" x14ac:dyDescent="0.25">
      <c r="A23" t="s">
        <v>7944</v>
      </c>
      <c r="B23" t="s">
        <v>9393</v>
      </c>
      <c r="C23" t="s">
        <v>7706</v>
      </c>
      <c r="D23" t="s">
        <v>0</v>
      </c>
      <c r="E23">
        <v>77</v>
      </c>
      <c r="F23" t="s">
        <v>9394</v>
      </c>
      <c r="G23" t="s">
        <v>9395</v>
      </c>
      <c r="H23" s="2">
        <v>0</v>
      </c>
      <c r="I23" s="2">
        <v>0</v>
      </c>
      <c r="J23" s="2">
        <v>0</v>
      </c>
      <c r="K23" s="2">
        <v>168.11</v>
      </c>
      <c r="L23" s="2">
        <v>0</v>
      </c>
      <c r="M23" s="2">
        <v>0</v>
      </c>
      <c r="N23" s="2">
        <v>0</v>
      </c>
      <c r="O23" s="2">
        <v>21.854300000000002</v>
      </c>
      <c r="P23" s="2">
        <v>189.96430000000001</v>
      </c>
      <c r="R23" t="s">
        <v>8045</v>
      </c>
      <c r="S23">
        <v>0</v>
      </c>
      <c r="T23">
        <v>0</v>
      </c>
      <c r="U23" s="2"/>
    </row>
    <row r="24" spans="1:21" x14ac:dyDescent="0.25">
      <c r="A24" t="s">
        <v>7944</v>
      </c>
      <c r="B24" t="s">
        <v>9396</v>
      </c>
      <c r="C24" t="s">
        <v>7706</v>
      </c>
      <c r="D24" t="s">
        <v>0</v>
      </c>
      <c r="E24">
        <v>4236</v>
      </c>
      <c r="F24" t="s">
        <v>9231</v>
      </c>
      <c r="G24" t="s">
        <v>9232</v>
      </c>
      <c r="H24" s="2">
        <v>0</v>
      </c>
      <c r="I24" s="2">
        <v>0</v>
      </c>
      <c r="J24" s="2">
        <v>0</v>
      </c>
      <c r="K24" s="2">
        <v>29.52</v>
      </c>
      <c r="L24" s="2">
        <v>0</v>
      </c>
      <c r="M24" s="2">
        <v>0</v>
      </c>
      <c r="N24" s="2">
        <v>0</v>
      </c>
      <c r="O24" s="2">
        <v>3.8376000000000001</v>
      </c>
      <c r="P24" s="2">
        <v>33.357599999999998</v>
      </c>
      <c r="R24" t="s">
        <v>8045</v>
      </c>
      <c r="S24">
        <v>0</v>
      </c>
      <c r="T24">
        <v>0</v>
      </c>
      <c r="U24" s="2"/>
    </row>
    <row r="25" spans="1:21" x14ac:dyDescent="0.25">
      <c r="A25" t="s">
        <v>7944</v>
      </c>
      <c r="B25" t="s">
        <v>9396</v>
      </c>
      <c r="C25" t="s">
        <v>7706</v>
      </c>
      <c r="D25" t="s">
        <v>0</v>
      </c>
      <c r="E25">
        <v>1116</v>
      </c>
      <c r="F25" t="s">
        <v>9251</v>
      </c>
      <c r="G25" t="s">
        <v>9252</v>
      </c>
      <c r="H25" s="2">
        <v>0</v>
      </c>
      <c r="I25" s="2">
        <v>0</v>
      </c>
      <c r="J25" s="2">
        <v>0</v>
      </c>
      <c r="K25" s="2">
        <v>18.809999999999999</v>
      </c>
      <c r="L25" s="2">
        <v>0</v>
      </c>
      <c r="M25" s="2">
        <v>0</v>
      </c>
      <c r="N25" s="2">
        <v>0</v>
      </c>
      <c r="O25" s="2">
        <v>2.4453</v>
      </c>
      <c r="P25" s="2">
        <v>21.255299999999998</v>
      </c>
      <c r="R25" t="s">
        <v>8045</v>
      </c>
      <c r="S25">
        <v>0</v>
      </c>
      <c r="T25">
        <v>0</v>
      </c>
      <c r="U25" s="2"/>
    </row>
    <row r="26" spans="1:21" x14ac:dyDescent="0.25">
      <c r="A26" t="s">
        <v>7944</v>
      </c>
      <c r="B26" t="s">
        <v>9396</v>
      </c>
      <c r="C26" t="s">
        <v>7706</v>
      </c>
      <c r="D26" t="s">
        <v>0</v>
      </c>
      <c r="E26">
        <v>1575</v>
      </c>
      <c r="F26" t="s">
        <v>9251</v>
      </c>
      <c r="G26" t="s">
        <v>9252</v>
      </c>
      <c r="H26" s="2">
        <v>0</v>
      </c>
      <c r="I26" s="2">
        <v>0</v>
      </c>
      <c r="J26" s="2">
        <v>0</v>
      </c>
      <c r="K26" s="2">
        <v>15.93</v>
      </c>
      <c r="L26" s="2">
        <v>0</v>
      </c>
      <c r="M26" s="2">
        <v>0</v>
      </c>
      <c r="N26" s="2">
        <v>0</v>
      </c>
      <c r="O26" s="2">
        <v>2.0709</v>
      </c>
      <c r="P26" s="2">
        <v>18.000900000000001</v>
      </c>
      <c r="R26" t="s">
        <v>8045</v>
      </c>
      <c r="S26">
        <v>0</v>
      </c>
      <c r="T26">
        <v>0</v>
      </c>
      <c r="U26" s="2"/>
    </row>
    <row r="27" spans="1:21" x14ac:dyDescent="0.25">
      <c r="A27" t="s">
        <v>7944</v>
      </c>
      <c r="B27" t="s">
        <v>9396</v>
      </c>
      <c r="C27" t="s">
        <v>7706</v>
      </c>
      <c r="D27" t="s">
        <v>0</v>
      </c>
      <c r="E27">
        <v>28</v>
      </c>
      <c r="F27" t="s">
        <v>9251</v>
      </c>
      <c r="G27" t="s">
        <v>9252</v>
      </c>
      <c r="H27" s="2">
        <v>0</v>
      </c>
      <c r="I27" s="2">
        <v>0</v>
      </c>
      <c r="J27" s="2">
        <v>0</v>
      </c>
      <c r="K27" s="2">
        <v>17.61</v>
      </c>
      <c r="L27" s="2">
        <v>0</v>
      </c>
      <c r="M27" s="2">
        <v>0</v>
      </c>
      <c r="N27" s="2">
        <v>0</v>
      </c>
      <c r="O27" s="2">
        <v>2.2892999999999999</v>
      </c>
      <c r="P27" s="2">
        <v>19.8993</v>
      </c>
      <c r="R27" t="s">
        <v>8045</v>
      </c>
      <c r="S27">
        <v>0</v>
      </c>
      <c r="T27">
        <v>0</v>
      </c>
      <c r="U27" s="2"/>
    </row>
    <row r="28" spans="1:21" x14ac:dyDescent="0.25">
      <c r="A28" t="s">
        <v>7944</v>
      </c>
      <c r="B28" t="s">
        <v>9397</v>
      </c>
      <c r="C28" s="21" t="s">
        <v>9337</v>
      </c>
      <c r="D28" t="s">
        <v>0</v>
      </c>
      <c r="E28" t="s">
        <v>9398</v>
      </c>
      <c r="F28" t="s">
        <v>1317</v>
      </c>
      <c r="G28" t="s">
        <v>1318</v>
      </c>
      <c r="H28" s="2">
        <v>0</v>
      </c>
      <c r="I28" s="2">
        <v>0</v>
      </c>
      <c r="J28" s="2">
        <v>0</v>
      </c>
      <c r="K28" s="2">
        <v>25.35</v>
      </c>
      <c r="L28" s="2">
        <v>0</v>
      </c>
      <c r="M28" s="2">
        <v>0</v>
      </c>
      <c r="N28" s="2">
        <v>0</v>
      </c>
      <c r="O28" s="2">
        <v>3.2955000000000001</v>
      </c>
      <c r="P28" s="2">
        <v>28.645500000000002</v>
      </c>
      <c r="R28" t="s">
        <v>8045</v>
      </c>
      <c r="S28">
        <v>0</v>
      </c>
      <c r="T28">
        <v>0</v>
      </c>
      <c r="U28" s="2"/>
    </row>
    <row r="29" spans="1:21" x14ac:dyDescent="0.25">
      <c r="A29" t="s">
        <v>7944</v>
      </c>
      <c r="B29" t="s">
        <v>9399</v>
      </c>
      <c r="C29" s="21" t="s">
        <v>9337</v>
      </c>
      <c r="D29" t="s">
        <v>0</v>
      </c>
      <c r="E29" t="s">
        <v>9400</v>
      </c>
      <c r="F29" t="s">
        <v>1317</v>
      </c>
      <c r="G29" t="s">
        <v>1318</v>
      </c>
      <c r="H29" s="2">
        <v>0</v>
      </c>
      <c r="I29" s="2">
        <v>0</v>
      </c>
      <c r="J29" s="2">
        <v>0</v>
      </c>
      <c r="K29" s="2">
        <v>20.8</v>
      </c>
      <c r="L29" s="2">
        <v>0</v>
      </c>
      <c r="M29" s="2">
        <v>0</v>
      </c>
      <c r="N29" s="2">
        <v>0</v>
      </c>
      <c r="O29" s="2">
        <v>2.7040000000000002</v>
      </c>
      <c r="P29" s="2">
        <v>23.504000000000001</v>
      </c>
      <c r="R29" t="s">
        <v>8045</v>
      </c>
      <c r="S29">
        <v>0</v>
      </c>
      <c r="T29">
        <v>0</v>
      </c>
      <c r="U29" s="2"/>
    </row>
    <row r="30" spans="1:21" x14ac:dyDescent="0.25">
      <c r="A30" t="s">
        <v>7944</v>
      </c>
      <c r="B30" t="s">
        <v>9399</v>
      </c>
      <c r="C30" s="21" t="s">
        <v>9337</v>
      </c>
      <c r="D30" t="s">
        <v>0</v>
      </c>
      <c r="E30" t="s">
        <v>9401</v>
      </c>
      <c r="F30" t="s">
        <v>1317</v>
      </c>
      <c r="G30" t="s">
        <v>1318</v>
      </c>
      <c r="H30" s="2">
        <v>0</v>
      </c>
      <c r="I30" s="2">
        <v>0</v>
      </c>
      <c r="J30" s="2">
        <v>0</v>
      </c>
      <c r="K30" s="2">
        <v>15.27</v>
      </c>
      <c r="L30" s="2">
        <v>0</v>
      </c>
      <c r="M30" s="2">
        <v>0</v>
      </c>
      <c r="N30" s="2">
        <v>0</v>
      </c>
      <c r="O30" s="2">
        <v>1.9851000000000001</v>
      </c>
      <c r="P30" s="2">
        <v>17.255099999999999</v>
      </c>
      <c r="R30" t="s">
        <v>8045</v>
      </c>
      <c r="S30">
        <v>0</v>
      </c>
      <c r="T30">
        <v>0</v>
      </c>
      <c r="U30" s="2"/>
    </row>
    <row r="31" spans="1:21" x14ac:dyDescent="0.25">
      <c r="A31" t="s">
        <v>7944</v>
      </c>
      <c r="B31" t="s">
        <v>9402</v>
      </c>
      <c r="C31" t="s">
        <v>7706</v>
      </c>
      <c r="D31" t="s">
        <v>0</v>
      </c>
      <c r="E31">
        <v>1012</v>
      </c>
      <c r="F31" t="s">
        <v>9267</v>
      </c>
      <c r="G31" t="s">
        <v>9268</v>
      </c>
      <c r="H31" s="2">
        <v>0</v>
      </c>
      <c r="I31" s="2">
        <v>0</v>
      </c>
      <c r="J31" s="2">
        <v>0</v>
      </c>
      <c r="K31" s="2">
        <v>32.479999999999997</v>
      </c>
      <c r="L31" s="2">
        <v>0</v>
      </c>
      <c r="M31" s="2">
        <v>0</v>
      </c>
      <c r="N31" s="2">
        <v>0</v>
      </c>
      <c r="O31" s="2">
        <v>4.2223999999999995</v>
      </c>
      <c r="P31" s="2">
        <v>36.702399999999997</v>
      </c>
      <c r="R31" t="s">
        <v>8045</v>
      </c>
      <c r="S31">
        <v>0</v>
      </c>
      <c r="T31">
        <v>0</v>
      </c>
      <c r="U31" s="2"/>
    </row>
    <row r="32" spans="1:21" x14ac:dyDescent="0.25">
      <c r="A32" t="s">
        <v>7944</v>
      </c>
      <c r="B32" t="s">
        <v>9402</v>
      </c>
      <c r="C32" t="s">
        <v>7706</v>
      </c>
      <c r="D32" t="s">
        <v>0</v>
      </c>
      <c r="E32">
        <v>4253</v>
      </c>
      <c r="F32" t="s">
        <v>9231</v>
      </c>
      <c r="G32" t="s">
        <v>9232</v>
      </c>
      <c r="H32" s="2">
        <v>0</v>
      </c>
      <c r="I32" s="2">
        <v>0</v>
      </c>
      <c r="J32" s="2">
        <v>0</v>
      </c>
      <c r="K32" s="2">
        <v>47.58</v>
      </c>
      <c r="L32" s="2">
        <v>0</v>
      </c>
      <c r="M32" s="2">
        <v>0</v>
      </c>
      <c r="N32" s="2">
        <v>0</v>
      </c>
      <c r="O32" s="2">
        <v>6.1853999999999996</v>
      </c>
      <c r="P32" s="2">
        <v>53.7654</v>
      </c>
      <c r="R32" t="s">
        <v>8045</v>
      </c>
      <c r="S32">
        <v>0</v>
      </c>
      <c r="T32">
        <v>0</v>
      </c>
      <c r="U32" s="2"/>
    </row>
    <row r="33" spans="1:21" x14ac:dyDescent="0.25">
      <c r="A33" t="s">
        <v>7944</v>
      </c>
      <c r="B33" t="s">
        <v>9403</v>
      </c>
      <c r="C33" t="s">
        <v>7706</v>
      </c>
      <c r="D33" t="s">
        <v>0</v>
      </c>
      <c r="E33">
        <v>1028</v>
      </c>
      <c r="F33" t="s">
        <v>9271</v>
      </c>
      <c r="G33" t="s">
        <v>9272</v>
      </c>
      <c r="H33" s="2">
        <v>0</v>
      </c>
      <c r="I33" s="2">
        <v>0</v>
      </c>
      <c r="J33" s="2">
        <v>0</v>
      </c>
      <c r="K33" s="2">
        <v>161.22999999999999</v>
      </c>
      <c r="L33" s="2">
        <v>0</v>
      </c>
      <c r="M33" s="2">
        <v>0</v>
      </c>
      <c r="N33" s="2">
        <v>0</v>
      </c>
      <c r="O33" s="2">
        <v>20.959900000000001</v>
      </c>
      <c r="P33" s="2">
        <v>182.18989999999999</v>
      </c>
      <c r="R33" t="s">
        <v>8045</v>
      </c>
      <c r="S33">
        <v>0</v>
      </c>
      <c r="T33">
        <v>0</v>
      </c>
      <c r="U33" s="2"/>
    </row>
    <row r="34" spans="1:21" x14ac:dyDescent="0.25">
      <c r="A34" t="s">
        <v>7944</v>
      </c>
      <c r="B34" t="s">
        <v>9403</v>
      </c>
      <c r="C34" t="s">
        <v>7706</v>
      </c>
      <c r="D34" t="s">
        <v>0</v>
      </c>
      <c r="E34">
        <v>117595</v>
      </c>
      <c r="F34" t="s">
        <v>1494</v>
      </c>
      <c r="G34" t="s">
        <v>1495</v>
      </c>
      <c r="H34" s="2">
        <v>1.61</v>
      </c>
      <c r="I34" s="2">
        <v>0</v>
      </c>
      <c r="J34" s="2">
        <v>0</v>
      </c>
      <c r="K34" s="2">
        <v>16.27</v>
      </c>
      <c r="L34" s="2">
        <v>0</v>
      </c>
      <c r="M34" s="2">
        <v>0</v>
      </c>
      <c r="N34" s="2">
        <v>0</v>
      </c>
      <c r="O34" s="2">
        <v>2.1151</v>
      </c>
      <c r="P34" s="2">
        <v>19.995100000000001</v>
      </c>
      <c r="R34" t="s">
        <v>8045</v>
      </c>
      <c r="S34">
        <v>0</v>
      </c>
      <c r="T34">
        <v>0</v>
      </c>
      <c r="U34" s="2"/>
    </row>
    <row r="35" spans="1:21" x14ac:dyDescent="0.25">
      <c r="A35" t="s">
        <v>7944</v>
      </c>
      <c r="B35" t="s">
        <v>9404</v>
      </c>
      <c r="C35" t="s">
        <v>7706</v>
      </c>
      <c r="D35" t="s">
        <v>0</v>
      </c>
      <c r="E35">
        <v>765</v>
      </c>
      <c r="F35" t="s">
        <v>9273</v>
      </c>
      <c r="G35" t="s">
        <v>9274</v>
      </c>
      <c r="H35" s="2">
        <v>0</v>
      </c>
      <c r="I35" s="2">
        <v>0</v>
      </c>
      <c r="J35" s="2">
        <v>0</v>
      </c>
      <c r="K35" s="2">
        <v>115.04</v>
      </c>
      <c r="L35" s="2">
        <v>0</v>
      </c>
      <c r="M35" s="2">
        <v>0</v>
      </c>
      <c r="N35" s="2">
        <v>0</v>
      </c>
      <c r="O35" s="2">
        <v>14.955200000000001</v>
      </c>
      <c r="P35" s="2">
        <v>129.99520000000001</v>
      </c>
      <c r="R35" t="s">
        <v>8045</v>
      </c>
      <c r="S35">
        <v>0</v>
      </c>
      <c r="T35">
        <v>0</v>
      </c>
      <c r="U35" s="2"/>
    </row>
    <row r="36" spans="1:21" x14ac:dyDescent="0.25">
      <c r="A36" t="s">
        <v>7944</v>
      </c>
      <c r="B36" t="s">
        <v>9405</v>
      </c>
      <c r="C36" s="21" t="s">
        <v>9337</v>
      </c>
      <c r="D36" t="s">
        <v>0</v>
      </c>
      <c r="E36" t="s">
        <v>9406</v>
      </c>
      <c r="F36" t="s">
        <v>1317</v>
      </c>
      <c r="G36" t="s">
        <v>1318</v>
      </c>
      <c r="H36" s="2">
        <v>0</v>
      </c>
      <c r="I36" s="2">
        <v>0</v>
      </c>
      <c r="J36" s="2">
        <v>0</v>
      </c>
      <c r="K36" s="2">
        <v>10.77</v>
      </c>
      <c r="L36" s="2">
        <v>0</v>
      </c>
      <c r="M36" s="2">
        <v>0</v>
      </c>
      <c r="N36" s="2">
        <v>0</v>
      </c>
      <c r="O36" s="2">
        <v>1.4000999999999999</v>
      </c>
      <c r="P36" s="2">
        <v>12.1701</v>
      </c>
      <c r="R36" t="s">
        <v>8045</v>
      </c>
      <c r="S36">
        <v>0</v>
      </c>
      <c r="T36">
        <v>0</v>
      </c>
      <c r="U36" s="2"/>
    </row>
    <row r="37" spans="1:21" x14ac:dyDescent="0.25">
      <c r="A37" t="s">
        <v>7944</v>
      </c>
      <c r="B37" t="s">
        <v>9405</v>
      </c>
      <c r="C37" t="s">
        <v>7706</v>
      </c>
      <c r="D37" t="s">
        <v>0</v>
      </c>
      <c r="E37">
        <v>4281</v>
      </c>
      <c r="F37" t="s">
        <v>9231</v>
      </c>
      <c r="G37" t="s">
        <v>9232</v>
      </c>
      <c r="H37" s="2">
        <v>0</v>
      </c>
      <c r="I37" s="2">
        <v>0</v>
      </c>
      <c r="J37" s="2">
        <v>0</v>
      </c>
      <c r="K37" s="2">
        <v>56.55</v>
      </c>
      <c r="L37" s="2">
        <v>0</v>
      </c>
      <c r="M37" s="2">
        <v>0</v>
      </c>
      <c r="N37" s="2">
        <v>0</v>
      </c>
      <c r="O37" s="2">
        <v>7.3514999999999997</v>
      </c>
      <c r="P37" s="2">
        <v>63.901499999999999</v>
      </c>
      <c r="R37" t="s">
        <v>8045</v>
      </c>
      <c r="S37">
        <v>0</v>
      </c>
      <c r="T37">
        <v>0</v>
      </c>
      <c r="U37" s="2"/>
    </row>
    <row r="38" spans="1:21" x14ac:dyDescent="0.25">
      <c r="A38" t="s">
        <v>7944</v>
      </c>
      <c r="B38" t="s">
        <v>9405</v>
      </c>
      <c r="C38" t="s">
        <v>7706</v>
      </c>
      <c r="D38" t="s">
        <v>0</v>
      </c>
      <c r="E38">
        <v>4873</v>
      </c>
      <c r="F38" t="s">
        <v>9407</v>
      </c>
      <c r="G38" t="s">
        <v>9408</v>
      </c>
      <c r="H38" s="2">
        <v>0</v>
      </c>
      <c r="I38" s="2">
        <v>0</v>
      </c>
      <c r="J38" s="2">
        <v>0</v>
      </c>
      <c r="K38" s="2">
        <v>24.34</v>
      </c>
      <c r="L38" s="2">
        <v>0</v>
      </c>
      <c r="M38" s="2">
        <v>0</v>
      </c>
      <c r="N38" s="2">
        <v>0</v>
      </c>
      <c r="O38" s="2">
        <v>3.1642000000000001</v>
      </c>
      <c r="P38" s="2">
        <v>27.504200000000001</v>
      </c>
      <c r="R38" t="s">
        <v>8045</v>
      </c>
      <c r="S38">
        <v>0</v>
      </c>
      <c r="T38">
        <v>0</v>
      </c>
      <c r="U38" s="2"/>
    </row>
    <row r="39" spans="1:21" x14ac:dyDescent="0.25">
      <c r="A39" t="s">
        <v>7944</v>
      </c>
      <c r="B39" t="s">
        <v>9409</v>
      </c>
      <c r="C39" t="s">
        <v>7706</v>
      </c>
      <c r="D39" t="s">
        <v>0</v>
      </c>
      <c r="E39">
        <v>1279</v>
      </c>
      <c r="F39" t="s">
        <v>4775</v>
      </c>
      <c r="G39" t="s">
        <v>4776</v>
      </c>
      <c r="H39" s="2">
        <v>0</v>
      </c>
      <c r="I39" s="2">
        <v>0</v>
      </c>
      <c r="J39" s="2">
        <v>0</v>
      </c>
      <c r="K39" s="2">
        <v>87.83</v>
      </c>
      <c r="L39" s="2">
        <v>0</v>
      </c>
      <c r="M39" s="2">
        <v>0</v>
      </c>
      <c r="N39" s="2">
        <v>0</v>
      </c>
      <c r="O39" s="2">
        <v>11.417899999999999</v>
      </c>
      <c r="P39" s="2">
        <v>99.247900000000001</v>
      </c>
      <c r="R39" t="s">
        <v>8045</v>
      </c>
      <c r="S39">
        <v>0</v>
      </c>
      <c r="T39">
        <v>0</v>
      </c>
      <c r="U39" s="2"/>
    </row>
    <row r="40" spans="1:21" x14ac:dyDescent="0.25">
      <c r="A40" t="s">
        <v>7944</v>
      </c>
      <c r="B40" t="s">
        <v>9409</v>
      </c>
      <c r="C40" t="s">
        <v>7706</v>
      </c>
      <c r="D40" t="s">
        <v>0</v>
      </c>
      <c r="E40">
        <v>1282</v>
      </c>
      <c r="F40" t="s">
        <v>4775</v>
      </c>
      <c r="G40" t="s">
        <v>4776</v>
      </c>
      <c r="H40" s="2">
        <v>0</v>
      </c>
      <c r="I40" s="2">
        <v>0</v>
      </c>
      <c r="J40" s="2">
        <v>0</v>
      </c>
      <c r="K40" s="2">
        <v>8.84</v>
      </c>
      <c r="L40" s="2">
        <v>0</v>
      </c>
      <c r="M40" s="2">
        <v>0</v>
      </c>
      <c r="N40" s="2">
        <v>0</v>
      </c>
      <c r="O40" s="2">
        <v>1.1492</v>
      </c>
      <c r="P40" s="2">
        <v>9.9892000000000003</v>
      </c>
      <c r="R40" t="s">
        <v>8045</v>
      </c>
      <c r="S40">
        <v>0</v>
      </c>
      <c r="T40">
        <v>0</v>
      </c>
      <c r="U40" s="2"/>
    </row>
    <row r="41" spans="1:21" x14ac:dyDescent="0.25">
      <c r="A41" t="s">
        <v>7944</v>
      </c>
      <c r="B41" t="s">
        <v>9410</v>
      </c>
      <c r="C41" t="s">
        <v>7706</v>
      </c>
      <c r="D41" t="s">
        <v>0</v>
      </c>
      <c r="E41">
        <v>374</v>
      </c>
      <c r="F41" t="s">
        <v>9411</v>
      </c>
      <c r="G41" t="s">
        <v>9412</v>
      </c>
      <c r="H41" s="2">
        <v>0</v>
      </c>
      <c r="I41" s="2">
        <v>0</v>
      </c>
      <c r="J41" s="2">
        <v>0</v>
      </c>
      <c r="K41" s="2">
        <v>137.16999999999999</v>
      </c>
      <c r="L41" s="2">
        <v>0</v>
      </c>
      <c r="M41" s="2">
        <v>0</v>
      </c>
      <c r="N41" s="2">
        <v>0</v>
      </c>
      <c r="O41" s="2">
        <v>17.832100000000001</v>
      </c>
      <c r="P41" s="2">
        <v>155.00209999999998</v>
      </c>
      <c r="R41" t="s">
        <v>8045</v>
      </c>
      <c r="S41">
        <v>0</v>
      </c>
      <c r="T41">
        <v>0</v>
      </c>
      <c r="U41" s="2"/>
    </row>
    <row r="42" spans="1:21" x14ac:dyDescent="0.25">
      <c r="A42" t="s">
        <v>7944</v>
      </c>
      <c r="B42" t="s">
        <v>9413</v>
      </c>
      <c r="C42" t="s">
        <v>7706</v>
      </c>
      <c r="D42" t="s">
        <v>0</v>
      </c>
      <c r="E42">
        <v>1302</v>
      </c>
      <c r="F42" t="s">
        <v>4775</v>
      </c>
      <c r="G42" t="s">
        <v>4776</v>
      </c>
      <c r="H42" s="2">
        <v>0</v>
      </c>
      <c r="I42" s="2">
        <v>0</v>
      </c>
      <c r="J42" s="2">
        <v>0</v>
      </c>
      <c r="K42" s="2">
        <v>25.44</v>
      </c>
      <c r="L42" s="2">
        <v>0</v>
      </c>
      <c r="M42" s="2">
        <v>0</v>
      </c>
      <c r="N42" s="2">
        <v>0</v>
      </c>
      <c r="O42" s="2">
        <v>3.3072000000000004</v>
      </c>
      <c r="P42" s="2">
        <v>28.747200000000003</v>
      </c>
      <c r="R42" t="s">
        <v>8045</v>
      </c>
      <c r="S42">
        <v>0</v>
      </c>
      <c r="T42">
        <v>0</v>
      </c>
      <c r="U42" s="2"/>
    </row>
    <row r="43" spans="1:21" x14ac:dyDescent="0.25">
      <c r="A43" t="s">
        <v>7944</v>
      </c>
      <c r="B43" t="s">
        <v>9414</v>
      </c>
      <c r="C43" t="s">
        <v>7706</v>
      </c>
      <c r="D43" t="s">
        <v>0</v>
      </c>
      <c r="E43">
        <v>124253</v>
      </c>
      <c r="F43" t="s">
        <v>1494</v>
      </c>
      <c r="G43" t="s">
        <v>1495</v>
      </c>
      <c r="H43" s="2">
        <v>1.59</v>
      </c>
      <c r="I43" s="2">
        <v>0</v>
      </c>
      <c r="J43" s="2">
        <v>0</v>
      </c>
      <c r="K43" s="2">
        <v>16.29</v>
      </c>
      <c r="L43" s="2">
        <v>0</v>
      </c>
      <c r="M43" s="2">
        <v>0</v>
      </c>
      <c r="N43" s="2">
        <v>0</v>
      </c>
      <c r="O43" s="2">
        <v>2.1177000000000001</v>
      </c>
      <c r="P43" s="2">
        <v>19.997699999999998</v>
      </c>
      <c r="R43" t="s">
        <v>8045</v>
      </c>
      <c r="S43">
        <v>0</v>
      </c>
      <c r="T43">
        <v>0</v>
      </c>
      <c r="U43" s="2"/>
    </row>
    <row r="44" spans="1:21" x14ac:dyDescent="0.25">
      <c r="A44" t="s">
        <v>7944</v>
      </c>
      <c r="B44" t="s">
        <v>9359</v>
      </c>
      <c r="C44" t="s">
        <v>7706</v>
      </c>
      <c r="D44" t="s">
        <v>0</v>
      </c>
      <c r="E44">
        <v>1055</v>
      </c>
      <c r="F44" t="s">
        <v>9251</v>
      </c>
      <c r="G44" t="s">
        <v>9252</v>
      </c>
      <c r="H44" s="2">
        <v>0</v>
      </c>
      <c r="I44" s="2">
        <v>0</v>
      </c>
      <c r="J44" s="2">
        <v>0</v>
      </c>
      <c r="K44" s="2">
        <v>28.23</v>
      </c>
      <c r="L44" s="2">
        <v>0</v>
      </c>
      <c r="M44" s="2">
        <v>0</v>
      </c>
      <c r="N44" s="2">
        <v>0</v>
      </c>
      <c r="O44" s="2">
        <v>3.6699000000000002</v>
      </c>
      <c r="P44" s="2">
        <v>31.899900000000002</v>
      </c>
      <c r="R44" t="s">
        <v>8045</v>
      </c>
      <c r="S44">
        <v>0</v>
      </c>
      <c r="T44">
        <v>0</v>
      </c>
      <c r="U44" s="2"/>
    </row>
    <row r="45" spans="1:21" x14ac:dyDescent="0.25">
      <c r="A45" t="s">
        <v>7944</v>
      </c>
      <c r="B45" t="s">
        <v>9360</v>
      </c>
      <c r="C45" t="s">
        <v>7706</v>
      </c>
      <c r="D45" t="s">
        <v>0</v>
      </c>
      <c r="E45">
        <v>4183435</v>
      </c>
      <c r="F45" t="s">
        <v>1506</v>
      </c>
      <c r="G45" t="s">
        <v>1507</v>
      </c>
      <c r="H45" s="2">
        <v>0</v>
      </c>
      <c r="I45" s="2">
        <v>0</v>
      </c>
      <c r="J45" s="2">
        <v>0</v>
      </c>
      <c r="K45" s="2">
        <v>12.71</v>
      </c>
      <c r="L45" s="2">
        <v>0</v>
      </c>
      <c r="M45" s="2">
        <v>0</v>
      </c>
      <c r="N45" s="2">
        <v>0</v>
      </c>
      <c r="O45" s="2">
        <v>1.6523000000000001</v>
      </c>
      <c r="P45" s="2">
        <v>14.362300000000001</v>
      </c>
      <c r="R45" t="s">
        <v>8045</v>
      </c>
      <c r="S45">
        <v>0</v>
      </c>
      <c r="T45">
        <v>0</v>
      </c>
      <c r="U45" s="2"/>
    </row>
    <row r="46" spans="1:21" x14ac:dyDescent="0.25">
      <c r="A46" t="s">
        <v>7944</v>
      </c>
      <c r="B46" t="s">
        <v>9415</v>
      </c>
      <c r="C46" s="21" t="s">
        <v>9337</v>
      </c>
      <c r="D46" t="s">
        <v>0</v>
      </c>
      <c r="E46" t="s">
        <v>9416</v>
      </c>
      <c r="F46" t="s">
        <v>1317</v>
      </c>
      <c r="G46" t="s">
        <v>1318</v>
      </c>
      <c r="H46" s="2">
        <v>0</v>
      </c>
      <c r="I46" s="2">
        <v>0</v>
      </c>
      <c r="J46" s="2">
        <v>0</v>
      </c>
      <c r="K46" s="2">
        <v>12.43</v>
      </c>
      <c r="L46" s="2">
        <v>0</v>
      </c>
      <c r="M46" s="2">
        <v>0</v>
      </c>
      <c r="N46" s="2">
        <v>0</v>
      </c>
      <c r="O46" s="2">
        <v>1.6159000000000001</v>
      </c>
      <c r="P46" s="2">
        <v>14.0459</v>
      </c>
      <c r="R46" t="s">
        <v>8045</v>
      </c>
      <c r="S46">
        <v>0</v>
      </c>
      <c r="T46">
        <v>0</v>
      </c>
      <c r="U46" s="2"/>
    </row>
    <row r="47" spans="1:21" x14ac:dyDescent="0.25">
      <c r="A47" t="s">
        <v>7944</v>
      </c>
      <c r="B47" t="s">
        <v>9417</v>
      </c>
      <c r="C47" t="s">
        <v>7706</v>
      </c>
      <c r="D47" t="s">
        <v>0</v>
      </c>
      <c r="E47">
        <v>4333</v>
      </c>
      <c r="F47" t="s">
        <v>9231</v>
      </c>
      <c r="G47" t="s">
        <v>9232</v>
      </c>
      <c r="H47" s="2">
        <v>0</v>
      </c>
      <c r="I47" s="2">
        <v>0</v>
      </c>
      <c r="J47" s="2">
        <v>0</v>
      </c>
      <c r="K47" s="2">
        <v>21.24</v>
      </c>
      <c r="L47" s="2">
        <v>0</v>
      </c>
      <c r="M47" s="2">
        <v>0</v>
      </c>
      <c r="N47" s="2">
        <v>0</v>
      </c>
      <c r="O47" s="2">
        <v>2.7612000000000001</v>
      </c>
      <c r="P47" s="2">
        <v>24.001199999999997</v>
      </c>
      <c r="R47" t="s">
        <v>8045</v>
      </c>
      <c r="S47">
        <v>0</v>
      </c>
      <c r="T47">
        <v>0</v>
      </c>
      <c r="U47" s="2"/>
    </row>
    <row r="48" spans="1:21" x14ac:dyDescent="0.25">
      <c r="A48" t="s">
        <v>7944</v>
      </c>
      <c r="B48" t="s">
        <v>9417</v>
      </c>
      <c r="C48" t="s">
        <v>7706</v>
      </c>
      <c r="D48" t="s">
        <v>0</v>
      </c>
      <c r="E48">
        <v>1645</v>
      </c>
      <c r="F48" t="s">
        <v>9251</v>
      </c>
      <c r="G48" t="s">
        <v>9252</v>
      </c>
      <c r="H48" s="2">
        <v>0</v>
      </c>
      <c r="I48" s="2">
        <v>0</v>
      </c>
      <c r="J48" s="2">
        <v>0</v>
      </c>
      <c r="K48" s="2">
        <v>8.85</v>
      </c>
      <c r="L48" s="2">
        <v>0</v>
      </c>
      <c r="M48" s="2">
        <v>0</v>
      </c>
      <c r="N48" s="2">
        <v>0</v>
      </c>
      <c r="O48" s="2">
        <v>1.1505000000000001</v>
      </c>
      <c r="P48" s="2">
        <v>10.000499999999999</v>
      </c>
      <c r="R48" t="s">
        <v>8045</v>
      </c>
      <c r="S48">
        <v>0</v>
      </c>
      <c r="T48">
        <v>0</v>
      </c>
      <c r="U48" s="2"/>
    </row>
    <row r="49" spans="1:21" x14ac:dyDescent="0.25">
      <c r="A49" t="s">
        <v>7944</v>
      </c>
      <c r="B49" t="s">
        <v>9417</v>
      </c>
      <c r="C49" t="s">
        <v>7706</v>
      </c>
      <c r="D49" t="s">
        <v>0</v>
      </c>
      <c r="E49">
        <v>1644</v>
      </c>
      <c r="F49" t="s">
        <v>9251</v>
      </c>
      <c r="G49" t="s">
        <v>9252</v>
      </c>
      <c r="H49" s="2">
        <v>0</v>
      </c>
      <c r="I49" s="2">
        <v>0</v>
      </c>
      <c r="J49" s="2">
        <v>0</v>
      </c>
      <c r="K49" s="2">
        <v>17.7</v>
      </c>
      <c r="L49" s="2">
        <v>0</v>
      </c>
      <c r="M49" s="2">
        <v>0</v>
      </c>
      <c r="N49" s="2">
        <v>0</v>
      </c>
      <c r="O49" s="2">
        <v>2.3010000000000002</v>
      </c>
      <c r="P49" s="2">
        <v>20.000999999999998</v>
      </c>
      <c r="R49" t="s">
        <v>8045</v>
      </c>
      <c r="S49">
        <v>0</v>
      </c>
      <c r="T49">
        <v>0</v>
      </c>
      <c r="U49" s="2"/>
    </row>
    <row r="50" spans="1:21" x14ac:dyDescent="0.25">
      <c r="A50" t="s">
        <v>7944</v>
      </c>
      <c r="B50" t="s">
        <v>9417</v>
      </c>
      <c r="C50" t="s">
        <v>7706</v>
      </c>
      <c r="D50" t="s">
        <v>0</v>
      </c>
      <c r="E50">
        <v>9946</v>
      </c>
      <c r="F50" t="s">
        <v>9229</v>
      </c>
      <c r="G50" t="s">
        <v>9230</v>
      </c>
      <c r="H50" s="2">
        <v>0</v>
      </c>
      <c r="I50" s="2">
        <v>0</v>
      </c>
      <c r="J50" s="2">
        <v>0</v>
      </c>
      <c r="K50" s="2">
        <v>45.13</v>
      </c>
      <c r="L50" s="2">
        <v>0</v>
      </c>
      <c r="M50" s="2">
        <v>0</v>
      </c>
      <c r="N50" s="2">
        <v>0</v>
      </c>
      <c r="O50" s="2">
        <v>5.8669000000000002</v>
      </c>
      <c r="P50" s="2">
        <v>50.996900000000004</v>
      </c>
      <c r="R50" t="s">
        <v>8045</v>
      </c>
      <c r="S50">
        <v>0</v>
      </c>
      <c r="T50">
        <v>0</v>
      </c>
      <c r="U50" s="2"/>
    </row>
    <row r="51" spans="1:21" x14ac:dyDescent="0.25">
      <c r="A51" t="s">
        <v>7944</v>
      </c>
      <c r="B51" t="s">
        <v>9418</v>
      </c>
      <c r="C51" t="s">
        <v>7706</v>
      </c>
      <c r="D51" t="s">
        <v>0</v>
      </c>
      <c r="E51">
        <v>1070</v>
      </c>
      <c r="F51" t="s">
        <v>9267</v>
      </c>
      <c r="G51" t="s">
        <v>9268</v>
      </c>
      <c r="H51" s="2">
        <v>0</v>
      </c>
      <c r="I51" s="2">
        <v>0</v>
      </c>
      <c r="J51" s="2">
        <v>0</v>
      </c>
      <c r="K51" s="2">
        <v>30.97</v>
      </c>
      <c r="L51" s="2">
        <v>0</v>
      </c>
      <c r="M51" s="2">
        <v>0</v>
      </c>
      <c r="N51" s="2">
        <v>0</v>
      </c>
      <c r="O51" s="2">
        <v>4.0260999999999996</v>
      </c>
      <c r="P51" s="2">
        <v>34.996099999999998</v>
      </c>
      <c r="R51" t="s">
        <v>8045</v>
      </c>
      <c r="S51">
        <v>0</v>
      </c>
      <c r="T51">
        <v>0</v>
      </c>
      <c r="U51" s="2"/>
    </row>
    <row r="52" spans="1:21" x14ac:dyDescent="0.25">
      <c r="A52" t="s">
        <v>7944</v>
      </c>
      <c r="B52" t="s">
        <v>9418</v>
      </c>
      <c r="C52" t="s">
        <v>7706</v>
      </c>
      <c r="D52" t="s">
        <v>0</v>
      </c>
      <c r="E52">
        <v>1071</v>
      </c>
      <c r="F52" t="s">
        <v>9267</v>
      </c>
      <c r="G52" t="s">
        <v>9268</v>
      </c>
      <c r="H52" s="2">
        <v>0</v>
      </c>
      <c r="I52" s="2">
        <v>0</v>
      </c>
      <c r="J52" s="2">
        <v>0</v>
      </c>
      <c r="K52" s="2">
        <v>63.05</v>
      </c>
      <c r="L52" s="2">
        <v>0</v>
      </c>
      <c r="M52" s="2">
        <v>0</v>
      </c>
      <c r="N52" s="2">
        <v>0</v>
      </c>
      <c r="O52" s="2">
        <v>8.1965000000000003</v>
      </c>
      <c r="P52" s="2">
        <v>71.246499999999997</v>
      </c>
      <c r="R52" t="s">
        <v>8045</v>
      </c>
      <c r="S52">
        <v>0</v>
      </c>
      <c r="T52">
        <v>0</v>
      </c>
      <c r="U52" s="2"/>
    </row>
    <row r="53" spans="1:21" x14ac:dyDescent="0.25">
      <c r="A53" t="s">
        <v>7944</v>
      </c>
      <c r="B53" t="s">
        <v>9364</v>
      </c>
      <c r="C53" t="s">
        <v>7706</v>
      </c>
      <c r="D53" t="s">
        <v>0</v>
      </c>
      <c r="E53">
        <v>535</v>
      </c>
      <c r="F53" t="s">
        <v>9249</v>
      </c>
      <c r="G53" t="s">
        <v>9250</v>
      </c>
      <c r="H53" s="2">
        <v>0</v>
      </c>
      <c r="I53" s="2">
        <v>0</v>
      </c>
      <c r="J53" s="2">
        <v>0</v>
      </c>
      <c r="K53" s="2">
        <v>281.25</v>
      </c>
      <c r="L53" s="2">
        <v>0</v>
      </c>
      <c r="M53" s="2">
        <v>0</v>
      </c>
      <c r="N53" s="2">
        <v>0</v>
      </c>
      <c r="O53" s="2">
        <v>36.5625</v>
      </c>
      <c r="P53" s="2">
        <v>317.8125</v>
      </c>
      <c r="R53" t="s">
        <v>8045</v>
      </c>
      <c r="S53">
        <v>0</v>
      </c>
      <c r="T53">
        <v>0</v>
      </c>
      <c r="U53" s="2"/>
    </row>
    <row r="54" spans="1:21" x14ac:dyDescent="0.25">
      <c r="A54" t="s">
        <v>7944</v>
      </c>
      <c r="B54" t="s">
        <v>9419</v>
      </c>
      <c r="C54" t="s">
        <v>7706</v>
      </c>
      <c r="D54" t="s">
        <v>0</v>
      </c>
      <c r="E54">
        <v>1130</v>
      </c>
      <c r="F54" t="s">
        <v>9271</v>
      </c>
      <c r="G54" t="s">
        <v>9272</v>
      </c>
      <c r="H54" s="2">
        <v>0</v>
      </c>
      <c r="I54" s="2">
        <v>0</v>
      </c>
      <c r="J54" s="2">
        <v>0</v>
      </c>
      <c r="K54" s="2">
        <v>34.24</v>
      </c>
      <c r="L54" s="2">
        <v>0</v>
      </c>
      <c r="M54" s="2">
        <v>0</v>
      </c>
      <c r="N54" s="2">
        <v>0</v>
      </c>
      <c r="O54" s="2">
        <v>4.4512</v>
      </c>
      <c r="P54" s="2">
        <v>38.691200000000002</v>
      </c>
      <c r="R54" t="s">
        <v>8045</v>
      </c>
      <c r="S54">
        <v>0</v>
      </c>
      <c r="T54">
        <v>0</v>
      </c>
      <c r="U54" s="2"/>
    </row>
    <row r="55" spans="1:21" x14ac:dyDescent="0.25">
      <c r="A55" t="s">
        <v>7944</v>
      </c>
      <c r="B55" t="s">
        <v>9420</v>
      </c>
      <c r="C55" t="s">
        <v>7706</v>
      </c>
      <c r="D55" t="s">
        <v>0</v>
      </c>
      <c r="E55">
        <v>4171087</v>
      </c>
      <c r="F55" t="s">
        <v>1506</v>
      </c>
      <c r="G55" t="s">
        <v>1507</v>
      </c>
      <c r="H55" s="2">
        <v>0</v>
      </c>
      <c r="I55" s="2">
        <v>0</v>
      </c>
      <c r="J55" s="2">
        <v>0</v>
      </c>
      <c r="K55" s="2">
        <v>17.37</v>
      </c>
      <c r="L55" s="2">
        <v>0</v>
      </c>
      <c r="M55" s="2">
        <v>0</v>
      </c>
      <c r="N55" s="2">
        <v>0</v>
      </c>
      <c r="O55" s="2">
        <v>2.2581000000000002</v>
      </c>
      <c r="P55" s="2">
        <v>19.6281</v>
      </c>
      <c r="R55" t="s">
        <v>8045</v>
      </c>
      <c r="S55">
        <v>0</v>
      </c>
      <c r="T55">
        <v>0</v>
      </c>
      <c r="U55" s="2"/>
    </row>
    <row r="56" spans="1:21" x14ac:dyDescent="0.25">
      <c r="A56" t="s">
        <v>7944</v>
      </c>
      <c r="B56" t="s">
        <v>9421</v>
      </c>
      <c r="C56" t="s">
        <v>7706</v>
      </c>
      <c r="D56" t="s">
        <v>0</v>
      </c>
      <c r="E56">
        <v>611</v>
      </c>
      <c r="F56" t="s">
        <v>9249</v>
      </c>
      <c r="G56" t="s">
        <v>9250</v>
      </c>
      <c r="H56" s="2">
        <v>0</v>
      </c>
      <c r="I56" s="2">
        <v>0</v>
      </c>
      <c r="J56" s="2">
        <v>0</v>
      </c>
      <c r="K56" s="2">
        <v>175.13</v>
      </c>
      <c r="L56" s="2">
        <v>0</v>
      </c>
      <c r="M56" s="2">
        <v>0</v>
      </c>
      <c r="N56" s="2">
        <v>0</v>
      </c>
      <c r="O56" s="2">
        <v>22.7669</v>
      </c>
      <c r="P56" s="2">
        <v>197.89689999999999</v>
      </c>
      <c r="R56" t="s">
        <v>8045</v>
      </c>
      <c r="S56">
        <v>0</v>
      </c>
      <c r="T56">
        <v>0</v>
      </c>
      <c r="U56" s="2"/>
    </row>
    <row r="57" spans="1:21" ht="15.75" thickBot="1" x14ac:dyDescent="0.3">
      <c r="A57" t="s">
        <v>7944</v>
      </c>
      <c r="B57" t="s">
        <v>9366</v>
      </c>
      <c r="C57" t="s">
        <v>7706</v>
      </c>
      <c r="D57" t="s">
        <v>0</v>
      </c>
      <c r="E57">
        <v>4192259</v>
      </c>
      <c r="F57" t="s">
        <v>1506</v>
      </c>
      <c r="G57" t="s">
        <v>1507</v>
      </c>
      <c r="H57" s="2">
        <v>0</v>
      </c>
      <c r="I57" s="2">
        <v>0</v>
      </c>
      <c r="J57" s="2">
        <v>0</v>
      </c>
      <c r="K57" s="2">
        <v>17.37</v>
      </c>
      <c r="L57" s="2">
        <v>0</v>
      </c>
      <c r="M57" s="2">
        <v>0</v>
      </c>
      <c r="N57" s="2">
        <v>0</v>
      </c>
      <c r="O57" s="2">
        <v>2.2581000000000002</v>
      </c>
      <c r="P57" s="2">
        <v>19.6281</v>
      </c>
      <c r="R57" t="s">
        <v>8045</v>
      </c>
      <c r="S57">
        <v>0</v>
      </c>
      <c r="T57">
        <v>0</v>
      </c>
      <c r="U57" s="2"/>
    </row>
    <row r="58" spans="1:21" hidden="1" x14ac:dyDescent="0.25">
      <c r="A58" t="s">
        <v>9025</v>
      </c>
      <c r="B58" t="s">
        <v>9338</v>
      </c>
      <c r="C58" s="21" t="s">
        <v>9337</v>
      </c>
      <c r="D58" t="s">
        <v>0</v>
      </c>
      <c r="E58" t="s">
        <v>9387</v>
      </c>
      <c r="F58" t="s">
        <v>9239</v>
      </c>
      <c r="G58" t="s">
        <v>9240</v>
      </c>
      <c r="H58" s="2">
        <v>0</v>
      </c>
      <c r="I58" s="2">
        <v>0</v>
      </c>
      <c r="J58" s="2">
        <v>0</v>
      </c>
      <c r="K58" s="15">
        <v>798.04</v>
      </c>
      <c r="L58" s="2">
        <v>0</v>
      </c>
      <c r="M58" s="2">
        <v>0</v>
      </c>
      <c r="N58" s="2">
        <v>0</v>
      </c>
      <c r="O58" s="2">
        <v>103.7452</v>
      </c>
      <c r="P58" s="2">
        <v>901.78519999999992</v>
      </c>
      <c r="Q58"/>
      <c r="R58" t="s">
        <v>8045</v>
      </c>
      <c r="S58" s="2">
        <v>0</v>
      </c>
      <c r="T58" s="2">
        <v>0</v>
      </c>
      <c r="U58" s="2"/>
    </row>
    <row r="59" spans="1:21" hidden="1" x14ac:dyDescent="0.25">
      <c r="A59" t="s">
        <v>9025</v>
      </c>
      <c r="B59" t="s">
        <v>9362</v>
      </c>
      <c r="C59" t="s">
        <v>7706</v>
      </c>
      <c r="D59" t="s">
        <v>0</v>
      </c>
      <c r="E59">
        <v>1538</v>
      </c>
      <c r="F59" t="s">
        <v>9273</v>
      </c>
      <c r="G59" t="s">
        <v>9274</v>
      </c>
      <c r="H59" s="2">
        <v>0</v>
      </c>
      <c r="I59" s="2">
        <v>0</v>
      </c>
      <c r="J59" s="2">
        <v>0</v>
      </c>
      <c r="K59" s="15">
        <v>19.47</v>
      </c>
      <c r="L59" s="2">
        <v>0</v>
      </c>
      <c r="M59" s="2">
        <v>0</v>
      </c>
      <c r="N59" s="2">
        <v>0</v>
      </c>
      <c r="O59" s="2">
        <v>2.5310999999999999</v>
      </c>
      <c r="P59" s="2">
        <v>22.001099999999997</v>
      </c>
      <c r="Q59"/>
      <c r="R59" t="s">
        <v>8045</v>
      </c>
      <c r="S59" s="2">
        <v>0</v>
      </c>
      <c r="T59" s="2">
        <v>0</v>
      </c>
      <c r="U59" s="2"/>
    </row>
    <row r="60" spans="1:21" hidden="1" x14ac:dyDescent="0.25">
      <c r="A60" t="s">
        <v>9025</v>
      </c>
      <c r="B60" t="s">
        <v>9362</v>
      </c>
      <c r="C60" t="s">
        <v>7706</v>
      </c>
      <c r="D60" t="s">
        <v>0</v>
      </c>
      <c r="E60">
        <v>739</v>
      </c>
      <c r="F60" t="s">
        <v>9273</v>
      </c>
      <c r="G60" t="s">
        <v>9274</v>
      </c>
      <c r="H60" s="2">
        <v>0</v>
      </c>
      <c r="I60" s="2">
        <v>0</v>
      </c>
      <c r="J60" s="2">
        <v>0</v>
      </c>
      <c r="K60" s="15">
        <v>24.78</v>
      </c>
      <c r="L60" s="2">
        <v>0</v>
      </c>
      <c r="M60" s="2">
        <v>0</v>
      </c>
      <c r="N60" s="2">
        <v>0</v>
      </c>
      <c r="O60" s="2">
        <v>3.2214</v>
      </c>
      <c r="P60" s="2">
        <v>28.0014</v>
      </c>
      <c r="Q60"/>
      <c r="R60" t="s">
        <v>8045</v>
      </c>
      <c r="S60" s="2">
        <v>0</v>
      </c>
      <c r="T60" s="2">
        <v>0</v>
      </c>
      <c r="U60" s="2"/>
    </row>
    <row r="61" spans="1:21" hidden="1" x14ac:dyDescent="0.25">
      <c r="A61" t="s">
        <v>9025</v>
      </c>
      <c r="B61" t="s">
        <v>9362</v>
      </c>
      <c r="C61" t="s">
        <v>7706</v>
      </c>
      <c r="D61" t="s">
        <v>0</v>
      </c>
      <c r="E61">
        <v>4170</v>
      </c>
      <c r="F61" t="s">
        <v>9231</v>
      </c>
      <c r="G61" t="s">
        <v>9232</v>
      </c>
      <c r="H61" s="2">
        <v>0</v>
      </c>
      <c r="I61" s="2">
        <v>0</v>
      </c>
      <c r="J61" s="2">
        <v>0</v>
      </c>
      <c r="K61" s="15">
        <v>22.68</v>
      </c>
      <c r="L61" s="2">
        <v>0</v>
      </c>
      <c r="M61" s="2">
        <v>0</v>
      </c>
      <c r="N61" s="2">
        <v>0</v>
      </c>
      <c r="O61" s="2">
        <v>2.9483999999999999</v>
      </c>
      <c r="P61" s="2">
        <v>25.628399999999999</v>
      </c>
      <c r="Q61"/>
      <c r="R61" t="s">
        <v>8045</v>
      </c>
      <c r="S61" s="2">
        <v>0</v>
      </c>
      <c r="T61" s="2">
        <v>0</v>
      </c>
      <c r="U61" s="2"/>
    </row>
    <row r="62" spans="1:21" hidden="1" x14ac:dyDescent="0.25">
      <c r="A62" t="s">
        <v>9025</v>
      </c>
      <c r="B62" t="s">
        <v>9362</v>
      </c>
      <c r="C62" t="s">
        <v>7706</v>
      </c>
      <c r="D62" t="s">
        <v>0</v>
      </c>
      <c r="E62">
        <v>973</v>
      </c>
      <c r="F62" t="s">
        <v>9267</v>
      </c>
      <c r="G62" t="s">
        <v>9268</v>
      </c>
      <c r="H62" s="2">
        <v>0</v>
      </c>
      <c r="I62" s="2">
        <v>0</v>
      </c>
      <c r="J62" s="2">
        <v>0</v>
      </c>
      <c r="K62" s="15">
        <v>41.81</v>
      </c>
      <c r="L62" s="2">
        <v>0</v>
      </c>
      <c r="M62" s="2">
        <v>0</v>
      </c>
      <c r="N62" s="2">
        <v>0</v>
      </c>
      <c r="O62" s="2">
        <v>5.4353000000000007</v>
      </c>
      <c r="P62" s="2">
        <v>47.2453</v>
      </c>
      <c r="Q62"/>
      <c r="R62" t="s">
        <v>8045</v>
      </c>
      <c r="S62" s="2">
        <v>0</v>
      </c>
      <c r="T62" s="2">
        <v>0</v>
      </c>
      <c r="U62" s="2"/>
    </row>
    <row r="63" spans="1:21" hidden="1" x14ac:dyDescent="0.25">
      <c r="A63" t="s">
        <v>9025</v>
      </c>
      <c r="B63" t="s">
        <v>9361</v>
      </c>
      <c r="C63" t="s">
        <v>7706</v>
      </c>
      <c r="D63" t="s">
        <v>0</v>
      </c>
      <c r="E63">
        <v>366</v>
      </c>
      <c r="F63" t="s">
        <v>9385</v>
      </c>
      <c r="G63" t="s">
        <v>9386</v>
      </c>
      <c r="H63" s="2">
        <v>18.79</v>
      </c>
      <c r="I63" s="2">
        <v>0</v>
      </c>
      <c r="J63" s="2">
        <v>0</v>
      </c>
      <c r="K63" s="15">
        <v>375.84</v>
      </c>
      <c r="L63" s="2">
        <v>0</v>
      </c>
      <c r="M63" s="2">
        <v>0</v>
      </c>
      <c r="N63" s="2">
        <v>0</v>
      </c>
      <c r="O63" s="2">
        <v>48.859200000000001</v>
      </c>
      <c r="P63" s="2">
        <v>443.48919999999998</v>
      </c>
      <c r="Q63"/>
      <c r="R63" t="s">
        <v>8045</v>
      </c>
      <c r="S63" s="2">
        <v>0</v>
      </c>
      <c r="T63" s="2">
        <v>0</v>
      </c>
      <c r="U63" s="2"/>
    </row>
    <row r="64" spans="1:21" hidden="1" x14ac:dyDescent="0.25">
      <c r="A64" t="s">
        <v>9025</v>
      </c>
      <c r="B64" t="s">
        <v>9361</v>
      </c>
      <c r="C64" t="s">
        <v>7706</v>
      </c>
      <c r="D64" t="s">
        <v>0</v>
      </c>
      <c r="E64">
        <v>1187</v>
      </c>
      <c r="F64" t="s">
        <v>4775</v>
      </c>
      <c r="G64" t="s">
        <v>4776</v>
      </c>
      <c r="H64" s="2">
        <v>0</v>
      </c>
      <c r="I64" s="2">
        <v>0</v>
      </c>
      <c r="J64" s="2">
        <v>0</v>
      </c>
      <c r="K64" s="15">
        <v>172.56</v>
      </c>
      <c r="L64" s="2">
        <v>0</v>
      </c>
      <c r="M64" s="2">
        <v>0</v>
      </c>
      <c r="N64" s="2">
        <v>0</v>
      </c>
      <c r="O64" s="2">
        <v>22.4328</v>
      </c>
      <c r="P64" s="2">
        <v>194.99279999999999</v>
      </c>
      <c r="Q64"/>
      <c r="R64" t="s">
        <v>8045</v>
      </c>
      <c r="S64" s="2">
        <v>0</v>
      </c>
      <c r="T64" s="2">
        <v>0</v>
      </c>
      <c r="U64" s="2"/>
    </row>
    <row r="65" spans="1:21" hidden="1" x14ac:dyDescent="0.25">
      <c r="A65" t="s">
        <v>9025</v>
      </c>
      <c r="B65" t="s">
        <v>9361</v>
      </c>
      <c r="C65" t="s">
        <v>7706</v>
      </c>
      <c r="D65" t="s">
        <v>0</v>
      </c>
      <c r="E65">
        <v>1188</v>
      </c>
      <c r="F65" t="s">
        <v>4775</v>
      </c>
      <c r="G65" t="s">
        <v>4776</v>
      </c>
      <c r="H65" s="2">
        <v>0</v>
      </c>
      <c r="I65" s="2">
        <v>0</v>
      </c>
      <c r="J65" s="2">
        <v>0</v>
      </c>
      <c r="K65" s="15">
        <v>57.52</v>
      </c>
      <c r="L65" s="2">
        <v>0</v>
      </c>
      <c r="M65" s="2">
        <v>0</v>
      </c>
      <c r="N65" s="2">
        <v>0</v>
      </c>
      <c r="O65" s="2">
        <v>7.4776000000000007</v>
      </c>
      <c r="P65" s="2">
        <v>64.997600000000006</v>
      </c>
      <c r="Q65"/>
      <c r="R65" t="s">
        <v>8045</v>
      </c>
      <c r="S65" s="2">
        <v>0</v>
      </c>
      <c r="T65" s="2">
        <v>0</v>
      </c>
      <c r="U65" s="2"/>
    </row>
    <row r="66" spans="1:21" hidden="1" x14ac:dyDescent="0.25">
      <c r="A66" t="s">
        <v>9025</v>
      </c>
      <c r="B66" t="s">
        <v>9361</v>
      </c>
      <c r="C66" t="s">
        <v>7706</v>
      </c>
      <c r="D66" t="s">
        <v>0</v>
      </c>
      <c r="E66">
        <v>18522</v>
      </c>
      <c r="F66" t="s">
        <v>1449</v>
      </c>
      <c r="G66" t="s">
        <v>1450</v>
      </c>
      <c r="H66" s="2">
        <v>1.59</v>
      </c>
      <c r="I66" s="2">
        <v>0</v>
      </c>
      <c r="J66" s="2">
        <v>0</v>
      </c>
      <c r="K66" s="15">
        <v>16.29</v>
      </c>
      <c r="L66" s="2">
        <v>0</v>
      </c>
      <c r="M66" s="2">
        <v>0</v>
      </c>
      <c r="N66" s="2">
        <v>0</v>
      </c>
      <c r="O66" s="2">
        <v>2.1177000000000001</v>
      </c>
      <c r="P66" s="2">
        <v>19.997699999999998</v>
      </c>
      <c r="Q66"/>
      <c r="R66" t="s">
        <v>8045</v>
      </c>
      <c r="S66" s="2">
        <v>0</v>
      </c>
      <c r="T66" s="2">
        <v>0</v>
      </c>
      <c r="U66" s="2"/>
    </row>
    <row r="67" spans="1:21" hidden="1" x14ac:dyDescent="0.25">
      <c r="A67" t="s">
        <v>9025</v>
      </c>
      <c r="B67" t="s">
        <v>9360</v>
      </c>
      <c r="C67" t="s">
        <v>7706</v>
      </c>
      <c r="D67" t="s">
        <v>0</v>
      </c>
      <c r="E67">
        <v>29611</v>
      </c>
      <c r="F67" t="s">
        <v>1449</v>
      </c>
      <c r="G67" t="s">
        <v>1450</v>
      </c>
      <c r="H67" s="2">
        <v>1.59</v>
      </c>
      <c r="I67" s="2">
        <v>0</v>
      </c>
      <c r="J67" s="2">
        <v>0</v>
      </c>
      <c r="K67" s="15">
        <v>16.3</v>
      </c>
      <c r="L67" s="2">
        <v>0</v>
      </c>
      <c r="M67" s="2">
        <v>0</v>
      </c>
      <c r="N67" s="2">
        <v>0</v>
      </c>
      <c r="O67" s="2">
        <v>2.1190000000000002</v>
      </c>
      <c r="P67" s="2">
        <v>20.009</v>
      </c>
      <c r="Q67"/>
      <c r="R67" t="s">
        <v>8045</v>
      </c>
      <c r="S67" s="2">
        <v>0</v>
      </c>
      <c r="T67" s="2">
        <v>0</v>
      </c>
      <c r="U67" s="2"/>
    </row>
    <row r="68" spans="1:21" hidden="1" x14ac:dyDescent="0.25">
      <c r="A68" t="s">
        <v>9025</v>
      </c>
      <c r="B68" t="s">
        <v>9360</v>
      </c>
      <c r="C68" t="s">
        <v>7706</v>
      </c>
      <c r="D68" t="s">
        <v>0</v>
      </c>
      <c r="E68">
        <v>4162246</v>
      </c>
      <c r="F68" t="s">
        <v>9229</v>
      </c>
      <c r="G68" t="s">
        <v>9230</v>
      </c>
      <c r="H68" s="2">
        <v>0</v>
      </c>
      <c r="I68" s="2">
        <v>0</v>
      </c>
      <c r="J68" s="2">
        <v>0</v>
      </c>
      <c r="K68" s="15">
        <v>12.71</v>
      </c>
      <c r="L68" s="2">
        <v>0</v>
      </c>
      <c r="M68" s="2">
        <v>0</v>
      </c>
      <c r="N68" s="2">
        <v>0</v>
      </c>
      <c r="O68" s="2">
        <v>1.6523000000000001</v>
      </c>
      <c r="P68" s="2">
        <v>14.362300000000001</v>
      </c>
      <c r="Q68"/>
      <c r="R68" t="s">
        <v>8045</v>
      </c>
      <c r="S68" s="2">
        <v>0</v>
      </c>
      <c r="T68" s="2">
        <v>0</v>
      </c>
      <c r="U68" s="2"/>
    </row>
    <row r="69" spans="1:21" hidden="1" x14ac:dyDescent="0.25">
      <c r="A69" t="s">
        <v>9025</v>
      </c>
      <c r="B69" t="s">
        <v>9359</v>
      </c>
      <c r="C69" t="s">
        <v>7706</v>
      </c>
      <c r="D69" t="s">
        <v>0</v>
      </c>
      <c r="E69">
        <v>1353</v>
      </c>
      <c r="F69" t="s">
        <v>9229</v>
      </c>
      <c r="G69" t="s">
        <v>9230</v>
      </c>
      <c r="H69" s="2">
        <v>0</v>
      </c>
      <c r="I69" s="2">
        <v>0</v>
      </c>
      <c r="J69" s="2">
        <v>0</v>
      </c>
      <c r="K69" s="15">
        <v>44.25</v>
      </c>
      <c r="L69" s="2">
        <v>0</v>
      </c>
      <c r="M69" s="2">
        <v>0</v>
      </c>
      <c r="N69" s="2">
        <v>0</v>
      </c>
      <c r="O69" s="2">
        <v>5.7525000000000004</v>
      </c>
      <c r="P69" s="2">
        <v>50.002499999999998</v>
      </c>
      <c r="Q69"/>
      <c r="R69" t="s">
        <v>8045</v>
      </c>
      <c r="S69" s="2">
        <v>0</v>
      </c>
      <c r="T69" s="2">
        <v>0</v>
      </c>
      <c r="U69" s="2"/>
    </row>
    <row r="70" spans="1:21" hidden="1" x14ac:dyDescent="0.25">
      <c r="A70" t="s">
        <v>9025</v>
      </c>
      <c r="B70" t="s">
        <v>9359</v>
      </c>
      <c r="C70" t="s">
        <v>7706</v>
      </c>
      <c r="D70" t="s">
        <v>0</v>
      </c>
      <c r="E70">
        <v>4149</v>
      </c>
      <c r="F70" t="s">
        <v>9229</v>
      </c>
      <c r="G70" t="s">
        <v>9230</v>
      </c>
      <c r="H70" s="2">
        <v>0</v>
      </c>
      <c r="I70" s="2">
        <v>0</v>
      </c>
      <c r="J70" s="2">
        <v>0</v>
      </c>
      <c r="K70" s="15">
        <v>21.2</v>
      </c>
      <c r="L70" s="2">
        <v>0</v>
      </c>
      <c r="M70" s="2">
        <v>0</v>
      </c>
      <c r="N70" s="2">
        <v>0</v>
      </c>
      <c r="O70" s="2">
        <v>2.7559999999999998</v>
      </c>
      <c r="P70" s="2">
        <v>23.956</v>
      </c>
      <c r="Q70"/>
      <c r="R70" t="s">
        <v>8045</v>
      </c>
      <c r="S70" s="2">
        <v>0</v>
      </c>
      <c r="T70" s="2">
        <v>0</v>
      </c>
      <c r="U70" s="2"/>
    </row>
    <row r="71" spans="1:21" hidden="1" x14ac:dyDescent="0.25">
      <c r="A71" t="s">
        <v>9025</v>
      </c>
      <c r="B71" t="s">
        <v>9358</v>
      </c>
      <c r="C71" t="s">
        <v>7706</v>
      </c>
      <c r="D71" t="s">
        <v>0</v>
      </c>
      <c r="E71">
        <v>9856</v>
      </c>
      <c r="F71" t="s">
        <v>9229</v>
      </c>
      <c r="G71" t="s">
        <v>9230</v>
      </c>
      <c r="H71" s="2">
        <v>0</v>
      </c>
      <c r="I71" s="2">
        <v>0</v>
      </c>
      <c r="J71" s="2">
        <v>0</v>
      </c>
      <c r="K71" s="15">
        <v>53.53</v>
      </c>
      <c r="L71" s="2">
        <v>0</v>
      </c>
      <c r="M71" s="2">
        <v>0</v>
      </c>
      <c r="N71" s="2">
        <v>0</v>
      </c>
      <c r="O71" s="2">
        <v>6.9589000000000008</v>
      </c>
      <c r="P71" s="2">
        <v>60.488900000000001</v>
      </c>
      <c r="Q71"/>
      <c r="R71" t="s">
        <v>8045</v>
      </c>
      <c r="S71" s="2">
        <v>0</v>
      </c>
      <c r="T71" s="2">
        <v>0</v>
      </c>
      <c r="U71" s="2"/>
    </row>
    <row r="72" spans="1:21" hidden="1" x14ac:dyDescent="0.25">
      <c r="A72" t="s">
        <v>9025</v>
      </c>
      <c r="B72" t="s">
        <v>9358</v>
      </c>
      <c r="C72" t="s">
        <v>7706</v>
      </c>
      <c r="D72" t="s">
        <v>0</v>
      </c>
      <c r="E72">
        <v>4140</v>
      </c>
      <c r="F72" t="s">
        <v>4775</v>
      </c>
      <c r="G72" t="s">
        <v>4776</v>
      </c>
      <c r="H72" s="2">
        <v>0</v>
      </c>
      <c r="I72" s="2">
        <v>0</v>
      </c>
      <c r="J72" s="2">
        <v>0</v>
      </c>
      <c r="K72" s="15">
        <v>18.98</v>
      </c>
      <c r="L72" s="2">
        <v>0</v>
      </c>
      <c r="M72" s="2">
        <v>0</v>
      </c>
      <c r="N72" s="2">
        <v>0</v>
      </c>
      <c r="O72" s="2">
        <v>2.4674</v>
      </c>
      <c r="P72" s="2">
        <v>21.447400000000002</v>
      </c>
      <c r="Q72"/>
      <c r="R72" t="s">
        <v>8045</v>
      </c>
      <c r="S72" s="2">
        <v>0</v>
      </c>
      <c r="T72" s="2">
        <v>0</v>
      </c>
      <c r="U72" s="2"/>
    </row>
    <row r="73" spans="1:21" hidden="1" x14ac:dyDescent="0.25">
      <c r="A73" t="s">
        <v>9025</v>
      </c>
      <c r="B73" t="s">
        <v>9358</v>
      </c>
      <c r="C73" t="s">
        <v>7706</v>
      </c>
      <c r="D73" t="s">
        <v>0</v>
      </c>
      <c r="E73">
        <v>1185</v>
      </c>
      <c r="F73" t="s">
        <v>4775</v>
      </c>
      <c r="G73" t="s">
        <v>4776</v>
      </c>
      <c r="H73" s="2">
        <v>0</v>
      </c>
      <c r="I73" s="2">
        <v>0</v>
      </c>
      <c r="J73" s="2">
        <v>0</v>
      </c>
      <c r="K73" s="15">
        <v>124.33629999999999</v>
      </c>
      <c r="L73" s="2">
        <v>0</v>
      </c>
      <c r="M73" s="2">
        <v>0</v>
      </c>
      <c r="N73" s="2">
        <v>0</v>
      </c>
      <c r="O73" s="2">
        <v>16.163719</v>
      </c>
      <c r="P73" s="2">
        <v>140.50001900000001</v>
      </c>
      <c r="Q73"/>
      <c r="R73" t="s">
        <v>8045</v>
      </c>
      <c r="S73" s="2">
        <v>0</v>
      </c>
      <c r="T73" s="2">
        <v>0</v>
      </c>
      <c r="U73" s="2"/>
    </row>
    <row r="74" spans="1:21" hidden="1" x14ac:dyDescent="0.25">
      <c r="A74" t="s">
        <v>9025</v>
      </c>
      <c r="B74" t="s">
        <v>9358</v>
      </c>
      <c r="C74" t="s">
        <v>7706</v>
      </c>
      <c r="D74" t="s">
        <v>0</v>
      </c>
      <c r="E74">
        <v>959</v>
      </c>
      <c r="F74" t="s">
        <v>9267</v>
      </c>
      <c r="G74" t="s">
        <v>9268</v>
      </c>
      <c r="H74" s="2">
        <v>0</v>
      </c>
      <c r="I74" s="2">
        <v>0</v>
      </c>
      <c r="J74" s="2">
        <v>0</v>
      </c>
      <c r="K74" s="15">
        <v>24.56</v>
      </c>
      <c r="L74" s="2">
        <v>0</v>
      </c>
      <c r="M74" s="2">
        <v>0</v>
      </c>
      <c r="N74" s="2">
        <v>0</v>
      </c>
      <c r="O74" s="2">
        <v>3.1928000000000001</v>
      </c>
      <c r="P74" s="2">
        <v>27.752800000000001</v>
      </c>
      <c r="Q74"/>
      <c r="R74" t="s">
        <v>8045</v>
      </c>
      <c r="S74" s="2">
        <v>0</v>
      </c>
      <c r="T74" s="2">
        <v>0</v>
      </c>
      <c r="U74" s="2"/>
    </row>
    <row r="75" spans="1:21" hidden="1" x14ac:dyDescent="0.25">
      <c r="A75" t="s">
        <v>9025</v>
      </c>
      <c r="B75" t="s">
        <v>9384</v>
      </c>
      <c r="C75" t="s">
        <v>7706</v>
      </c>
      <c r="D75" t="s">
        <v>0</v>
      </c>
      <c r="E75">
        <v>78485</v>
      </c>
      <c r="F75" t="s">
        <v>8468</v>
      </c>
      <c r="G75" t="s">
        <v>8469</v>
      </c>
      <c r="H75" s="2">
        <v>1.62</v>
      </c>
      <c r="I75" s="2">
        <v>0</v>
      </c>
      <c r="J75" s="2">
        <v>0</v>
      </c>
      <c r="K75" s="15">
        <v>16.260000000000002</v>
      </c>
      <c r="L75" s="2">
        <v>0</v>
      </c>
      <c r="M75" s="2">
        <v>0</v>
      </c>
      <c r="N75" s="2">
        <v>0</v>
      </c>
      <c r="O75" s="2">
        <v>2.1138000000000003</v>
      </c>
      <c r="P75" s="2">
        <v>19.993800000000004</v>
      </c>
      <c r="Q75"/>
      <c r="R75" t="s">
        <v>8045</v>
      </c>
      <c r="S75" s="2">
        <v>0</v>
      </c>
      <c r="T75" s="2">
        <v>0</v>
      </c>
      <c r="U75" s="2"/>
    </row>
    <row r="76" spans="1:21" hidden="1" x14ac:dyDescent="0.25">
      <c r="A76" t="s">
        <v>9025</v>
      </c>
      <c r="B76" t="s">
        <v>9384</v>
      </c>
      <c r="C76" t="s">
        <v>7706</v>
      </c>
      <c r="D76" t="s">
        <v>0</v>
      </c>
      <c r="E76">
        <v>1505</v>
      </c>
      <c r="F76" t="s">
        <v>9251</v>
      </c>
      <c r="G76" t="s">
        <v>9252</v>
      </c>
      <c r="H76" s="2">
        <v>0</v>
      </c>
      <c r="I76" s="2">
        <v>0</v>
      </c>
      <c r="J76" s="2">
        <v>0</v>
      </c>
      <c r="K76" s="15">
        <v>17.61</v>
      </c>
      <c r="L76" s="2">
        <v>0</v>
      </c>
      <c r="M76" s="2">
        <v>0</v>
      </c>
      <c r="N76" s="2">
        <v>0</v>
      </c>
      <c r="O76" s="2">
        <v>2.2892999999999999</v>
      </c>
      <c r="P76" s="2">
        <v>19.8993</v>
      </c>
      <c r="Q76"/>
      <c r="R76" t="s">
        <v>8045</v>
      </c>
      <c r="S76" s="2">
        <v>0</v>
      </c>
      <c r="T76" s="2">
        <v>0</v>
      </c>
      <c r="U76" s="2"/>
    </row>
    <row r="77" spans="1:21" hidden="1" x14ac:dyDescent="0.25">
      <c r="A77" t="s">
        <v>9025</v>
      </c>
      <c r="B77" t="s">
        <v>9356</v>
      </c>
      <c r="C77" t="s">
        <v>7706</v>
      </c>
      <c r="D77" t="s">
        <v>0</v>
      </c>
      <c r="E77">
        <v>232</v>
      </c>
      <c r="F77" t="s">
        <v>9316</v>
      </c>
      <c r="G77" t="s">
        <v>9317</v>
      </c>
      <c r="H77" s="2">
        <v>0</v>
      </c>
      <c r="I77" s="2">
        <v>0</v>
      </c>
      <c r="J77" s="2">
        <v>0</v>
      </c>
      <c r="K77" s="15">
        <v>75.2</v>
      </c>
      <c r="L77" s="2">
        <v>0</v>
      </c>
      <c r="M77" s="2">
        <v>0</v>
      </c>
      <c r="N77" s="2">
        <v>0</v>
      </c>
      <c r="O77" s="2">
        <v>9.7760000000000016</v>
      </c>
      <c r="P77" s="2">
        <v>84.975999999999999</v>
      </c>
      <c r="Q77"/>
      <c r="R77" t="s">
        <v>8045</v>
      </c>
      <c r="S77" s="2">
        <v>0</v>
      </c>
      <c r="T77" s="2">
        <v>0</v>
      </c>
      <c r="U77" s="2"/>
    </row>
    <row r="78" spans="1:21" hidden="1" x14ac:dyDescent="0.25">
      <c r="A78" t="s">
        <v>9025</v>
      </c>
      <c r="B78" t="s">
        <v>9356</v>
      </c>
      <c r="C78" t="s">
        <v>7706</v>
      </c>
      <c r="D78" t="s">
        <v>0</v>
      </c>
      <c r="E78">
        <v>4114</v>
      </c>
      <c r="F78" t="s">
        <v>9231</v>
      </c>
      <c r="G78" t="s">
        <v>9232</v>
      </c>
      <c r="H78" s="2">
        <v>0</v>
      </c>
      <c r="I78" s="2">
        <v>0</v>
      </c>
      <c r="J78" s="2">
        <v>0</v>
      </c>
      <c r="K78" s="15">
        <v>24.54</v>
      </c>
      <c r="L78" s="2">
        <v>0</v>
      </c>
      <c r="M78" s="2">
        <v>0</v>
      </c>
      <c r="N78" s="2">
        <v>0</v>
      </c>
      <c r="O78" s="2">
        <v>3.1901999999999999</v>
      </c>
      <c r="P78" s="2">
        <v>27.7302</v>
      </c>
      <c r="Q78"/>
      <c r="R78" t="s">
        <v>8045</v>
      </c>
      <c r="S78" s="2">
        <v>0</v>
      </c>
      <c r="T78" s="2">
        <v>0</v>
      </c>
      <c r="U78" s="2"/>
    </row>
    <row r="79" spans="1:21" hidden="1" x14ac:dyDescent="0.25">
      <c r="A79" t="s">
        <v>9025</v>
      </c>
      <c r="B79" t="s">
        <v>9356</v>
      </c>
      <c r="C79" t="s">
        <v>7706</v>
      </c>
      <c r="D79" t="s">
        <v>0</v>
      </c>
      <c r="E79">
        <v>1151</v>
      </c>
      <c r="F79" t="s">
        <v>4775</v>
      </c>
      <c r="G79" t="s">
        <v>4776</v>
      </c>
      <c r="H79" s="2">
        <v>0</v>
      </c>
      <c r="I79" s="2">
        <v>0</v>
      </c>
      <c r="J79" s="2">
        <v>0</v>
      </c>
      <c r="K79" s="15">
        <v>31.8584</v>
      </c>
      <c r="L79" s="2">
        <v>0</v>
      </c>
      <c r="M79" s="2">
        <v>0</v>
      </c>
      <c r="N79" s="2">
        <v>0</v>
      </c>
      <c r="O79" s="2">
        <v>4.1415920000000002</v>
      </c>
      <c r="P79" s="2">
        <v>35.999991999999999</v>
      </c>
      <c r="Q79"/>
      <c r="R79" t="s">
        <v>8045</v>
      </c>
      <c r="S79" s="2">
        <v>0</v>
      </c>
      <c r="T79" s="2">
        <v>0</v>
      </c>
      <c r="U79" s="2"/>
    </row>
    <row r="80" spans="1:21" hidden="1" x14ac:dyDescent="0.25">
      <c r="A80" t="s">
        <v>9025</v>
      </c>
      <c r="B80" t="s">
        <v>9356</v>
      </c>
      <c r="C80" t="s">
        <v>7706</v>
      </c>
      <c r="D80" t="s">
        <v>0</v>
      </c>
      <c r="E80">
        <v>9840</v>
      </c>
      <c r="F80" t="s">
        <v>9229</v>
      </c>
      <c r="G80" t="s">
        <v>9230</v>
      </c>
      <c r="H80" s="2">
        <v>0</v>
      </c>
      <c r="I80" s="2">
        <v>0</v>
      </c>
      <c r="J80" s="2">
        <v>0</v>
      </c>
      <c r="K80" s="15">
        <v>103.54</v>
      </c>
      <c r="L80" s="2">
        <v>0</v>
      </c>
      <c r="M80" s="2">
        <v>0</v>
      </c>
      <c r="N80" s="2">
        <v>0</v>
      </c>
      <c r="O80" s="2">
        <v>13.4602</v>
      </c>
      <c r="P80" s="2">
        <v>117.00020000000001</v>
      </c>
      <c r="Q80"/>
      <c r="R80" t="s">
        <v>8045</v>
      </c>
      <c r="S80" s="2">
        <v>0</v>
      </c>
      <c r="T80" s="2">
        <v>0</v>
      </c>
      <c r="U80" s="2"/>
    </row>
    <row r="81" spans="1:21" hidden="1" x14ac:dyDescent="0.25">
      <c r="A81" t="s">
        <v>9025</v>
      </c>
      <c r="B81" t="s">
        <v>9356</v>
      </c>
      <c r="C81" t="s">
        <v>7706</v>
      </c>
      <c r="D81" t="s">
        <v>0</v>
      </c>
      <c r="E81">
        <v>1157</v>
      </c>
      <c r="F81" t="s">
        <v>4775</v>
      </c>
      <c r="G81" t="s">
        <v>4776</v>
      </c>
      <c r="H81" s="2">
        <v>0</v>
      </c>
      <c r="I81" s="2">
        <v>0</v>
      </c>
      <c r="J81" s="2">
        <v>0</v>
      </c>
      <c r="K81" s="15">
        <v>53.097299999999997</v>
      </c>
      <c r="L81" s="2">
        <v>0</v>
      </c>
      <c r="M81" s="2">
        <v>0</v>
      </c>
      <c r="N81" s="2">
        <v>0</v>
      </c>
      <c r="O81" s="2">
        <v>6.9026490000000003</v>
      </c>
      <c r="P81" s="2">
        <v>59.999949000000001</v>
      </c>
      <c r="Q81"/>
      <c r="R81" t="s">
        <v>8045</v>
      </c>
      <c r="S81" s="2">
        <v>0</v>
      </c>
      <c r="T81" s="2">
        <v>0</v>
      </c>
      <c r="U81" s="2"/>
    </row>
    <row r="82" spans="1:21" hidden="1" x14ac:dyDescent="0.25">
      <c r="A82" t="s">
        <v>9025</v>
      </c>
      <c r="B82" t="s">
        <v>9355</v>
      </c>
      <c r="C82" t="s">
        <v>7706</v>
      </c>
      <c r="D82" t="s">
        <v>0</v>
      </c>
      <c r="E82">
        <v>4102</v>
      </c>
      <c r="F82" t="s">
        <v>9231</v>
      </c>
      <c r="G82" t="s">
        <v>9232</v>
      </c>
      <c r="H82" s="2">
        <v>0</v>
      </c>
      <c r="I82" s="2">
        <v>0</v>
      </c>
      <c r="J82" s="2">
        <v>0</v>
      </c>
      <c r="K82" s="15">
        <v>82.65</v>
      </c>
      <c r="L82" s="2">
        <v>0</v>
      </c>
      <c r="M82" s="2">
        <v>0</v>
      </c>
      <c r="N82" s="2">
        <v>0</v>
      </c>
      <c r="O82" s="2">
        <v>10.7445</v>
      </c>
      <c r="P82" s="2">
        <v>93.394500000000008</v>
      </c>
      <c r="Q82"/>
      <c r="R82" t="s">
        <v>8045</v>
      </c>
      <c r="S82" s="2">
        <v>0</v>
      </c>
      <c r="T82" s="2">
        <v>0</v>
      </c>
      <c r="U82" s="2"/>
    </row>
    <row r="83" spans="1:21" hidden="1" x14ac:dyDescent="0.25">
      <c r="A83" t="s">
        <v>9025</v>
      </c>
      <c r="B83" t="s">
        <v>9355</v>
      </c>
      <c r="C83" t="s">
        <v>7706</v>
      </c>
      <c r="D83" t="s">
        <v>0</v>
      </c>
      <c r="E83">
        <v>1141</v>
      </c>
      <c r="F83" t="s">
        <v>4775</v>
      </c>
      <c r="G83" t="s">
        <v>4776</v>
      </c>
      <c r="H83" s="2">
        <v>0</v>
      </c>
      <c r="I83" s="2">
        <v>0</v>
      </c>
      <c r="J83" s="2">
        <v>0</v>
      </c>
      <c r="K83" s="15">
        <v>17.699100000000001</v>
      </c>
      <c r="L83" s="2">
        <v>0</v>
      </c>
      <c r="M83" s="2">
        <v>0</v>
      </c>
      <c r="N83" s="2">
        <v>0</v>
      </c>
      <c r="O83" s="2">
        <v>2.3008830000000002</v>
      </c>
      <c r="P83" s="2">
        <v>19.999983</v>
      </c>
      <c r="Q83"/>
      <c r="R83" t="s">
        <v>8045</v>
      </c>
      <c r="S83" s="2">
        <v>0</v>
      </c>
      <c r="T83" s="2">
        <v>0</v>
      </c>
      <c r="U83" s="2"/>
    </row>
    <row r="84" spans="1:21" hidden="1" x14ac:dyDescent="0.25">
      <c r="A84" t="s">
        <v>9025</v>
      </c>
      <c r="B84" t="s">
        <v>9355</v>
      </c>
      <c r="C84" t="s">
        <v>7706</v>
      </c>
      <c r="D84" t="s">
        <v>0</v>
      </c>
      <c r="E84">
        <v>472</v>
      </c>
      <c r="F84" t="s">
        <v>9269</v>
      </c>
      <c r="G84" t="s">
        <v>9270</v>
      </c>
      <c r="H84" s="2">
        <v>0</v>
      </c>
      <c r="I84" s="2">
        <v>0</v>
      </c>
      <c r="J84" s="2">
        <v>0</v>
      </c>
      <c r="K84" s="15">
        <v>58.41</v>
      </c>
      <c r="L84" s="2">
        <v>0</v>
      </c>
      <c r="M84" s="2">
        <v>0</v>
      </c>
      <c r="N84" s="2">
        <v>0</v>
      </c>
      <c r="O84" s="2">
        <v>7.5933000000000002</v>
      </c>
      <c r="P84" s="2">
        <v>66.003299999999996</v>
      </c>
      <c r="Q84"/>
      <c r="R84" t="s">
        <v>8045</v>
      </c>
      <c r="S84" s="2">
        <v>0</v>
      </c>
      <c r="T84" s="2">
        <v>0</v>
      </c>
      <c r="U84" s="2"/>
    </row>
    <row r="85" spans="1:21" hidden="1" x14ac:dyDescent="0.25">
      <c r="A85" t="s">
        <v>9025</v>
      </c>
      <c r="B85" t="s">
        <v>9351</v>
      </c>
      <c r="C85" t="s">
        <v>7706</v>
      </c>
      <c r="D85" t="s">
        <v>0</v>
      </c>
      <c r="E85">
        <v>77411</v>
      </c>
      <c r="F85" t="s">
        <v>8468</v>
      </c>
      <c r="G85" t="s">
        <v>8469</v>
      </c>
      <c r="H85" s="2">
        <v>1.62</v>
      </c>
      <c r="I85" s="2">
        <v>0</v>
      </c>
      <c r="J85" s="2">
        <v>0</v>
      </c>
      <c r="K85" s="15">
        <v>16.260000000000002</v>
      </c>
      <c r="L85" s="2">
        <v>0</v>
      </c>
      <c r="M85" s="2">
        <v>0</v>
      </c>
      <c r="N85" s="2">
        <v>0</v>
      </c>
      <c r="O85" s="2">
        <v>2.1138000000000003</v>
      </c>
      <c r="P85" s="2">
        <v>19.993800000000004</v>
      </c>
      <c r="Q85"/>
      <c r="R85" t="s">
        <v>8045</v>
      </c>
      <c r="S85" s="2">
        <v>0</v>
      </c>
      <c r="T85" s="2">
        <v>0</v>
      </c>
      <c r="U85" s="2"/>
    </row>
    <row r="86" spans="1:21" hidden="1" x14ac:dyDescent="0.25">
      <c r="A86" t="s">
        <v>9025</v>
      </c>
      <c r="B86" t="s">
        <v>9354</v>
      </c>
      <c r="C86" t="s">
        <v>7706</v>
      </c>
      <c r="D86" t="s">
        <v>0</v>
      </c>
      <c r="E86">
        <v>197205</v>
      </c>
      <c r="G86" t="s">
        <v>1411</v>
      </c>
      <c r="H86" s="2">
        <v>16.22</v>
      </c>
      <c r="I86" s="2">
        <v>0</v>
      </c>
      <c r="J86" s="2">
        <v>0</v>
      </c>
      <c r="K86" s="15">
        <v>162.63999999999999</v>
      </c>
      <c r="L86" s="2">
        <v>0</v>
      </c>
      <c r="M86" s="2">
        <v>0</v>
      </c>
      <c r="N86" s="2">
        <v>0</v>
      </c>
      <c r="O86" s="2">
        <v>21.1432</v>
      </c>
      <c r="P86" s="2">
        <v>200.00319999999999</v>
      </c>
      <c r="Q86" t="s">
        <v>9383</v>
      </c>
      <c r="R86" t="s">
        <v>8045</v>
      </c>
      <c r="S86" s="2">
        <v>0</v>
      </c>
      <c r="T86" s="2">
        <v>0</v>
      </c>
      <c r="U86" s="2"/>
    </row>
    <row r="87" spans="1:21" hidden="1" x14ac:dyDescent="0.25">
      <c r="A87" t="s">
        <v>9025</v>
      </c>
      <c r="B87" t="s">
        <v>9336</v>
      </c>
      <c r="C87" t="s">
        <v>7706</v>
      </c>
      <c r="D87" t="s">
        <v>0</v>
      </c>
      <c r="E87">
        <v>18551</v>
      </c>
      <c r="F87" t="s">
        <v>1449</v>
      </c>
      <c r="G87" t="s">
        <v>1450</v>
      </c>
      <c r="H87" s="2">
        <v>0.15000000000000002</v>
      </c>
      <c r="I87" s="2">
        <v>0</v>
      </c>
      <c r="J87" s="2">
        <v>0</v>
      </c>
      <c r="K87" s="15">
        <v>1.64</v>
      </c>
      <c r="L87" s="2">
        <v>0</v>
      </c>
      <c r="M87" s="2">
        <v>0</v>
      </c>
      <c r="N87" s="2">
        <v>0</v>
      </c>
      <c r="O87" s="2">
        <v>0.2132</v>
      </c>
      <c r="P87" s="2">
        <v>2.0032000000000001</v>
      </c>
      <c r="Q87"/>
      <c r="R87" t="s">
        <v>8045</v>
      </c>
      <c r="S87" s="2">
        <v>0</v>
      </c>
      <c r="T87" s="2">
        <v>0</v>
      </c>
      <c r="U87" s="2"/>
    </row>
    <row r="88" spans="1:21" hidden="1" x14ac:dyDescent="0.25">
      <c r="A88" t="s">
        <v>9025</v>
      </c>
      <c r="B88" t="s">
        <v>9352</v>
      </c>
      <c r="C88" t="s">
        <v>7706</v>
      </c>
      <c r="D88" t="s">
        <v>0</v>
      </c>
      <c r="E88">
        <v>4092</v>
      </c>
      <c r="F88" t="s">
        <v>9231</v>
      </c>
      <c r="G88" t="s">
        <v>9232</v>
      </c>
      <c r="H88" s="2">
        <v>0</v>
      </c>
      <c r="I88" s="2">
        <v>0</v>
      </c>
      <c r="J88" s="2">
        <v>0</v>
      </c>
      <c r="K88" s="15">
        <v>47.29</v>
      </c>
      <c r="L88" s="2">
        <v>0</v>
      </c>
      <c r="M88" s="2">
        <v>0</v>
      </c>
      <c r="N88" s="2">
        <v>0</v>
      </c>
      <c r="O88" s="2">
        <v>6.1477000000000004</v>
      </c>
      <c r="P88" s="2">
        <v>53.4377</v>
      </c>
      <c r="Q88"/>
      <c r="R88" t="s">
        <v>8045</v>
      </c>
      <c r="S88" s="2">
        <v>0</v>
      </c>
      <c r="T88" s="2">
        <v>0</v>
      </c>
      <c r="U88" s="2"/>
    </row>
    <row r="89" spans="1:21" hidden="1" x14ac:dyDescent="0.25">
      <c r="A89" t="s">
        <v>9025</v>
      </c>
      <c r="B89" t="s">
        <v>9350</v>
      </c>
      <c r="C89" t="s">
        <v>7706</v>
      </c>
      <c r="D89" t="s">
        <v>0</v>
      </c>
      <c r="E89">
        <v>462</v>
      </c>
      <c r="F89" t="s">
        <v>9269</v>
      </c>
      <c r="G89" t="s">
        <v>9270</v>
      </c>
      <c r="H89" s="2">
        <v>0</v>
      </c>
      <c r="I89" s="2">
        <v>0</v>
      </c>
      <c r="J89" s="2">
        <v>0</v>
      </c>
      <c r="K89" s="15">
        <v>27.88</v>
      </c>
      <c r="L89" s="2">
        <v>0</v>
      </c>
      <c r="M89" s="2">
        <v>0</v>
      </c>
      <c r="N89" s="2">
        <v>0</v>
      </c>
      <c r="O89" s="2">
        <v>3.6244000000000001</v>
      </c>
      <c r="P89" s="2">
        <v>31.5044</v>
      </c>
      <c r="Q89"/>
      <c r="R89" t="s">
        <v>8045</v>
      </c>
      <c r="S89" s="2">
        <v>0</v>
      </c>
      <c r="T89" s="2">
        <v>0</v>
      </c>
      <c r="U89" s="2"/>
    </row>
    <row r="90" spans="1:21" hidden="1" x14ac:dyDescent="0.25">
      <c r="A90" t="s">
        <v>9025</v>
      </c>
      <c r="B90" t="s">
        <v>9350</v>
      </c>
      <c r="C90" t="s">
        <v>7706</v>
      </c>
      <c r="D90" t="s">
        <v>0</v>
      </c>
      <c r="E90">
        <v>9801</v>
      </c>
      <c r="F90" t="s">
        <v>9229</v>
      </c>
      <c r="G90" t="s">
        <v>9230</v>
      </c>
      <c r="H90" s="2">
        <v>0</v>
      </c>
      <c r="I90" s="2">
        <v>0</v>
      </c>
      <c r="J90" s="2">
        <v>0</v>
      </c>
      <c r="K90" s="15">
        <v>46.46</v>
      </c>
      <c r="L90" s="2">
        <v>0</v>
      </c>
      <c r="M90" s="2">
        <v>0</v>
      </c>
      <c r="N90" s="2">
        <v>0</v>
      </c>
      <c r="O90" s="2">
        <v>6.0398000000000005</v>
      </c>
      <c r="P90" s="2">
        <v>52.4998</v>
      </c>
      <c r="Q90"/>
      <c r="R90" t="s">
        <v>8045</v>
      </c>
      <c r="S90" s="2">
        <v>0</v>
      </c>
      <c r="T90" s="2">
        <v>0</v>
      </c>
      <c r="U90" s="2"/>
    </row>
    <row r="91" spans="1:21" hidden="1" x14ac:dyDescent="0.25">
      <c r="A91" t="s">
        <v>9025</v>
      </c>
      <c r="B91" t="s">
        <v>9350</v>
      </c>
      <c r="C91" t="s">
        <v>7706</v>
      </c>
      <c r="D91" t="s">
        <v>0</v>
      </c>
      <c r="E91">
        <v>983</v>
      </c>
      <c r="F91" t="s">
        <v>9267</v>
      </c>
      <c r="G91" t="s">
        <v>9268</v>
      </c>
      <c r="H91" s="2">
        <v>0</v>
      </c>
      <c r="I91" s="2">
        <v>0</v>
      </c>
      <c r="J91" s="2">
        <v>0</v>
      </c>
      <c r="K91" s="15">
        <v>8.6300000000000008</v>
      </c>
      <c r="L91" s="2">
        <v>0</v>
      </c>
      <c r="M91" s="2">
        <v>0</v>
      </c>
      <c r="N91" s="2">
        <v>0</v>
      </c>
      <c r="O91" s="2">
        <v>1.1219000000000001</v>
      </c>
      <c r="P91" s="2">
        <v>9.7519000000000009</v>
      </c>
      <c r="Q91"/>
      <c r="R91" t="s">
        <v>8045</v>
      </c>
      <c r="S91" s="2">
        <v>0</v>
      </c>
      <c r="T91" s="2">
        <v>0</v>
      </c>
      <c r="U91" s="2"/>
    </row>
    <row r="92" spans="1:21" hidden="1" x14ac:dyDescent="0.25">
      <c r="A92" t="s">
        <v>9025</v>
      </c>
      <c r="B92" t="s">
        <v>9350</v>
      </c>
      <c r="C92" t="s">
        <v>7706</v>
      </c>
      <c r="D92" t="s">
        <v>0</v>
      </c>
      <c r="E92">
        <v>982</v>
      </c>
      <c r="F92" t="s">
        <v>9267</v>
      </c>
      <c r="G92" t="s">
        <v>9268</v>
      </c>
      <c r="H92" s="2">
        <v>0</v>
      </c>
      <c r="I92" s="2">
        <v>0</v>
      </c>
      <c r="J92" s="2">
        <v>0</v>
      </c>
      <c r="K92" s="15">
        <v>38.67</v>
      </c>
      <c r="L92" s="2">
        <v>0</v>
      </c>
      <c r="M92" s="2">
        <v>0</v>
      </c>
      <c r="N92" s="2">
        <v>0</v>
      </c>
      <c r="O92" s="2">
        <v>5.0271000000000008</v>
      </c>
      <c r="P92" s="2">
        <v>43.697100000000006</v>
      </c>
      <c r="Q92"/>
      <c r="R92" t="s">
        <v>8045</v>
      </c>
      <c r="S92" s="2">
        <v>0</v>
      </c>
      <c r="T92" s="2">
        <v>0</v>
      </c>
      <c r="U92" s="2"/>
    </row>
    <row r="93" spans="1:21" hidden="1" x14ac:dyDescent="0.25">
      <c r="A93" t="s">
        <v>9025</v>
      </c>
      <c r="B93" t="s">
        <v>9350</v>
      </c>
      <c r="C93" t="s">
        <v>7706</v>
      </c>
      <c r="D93" t="s">
        <v>0</v>
      </c>
      <c r="E93">
        <v>1468</v>
      </c>
      <c r="F93" t="s">
        <v>9251</v>
      </c>
      <c r="G93" t="s">
        <v>9252</v>
      </c>
      <c r="H93" s="2">
        <v>0</v>
      </c>
      <c r="I93" s="2">
        <v>0</v>
      </c>
      <c r="J93" s="2">
        <v>0</v>
      </c>
      <c r="K93" s="15">
        <v>15.84</v>
      </c>
      <c r="L93" s="2">
        <v>0</v>
      </c>
      <c r="M93" s="2">
        <v>0</v>
      </c>
      <c r="N93" s="2">
        <v>0</v>
      </c>
      <c r="O93" s="2">
        <v>2.0592000000000001</v>
      </c>
      <c r="P93" s="2">
        <v>17.8992</v>
      </c>
      <c r="Q93"/>
      <c r="R93" t="s">
        <v>8045</v>
      </c>
      <c r="S93" s="2">
        <v>0</v>
      </c>
      <c r="T93" s="2">
        <v>0</v>
      </c>
      <c r="U93" s="2"/>
    </row>
    <row r="94" spans="1:21" hidden="1" x14ac:dyDescent="0.25">
      <c r="A94" t="s">
        <v>9025</v>
      </c>
      <c r="B94" t="s">
        <v>9350</v>
      </c>
      <c r="C94" t="s">
        <v>7706</v>
      </c>
      <c r="D94" t="s">
        <v>0</v>
      </c>
      <c r="E94">
        <v>1109</v>
      </c>
      <c r="F94" t="s">
        <v>9316</v>
      </c>
      <c r="G94" t="s">
        <v>9317</v>
      </c>
      <c r="H94" s="2">
        <v>0</v>
      </c>
      <c r="I94" s="2">
        <v>0</v>
      </c>
      <c r="J94" s="2">
        <v>0</v>
      </c>
      <c r="K94" s="15">
        <v>7.9645999999999999</v>
      </c>
      <c r="L94" s="2">
        <v>0</v>
      </c>
      <c r="M94" s="2">
        <v>0</v>
      </c>
      <c r="N94" s="2">
        <v>0</v>
      </c>
      <c r="O94" s="2">
        <v>1.035398</v>
      </c>
      <c r="P94" s="2">
        <v>8.9999979999999997</v>
      </c>
      <c r="Q94"/>
      <c r="R94" t="s">
        <v>8045</v>
      </c>
      <c r="S94" s="2">
        <v>0</v>
      </c>
      <c r="T94" s="2">
        <v>0</v>
      </c>
      <c r="U94" s="2"/>
    </row>
    <row r="95" spans="1:21" hidden="1" x14ac:dyDescent="0.25">
      <c r="A95" t="s">
        <v>9025</v>
      </c>
      <c r="B95" t="s">
        <v>9348</v>
      </c>
      <c r="C95" t="s">
        <v>7706</v>
      </c>
      <c r="D95" t="s">
        <v>0</v>
      </c>
      <c r="E95">
        <v>219</v>
      </c>
      <c r="F95" t="s">
        <v>9316</v>
      </c>
      <c r="G95" t="s">
        <v>9317</v>
      </c>
      <c r="H95" s="2">
        <v>0</v>
      </c>
      <c r="I95" s="2">
        <v>0</v>
      </c>
      <c r="J95" s="2">
        <v>0</v>
      </c>
      <c r="K95" s="15">
        <v>141.59</v>
      </c>
      <c r="L95" s="2">
        <v>0</v>
      </c>
      <c r="M95" s="2">
        <v>0</v>
      </c>
      <c r="N95" s="2">
        <v>0</v>
      </c>
      <c r="O95" s="2">
        <v>18.406700000000001</v>
      </c>
      <c r="P95" s="2">
        <v>159.9967</v>
      </c>
      <c r="Q95"/>
      <c r="R95" t="s">
        <v>8045</v>
      </c>
      <c r="S95" s="2">
        <v>0</v>
      </c>
      <c r="T95" s="2">
        <v>0</v>
      </c>
      <c r="U95" s="2"/>
    </row>
    <row r="96" spans="1:21" hidden="1" x14ac:dyDescent="0.25">
      <c r="A96" t="s">
        <v>9025</v>
      </c>
      <c r="B96" t="s">
        <v>9348</v>
      </c>
      <c r="C96" t="s">
        <v>7706</v>
      </c>
      <c r="D96" t="s">
        <v>0</v>
      </c>
      <c r="E96">
        <v>195998</v>
      </c>
      <c r="F96" t="s">
        <v>2274</v>
      </c>
      <c r="G96" t="s">
        <v>2275</v>
      </c>
      <c r="H96" s="2">
        <v>1.57</v>
      </c>
      <c r="I96" s="2">
        <v>0</v>
      </c>
      <c r="J96" s="2">
        <v>0</v>
      </c>
      <c r="K96" s="15">
        <v>16.309999999999999</v>
      </c>
      <c r="L96" s="2">
        <v>0</v>
      </c>
      <c r="M96" s="2">
        <v>0</v>
      </c>
      <c r="N96" s="2">
        <v>0</v>
      </c>
      <c r="O96" s="2">
        <v>2.1202999999999999</v>
      </c>
      <c r="P96" s="2">
        <v>20.000299999999999</v>
      </c>
      <c r="Q96"/>
      <c r="R96" t="s">
        <v>8045</v>
      </c>
      <c r="S96" s="2">
        <v>0</v>
      </c>
      <c r="T96" s="2">
        <v>0</v>
      </c>
      <c r="U96" s="2"/>
    </row>
    <row r="97" spans="1:21" hidden="1" x14ac:dyDescent="0.25">
      <c r="A97" t="s">
        <v>9025</v>
      </c>
      <c r="B97" t="s">
        <v>9347</v>
      </c>
      <c r="C97" t="s">
        <v>7706</v>
      </c>
      <c r="D97" t="s">
        <v>0</v>
      </c>
      <c r="E97">
        <v>24855</v>
      </c>
      <c r="F97" t="s">
        <v>1562</v>
      </c>
      <c r="G97" t="s">
        <v>9287</v>
      </c>
      <c r="H97" s="2">
        <v>0</v>
      </c>
      <c r="I97" s="2">
        <v>0</v>
      </c>
      <c r="J97" s="2">
        <v>0</v>
      </c>
      <c r="K97" s="15">
        <v>79.64</v>
      </c>
      <c r="L97" s="2">
        <v>0</v>
      </c>
      <c r="M97" s="2">
        <v>0</v>
      </c>
      <c r="N97" s="2">
        <v>0</v>
      </c>
      <c r="O97" s="2">
        <v>10.353200000000001</v>
      </c>
      <c r="P97" s="2">
        <v>89.993200000000002</v>
      </c>
      <c r="Q97"/>
      <c r="R97" t="s">
        <v>8045</v>
      </c>
      <c r="S97" s="2">
        <v>0</v>
      </c>
      <c r="T97" s="2">
        <v>0</v>
      </c>
      <c r="U97" s="2"/>
    </row>
    <row r="98" spans="1:21" hidden="1" x14ac:dyDescent="0.25">
      <c r="A98" t="s">
        <v>9025</v>
      </c>
      <c r="B98" t="s">
        <v>9342</v>
      </c>
      <c r="C98" t="s">
        <v>7706</v>
      </c>
      <c r="D98" t="s">
        <v>0</v>
      </c>
      <c r="E98">
        <v>600</v>
      </c>
      <c r="F98" t="s">
        <v>9273</v>
      </c>
      <c r="G98" t="s">
        <v>9274</v>
      </c>
      <c r="H98" s="2">
        <v>0</v>
      </c>
      <c r="I98" s="2">
        <v>0</v>
      </c>
      <c r="J98" s="2">
        <v>0</v>
      </c>
      <c r="K98" s="15">
        <v>16.809999999999999</v>
      </c>
      <c r="L98" s="2">
        <v>0</v>
      </c>
      <c r="M98" s="2">
        <v>0</v>
      </c>
      <c r="N98" s="2">
        <v>0</v>
      </c>
      <c r="O98" s="2">
        <v>2.1852999999999998</v>
      </c>
      <c r="P98" s="2">
        <v>18.9953</v>
      </c>
      <c r="Q98"/>
      <c r="R98" t="s">
        <v>8045</v>
      </c>
      <c r="S98" s="2">
        <v>0</v>
      </c>
      <c r="T98" s="2">
        <v>0</v>
      </c>
      <c r="U98" s="2"/>
    </row>
    <row r="99" spans="1:21" hidden="1" x14ac:dyDescent="0.25">
      <c r="A99" t="s">
        <v>9025</v>
      </c>
      <c r="B99" t="s">
        <v>9345</v>
      </c>
      <c r="C99" t="s">
        <v>7706</v>
      </c>
      <c r="D99" t="s">
        <v>0</v>
      </c>
      <c r="E99">
        <v>9795</v>
      </c>
      <c r="F99" t="s">
        <v>9229</v>
      </c>
      <c r="G99" t="s">
        <v>9230</v>
      </c>
      <c r="H99" s="2">
        <v>0</v>
      </c>
      <c r="I99" s="2">
        <v>0</v>
      </c>
      <c r="J99" s="2">
        <v>0</v>
      </c>
      <c r="K99" s="15">
        <v>45.8</v>
      </c>
      <c r="L99" s="2">
        <v>0</v>
      </c>
      <c r="M99" s="2">
        <v>0</v>
      </c>
      <c r="N99" s="2">
        <v>0</v>
      </c>
      <c r="O99" s="2">
        <v>5.9539999999999997</v>
      </c>
      <c r="P99" s="2">
        <v>51.753999999999998</v>
      </c>
      <c r="Q99"/>
      <c r="R99" t="s">
        <v>8045</v>
      </c>
      <c r="S99" s="2">
        <v>0</v>
      </c>
      <c r="T99" s="2">
        <v>0</v>
      </c>
      <c r="U99" s="2"/>
    </row>
    <row r="100" spans="1:21" hidden="1" x14ac:dyDescent="0.25">
      <c r="A100" t="s">
        <v>9025</v>
      </c>
      <c r="B100" t="s">
        <v>9345</v>
      </c>
      <c r="C100" t="s">
        <v>7706</v>
      </c>
      <c r="D100" t="s">
        <v>0</v>
      </c>
      <c r="E100">
        <v>9788</v>
      </c>
      <c r="F100" t="s">
        <v>9229</v>
      </c>
      <c r="G100" t="s">
        <v>9230</v>
      </c>
      <c r="H100" s="2">
        <v>0</v>
      </c>
      <c r="I100" s="2">
        <v>0</v>
      </c>
      <c r="J100" s="2">
        <v>0</v>
      </c>
      <c r="K100" s="15">
        <v>76.989999999999995</v>
      </c>
      <c r="L100" s="2">
        <v>0</v>
      </c>
      <c r="M100" s="2">
        <v>0</v>
      </c>
      <c r="N100" s="2">
        <v>0</v>
      </c>
      <c r="O100" s="2">
        <v>10.008699999999999</v>
      </c>
      <c r="P100" s="2">
        <v>86.998699999999999</v>
      </c>
      <c r="Q100"/>
      <c r="R100" t="s">
        <v>8045</v>
      </c>
      <c r="S100" s="2">
        <v>0</v>
      </c>
      <c r="T100" s="2">
        <v>0</v>
      </c>
      <c r="U100" s="2"/>
    </row>
    <row r="101" spans="1:21" hidden="1" x14ac:dyDescent="0.25">
      <c r="A101" t="s">
        <v>9025</v>
      </c>
      <c r="B101" t="s">
        <v>9346</v>
      </c>
      <c r="C101" t="s">
        <v>7706</v>
      </c>
      <c r="D101" t="s">
        <v>0</v>
      </c>
      <c r="E101">
        <v>1263</v>
      </c>
      <c r="F101" t="s">
        <v>9253</v>
      </c>
      <c r="G101" t="s">
        <v>9254</v>
      </c>
      <c r="H101" s="2">
        <v>0</v>
      </c>
      <c r="I101" s="2">
        <v>0</v>
      </c>
      <c r="J101" s="2">
        <v>0</v>
      </c>
      <c r="K101" s="15">
        <v>35.4</v>
      </c>
      <c r="L101" s="2">
        <v>0</v>
      </c>
      <c r="M101" s="2">
        <v>0</v>
      </c>
      <c r="N101" s="2">
        <v>0</v>
      </c>
      <c r="O101" s="2">
        <v>4.6020000000000003</v>
      </c>
      <c r="P101" s="2">
        <v>40.001999999999995</v>
      </c>
      <c r="Q101"/>
      <c r="R101" t="s">
        <v>8045</v>
      </c>
      <c r="S101" s="2">
        <v>0</v>
      </c>
      <c r="T101" s="2">
        <v>0</v>
      </c>
      <c r="U101" s="2"/>
    </row>
    <row r="102" spans="1:21" hidden="1" x14ac:dyDescent="0.25">
      <c r="A102" t="s">
        <v>9025</v>
      </c>
      <c r="B102" t="s">
        <v>9344</v>
      </c>
      <c r="C102" t="s">
        <v>7706</v>
      </c>
      <c r="D102" t="s">
        <v>0</v>
      </c>
      <c r="E102">
        <v>76379</v>
      </c>
      <c r="F102" t="s">
        <v>8468</v>
      </c>
      <c r="G102" t="s">
        <v>8469</v>
      </c>
      <c r="H102" s="2">
        <v>1.56</v>
      </c>
      <c r="I102" s="2">
        <v>0</v>
      </c>
      <c r="J102" s="2">
        <v>0</v>
      </c>
      <c r="K102" s="15">
        <v>16.32</v>
      </c>
      <c r="L102" s="2">
        <v>0</v>
      </c>
      <c r="M102" s="2">
        <v>0</v>
      </c>
      <c r="N102" s="2">
        <v>0</v>
      </c>
      <c r="O102" s="2">
        <v>2.1215999999999999</v>
      </c>
      <c r="P102" s="2">
        <v>20.0016</v>
      </c>
      <c r="Q102"/>
      <c r="R102" t="s">
        <v>8045</v>
      </c>
      <c r="S102" s="2">
        <v>0</v>
      </c>
      <c r="T102" s="2">
        <v>0</v>
      </c>
      <c r="U102" s="2"/>
    </row>
    <row r="103" spans="1:21" hidden="1" x14ac:dyDescent="0.25">
      <c r="A103" t="s">
        <v>9025</v>
      </c>
      <c r="B103" t="s">
        <v>9343</v>
      </c>
      <c r="C103" t="s">
        <v>7706</v>
      </c>
      <c r="D103" t="s">
        <v>0</v>
      </c>
      <c r="E103">
        <v>1244</v>
      </c>
      <c r="F103" t="s">
        <v>9253</v>
      </c>
      <c r="G103" t="s">
        <v>9254</v>
      </c>
      <c r="H103" s="2">
        <v>0</v>
      </c>
      <c r="I103" s="2">
        <v>0</v>
      </c>
      <c r="J103" s="2">
        <v>0</v>
      </c>
      <c r="K103" s="15">
        <v>46.9</v>
      </c>
      <c r="L103" s="2">
        <v>0</v>
      </c>
      <c r="M103" s="2">
        <v>0</v>
      </c>
      <c r="N103" s="2">
        <v>0</v>
      </c>
      <c r="O103" s="2">
        <v>6.0970000000000004</v>
      </c>
      <c r="P103" s="2">
        <v>52.997</v>
      </c>
      <c r="Q103"/>
      <c r="R103" t="s">
        <v>8045</v>
      </c>
      <c r="S103" s="2">
        <v>0</v>
      </c>
      <c r="T103" s="2">
        <v>0</v>
      </c>
      <c r="U103" s="2"/>
    </row>
    <row r="104" spans="1:21" hidden="1" x14ac:dyDescent="0.25">
      <c r="A104" t="s">
        <v>9025</v>
      </c>
      <c r="B104" t="s">
        <v>9342</v>
      </c>
      <c r="C104" t="s">
        <v>7706</v>
      </c>
      <c r="D104" t="s">
        <v>0</v>
      </c>
      <c r="E104">
        <v>1414</v>
      </c>
      <c r="F104" t="s">
        <v>9251</v>
      </c>
      <c r="G104" t="s">
        <v>9252</v>
      </c>
      <c r="H104" s="2">
        <v>0</v>
      </c>
      <c r="I104" s="2">
        <v>0</v>
      </c>
      <c r="J104" s="2">
        <v>0</v>
      </c>
      <c r="K104" s="15">
        <v>17.7</v>
      </c>
      <c r="L104" s="2">
        <v>0</v>
      </c>
      <c r="M104" s="2">
        <v>0</v>
      </c>
      <c r="N104" s="2">
        <v>0</v>
      </c>
      <c r="O104" s="2">
        <v>2.3010000000000002</v>
      </c>
      <c r="P104" s="2">
        <v>20.000999999999998</v>
      </c>
      <c r="Q104"/>
      <c r="R104" t="s">
        <v>8045</v>
      </c>
      <c r="S104" s="2">
        <v>0</v>
      </c>
      <c r="T104" s="2">
        <v>0</v>
      </c>
      <c r="U104" s="2"/>
    </row>
    <row r="105" spans="1:21" hidden="1" x14ac:dyDescent="0.25">
      <c r="A105" t="s">
        <v>9025</v>
      </c>
      <c r="B105" t="s">
        <v>9342</v>
      </c>
      <c r="C105" t="s">
        <v>7706</v>
      </c>
      <c r="D105" t="s">
        <v>0</v>
      </c>
      <c r="E105">
        <v>1415</v>
      </c>
      <c r="F105" t="s">
        <v>9251</v>
      </c>
      <c r="G105" t="s">
        <v>9252</v>
      </c>
      <c r="H105" s="2">
        <v>0</v>
      </c>
      <c r="I105" s="2">
        <v>0</v>
      </c>
      <c r="J105" s="2">
        <v>0</v>
      </c>
      <c r="K105" s="15">
        <v>15.93</v>
      </c>
      <c r="L105" s="2">
        <v>0</v>
      </c>
      <c r="M105" s="2">
        <v>0</v>
      </c>
      <c r="N105" s="2">
        <v>0</v>
      </c>
      <c r="O105" s="2">
        <v>2.0709</v>
      </c>
      <c r="P105" s="2">
        <v>18.000900000000001</v>
      </c>
      <c r="Q105"/>
      <c r="R105" t="s">
        <v>8045</v>
      </c>
      <c r="S105" s="2">
        <v>0</v>
      </c>
      <c r="T105" s="2">
        <v>0</v>
      </c>
      <c r="U105" s="2"/>
    </row>
    <row r="106" spans="1:21" hidden="1" x14ac:dyDescent="0.25">
      <c r="A106" t="s">
        <v>9025</v>
      </c>
      <c r="B106" t="s">
        <v>9341</v>
      </c>
      <c r="C106" t="s">
        <v>7706</v>
      </c>
      <c r="D106" t="s">
        <v>0</v>
      </c>
      <c r="E106">
        <v>21686</v>
      </c>
      <c r="F106" t="s">
        <v>1449</v>
      </c>
      <c r="G106" t="s">
        <v>1450</v>
      </c>
      <c r="H106" s="2">
        <v>1.6</v>
      </c>
      <c r="I106" s="2">
        <v>0</v>
      </c>
      <c r="J106" s="2">
        <v>0</v>
      </c>
      <c r="K106" s="15">
        <v>16.28</v>
      </c>
      <c r="L106" s="2">
        <v>0</v>
      </c>
      <c r="M106" s="2">
        <v>0</v>
      </c>
      <c r="N106" s="2">
        <v>0</v>
      </c>
      <c r="O106" s="2">
        <v>2.1164000000000001</v>
      </c>
      <c r="P106" s="2">
        <v>19.996400000000001</v>
      </c>
      <c r="Q106"/>
      <c r="R106" t="s">
        <v>8045</v>
      </c>
      <c r="S106" s="2">
        <v>0</v>
      </c>
      <c r="T106" s="2">
        <v>0</v>
      </c>
      <c r="U106" s="2"/>
    </row>
    <row r="107" spans="1:21" hidden="1" x14ac:dyDescent="0.25">
      <c r="A107" t="s">
        <v>9025</v>
      </c>
      <c r="B107" t="s">
        <v>9341</v>
      </c>
      <c r="C107" t="s">
        <v>7706</v>
      </c>
      <c r="D107" t="s">
        <v>0</v>
      </c>
      <c r="E107">
        <v>345</v>
      </c>
      <c r="F107" t="s">
        <v>9269</v>
      </c>
      <c r="G107" t="s">
        <v>9270</v>
      </c>
      <c r="H107" s="2">
        <v>0</v>
      </c>
      <c r="I107" s="2">
        <v>0</v>
      </c>
      <c r="J107" s="2">
        <v>0</v>
      </c>
      <c r="K107" s="15">
        <v>41.59</v>
      </c>
      <c r="L107" s="2">
        <v>0</v>
      </c>
      <c r="M107" s="2">
        <v>0</v>
      </c>
      <c r="N107" s="2">
        <v>0</v>
      </c>
      <c r="O107" s="2">
        <v>5.4067000000000007</v>
      </c>
      <c r="P107" s="2">
        <v>46.996700000000004</v>
      </c>
      <c r="Q107"/>
      <c r="R107" t="s">
        <v>8045</v>
      </c>
      <c r="S107" s="2">
        <v>0</v>
      </c>
      <c r="T107" s="2">
        <v>0</v>
      </c>
      <c r="U107" s="2"/>
    </row>
    <row r="108" spans="1:21" hidden="1" x14ac:dyDescent="0.25">
      <c r="A108" t="s">
        <v>9025</v>
      </c>
      <c r="B108" t="s">
        <v>9364</v>
      </c>
      <c r="C108" t="s">
        <v>7706</v>
      </c>
      <c r="D108" t="s">
        <v>0</v>
      </c>
      <c r="E108">
        <v>535</v>
      </c>
      <c r="F108" t="s">
        <v>9249</v>
      </c>
      <c r="G108" t="s">
        <v>9250</v>
      </c>
      <c r="H108" s="2">
        <v>0</v>
      </c>
      <c r="I108" s="2">
        <v>0</v>
      </c>
      <c r="J108" s="2">
        <v>0</v>
      </c>
      <c r="K108" s="15">
        <v>281.25</v>
      </c>
      <c r="L108" s="2">
        <v>0</v>
      </c>
      <c r="M108" s="2">
        <v>0</v>
      </c>
      <c r="N108" s="2">
        <v>0</v>
      </c>
      <c r="O108" s="2">
        <v>36.5625</v>
      </c>
      <c r="P108" s="2">
        <v>317.8125</v>
      </c>
      <c r="Q108"/>
      <c r="R108" t="s">
        <v>8045</v>
      </c>
      <c r="S108" s="2">
        <v>0</v>
      </c>
      <c r="T108" s="2">
        <v>0</v>
      </c>
      <c r="U108" s="2"/>
    </row>
    <row r="109" spans="1:21" hidden="1" x14ac:dyDescent="0.25">
      <c r="A109" t="s">
        <v>9025</v>
      </c>
      <c r="B109" t="s">
        <v>9341</v>
      </c>
      <c r="C109" t="s">
        <v>7706</v>
      </c>
      <c r="D109" t="s">
        <v>0</v>
      </c>
      <c r="E109">
        <v>24210</v>
      </c>
      <c r="F109" t="s">
        <v>9251</v>
      </c>
      <c r="G109" t="s">
        <v>9252</v>
      </c>
      <c r="H109" s="2">
        <v>0</v>
      </c>
      <c r="I109" s="2">
        <v>0</v>
      </c>
      <c r="J109" s="2">
        <v>0</v>
      </c>
      <c r="K109" s="15">
        <v>36.119999999999997</v>
      </c>
      <c r="L109" s="2">
        <v>0</v>
      </c>
      <c r="M109" s="2">
        <v>0</v>
      </c>
      <c r="N109" s="2">
        <v>0</v>
      </c>
      <c r="O109" s="2">
        <v>4.6955999999999998</v>
      </c>
      <c r="P109" s="2">
        <v>40.815599999999996</v>
      </c>
      <c r="Q109"/>
      <c r="R109" t="s">
        <v>8045</v>
      </c>
      <c r="S109" s="2">
        <v>0</v>
      </c>
      <c r="T109" s="2">
        <v>0</v>
      </c>
      <c r="U109" s="2"/>
    </row>
    <row r="110" spans="1:21" hidden="1" x14ac:dyDescent="0.25">
      <c r="A110" t="s">
        <v>9025</v>
      </c>
      <c r="B110" s="124" t="s">
        <v>9338</v>
      </c>
      <c r="C110" t="s">
        <v>7706</v>
      </c>
      <c r="D110" t="s">
        <v>0</v>
      </c>
      <c r="E110">
        <v>1407</v>
      </c>
      <c r="F110" t="s">
        <v>9251</v>
      </c>
      <c r="G110" t="s">
        <v>9252</v>
      </c>
      <c r="H110" s="2">
        <v>0</v>
      </c>
      <c r="I110" s="2">
        <v>0</v>
      </c>
      <c r="J110" s="2">
        <v>0</v>
      </c>
      <c r="K110" s="15">
        <v>15.04</v>
      </c>
      <c r="L110" s="2">
        <v>0</v>
      </c>
      <c r="M110" s="2">
        <v>0</v>
      </c>
      <c r="N110" s="2">
        <v>0</v>
      </c>
      <c r="O110" s="2">
        <v>1.9552</v>
      </c>
      <c r="P110" s="2">
        <v>16.995200000000001</v>
      </c>
      <c r="Q110"/>
      <c r="R110" t="s">
        <v>8045</v>
      </c>
      <c r="S110" s="2">
        <v>0</v>
      </c>
      <c r="T110" s="2">
        <v>0</v>
      </c>
      <c r="U110" s="2"/>
    </row>
    <row r="111" spans="1:21" ht="15.75" hidden="1" thickBot="1" x14ac:dyDescent="0.3">
      <c r="A111" t="s">
        <v>9025</v>
      </c>
      <c r="B111" s="124" t="s">
        <v>9338</v>
      </c>
      <c r="C111" t="s">
        <v>7706</v>
      </c>
      <c r="D111" t="s">
        <v>0</v>
      </c>
      <c r="E111">
        <v>9776</v>
      </c>
      <c r="F111" t="s">
        <v>9229</v>
      </c>
      <c r="G111" t="s">
        <v>9230</v>
      </c>
      <c r="H111" s="2">
        <v>0</v>
      </c>
      <c r="I111" s="2">
        <v>0</v>
      </c>
      <c r="J111" s="2">
        <v>0</v>
      </c>
      <c r="K111" s="15">
        <v>49.56</v>
      </c>
      <c r="L111" s="2">
        <v>0</v>
      </c>
      <c r="M111" s="2">
        <v>0</v>
      </c>
      <c r="N111" s="2">
        <v>0</v>
      </c>
      <c r="O111" s="2">
        <v>6.4428000000000001</v>
      </c>
      <c r="P111" s="2">
        <v>56.002800000000001</v>
      </c>
      <c r="Q111"/>
      <c r="R111" t="s">
        <v>8045</v>
      </c>
      <c r="S111" s="2">
        <v>0</v>
      </c>
      <c r="T111" s="2">
        <v>0</v>
      </c>
      <c r="U111" s="2"/>
    </row>
    <row r="112" spans="1:21" ht="15.75" thickBot="1" x14ac:dyDescent="0.3">
      <c r="A112" s="143" t="s">
        <v>71</v>
      </c>
      <c r="B112" s="144"/>
      <c r="C112" s="144"/>
      <c r="D112" s="144"/>
      <c r="E112" s="144"/>
      <c r="F112" s="144"/>
      <c r="G112" s="145"/>
      <c r="H112" s="3">
        <f>+SUBTOTAL(9,Tabla1[C. EXENTAS])</f>
        <v>14.72</v>
      </c>
      <c r="I112" s="3">
        <f>+SUBTOTAL(9,Tabla1[I. EXENTAS])</f>
        <v>0</v>
      </c>
      <c r="J112" s="3">
        <f>+SUBTOTAL(9,Tabla1[IMPOR EX])</f>
        <v>0</v>
      </c>
      <c r="K112" s="3">
        <f>+SUBTOTAL(9,Tabla1[C. GRAVADA])</f>
        <v>3167.8599999999992</v>
      </c>
      <c r="L112" s="3">
        <f>+SUBTOTAL(9,Tabla1[INTER GRAVA])</f>
        <v>0</v>
      </c>
      <c r="M112" s="3">
        <f>+SUBTOTAL(9,Tabla1[IMPOR BIENES])</f>
        <v>0</v>
      </c>
      <c r="N112" s="3">
        <f>+SUBTOTAL(9,Tabla1[IMPOR SERV])</f>
        <v>0</v>
      </c>
      <c r="O112" s="3">
        <f>+SUBTOTAL(9,Tabla1[IVA])</f>
        <v>411.82180000000011</v>
      </c>
      <c r="P112" s="3">
        <f>+SUBTOTAL(9,Tabla1[TOTAL C.])</f>
        <v>3594.4017999999996</v>
      </c>
      <c r="Q112" s="3"/>
      <c r="R112" s="3">
        <f>+SUBTOTAL(9,Tabla1[ANEXO 3])</f>
        <v>0</v>
      </c>
      <c r="S112" s="3"/>
      <c r="T112" s="3">
        <f>+SUBTOTAL(9,Tabla1[PERCEPCIONES])</f>
        <v>0</v>
      </c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114"/>
    </row>
    <row r="348" spans="21:21" x14ac:dyDescent="0.25">
      <c r="U348" s="114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899" spans="21:21" x14ac:dyDescent="0.25">
      <c r="U899" s="2"/>
    </row>
    <row r="900" spans="21:21" x14ac:dyDescent="0.25">
      <c r="U900" s="2"/>
    </row>
    <row r="901" spans="21:21" x14ac:dyDescent="0.25">
      <c r="U901" s="2"/>
    </row>
    <row r="902" spans="21:21" x14ac:dyDescent="0.25">
      <c r="U902" s="2"/>
    </row>
    <row r="903" spans="21:21" x14ac:dyDescent="0.25">
      <c r="U903" s="2"/>
    </row>
    <row r="904" spans="21:21" x14ac:dyDescent="0.25">
      <c r="U904" s="2"/>
    </row>
    <row r="905" spans="21:21" x14ac:dyDescent="0.25">
      <c r="U905" s="2"/>
    </row>
    <row r="906" spans="21:21" x14ac:dyDescent="0.25">
      <c r="U906" s="2"/>
    </row>
    <row r="907" spans="21:21" x14ac:dyDescent="0.25">
      <c r="U907" s="2"/>
    </row>
    <row r="908" spans="21:21" x14ac:dyDescent="0.25">
      <c r="U908" s="2"/>
    </row>
    <row r="909" spans="21:21" x14ac:dyDescent="0.25">
      <c r="U909" s="2"/>
    </row>
    <row r="910" spans="21:21" x14ac:dyDescent="0.25">
      <c r="U910" s="2"/>
    </row>
    <row r="911" spans="21:21" x14ac:dyDescent="0.25">
      <c r="U911" s="2"/>
    </row>
    <row r="912" spans="21:21" x14ac:dyDescent="0.25">
      <c r="U912" s="2"/>
    </row>
    <row r="913" spans="21:21" x14ac:dyDescent="0.25">
      <c r="U913" s="2"/>
    </row>
    <row r="914" spans="21:21" x14ac:dyDescent="0.25">
      <c r="U914" s="2"/>
    </row>
    <row r="915" spans="21:21" x14ac:dyDescent="0.25">
      <c r="U915" s="2"/>
    </row>
    <row r="916" spans="21:21" x14ac:dyDescent="0.25">
      <c r="U916" s="2"/>
    </row>
    <row r="917" spans="21:21" x14ac:dyDescent="0.25">
      <c r="U917" s="2"/>
    </row>
    <row r="918" spans="21:21" x14ac:dyDescent="0.25">
      <c r="U918" s="2"/>
    </row>
    <row r="919" spans="21:21" x14ac:dyDescent="0.25">
      <c r="U919" s="2"/>
    </row>
    <row r="920" spans="21:21" x14ac:dyDescent="0.25">
      <c r="U920" s="2"/>
    </row>
    <row r="921" spans="21:21" x14ac:dyDescent="0.25">
      <c r="U921" s="2"/>
    </row>
    <row r="922" spans="21:21" x14ac:dyDescent="0.25">
      <c r="U922" s="2"/>
    </row>
    <row r="923" spans="21:21" x14ac:dyDescent="0.25">
      <c r="U923" s="2"/>
    </row>
    <row r="924" spans="21:21" x14ac:dyDescent="0.25">
      <c r="U924" s="2"/>
    </row>
    <row r="925" spans="21:21" x14ac:dyDescent="0.25">
      <c r="U925" s="2"/>
    </row>
    <row r="926" spans="21:21" x14ac:dyDescent="0.25">
      <c r="U926" s="2"/>
    </row>
    <row r="927" spans="21:21" x14ac:dyDescent="0.25">
      <c r="U927" s="2"/>
    </row>
    <row r="928" spans="21:21" x14ac:dyDescent="0.25">
      <c r="U928" s="2"/>
    </row>
    <row r="929" spans="21:21" x14ac:dyDescent="0.25">
      <c r="U929" s="2"/>
    </row>
    <row r="930" spans="21:21" x14ac:dyDescent="0.25">
      <c r="U930" s="2"/>
    </row>
    <row r="931" spans="21:21" x14ac:dyDescent="0.25">
      <c r="U931" s="2"/>
    </row>
    <row r="932" spans="21:21" x14ac:dyDescent="0.25">
      <c r="U932" s="2"/>
    </row>
    <row r="933" spans="21:21" x14ac:dyDescent="0.25">
      <c r="U933" s="2"/>
    </row>
    <row r="934" spans="21:21" x14ac:dyDescent="0.25">
      <c r="U934" s="2"/>
    </row>
    <row r="935" spans="21:21" x14ac:dyDescent="0.25">
      <c r="U935" s="2"/>
    </row>
    <row r="936" spans="21:21" x14ac:dyDescent="0.25">
      <c r="U936" s="2"/>
    </row>
    <row r="937" spans="21:21" x14ac:dyDescent="0.25">
      <c r="U937" s="2"/>
    </row>
    <row r="938" spans="21:21" x14ac:dyDescent="0.25">
      <c r="U938" s="2"/>
    </row>
    <row r="939" spans="21:21" x14ac:dyDescent="0.25">
      <c r="U939" s="2"/>
    </row>
    <row r="940" spans="21:21" x14ac:dyDescent="0.25">
      <c r="U940" s="2"/>
    </row>
    <row r="941" spans="21:21" x14ac:dyDescent="0.25">
      <c r="U941" s="2"/>
    </row>
    <row r="942" spans="21:21" x14ac:dyDescent="0.25">
      <c r="U942" s="2"/>
    </row>
    <row r="943" spans="21:21" x14ac:dyDescent="0.25">
      <c r="U943" s="2"/>
    </row>
    <row r="944" spans="21:21" x14ac:dyDescent="0.25">
      <c r="U944" s="2"/>
    </row>
    <row r="945" spans="21:21" x14ac:dyDescent="0.25">
      <c r="U945" s="2"/>
    </row>
    <row r="946" spans="21:21" x14ac:dyDescent="0.25">
      <c r="U946" s="2"/>
    </row>
    <row r="947" spans="21:21" x14ac:dyDescent="0.25">
      <c r="U947" s="2"/>
    </row>
    <row r="948" spans="21:21" x14ac:dyDescent="0.25">
      <c r="U948" s="2"/>
    </row>
    <row r="949" spans="21:21" x14ac:dyDescent="0.25">
      <c r="U949" s="2"/>
    </row>
    <row r="950" spans="21:21" x14ac:dyDescent="0.25">
      <c r="U950" s="2"/>
    </row>
    <row r="951" spans="21:21" x14ac:dyDescent="0.25">
      <c r="U951" s="2"/>
    </row>
    <row r="952" spans="21:21" x14ac:dyDescent="0.25">
      <c r="U952" s="2"/>
    </row>
    <row r="953" spans="21:21" x14ac:dyDescent="0.25">
      <c r="U953" s="2"/>
    </row>
    <row r="954" spans="21:21" x14ac:dyDescent="0.25">
      <c r="U954" s="2"/>
    </row>
    <row r="955" spans="21:21" x14ac:dyDescent="0.25">
      <c r="U955" s="2"/>
    </row>
    <row r="956" spans="21:21" x14ac:dyDescent="0.25">
      <c r="U956" s="2"/>
    </row>
    <row r="957" spans="21:21" x14ac:dyDescent="0.25">
      <c r="U957" s="2"/>
    </row>
    <row r="958" spans="21:21" x14ac:dyDescent="0.25">
      <c r="U958" s="2"/>
    </row>
    <row r="959" spans="21:21" x14ac:dyDescent="0.25">
      <c r="U959" s="2"/>
    </row>
    <row r="960" spans="21:21" x14ac:dyDescent="0.25">
      <c r="U960" s="2"/>
    </row>
    <row r="961" spans="21:21" x14ac:dyDescent="0.25">
      <c r="U961" s="2"/>
    </row>
    <row r="962" spans="21:21" x14ac:dyDescent="0.25">
      <c r="U962" s="2"/>
    </row>
    <row r="963" spans="21:21" x14ac:dyDescent="0.25">
      <c r="U963" s="2"/>
    </row>
    <row r="1329" spans="1:20" s="42" customFormat="1" x14ac:dyDescent="0.25">
      <c r="A1329"/>
      <c r="B1329"/>
      <c r="C1329"/>
      <c r="D1329"/>
      <c r="E1329"/>
      <c r="F1329"/>
      <c r="G1329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/>
      <c r="S1329"/>
      <c r="T1329"/>
    </row>
  </sheetData>
  <dataConsolidate/>
  <mergeCells count="1">
    <mergeCell ref="A112:G112"/>
  </mergeCells>
  <phoneticPr fontId="8" type="noConversion"/>
  <conditionalFormatting sqref="E1:E1048576">
    <cfRule type="duplicateValues" dxfId="92" priority="23"/>
    <cfRule type="duplicateValues" dxfId="91" priority="24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10" sqref="D10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9025</v>
      </c>
      <c r="F2" s="2"/>
      <c r="XFD2" t="s">
        <v>8491</v>
      </c>
    </row>
    <row r="3" spans="1:9 16384:16384" x14ac:dyDescent="0.25">
      <c r="B3" s="23" t="s">
        <v>2</v>
      </c>
      <c r="D3" s="47">
        <v>45291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9257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9258</v>
      </c>
      <c r="F7" s="2"/>
      <c r="XFD7" t="s">
        <v>8489</v>
      </c>
    </row>
    <row r="8" spans="1:9 16384:16384" ht="16.5" customHeight="1" x14ac:dyDescent="0.25">
      <c r="B8" s="23" t="s">
        <v>26</v>
      </c>
      <c r="D8" s="107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25" t="s">
        <v>9381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ALICIA YAMILETH MAGAÑA DE TORRES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7"/>
  <sheetViews>
    <sheetView zoomScale="85" zoomScaleNormal="85" workbookViewId="0">
      <selection activeCell="D6" sqref="D6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t="s">
        <v>7944</v>
      </c>
      <c r="B3" s="13">
        <v>45310</v>
      </c>
      <c r="C3" t="s">
        <v>1</v>
      </c>
      <c r="D3" t="s">
        <v>0</v>
      </c>
      <c r="E3" t="s">
        <v>9257</v>
      </c>
      <c r="F3" t="s">
        <v>9258</v>
      </c>
      <c r="G3">
        <v>547</v>
      </c>
      <c r="H3">
        <v>547</v>
      </c>
      <c r="I3" s="1" t="s">
        <v>2697</v>
      </c>
      <c r="J3" t="s">
        <v>2698</v>
      </c>
      <c r="K3" s="2">
        <v>0</v>
      </c>
      <c r="L3" s="2">
        <v>0</v>
      </c>
      <c r="M3" s="2">
        <v>22.12</v>
      </c>
      <c r="N3" s="2">
        <v>2.8756000000000004</v>
      </c>
      <c r="O3" s="2">
        <v>0</v>
      </c>
      <c r="P3" s="2">
        <v>0</v>
      </c>
      <c r="Q3" s="2">
        <v>24.995600000000003</v>
      </c>
      <c r="S3" t="s">
        <v>1</v>
      </c>
    </row>
    <row r="4" spans="1:19" x14ac:dyDescent="0.25">
      <c r="A4" t="s">
        <v>7944</v>
      </c>
      <c r="B4" s="13">
        <v>45301</v>
      </c>
      <c r="C4" t="s">
        <v>1</v>
      </c>
      <c r="D4" t="s">
        <v>0</v>
      </c>
      <c r="E4" t="s">
        <v>9257</v>
      </c>
      <c r="F4" t="s">
        <v>9258</v>
      </c>
      <c r="G4">
        <v>546</v>
      </c>
      <c r="H4">
        <v>546</v>
      </c>
      <c r="I4" s="1" t="s">
        <v>9422</v>
      </c>
      <c r="J4" t="s">
        <v>9423</v>
      </c>
      <c r="K4" s="2">
        <v>0</v>
      </c>
      <c r="L4" s="2">
        <v>0</v>
      </c>
      <c r="M4" s="2">
        <v>13.27</v>
      </c>
      <c r="N4" s="2">
        <v>1.7251000000000001</v>
      </c>
      <c r="O4" s="2">
        <v>0</v>
      </c>
      <c r="P4" s="2">
        <v>0</v>
      </c>
      <c r="Q4" s="2">
        <v>14.995099999999999</v>
      </c>
      <c r="S4" t="s">
        <v>1</v>
      </c>
    </row>
    <row r="5" spans="1:19" x14ac:dyDescent="0.25">
      <c r="A5" t="s">
        <v>7944</v>
      </c>
      <c r="B5" s="13">
        <v>45294</v>
      </c>
      <c r="C5" t="s">
        <v>1</v>
      </c>
      <c r="D5" t="s">
        <v>0</v>
      </c>
      <c r="E5" t="s">
        <v>9257</v>
      </c>
      <c r="F5" t="s">
        <v>9258</v>
      </c>
      <c r="G5">
        <v>545</v>
      </c>
      <c r="H5">
        <v>545</v>
      </c>
      <c r="I5" s="1" t="s">
        <v>9367</v>
      </c>
      <c r="J5" t="s">
        <v>9368</v>
      </c>
      <c r="K5" s="2">
        <v>0</v>
      </c>
      <c r="L5" s="2">
        <v>0</v>
      </c>
      <c r="M5" s="2">
        <v>17.7</v>
      </c>
      <c r="N5" s="2">
        <v>2.3010000000000002</v>
      </c>
      <c r="O5" s="2">
        <v>0</v>
      </c>
      <c r="P5" s="2">
        <v>0</v>
      </c>
      <c r="Q5" s="2">
        <v>20.000999999999998</v>
      </c>
      <c r="S5" t="s">
        <v>1</v>
      </c>
    </row>
    <row r="6" spans="1:19" x14ac:dyDescent="0.25">
      <c r="A6" t="s">
        <v>7944</v>
      </c>
      <c r="B6" s="13">
        <v>45293</v>
      </c>
      <c r="C6" t="s">
        <v>1</v>
      </c>
      <c r="D6" t="s">
        <v>0</v>
      </c>
      <c r="E6" t="s">
        <v>9257</v>
      </c>
      <c r="F6" t="s">
        <v>9258</v>
      </c>
      <c r="G6">
        <v>544</v>
      </c>
      <c r="H6">
        <v>544</v>
      </c>
      <c r="J6" t="s">
        <v>9327</v>
      </c>
      <c r="K6" s="2">
        <v>0</v>
      </c>
      <c r="L6" s="2">
        <v>0</v>
      </c>
      <c r="M6" s="2">
        <v>10.62</v>
      </c>
      <c r="N6" s="2">
        <v>1.3806</v>
      </c>
      <c r="O6" s="2">
        <v>0</v>
      </c>
      <c r="P6" s="2">
        <v>0</v>
      </c>
      <c r="Q6" s="2">
        <v>12.000599999999999</v>
      </c>
      <c r="R6" s="2" t="s">
        <v>9326</v>
      </c>
      <c r="S6" t="s">
        <v>1</v>
      </c>
    </row>
    <row r="7" spans="1:19" x14ac:dyDescent="0.25">
      <c r="A7" s="2" t="s">
        <v>9025</v>
      </c>
      <c r="B7" s="40">
        <v>45291</v>
      </c>
      <c r="C7" s="2" t="s">
        <v>1</v>
      </c>
      <c r="D7" s="2" t="s">
        <v>0</v>
      </c>
      <c r="E7" s="2" t="s">
        <v>9257</v>
      </c>
      <c r="F7" s="2" t="s">
        <v>9258</v>
      </c>
      <c r="G7" s="33">
        <v>543</v>
      </c>
      <c r="H7" s="38">
        <v>543</v>
      </c>
      <c r="I7" s="39" t="s">
        <v>9381</v>
      </c>
      <c r="J7" s="32" t="s">
        <v>9382</v>
      </c>
      <c r="K7" s="2">
        <v>0</v>
      </c>
      <c r="L7" s="2">
        <v>0</v>
      </c>
      <c r="M7" s="32">
        <v>26.55</v>
      </c>
      <c r="N7" s="2">
        <v>3.4515000000000002</v>
      </c>
      <c r="O7" s="2">
        <v>0</v>
      </c>
      <c r="P7" s="2">
        <v>0</v>
      </c>
      <c r="Q7" s="32">
        <v>30.0015</v>
      </c>
      <c r="S7" s="2" t="s">
        <v>1</v>
      </c>
    </row>
    <row r="8" spans="1:19" x14ac:dyDescent="0.25">
      <c r="A8" s="2" t="s">
        <v>9025</v>
      </c>
      <c r="B8" s="40">
        <v>45287</v>
      </c>
      <c r="C8" s="2" t="s">
        <v>1</v>
      </c>
      <c r="D8" s="2" t="s">
        <v>0</v>
      </c>
      <c r="E8" s="2" t="s">
        <v>9257</v>
      </c>
      <c r="F8" s="2" t="s">
        <v>9258</v>
      </c>
      <c r="G8" s="33">
        <v>542</v>
      </c>
      <c r="H8" s="38">
        <v>542</v>
      </c>
      <c r="I8" s="39" t="s">
        <v>9379</v>
      </c>
      <c r="J8" s="32" t="s">
        <v>9380</v>
      </c>
      <c r="K8" s="2">
        <v>0</v>
      </c>
      <c r="L8" s="2">
        <v>0</v>
      </c>
      <c r="M8" s="32">
        <v>15.04</v>
      </c>
      <c r="N8" s="2">
        <v>1.9552</v>
      </c>
      <c r="O8" s="2">
        <v>0</v>
      </c>
      <c r="P8" s="2">
        <v>0</v>
      </c>
      <c r="Q8" s="32">
        <v>16.995200000000001</v>
      </c>
      <c r="S8" s="2" t="s">
        <v>1</v>
      </c>
    </row>
    <row r="9" spans="1:19" x14ac:dyDescent="0.25">
      <c r="A9" s="2" t="s">
        <v>9025</v>
      </c>
      <c r="B9" s="40">
        <v>45287</v>
      </c>
      <c r="C9" s="2" t="s">
        <v>1</v>
      </c>
      <c r="D9" s="2" t="s">
        <v>0</v>
      </c>
      <c r="E9" s="2" t="s">
        <v>9257</v>
      </c>
      <c r="F9" s="2" t="s">
        <v>9258</v>
      </c>
      <c r="G9" s="33">
        <v>541</v>
      </c>
      <c r="H9" s="38">
        <v>541</v>
      </c>
      <c r="I9" s="39" t="s">
        <v>9377</v>
      </c>
      <c r="J9" s="32" t="s">
        <v>9378</v>
      </c>
      <c r="K9" s="2">
        <v>0</v>
      </c>
      <c r="L9" s="2">
        <v>0</v>
      </c>
      <c r="M9" s="32">
        <v>30.97</v>
      </c>
      <c r="N9" s="2">
        <v>4.0260999999999996</v>
      </c>
      <c r="O9" s="2">
        <v>0</v>
      </c>
      <c r="P9" s="2">
        <v>0</v>
      </c>
      <c r="Q9" s="32">
        <v>34.996099999999998</v>
      </c>
      <c r="S9" s="2" t="s">
        <v>1</v>
      </c>
    </row>
    <row r="10" spans="1:19" x14ac:dyDescent="0.25">
      <c r="A10" s="2" t="s">
        <v>9025</v>
      </c>
      <c r="B10" s="40">
        <v>45277</v>
      </c>
      <c r="C10" s="2" t="s">
        <v>1</v>
      </c>
      <c r="D10" s="2" t="s">
        <v>0</v>
      </c>
      <c r="E10" s="2" t="s">
        <v>9257</v>
      </c>
      <c r="F10" s="2" t="s">
        <v>9258</v>
      </c>
      <c r="G10" s="33">
        <v>540</v>
      </c>
      <c r="H10" s="38">
        <v>540</v>
      </c>
      <c r="I10" s="39" t="s">
        <v>9375</v>
      </c>
      <c r="J10" s="32" t="s">
        <v>9376</v>
      </c>
      <c r="K10" s="2">
        <v>0</v>
      </c>
      <c r="L10" s="2">
        <v>0</v>
      </c>
      <c r="M10" s="32">
        <v>22.12</v>
      </c>
      <c r="N10" s="2">
        <v>2.8756000000000004</v>
      </c>
      <c r="O10" s="2">
        <v>0</v>
      </c>
      <c r="P10" s="2">
        <v>0</v>
      </c>
      <c r="Q10" s="32">
        <v>24.995600000000003</v>
      </c>
      <c r="S10" s="2" t="s">
        <v>1</v>
      </c>
    </row>
    <row r="11" spans="1:19" x14ac:dyDescent="0.25">
      <c r="A11" s="2" t="s">
        <v>9025</v>
      </c>
      <c r="B11" s="40">
        <v>45277</v>
      </c>
      <c r="C11" s="2" t="s">
        <v>1</v>
      </c>
      <c r="D11" s="2" t="s">
        <v>0</v>
      </c>
      <c r="E11" s="2" t="s">
        <v>9257</v>
      </c>
      <c r="F11" s="2" t="s">
        <v>9258</v>
      </c>
      <c r="G11" s="33">
        <v>539</v>
      </c>
      <c r="H11" s="33">
        <v>539</v>
      </c>
      <c r="I11" s="39" t="s">
        <v>9373</v>
      </c>
      <c r="J11" s="32" t="s">
        <v>9374</v>
      </c>
      <c r="K11" s="2">
        <v>0</v>
      </c>
      <c r="L11" s="2">
        <v>0</v>
      </c>
      <c r="M11" s="32">
        <v>69.91</v>
      </c>
      <c r="N11" s="2">
        <v>9.0883000000000003</v>
      </c>
      <c r="O11" s="2">
        <v>0</v>
      </c>
      <c r="P11" s="2">
        <v>0</v>
      </c>
      <c r="Q11" s="32">
        <v>78.9983</v>
      </c>
      <c r="S11" s="2" t="s">
        <v>1</v>
      </c>
    </row>
    <row r="12" spans="1:19" x14ac:dyDescent="0.25">
      <c r="A12" s="2" t="s">
        <v>9025</v>
      </c>
      <c r="B12" s="40">
        <v>45276</v>
      </c>
      <c r="C12" s="2" t="s">
        <v>1</v>
      </c>
      <c r="D12" s="2" t="s">
        <v>0</v>
      </c>
      <c r="E12" s="2" t="s">
        <v>9257</v>
      </c>
      <c r="F12" s="2" t="s">
        <v>9258</v>
      </c>
      <c r="G12" s="33">
        <v>538</v>
      </c>
      <c r="H12" s="38">
        <v>538</v>
      </c>
      <c r="I12" s="39" t="s">
        <v>9371</v>
      </c>
      <c r="J12" s="32" t="s">
        <v>9372</v>
      </c>
      <c r="K12" s="2">
        <v>0</v>
      </c>
      <c r="L12" s="2">
        <v>0</v>
      </c>
      <c r="M12" s="32">
        <v>13.27</v>
      </c>
      <c r="N12" s="2">
        <v>1.7251000000000001</v>
      </c>
      <c r="O12" s="2">
        <v>0</v>
      </c>
      <c r="P12" s="2">
        <v>0</v>
      </c>
      <c r="Q12" s="32">
        <v>14.995099999999999</v>
      </c>
      <c r="S12" s="2" t="s">
        <v>1</v>
      </c>
    </row>
    <row r="13" spans="1:19" x14ac:dyDescent="0.25">
      <c r="A13" s="2" t="s">
        <v>9025</v>
      </c>
      <c r="B13" s="40">
        <v>45276</v>
      </c>
      <c r="C13" s="2" t="s">
        <v>1</v>
      </c>
      <c r="D13" s="2" t="s">
        <v>0</v>
      </c>
      <c r="E13" s="2" t="s">
        <v>9257</v>
      </c>
      <c r="F13" s="2" t="s">
        <v>9258</v>
      </c>
      <c r="G13" s="33">
        <v>537</v>
      </c>
      <c r="H13" s="38">
        <v>537</v>
      </c>
      <c r="I13" s="39"/>
      <c r="J13" s="32" t="s">
        <v>9370</v>
      </c>
      <c r="K13" s="2">
        <v>0</v>
      </c>
      <c r="L13" s="2">
        <v>0</v>
      </c>
      <c r="M13" s="32">
        <v>53.09</v>
      </c>
      <c r="N13" s="2">
        <v>6.9017000000000008</v>
      </c>
      <c r="O13" s="2">
        <v>0</v>
      </c>
      <c r="P13" s="2">
        <v>0</v>
      </c>
      <c r="Q13" s="32">
        <v>59.991700000000002</v>
      </c>
      <c r="R13" s="2" t="s">
        <v>9369</v>
      </c>
      <c r="S13" s="2" t="s">
        <v>1</v>
      </c>
    </row>
    <row r="14" spans="1:19" x14ac:dyDescent="0.25">
      <c r="A14" s="2" t="s">
        <v>9025</v>
      </c>
      <c r="B14" s="40">
        <v>45267</v>
      </c>
      <c r="C14" s="2" t="s">
        <v>1</v>
      </c>
      <c r="D14" s="2" t="s">
        <v>0</v>
      </c>
      <c r="E14" s="2" t="s">
        <v>9257</v>
      </c>
      <c r="F14" s="2" t="s">
        <v>9258</v>
      </c>
      <c r="G14" s="33">
        <v>536</v>
      </c>
      <c r="H14" s="38">
        <v>536</v>
      </c>
      <c r="I14" s="39" t="s">
        <v>6451</v>
      </c>
      <c r="J14" s="32" t="s">
        <v>6452</v>
      </c>
      <c r="K14" s="2">
        <v>0</v>
      </c>
      <c r="L14" s="2">
        <v>0</v>
      </c>
      <c r="M14" s="32">
        <v>13.27</v>
      </c>
      <c r="N14" s="2">
        <v>1.7251000000000001</v>
      </c>
      <c r="O14" s="2">
        <v>0</v>
      </c>
      <c r="P14" s="2">
        <v>0</v>
      </c>
      <c r="Q14" s="32">
        <v>14.995099999999999</v>
      </c>
      <c r="S14" s="2" t="s">
        <v>1</v>
      </c>
    </row>
    <row r="15" spans="1:19" x14ac:dyDescent="0.25">
      <c r="A15" s="2" t="s">
        <v>9025</v>
      </c>
      <c r="B15" s="40">
        <v>45265</v>
      </c>
      <c r="C15" s="2" t="s">
        <v>1</v>
      </c>
      <c r="D15" s="2" t="s">
        <v>0</v>
      </c>
      <c r="E15" s="2" t="s">
        <v>9257</v>
      </c>
      <c r="F15" s="2" t="s">
        <v>9258</v>
      </c>
      <c r="G15" s="33">
        <v>535</v>
      </c>
      <c r="H15" s="38">
        <v>535</v>
      </c>
      <c r="I15" s="39" t="s">
        <v>9367</v>
      </c>
      <c r="J15" s="32" t="s">
        <v>9368</v>
      </c>
      <c r="K15" s="2">
        <v>0</v>
      </c>
      <c r="L15" s="2">
        <v>0</v>
      </c>
      <c r="M15" s="32">
        <v>24.78</v>
      </c>
      <c r="N15" s="2">
        <v>3.2214</v>
      </c>
      <c r="O15" s="2">
        <v>0</v>
      </c>
      <c r="P15" s="2">
        <v>0</v>
      </c>
      <c r="Q15" s="32">
        <v>28.0014</v>
      </c>
      <c r="S15" s="2" t="s">
        <v>1</v>
      </c>
    </row>
    <row r="16" spans="1:19" ht="15.75" thickBot="1" x14ac:dyDescent="0.3">
      <c r="A16" s="2" t="s">
        <v>9025</v>
      </c>
      <c r="B16" s="40">
        <v>45261</v>
      </c>
      <c r="C16" s="2" t="s">
        <v>1</v>
      </c>
      <c r="D16" s="2" t="s">
        <v>0</v>
      </c>
      <c r="E16" s="2" t="s">
        <v>9257</v>
      </c>
      <c r="F16" s="2" t="s">
        <v>9258</v>
      </c>
      <c r="G16" s="33">
        <v>534</v>
      </c>
      <c r="H16" s="38">
        <v>534</v>
      </c>
      <c r="I16" s="39" t="s">
        <v>9276</v>
      </c>
      <c r="J16" s="32" t="s">
        <v>9282</v>
      </c>
      <c r="K16" s="2">
        <v>0</v>
      </c>
      <c r="L16" s="2">
        <v>0</v>
      </c>
      <c r="M16" s="32">
        <v>13.27</v>
      </c>
      <c r="N16" s="2">
        <v>1.7251000000000001</v>
      </c>
      <c r="O16" s="2">
        <v>0</v>
      </c>
      <c r="P16" s="2">
        <v>0</v>
      </c>
      <c r="Q16" s="32">
        <v>14.995099999999999</v>
      </c>
      <c r="S16" s="2" t="s">
        <v>1</v>
      </c>
    </row>
    <row r="17" spans="1:18" ht="15.75" thickBot="1" x14ac:dyDescent="0.3">
      <c r="A17" s="144"/>
      <c r="B17" s="144"/>
      <c r="C17" s="144"/>
      <c r="D17" s="144"/>
      <c r="E17" s="144"/>
      <c r="F17" s="144"/>
      <c r="G17" s="144"/>
      <c r="H17" s="144"/>
      <c r="I17" s="144"/>
      <c r="J17" s="145"/>
      <c r="K17" s="4">
        <f>+SUBTOTAL(9,Tabla2[VENTA EXENTA])</f>
        <v>0</v>
      </c>
      <c r="L17" s="4">
        <f>+SUBTOTAL(9,Tabla2[VENTA NO SUJETA])</f>
        <v>0</v>
      </c>
      <c r="M17" s="3">
        <f>+SUBTOTAL(9,Tabla2[V. GRAVADA])</f>
        <v>345.98</v>
      </c>
      <c r="N17" s="4">
        <f>+SUBTOTAL(9,Tabla2[D.FISCAL])</f>
        <v>44.977399999999996</v>
      </c>
      <c r="O17" s="4">
        <f>+SUBTOTAL(9,Tabla2[V CTA DE 3])</f>
        <v>0</v>
      </c>
      <c r="P17" s="4">
        <f>+SUBTOTAL(9,Tabla2[D. FISCAL A 3])</f>
        <v>0</v>
      </c>
      <c r="Q17" s="4">
        <f>+SUBTOTAL(9,Tabla2[VENTA TOTAL])</f>
        <v>390.95739999999989</v>
      </c>
      <c r="R17" s="31"/>
    </row>
    <row r="4774" spans="1:19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  <row r="9757" spans="1:19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</row>
  </sheetData>
  <mergeCells count="1">
    <mergeCell ref="A17:J17"/>
  </mergeCells>
  <phoneticPr fontId="8" type="noConversion"/>
  <conditionalFormatting sqref="H11">
    <cfRule type="duplicateValues" dxfId="88" priority="1"/>
  </conditionalFormatting>
  <conditionalFormatting sqref="G1:G1048576">
    <cfRule type="duplicateValues" dxfId="87" priority="28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8329</v>
      </c>
      <c r="XFD2" t="s">
        <v>7944</v>
      </c>
    </row>
    <row r="3" spans="2:4 16384:16384" x14ac:dyDescent="0.25">
      <c r="B3" s="67" t="s">
        <v>2</v>
      </c>
      <c r="D3" s="7" t="s">
        <v>9366</v>
      </c>
      <c r="XFD3" t="s">
        <v>7981</v>
      </c>
    </row>
    <row r="4" spans="2:4 16384:16384" hidden="1" x14ac:dyDescent="0.25">
      <c r="B4" s="67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9255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9256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327"/>
  <sheetViews>
    <sheetView workbookViewId="0">
      <selection activeCell="B7" sqref="B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t="s">
        <v>9424</v>
      </c>
      <c r="C3" t="s">
        <v>1</v>
      </c>
      <c r="D3" t="s">
        <v>7706</v>
      </c>
      <c r="E3" t="s">
        <v>9255</v>
      </c>
      <c r="F3" t="s">
        <v>9256</v>
      </c>
      <c r="G3">
        <v>2751</v>
      </c>
      <c r="H3">
        <v>2751</v>
      </c>
      <c r="I3">
        <v>2751</v>
      </c>
      <c r="J3">
        <v>2751</v>
      </c>
      <c r="K3">
        <v>0</v>
      </c>
      <c r="L3" s="2">
        <v>0</v>
      </c>
      <c r="M3" s="2">
        <v>0</v>
      </c>
      <c r="N3" s="2">
        <v>0</v>
      </c>
      <c r="O3" s="2">
        <v>28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28</v>
      </c>
      <c r="V3" t="s">
        <v>55</v>
      </c>
    </row>
    <row r="4" spans="1:22" x14ac:dyDescent="0.25">
      <c r="A4" t="s">
        <v>7944</v>
      </c>
      <c r="B4" t="s">
        <v>9424</v>
      </c>
      <c r="C4" t="s">
        <v>1</v>
      </c>
      <c r="D4" t="s">
        <v>7706</v>
      </c>
      <c r="E4" t="s">
        <v>9255</v>
      </c>
      <c r="F4" t="s">
        <v>9256</v>
      </c>
      <c r="G4">
        <v>2752</v>
      </c>
      <c r="H4">
        <v>2752</v>
      </c>
      <c r="I4">
        <v>2752</v>
      </c>
      <c r="J4">
        <v>2752</v>
      </c>
      <c r="K4">
        <v>0</v>
      </c>
      <c r="L4" s="2">
        <v>0</v>
      </c>
      <c r="M4" s="2">
        <v>0</v>
      </c>
      <c r="N4" s="2">
        <v>0</v>
      </c>
      <c r="O4" s="2">
        <v>12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12</v>
      </c>
      <c r="V4" t="s">
        <v>55</v>
      </c>
    </row>
    <row r="5" spans="1:22" x14ac:dyDescent="0.25">
      <c r="A5" t="s">
        <v>7944</v>
      </c>
      <c r="B5" t="s">
        <v>9424</v>
      </c>
      <c r="C5" t="s">
        <v>1</v>
      </c>
      <c r="D5" t="s">
        <v>7706</v>
      </c>
      <c r="E5" t="s">
        <v>9255</v>
      </c>
      <c r="F5" t="s">
        <v>9256</v>
      </c>
      <c r="G5">
        <v>2753</v>
      </c>
      <c r="H5">
        <v>2753</v>
      </c>
      <c r="I5">
        <v>2753</v>
      </c>
      <c r="J5">
        <v>2753</v>
      </c>
      <c r="K5">
        <v>0</v>
      </c>
      <c r="L5" s="2">
        <v>0</v>
      </c>
      <c r="M5" s="2">
        <v>0</v>
      </c>
      <c r="N5" s="2">
        <v>0</v>
      </c>
      <c r="O5" s="2">
        <v>20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20</v>
      </c>
      <c r="V5" t="s">
        <v>55</v>
      </c>
    </row>
    <row r="6" spans="1:22" x14ac:dyDescent="0.25">
      <c r="A6" t="s">
        <v>7944</v>
      </c>
      <c r="B6" t="s">
        <v>9388</v>
      </c>
      <c r="C6" t="s">
        <v>1</v>
      </c>
      <c r="D6" t="s">
        <v>7706</v>
      </c>
      <c r="E6" t="s">
        <v>9255</v>
      </c>
      <c r="F6" t="s">
        <v>9256</v>
      </c>
      <c r="G6">
        <v>2754</v>
      </c>
      <c r="H6">
        <v>2754</v>
      </c>
      <c r="I6">
        <v>2754</v>
      </c>
      <c r="J6">
        <v>2754</v>
      </c>
      <c r="K6">
        <v>0</v>
      </c>
      <c r="L6" s="2">
        <v>0</v>
      </c>
      <c r="M6" s="2">
        <v>0</v>
      </c>
      <c r="N6" s="2">
        <v>0</v>
      </c>
      <c r="O6" s="2">
        <v>35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35</v>
      </c>
      <c r="V6" t="s">
        <v>55</v>
      </c>
    </row>
    <row r="7" spans="1:22" x14ac:dyDescent="0.25">
      <c r="A7" t="s">
        <v>7944</v>
      </c>
      <c r="B7" t="s">
        <v>9388</v>
      </c>
      <c r="C7" t="s">
        <v>1</v>
      </c>
      <c r="D7" t="s">
        <v>7706</v>
      </c>
      <c r="E7" t="s">
        <v>9255</v>
      </c>
      <c r="F7" t="s">
        <v>9256</v>
      </c>
      <c r="G7">
        <v>2755</v>
      </c>
      <c r="H7">
        <v>2755</v>
      </c>
      <c r="I7">
        <v>2755</v>
      </c>
      <c r="J7">
        <v>2755</v>
      </c>
      <c r="K7">
        <v>0</v>
      </c>
      <c r="L7" s="2">
        <v>0</v>
      </c>
      <c r="M7" s="2">
        <v>0</v>
      </c>
      <c r="N7" s="2">
        <v>0</v>
      </c>
      <c r="O7" s="2">
        <v>10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10</v>
      </c>
      <c r="V7" t="s">
        <v>55</v>
      </c>
    </row>
    <row r="8" spans="1:22" x14ac:dyDescent="0.25">
      <c r="A8" t="s">
        <v>7944</v>
      </c>
      <c r="B8" t="s">
        <v>9388</v>
      </c>
      <c r="C8" t="s">
        <v>1</v>
      </c>
      <c r="D8" t="s">
        <v>7706</v>
      </c>
      <c r="E8" t="s">
        <v>9255</v>
      </c>
      <c r="F8" t="s">
        <v>9256</v>
      </c>
      <c r="G8">
        <v>2756</v>
      </c>
      <c r="H8">
        <v>2756</v>
      </c>
      <c r="I8">
        <v>2756</v>
      </c>
      <c r="J8">
        <v>2756</v>
      </c>
      <c r="K8">
        <v>0</v>
      </c>
      <c r="L8" s="2">
        <v>0</v>
      </c>
      <c r="M8" s="2">
        <v>0</v>
      </c>
      <c r="N8" s="2">
        <v>0</v>
      </c>
      <c r="O8" s="2">
        <v>30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30</v>
      </c>
      <c r="V8" t="s">
        <v>55</v>
      </c>
    </row>
    <row r="9" spans="1:22" x14ac:dyDescent="0.25">
      <c r="A9" t="s">
        <v>7944</v>
      </c>
      <c r="B9" t="s">
        <v>9388</v>
      </c>
      <c r="C9" t="s">
        <v>1</v>
      </c>
      <c r="D9" t="s">
        <v>7706</v>
      </c>
      <c r="E9" t="s">
        <v>9255</v>
      </c>
      <c r="F9" t="s">
        <v>9256</v>
      </c>
      <c r="G9">
        <v>2757</v>
      </c>
      <c r="H9">
        <v>2757</v>
      </c>
      <c r="I9">
        <v>2757</v>
      </c>
      <c r="J9">
        <v>2757</v>
      </c>
      <c r="K9">
        <v>0</v>
      </c>
      <c r="L9" s="2">
        <v>0</v>
      </c>
      <c r="M9" s="2">
        <v>0</v>
      </c>
      <c r="N9" s="2">
        <v>0</v>
      </c>
      <c r="O9" s="2">
        <v>27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27</v>
      </c>
      <c r="V9" t="s">
        <v>55</v>
      </c>
    </row>
    <row r="10" spans="1:22" x14ac:dyDescent="0.25">
      <c r="A10" t="s">
        <v>7944</v>
      </c>
      <c r="B10" t="s">
        <v>9389</v>
      </c>
      <c r="C10" t="s">
        <v>1</v>
      </c>
      <c r="D10" t="s">
        <v>7706</v>
      </c>
      <c r="E10" t="s">
        <v>9255</v>
      </c>
      <c r="F10" t="s">
        <v>9256</v>
      </c>
      <c r="G10">
        <v>2758</v>
      </c>
      <c r="H10">
        <v>2758</v>
      </c>
      <c r="I10">
        <v>2758</v>
      </c>
      <c r="J10">
        <v>2758</v>
      </c>
      <c r="K10">
        <v>0</v>
      </c>
      <c r="L10" s="2">
        <v>0</v>
      </c>
      <c r="M10" s="2">
        <v>0</v>
      </c>
      <c r="N10" s="2">
        <v>0</v>
      </c>
      <c r="O10" s="2">
        <v>6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6</v>
      </c>
      <c r="V10" t="s">
        <v>55</v>
      </c>
    </row>
    <row r="11" spans="1:22" x14ac:dyDescent="0.25">
      <c r="A11" t="s">
        <v>7944</v>
      </c>
      <c r="B11" s="124" t="s">
        <v>9445</v>
      </c>
      <c r="C11" t="s">
        <v>1</v>
      </c>
      <c r="D11" t="s">
        <v>7706</v>
      </c>
      <c r="E11" t="s">
        <v>9255</v>
      </c>
      <c r="F11" t="s">
        <v>9256</v>
      </c>
      <c r="G11">
        <v>2759</v>
      </c>
      <c r="H11">
        <v>2759</v>
      </c>
      <c r="I11">
        <v>2759</v>
      </c>
      <c r="J11">
        <v>2759</v>
      </c>
      <c r="K11">
        <v>0</v>
      </c>
      <c r="L11" s="2">
        <v>0</v>
      </c>
      <c r="M11" s="2">
        <v>0</v>
      </c>
      <c r="N11" s="2">
        <v>0</v>
      </c>
      <c r="O11" s="2">
        <v>20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20</v>
      </c>
      <c r="V11" t="s">
        <v>55</v>
      </c>
    </row>
    <row r="12" spans="1:22" x14ac:dyDescent="0.25">
      <c r="A12" t="s">
        <v>7944</v>
      </c>
      <c r="B12" s="124" t="s">
        <v>9445</v>
      </c>
      <c r="C12" t="s">
        <v>1</v>
      </c>
      <c r="D12" t="s">
        <v>7706</v>
      </c>
      <c r="E12" t="s">
        <v>9255</v>
      </c>
      <c r="F12" t="s">
        <v>9256</v>
      </c>
      <c r="G12">
        <v>2760</v>
      </c>
      <c r="H12">
        <v>2760</v>
      </c>
      <c r="I12">
        <v>2760</v>
      </c>
      <c r="J12">
        <v>2760</v>
      </c>
      <c r="K12">
        <v>0</v>
      </c>
      <c r="L12" s="2">
        <v>0</v>
      </c>
      <c r="M12" s="2">
        <v>0</v>
      </c>
      <c r="N12" s="2">
        <v>0</v>
      </c>
      <c r="O12" s="2">
        <v>42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42</v>
      </c>
      <c r="V12" t="s">
        <v>55</v>
      </c>
    </row>
    <row r="13" spans="1:22" x14ac:dyDescent="0.25">
      <c r="A13" t="s">
        <v>7944</v>
      </c>
      <c r="B13" t="s">
        <v>9390</v>
      </c>
      <c r="C13" t="s">
        <v>1</v>
      </c>
      <c r="D13" t="s">
        <v>7706</v>
      </c>
      <c r="E13" t="s">
        <v>9255</v>
      </c>
      <c r="F13" t="s">
        <v>9256</v>
      </c>
      <c r="G13">
        <v>2761</v>
      </c>
      <c r="H13">
        <v>2761</v>
      </c>
      <c r="I13">
        <v>2761</v>
      </c>
      <c r="J13">
        <v>2761</v>
      </c>
      <c r="K13">
        <v>0</v>
      </c>
      <c r="L13" s="2">
        <v>0</v>
      </c>
      <c r="M13" s="2">
        <v>0</v>
      </c>
      <c r="N13" s="2">
        <v>0</v>
      </c>
      <c r="O13" s="2">
        <v>12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12</v>
      </c>
      <c r="V13" t="s">
        <v>55</v>
      </c>
    </row>
    <row r="14" spans="1:22" x14ac:dyDescent="0.25">
      <c r="A14" t="s">
        <v>7944</v>
      </c>
      <c r="B14" t="s">
        <v>9390</v>
      </c>
      <c r="C14" t="s">
        <v>1</v>
      </c>
      <c r="D14" t="s">
        <v>7706</v>
      </c>
      <c r="E14" t="s">
        <v>9255</v>
      </c>
      <c r="F14" t="s">
        <v>9256</v>
      </c>
      <c r="G14">
        <v>2762</v>
      </c>
      <c r="H14">
        <v>2762</v>
      </c>
      <c r="I14">
        <v>2762</v>
      </c>
      <c r="J14">
        <v>2762</v>
      </c>
      <c r="K14">
        <v>0</v>
      </c>
      <c r="L14" s="2">
        <v>0</v>
      </c>
      <c r="M14" s="2">
        <v>0</v>
      </c>
      <c r="N14" s="2">
        <v>0</v>
      </c>
      <c r="O14" s="2">
        <v>20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20</v>
      </c>
      <c r="V14" t="s">
        <v>55</v>
      </c>
    </row>
    <row r="15" spans="1:22" x14ac:dyDescent="0.25">
      <c r="A15" t="s">
        <v>7944</v>
      </c>
      <c r="B15" t="s">
        <v>9390</v>
      </c>
      <c r="C15" t="s">
        <v>1</v>
      </c>
      <c r="D15" t="s">
        <v>7706</v>
      </c>
      <c r="E15" t="s">
        <v>9255</v>
      </c>
      <c r="F15" t="s">
        <v>9256</v>
      </c>
      <c r="G15">
        <v>2763</v>
      </c>
      <c r="H15">
        <v>2763</v>
      </c>
      <c r="I15">
        <v>2763</v>
      </c>
      <c r="J15">
        <v>2763</v>
      </c>
      <c r="K15">
        <v>0</v>
      </c>
      <c r="L15" s="2">
        <v>0</v>
      </c>
      <c r="M15" s="2">
        <v>0</v>
      </c>
      <c r="N15" s="2">
        <v>0</v>
      </c>
      <c r="O15" s="2">
        <v>20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20</v>
      </c>
      <c r="V15" t="s">
        <v>55</v>
      </c>
    </row>
    <row r="16" spans="1:22" x14ac:dyDescent="0.25">
      <c r="A16" t="s">
        <v>7944</v>
      </c>
      <c r="B16" t="s">
        <v>9391</v>
      </c>
      <c r="C16" t="s">
        <v>1</v>
      </c>
      <c r="D16" t="s">
        <v>7706</v>
      </c>
      <c r="E16" t="s">
        <v>9255</v>
      </c>
      <c r="F16" t="s">
        <v>9256</v>
      </c>
      <c r="G16">
        <v>2764</v>
      </c>
      <c r="H16">
        <v>2764</v>
      </c>
      <c r="I16">
        <v>2764</v>
      </c>
      <c r="J16">
        <v>2764</v>
      </c>
      <c r="K16">
        <v>0</v>
      </c>
      <c r="L16" s="2">
        <v>0</v>
      </c>
      <c r="M16" s="2">
        <v>0</v>
      </c>
      <c r="N16" s="2">
        <v>0</v>
      </c>
      <c r="O16" s="2">
        <v>10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10</v>
      </c>
      <c r="V16" t="s">
        <v>55</v>
      </c>
    </row>
    <row r="17" spans="1:22" x14ac:dyDescent="0.25">
      <c r="A17" t="s">
        <v>7944</v>
      </c>
      <c r="B17" t="s">
        <v>9391</v>
      </c>
      <c r="C17" t="s">
        <v>1</v>
      </c>
      <c r="D17" t="s">
        <v>7706</v>
      </c>
      <c r="E17" t="s">
        <v>9255</v>
      </c>
      <c r="F17" t="s">
        <v>9256</v>
      </c>
      <c r="G17">
        <v>2765</v>
      </c>
      <c r="H17">
        <v>2765</v>
      </c>
      <c r="I17">
        <v>2765</v>
      </c>
      <c r="J17">
        <v>2765</v>
      </c>
      <c r="K17">
        <v>0</v>
      </c>
      <c r="L17" s="2">
        <v>0</v>
      </c>
      <c r="M17" s="2">
        <v>0</v>
      </c>
      <c r="N17" s="2">
        <v>0</v>
      </c>
      <c r="O17" s="2">
        <v>45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45</v>
      </c>
      <c r="V17" t="s">
        <v>55</v>
      </c>
    </row>
    <row r="18" spans="1:22" x14ac:dyDescent="0.25">
      <c r="A18" t="s">
        <v>7944</v>
      </c>
      <c r="B18" t="s">
        <v>9391</v>
      </c>
      <c r="C18" t="s">
        <v>1</v>
      </c>
      <c r="D18" t="s">
        <v>7706</v>
      </c>
      <c r="E18" t="s">
        <v>9255</v>
      </c>
      <c r="F18" t="s">
        <v>9256</v>
      </c>
      <c r="G18">
        <v>2766</v>
      </c>
      <c r="H18">
        <v>2766</v>
      </c>
      <c r="I18">
        <v>2766</v>
      </c>
      <c r="J18">
        <v>2766</v>
      </c>
      <c r="K18">
        <v>0</v>
      </c>
      <c r="L18" s="2">
        <v>0</v>
      </c>
      <c r="M18" s="2">
        <v>0</v>
      </c>
      <c r="N18" s="2">
        <v>0</v>
      </c>
      <c r="O18" s="2">
        <v>20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20</v>
      </c>
      <c r="V18" t="s">
        <v>55</v>
      </c>
    </row>
    <row r="19" spans="1:22" x14ac:dyDescent="0.25">
      <c r="A19" t="s">
        <v>7944</v>
      </c>
      <c r="B19" t="s">
        <v>9391</v>
      </c>
      <c r="C19" t="s">
        <v>1</v>
      </c>
      <c r="D19" t="s">
        <v>7706</v>
      </c>
      <c r="E19" t="s">
        <v>9255</v>
      </c>
      <c r="F19" t="s">
        <v>9256</v>
      </c>
      <c r="G19">
        <v>2767</v>
      </c>
      <c r="H19">
        <v>2767</v>
      </c>
      <c r="I19">
        <v>2767</v>
      </c>
      <c r="J19">
        <v>2767</v>
      </c>
      <c r="K19">
        <v>0</v>
      </c>
      <c r="L19" s="2">
        <v>0</v>
      </c>
      <c r="M19" s="2">
        <v>0</v>
      </c>
      <c r="N19" s="2">
        <v>0</v>
      </c>
      <c r="O19" s="2">
        <v>20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20</v>
      </c>
      <c r="V19" t="s">
        <v>55</v>
      </c>
    </row>
    <row r="20" spans="1:22" x14ac:dyDescent="0.25">
      <c r="A20" t="s">
        <v>7944</v>
      </c>
      <c r="B20" t="s">
        <v>9391</v>
      </c>
      <c r="C20" t="s">
        <v>1</v>
      </c>
      <c r="D20" t="s">
        <v>7706</v>
      </c>
      <c r="E20" t="s">
        <v>9255</v>
      </c>
      <c r="F20" t="s">
        <v>9256</v>
      </c>
      <c r="G20">
        <v>2768</v>
      </c>
      <c r="H20">
        <v>2768</v>
      </c>
      <c r="I20">
        <v>2768</v>
      </c>
      <c r="J20">
        <v>2768</v>
      </c>
      <c r="K20">
        <v>0</v>
      </c>
      <c r="L20" s="2">
        <v>0</v>
      </c>
      <c r="M20" s="2">
        <v>0</v>
      </c>
      <c r="N20" s="2">
        <v>0</v>
      </c>
      <c r="O20" s="2">
        <v>97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97</v>
      </c>
      <c r="V20" t="s">
        <v>55</v>
      </c>
    </row>
    <row r="21" spans="1:22" x14ac:dyDescent="0.25">
      <c r="A21" t="s">
        <v>7944</v>
      </c>
      <c r="B21" t="s">
        <v>9391</v>
      </c>
      <c r="C21" t="s">
        <v>1</v>
      </c>
      <c r="D21" t="s">
        <v>7706</v>
      </c>
      <c r="E21" t="s">
        <v>9255</v>
      </c>
      <c r="F21" t="s">
        <v>9256</v>
      </c>
      <c r="G21">
        <v>2769</v>
      </c>
      <c r="H21">
        <v>2769</v>
      </c>
      <c r="I21">
        <v>2769</v>
      </c>
      <c r="J21">
        <v>2769</v>
      </c>
      <c r="K21">
        <v>0</v>
      </c>
      <c r="L21" s="2">
        <v>0</v>
      </c>
      <c r="M21" s="2">
        <v>0</v>
      </c>
      <c r="N21" s="2">
        <v>0</v>
      </c>
      <c r="O21" s="2">
        <v>15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15</v>
      </c>
      <c r="V21" t="s">
        <v>55</v>
      </c>
    </row>
    <row r="22" spans="1:22" x14ac:dyDescent="0.25">
      <c r="A22" t="s">
        <v>7944</v>
      </c>
      <c r="B22" t="s">
        <v>9392</v>
      </c>
      <c r="C22" t="s">
        <v>1</v>
      </c>
      <c r="D22" t="s">
        <v>7706</v>
      </c>
      <c r="E22" t="s">
        <v>9255</v>
      </c>
      <c r="F22" t="s">
        <v>9256</v>
      </c>
      <c r="G22">
        <v>2770</v>
      </c>
      <c r="H22">
        <v>2770</v>
      </c>
      <c r="I22">
        <v>2770</v>
      </c>
      <c r="J22">
        <v>2770</v>
      </c>
      <c r="K22">
        <v>0</v>
      </c>
      <c r="L22" s="2">
        <v>0</v>
      </c>
      <c r="M22" s="2">
        <v>0</v>
      </c>
      <c r="N22" s="2">
        <v>0</v>
      </c>
      <c r="O22" s="2">
        <v>24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24</v>
      </c>
      <c r="V22" t="s">
        <v>55</v>
      </c>
    </row>
    <row r="23" spans="1:22" x14ac:dyDescent="0.25">
      <c r="A23" t="s">
        <v>7944</v>
      </c>
      <c r="B23" t="s">
        <v>9393</v>
      </c>
      <c r="C23" t="s">
        <v>1</v>
      </c>
      <c r="D23" t="s">
        <v>7706</v>
      </c>
      <c r="E23" t="s">
        <v>9255</v>
      </c>
      <c r="F23" t="s">
        <v>9256</v>
      </c>
      <c r="G23">
        <v>2771</v>
      </c>
      <c r="H23">
        <v>2771</v>
      </c>
      <c r="I23">
        <v>2771</v>
      </c>
      <c r="J23">
        <v>2771</v>
      </c>
      <c r="K23">
        <v>0</v>
      </c>
      <c r="L23" s="2">
        <v>0</v>
      </c>
      <c r="M23" s="2">
        <v>0</v>
      </c>
      <c r="N23" s="2">
        <v>0</v>
      </c>
      <c r="O23" s="2">
        <v>10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10</v>
      </c>
      <c r="V23" t="s">
        <v>55</v>
      </c>
    </row>
    <row r="24" spans="1:22" x14ac:dyDescent="0.25">
      <c r="A24" t="s">
        <v>7944</v>
      </c>
      <c r="B24" t="s">
        <v>9396</v>
      </c>
      <c r="C24" t="s">
        <v>1</v>
      </c>
      <c r="D24" t="s">
        <v>7706</v>
      </c>
      <c r="E24" t="s">
        <v>9255</v>
      </c>
      <c r="F24" t="s">
        <v>9256</v>
      </c>
      <c r="G24">
        <v>2772</v>
      </c>
      <c r="H24">
        <v>2772</v>
      </c>
      <c r="I24">
        <v>2772</v>
      </c>
      <c r="J24">
        <v>2772</v>
      </c>
      <c r="K24">
        <v>0</v>
      </c>
      <c r="L24" s="2">
        <v>0</v>
      </c>
      <c r="M24" s="2">
        <v>0</v>
      </c>
      <c r="N24" s="2">
        <v>0</v>
      </c>
      <c r="O24" s="2">
        <v>28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28</v>
      </c>
      <c r="V24" t="s">
        <v>55</v>
      </c>
    </row>
    <row r="25" spans="1:22" hidden="1" x14ac:dyDescent="0.25">
      <c r="A25" t="s">
        <v>7944</v>
      </c>
      <c r="B25" t="s">
        <v>9396</v>
      </c>
      <c r="C25" t="s">
        <v>1</v>
      </c>
      <c r="D25" t="s">
        <v>7706</v>
      </c>
      <c r="E25" t="s">
        <v>9255</v>
      </c>
      <c r="F25" t="s">
        <v>9256</v>
      </c>
      <c r="G25">
        <v>2773</v>
      </c>
      <c r="H25">
        <v>2773</v>
      </c>
      <c r="I25">
        <v>2773</v>
      </c>
      <c r="J25">
        <v>2773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t="s">
        <v>55</v>
      </c>
    </row>
    <row r="26" spans="1:22" x14ac:dyDescent="0.25">
      <c r="A26" t="s">
        <v>7944</v>
      </c>
      <c r="B26" t="s">
        <v>9396</v>
      </c>
      <c r="C26" t="s">
        <v>1</v>
      </c>
      <c r="D26" t="s">
        <v>7706</v>
      </c>
      <c r="E26" t="s">
        <v>9255</v>
      </c>
      <c r="F26" t="s">
        <v>9256</v>
      </c>
      <c r="G26">
        <v>2774</v>
      </c>
      <c r="H26">
        <v>2774</v>
      </c>
      <c r="I26">
        <v>2774</v>
      </c>
      <c r="J26">
        <v>2774</v>
      </c>
      <c r="K26">
        <v>0</v>
      </c>
      <c r="L26" s="2">
        <v>0</v>
      </c>
      <c r="M26" s="2">
        <v>0</v>
      </c>
      <c r="N26" s="2">
        <v>0</v>
      </c>
      <c r="O26" s="2">
        <v>30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30</v>
      </c>
      <c r="V26" t="s">
        <v>55</v>
      </c>
    </row>
    <row r="27" spans="1:22" x14ac:dyDescent="0.25">
      <c r="A27" t="s">
        <v>7944</v>
      </c>
      <c r="B27" t="s">
        <v>9397</v>
      </c>
      <c r="C27" t="s">
        <v>1</v>
      </c>
      <c r="D27" t="s">
        <v>7706</v>
      </c>
      <c r="E27" t="s">
        <v>9255</v>
      </c>
      <c r="F27" t="s">
        <v>9256</v>
      </c>
      <c r="G27">
        <v>2775</v>
      </c>
      <c r="H27">
        <v>2775</v>
      </c>
      <c r="I27">
        <v>2775</v>
      </c>
      <c r="J27">
        <v>2775</v>
      </c>
      <c r="K27">
        <v>0</v>
      </c>
      <c r="L27" s="2">
        <v>0</v>
      </c>
      <c r="M27" s="2">
        <v>0</v>
      </c>
      <c r="N27" s="2">
        <v>0</v>
      </c>
      <c r="O27" s="2">
        <v>10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10</v>
      </c>
      <c r="V27" t="s">
        <v>55</v>
      </c>
    </row>
    <row r="28" spans="1:22" x14ac:dyDescent="0.25">
      <c r="A28" t="s">
        <v>7944</v>
      </c>
      <c r="B28" t="s">
        <v>9397</v>
      </c>
      <c r="C28" t="s">
        <v>1</v>
      </c>
      <c r="D28" t="s">
        <v>7706</v>
      </c>
      <c r="E28" t="s">
        <v>9255</v>
      </c>
      <c r="F28" t="s">
        <v>9256</v>
      </c>
      <c r="G28">
        <v>2776</v>
      </c>
      <c r="H28">
        <v>2776</v>
      </c>
      <c r="I28">
        <v>2776</v>
      </c>
      <c r="J28">
        <v>2776</v>
      </c>
      <c r="K28">
        <v>0</v>
      </c>
      <c r="L28" s="2">
        <v>0</v>
      </c>
      <c r="M28" s="2">
        <v>0</v>
      </c>
      <c r="N28" s="2">
        <v>0</v>
      </c>
      <c r="O28" s="2">
        <v>17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17</v>
      </c>
      <c r="V28" t="s">
        <v>55</v>
      </c>
    </row>
    <row r="29" spans="1:22" x14ac:dyDescent="0.25">
      <c r="A29" t="s">
        <v>7944</v>
      </c>
      <c r="B29" t="s">
        <v>9397</v>
      </c>
      <c r="C29" t="s">
        <v>1</v>
      </c>
      <c r="D29" t="s">
        <v>7706</v>
      </c>
      <c r="E29" t="s">
        <v>9255</v>
      </c>
      <c r="F29" t="s">
        <v>9256</v>
      </c>
      <c r="G29">
        <v>2777</v>
      </c>
      <c r="H29">
        <v>2777</v>
      </c>
      <c r="I29">
        <v>2777</v>
      </c>
      <c r="J29">
        <v>2777</v>
      </c>
      <c r="K29">
        <v>0</v>
      </c>
      <c r="L29" s="2">
        <v>0</v>
      </c>
      <c r="M29" s="2">
        <v>0</v>
      </c>
      <c r="N29" s="2">
        <v>0</v>
      </c>
      <c r="O29" s="2">
        <v>50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50</v>
      </c>
      <c r="V29" t="s">
        <v>55</v>
      </c>
    </row>
    <row r="30" spans="1:22" x14ac:dyDescent="0.25">
      <c r="A30" t="s">
        <v>7944</v>
      </c>
      <c r="B30" t="s">
        <v>9399</v>
      </c>
      <c r="C30" t="s">
        <v>1</v>
      </c>
      <c r="D30" t="s">
        <v>7706</v>
      </c>
      <c r="E30" t="s">
        <v>9255</v>
      </c>
      <c r="F30" t="s">
        <v>9256</v>
      </c>
      <c r="G30">
        <v>2778</v>
      </c>
      <c r="H30">
        <v>2778</v>
      </c>
      <c r="I30">
        <v>2778</v>
      </c>
      <c r="J30">
        <v>2778</v>
      </c>
      <c r="K30">
        <v>0</v>
      </c>
      <c r="L30" s="2">
        <v>0</v>
      </c>
      <c r="M30" s="2">
        <v>0</v>
      </c>
      <c r="N30" s="2">
        <v>0</v>
      </c>
      <c r="O30" s="2">
        <v>15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15</v>
      </c>
      <c r="V30" t="s">
        <v>55</v>
      </c>
    </row>
    <row r="31" spans="1:22" x14ac:dyDescent="0.25">
      <c r="A31" t="s">
        <v>7944</v>
      </c>
      <c r="B31" t="s">
        <v>9399</v>
      </c>
      <c r="C31" t="s">
        <v>1</v>
      </c>
      <c r="D31" t="s">
        <v>7706</v>
      </c>
      <c r="E31" t="s">
        <v>9255</v>
      </c>
      <c r="F31" t="s">
        <v>9256</v>
      </c>
      <c r="G31">
        <v>2779</v>
      </c>
      <c r="H31">
        <v>2779</v>
      </c>
      <c r="I31">
        <v>2779</v>
      </c>
      <c r="J31">
        <v>2779</v>
      </c>
      <c r="K31">
        <v>0</v>
      </c>
      <c r="L31" s="2">
        <v>0</v>
      </c>
      <c r="M31" s="2">
        <v>0</v>
      </c>
      <c r="N31" s="2">
        <v>0</v>
      </c>
      <c r="O31" s="2">
        <v>28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28</v>
      </c>
      <c r="V31" t="s">
        <v>55</v>
      </c>
    </row>
    <row r="32" spans="1:22" x14ac:dyDescent="0.25">
      <c r="A32" t="s">
        <v>7944</v>
      </c>
      <c r="B32" t="s">
        <v>9399</v>
      </c>
      <c r="C32" t="s">
        <v>1</v>
      </c>
      <c r="D32" t="s">
        <v>7706</v>
      </c>
      <c r="E32" t="s">
        <v>9255</v>
      </c>
      <c r="F32" t="s">
        <v>9256</v>
      </c>
      <c r="G32">
        <v>2780</v>
      </c>
      <c r="H32">
        <v>2780</v>
      </c>
      <c r="I32">
        <v>2780</v>
      </c>
      <c r="J32">
        <v>2780</v>
      </c>
      <c r="K32">
        <v>0</v>
      </c>
      <c r="L32" s="2">
        <v>0</v>
      </c>
      <c r="M32" s="2">
        <v>0</v>
      </c>
      <c r="N32" s="2">
        <v>0</v>
      </c>
      <c r="O32" s="2">
        <v>25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25</v>
      </c>
      <c r="V32" t="s">
        <v>55</v>
      </c>
    </row>
    <row r="33" spans="1:22" x14ac:dyDescent="0.25">
      <c r="A33" t="s">
        <v>7944</v>
      </c>
      <c r="B33" t="s">
        <v>9399</v>
      </c>
      <c r="C33" t="s">
        <v>1</v>
      </c>
      <c r="D33" t="s">
        <v>7706</v>
      </c>
      <c r="E33" t="s">
        <v>9255</v>
      </c>
      <c r="F33" t="s">
        <v>9256</v>
      </c>
      <c r="G33">
        <v>2781</v>
      </c>
      <c r="H33">
        <v>2781</v>
      </c>
      <c r="I33">
        <v>2781</v>
      </c>
      <c r="J33">
        <v>2781</v>
      </c>
      <c r="K33">
        <v>0</v>
      </c>
      <c r="L33" s="2">
        <v>0</v>
      </c>
      <c r="M33" s="2">
        <v>0</v>
      </c>
      <c r="N33" s="2">
        <v>0</v>
      </c>
      <c r="O33" s="2">
        <v>12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12</v>
      </c>
      <c r="V33" t="s">
        <v>55</v>
      </c>
    </row>
    <row r="34" spans="1:22" x14ac:dyDescent="0.25">
      <c r="A34" t="s">
        <v>7944</v>
      </c>
      <c r="B34" t="s">
        <v>9402</v>
      </c>
      <c r="C34" t="s">
        <v>1</v>
      </c>
      <c r="D34" t="s">
        <v>7706</v>
      </c>
      <c r="E34" t="s">
        <v>9255</v>
      </c>
      <c r="F34" t="s">
        <v>9256</v>
      </c>
      <c r="G34">
        <v>2782</v>
      </c>
      <c r="H34">
        <v>2782</v>
      </c>
      <c r="I34">
        <v>2782</v>
      </c>
      <c r="J34">
        <v>2782</v>
      </c>
      <c r="K34">
        <v>0</v>
      </c>
      <c r="L34" s="2">
        <v>0</v>
      </c>
      <c r="M34" s="2">
        <v>0</v>
      </c>
      <c r="N34" s="2">
        <v>0</v>
      </c>
      <c r="O34" s="2">
        <v>28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28</v>
      </c>
      <c r="V34" t="s">
        <v>55</v>
      </c>
    </row>
    <row r="35" spans="1:22" x14ac:dyDescent="0.25">
      <c r="A35" t="s">
        <v>7944</v>
      </c>
      <c r="B35" t="s">
        <v>9402</v>
      </c>
      <c r="C35" t="s">
        <v>1</v>
      </c>
      <c r="D35" t="s">
        <v>7706</v>
      </c>
      <c r="E35" t="s">
        <v>9255</v>
      </c>
      <c r="F35" t="s">
        <v>9256</v>
      </c>
      <c r="G35">
        <v>2783</v>
      </c>
      <c r="H35">
        <v>2783</v>
      </c>
      <c r="I35">
        <v>2783</v>
      </c>
      <c r="J35">
        <v>2783</v>
      </c>
      <c r="K35">
        <v>0</v>
      </c>
      <c r="L35" s="2">
        <v>0</v>
      </c>
      <c r="M35" s="2">
        <v>0</v>
      </c>
      <c r="N35" s="2">
        <v>0</v>
      </c>
      <c r="O35" s="2">
        <v>29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29</v>
      </c>
      <c r="V35" t="s">
        <v>55</v>
      </c>
    </row>
    <row r="36" spans="1:22" x14ac:dyDescent="0.25">
      <c r="A36" t="s">
        <v>7944</v>
      </c>
      <c r="B36" t="s">
        <v>9402</v>
      </c>
      <c r="C36" t="s">
        <v>1</v>
      </c>
      <c r="D36" t="s">
        <v>7706</v>
      </c>
      <c r="E36" t="s">
        <v>9255</v>
      </c>
      <c r="F36" t="s">
        <v>9256</v>
      </c>
      <c r="G36">
        <v>2784</v>
      </c>
      <c r="H36">
        <v>2784</v>
      </c>
      <c r="I36">
        <v>2784</v>
      </c>
      <c r="J36">
        <v>2784</v>
      </c>
      <c r="K36">
        <v>0</v>
      </c>
      <c r="L36" s="2">
        <v>0</v>
      </c>
      <c r="M36" s="2">
        <v>0</v>
      </c>
      <c r="N36" s="2">
        <v>0</v>
      </c>
      <c r="O36" s="2">
        <v>30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30</v>
      </c>
      <c r="V36" t="s">
        <v>55</v>
      </c>
    </row>
    <row r="37" spans="1:22" x14ac:dyDescent="0.25">
      <c r="A37" t="s">
        <v>7944</v>
      </c>
      <c r="B37" t="s">
        <v>9402</v>
      </c>
      <c r="C37" t="s">
        <v>1</v>
      </c>
      <c r="D37" t="s">
        <v>7706</v>
      </c>
      <c r="E37" t="s">
        <v>9255</v>
      </c>
      <c r="F37" t="s">
        <v>9256</v>
      </c>
      <c r="G37">
        <v>2785</v>
      </c>
      <c r="H37">
        <v>2785</v>
      </c>
      <c r="I37">
        <v>2785</v>
      </c>
      <c r="J37">
        <v>2785</v>
      </c>
      <c r="K37">
        <v>0</v>
      </c>
      <c r="L37" s="2">
        <v>0</v>
      </c>
      <c r="M37" s="2">
        <v>0</v>
      </c>
      <c r="N37" s="2">
        <v>0</v>
      </c>
      <c r="O37" s="2">
        <v>28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28</v>
      </c>
      <c r="V37" t="s">
        <v>55</v>
      </c>
    </row>
    <row r="38" spans="1:22" x14ac:dyDescent="0.25">
      <c r="A38" t="s">
        <v>7944</v>
      </c>
      <c r="B38" t="s">
        <v>9402</v>
      </c>
      <c r="C38" t="s">
        <v>1</v>
      </c>
      <c r="D38" t="s">
        <v>7706</v>
      </c>
      <c r="E38" t="s">
        <v>9255</v>
      </c>
      <c r="F38" t="s">
        <v>9256</v>
      </c>
      <c r="G38">
        <v>2786</v>
      </c>
      <c r="H38">
        <v>2786</v>
      </c>
      <c r="I38">
        <v>2786</v>
      </c>
      <c r="J38">
        <v>2786</v>
      </c>
      <c r="K38">
        <v>0</v>
      </c>
      <c r="L38" s="2">
        <v>0</v>
      </c>
      <c r="M38" s="2">
        <v>0</v>
      </c>
      <c r="N38" s="2">
        <v>0</v>
      </c>
      <c r="O38" s="2">
        <v>12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12</v>
      </c>
      <c r="V38" t="s">
        <v>55</v>
      </c>
    </row>
    <row r="39" spans="1:22" x14ac:dyDescent="0.25">
      <c r="A39" t="s">
        <v>7944</v>
      </c>
      <c r="B39" t="s">
        <v>9402</v>
      </c>
      <c r="C39" t="s">
        <v>1</v>
      </c>
      <c r="D39" t="s">
        <v>7706</v>
      </c>
      <c r="E39" t="s">
        <v>9255</v>
      </c>
      <c r="F39" t="s">
        <v>9256</v>
      </c>
      <c r="G39">
        <v>2787</v>
      </c>
      <c r="H39">
        <v>2787</v>
      </c>
      <c r="I39">
        <v>2787</v>
      </c>
      <c r="J39">
        <v>2787</v>
      </c>
      <c r="K39">
        <v>0</v>
      </c>
      <c r="L39" s="2">
        <v>0</v>
      </c>
      <c r="M39" s="2">
        <v>0</v>
      </c>
      <c r="N39" s="2">
        <v>0</v>
      </c>
      <c r="O39" s="2">
        <v>22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22</v>
      </c>
      <c r="V39" t="s">
        <v>55</v>
      </c>
    </row>
    <row r="40" spans="1:22" x14ac:dyDescent="0.25">
      <c r="A40" t="s">
        <v>7944</v>
      </c>
      <c r="B40" t="s">
        <v>9402</v>
      </c>
      <c r="C40" t="s">
        <v>1</v>
      </c>
      <c r="D40" t="s">
        <v>7706</v>
      </c>
      <c r="E40" t="s">
        <v>9255</v>
      </c>
      <c r="F40" t="s">
        <v>9256</v>
      </c>
      <c r="G40">
        <v>2788</v>
      </c>
      <c r="H40">
        <v>2788</v>
      </c>
      <c r="I40">
        <v>2788</v>
      </c>
      <c r="J40">
        <v>2788</v>
      </c>
      <c r="K40">
        <v>0</v>
      </c>
      <c r="L40" s="2">
        <v>0</v>
      </c>
      <c r="M40" s="2">
        <v>0</v>
      </c>
      <c r="N40" s="2">
        <v>0</v>
      </c>
      <c r="O40" s="2">
        <v>45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45</v>
      </c>
      <c r="V40" t="s">
        <v>55</v>
      </c>
    </row>
    <row r="41" spans="1:22" x14ac:dyDescent="0.25">
      <c r="A41" t="s">
        <v>7944</v>
      </c>
      <c r="B41" t="s">
        <v>9425</v>
      </c>
      <c r="C41" t="s">
        <v>1</v>
      </c>
      <c r="D41" t="s">
        <v>7706</v>
      </c>
      <c r="E41" t="s">
        <v>9255</v>
      </c>
      <c r="F41" t="s">
        <v>9256</v>
      </c>
      <c r="G41">
        <v>2789</v>
      </c>
      <c r="H41">
        <v>2789</v>
      </c>
      <c r="I41">
        <v>2789</v>
      </c>
      <c r="J41">
        <v>2789</v>
      </c>
      <c r="K41">
        <v>0</v>
      </c>
      <c r="L41" s="2">
        <v>0</v>
      </c>
      <c r="M41" s="2">
        <v>0</v>
      </c>
      <c r="N41" s="2">
        <v>0</v>
      </c>
      <c r="O41" s="2">
        <v>8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8</v>
      </c>
      <c r="V41" t="s">
        <v>55</v>
      </c>
    </row>
    <row r="42" spans="1:22" x14ac:dyDescent="0.25">
      <c r="A42" t="s">
        <v>7944</v>
      </c>
      <c r="B42" t="s">
        <v>9425</v>
      </c>
      <c r="C42" t="s">
        <v>1</v>
      </c>
      <c r="D42" t="s">
        <v>7706</v>
      </c>
      <c r="E42" t="s">
        <v>9255</v>
      </c>
      <c r="F42" t="s">
        <v>9256</v>
      </c>
      <c r="G42">
        <v>2790</v>
      </c>
      <c r="H42">
        <v>2790</v>
      </c>
      <c r="I42">
        <v>2790</v>
      </c>
      <c r="J42">
        <v>2790</v>
      </c>
      <c r="K42">
        <v>0</v>
      </c>
      <c r="L42" s="2">
        <v>0</v>
      </c>
      <c r="M42" s="2">
        <v>0</v>
      </c>
      <c r="N42" s="2">
        <v>0</v>
      </c>
      <c r="O42" s="2">
        <v>12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12</v>
      </c>
      <c r="V42" t="s">
        <v>55</v>
      </c>
    </row>
    <row r="43" spans="1:22" x14ac:dyDescent="0.25">
      <c r="A43" t="s">
        <v>7944</v>
      </c>
      <c r="B43" t="s">
        <v>9425</v>
      </c>
      <c r="C43" t="s">
        <v>1</v>
      </c>
      <c r="D43" t="s">
        <v>7706</v>
      </c>
      <c r="E43" t="s">
        <v>9255</v>
      </c>
      <c r="F43" t="s">
        <v>9256</v>
      </c>
      <c r="G43">
        <v>2791</v>
      </c>
      <c r="H43">
        <v>2791</v>
      </c>
      <c r="I43">
        <v>2791</v>
      </c>
      <c r="J43">
        <v>2791</v>
      </c>
      <c r="K43">
        <v>0</v>
      </c>
      <c r="L43" s="2">
        <v>0</v>
      </c>
      <c r="M43" s="2">
        <v>0</v>
      </c>
      <c r="N43" s="2">
        <v>0</v>
      </c>
      <c r="O43" s="2">
        <v>30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30</v>
      </c>
      <c r="V43" t="s">
        <v>55</v>
      </c>
    </row>
    <row r="44" spans="1:22" x14ac:dyDescent="0.25">
      <c r="A44" t="s">
        <v>7944</v>
      </c>
      <c r="B44" t="s">
        <v>9425</v>
      </c>
      <c r="C44" t="s">
        <v>1</v>
      </c>
      <c r="D44" t="s">
        <v>7706</v>
      </c>
      <c r="E44" t="s">
        <v>9255</v>
      </c>
      <c r="F44" t="s">
        <v>9256</v>
      </c>
      <c r="G44">
        <v>2792</v>
      </c>
      <c r="H44">
        <v>2792</v>
      </c>
      <c r="I44">
        <v>2792</v>
      </c>
      <c r="J44">
        <v>2792</v>
      </c>
      <c r="K44">
        <v>0</v>
      </c>
      <c r="L44" s="2">
        <v>0</v>
      </c>
      <c r="M44" s="2">
        <v>0</v>
      </c>
      <c r="N44" s="2">
        <v>0</v>
      </c>
      <c r="O44" s="2">
        <v>99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99</v>
      </c>
      <c r="V44" t="s">
        <v>55</v>
      </c>
    </row>
    <row r="45" spans="1:22" x14ac:dyDescent="0.25">
      <c r="A45" t="s">
        <v>7944</v>
      </c>
      <c r="B45" t="s">
        <v>9403</v>
      </c>
      <c r="C45" t="s">
        <v>1</v>
      </c>
      <c r="D45" t="s">
        <v>7706</v>
      </c>
      <c r="E45" t="s">
        <v>9255</v>
      </c>
      <c r="F45" t="s">
        <v>9256</v>
      </c>
      <c r="G45">
        <v>2793</v>
      </c>
      <c r="H45">
        <v>2793</v>
      </c>
      <c r="I45">
        <v>2793</v>
      </c>
      <c r="J45">
        <v>2793</v>
      </c>
      <c r="K45">
        <v>0</v>
      </c>
      <c r="L45" s="2">
        <v>0</v>
      </c>
      <c r="M45" s="2">
        <v>0</v>
      </c>
      <c r="N45" s="2">
        <v>0</v>
      </c>
      <c r="O45" s="2">
        <v>25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25</v>
      </c>
      <c r="V45" t="s">
        <v>55</v>
      </c>
    </row>
    <row r="46" spans="1:22" x14ac:dyDescent="0.25">
      <c r="A46" t="s">
        <v>7944</v>
      </c>
      <c r="B46" t="s">
        <v>9404</v>
      </c>
      <c r="C46" t="s">
        <v>1</v>
      </c>
      <c r="D46" t="s">
        <v>7706</v>
      </c>
      <c r="E46" t="s">
        <v>9255</v>
      </c>
      <c r="F46" t="s">
        <v>9256</v>
      </c>
      <c r="G46">
        <v>2794</v>
      </c>
      <c r="H46">
        <v>2794</v>
      </c>
      <c r="I46">
        <v>2794</v>
      </c>
      <c r="J46">
        <v>2794</v>
      </c>
      <c r="K46">
        <v>0</v>
      </c>
      <c r="L46" s="2">
        <v>0</v>
      </c>
      <c r="M46" s="2">
        <v>0</v>
      </c>
      <c r="N46" s="2">
        <v>0</v>
      </c>
      <c r="O46" s="2">
        <v>15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15</v>
      </c>
      <c r="V46" t="s">
        <v>55</v>
      </c>
    </row>
    <row r="47" spans="1:22" x14ac:dyDescent="0.25">
      <c r="A47" t="s">
        <v>7944</v>
      </c>
      <c r="B47" t="s">
        <v>9404</v>
      </c>
      <c r="C47" t="s">
        <v>1</v>
      </c>
      <c r="D47" t="s">
        <v>7706</v>
      </c>
      <c r="E47" t="s">
        <v>9255</v>
      </c>
      <c r="F47" t="s">
        <v>9256</v>
      </c>
      <c r="G47">
        <v>2795</v>
      </c>
      <c r="H47">
        <v>2795</v>
      </c>
      <c r="I47">
        <v>2795</v>
      </c>
      <c r="J47">
        <v>2795</v>
      </c>
      <c r="K47">
        <v>0</v>
      </c>
      <c r="L47" s="2">
        <v>0</v>
      </c>
      <c r="M47" s="2">
        <v>0</v>
      </c>
      <c r="N47" s="2">
        <v>0</v>
      </c>
      <c r="O47" s="2">
        <v>15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15</v>
      </c>
      <c r="V47" t="s">
        <v>55</v>
      </c>
    </row>
    <row r="48" spans="1:22" x14ac:dyDescent="0.25">
      <c r="A48" t="s">
        <v>7944</v>
      </c>
      <c r="B48" t="s">
        <v>9405</v>
      </c>
      <c r="C48" t="s">
        <v>1</v>
      </c>
      <c r="D48" t="s">
        <v>7706</v>
      </c>
      <c r="E48" t="s">
        <v>9255</v>
      </c>
      <c r="F48" t="s">
        <v>9256</v>
      </c>
      <c r="G48">
        <v>2796</v>
      </c>
      <c r="H48">
        <v>2796</v>
      </c>
      <c r="I48">
        <v>2796</v>
      </c>
      <c r="J48">
        <v>2796</v>
      </c>
      <c r="K48">
        <v>0</v>
      </c>
      <c r="L48" s="2">
        <v>0</v>
      </c>
      <c r="M48" s="2">
        <v>0</v>
      </c>
      <c r="N48" s="2">
        <v>0</v>
      </c>
      <c r="O48" s="2">
        <v>25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25</v>
      </c>
      <c r="V48" t="s">
        <v>55</v>
      </c>
    </row>
    <row r="49" spans="1:22" x14ac:dyDescent="0.25">
      <c r="A49" t="s">
        <v>7944</v>
      </c>
      <c r="B49" t="s">
        <v>9409</v>
      </c>
      <c r="C49" t="s">
        <v>1</v>
      </c>
      <c r="D49" t="s">
        <v>7706</v>
      </c>
      <c r="E49" t="s">
        <v>9255</v>
      </c>
      <c r="F49" t="s">
        <v>9256</v>
      </c>
      <c r="G49">
        <v>2797</v>
      </c>
      <c r="H49">
        <v>2797</v>
      </c>
      <c r="I49">
        <v>2797</v>
      </c>
      <c r="J49">
        <v>2797</v>
      </c>
      <c r="K49">
        <v>0</v>
      </c>
      <c r="L49" s="2">
        <v>0</v>
      </c>
      <c r="M49" s="2">
        <v>0</v>
      </c>
      <c r="N49" s="2">
        <v>0</v>
      </c>
      <c r="O49" s="2">
        <v>20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20</v>
      </c>
      <c r="V49" t="s">
        <v>55</v>
      </c>
    </row>
    <row r="50" spans="1:22" x14ac:dyDescent="0.25">
      <c r="A50" t="s">
        <v>7944</v>
      </c>
      <c r="B50" t="s">
        <v>9410</v>
      </c>
      <c r="C50" t="s">
        <v>1</v>
      </c>
      <c r="D50" t="s">
        <v>7706</v>
      </c>
      <c r="E50" t="s">
        <v>9255</v>
      </c>
      <c r="F50" t="s">
        <v>9256</v>
      </c>
      <c r="G50">
        <v>2798</v>
      </c>
      <c r="H50">
        <v>2798</v>
      </c>
      <c r="I50">
        <v>2798</v>
      </c>
      <c r="J50">
        <v>2798</v>
      </c>
      <c r="K50">
        <v>0</v>
      </c>
      <c r="L50" s="2">
        <v>0</v>
      </c>
      <c r="M50" s="2">
        <v>0</v>
      </c>
      <c r="N50" s="2">
        <v>0</v>
      </c>
      <c r="O50" s="2">
        <v>15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15</v>
      </c>
      <c r="V50" t="s">
        <v>55</v>
      </c>
    </row>
    <row r="51" spans="1:22" x14ac:dyDescent="0.25">
      <c r="A51" t="s">
        <v>7944</v>
      </c>
      <c r="B51" t="s">
        <v>9410</v>
      </c>
      <c r="C51" t="s">
        <v>1</v>
      </c>
      <c r="D51" t="s">
        <v>7706</v>
      </c>
      <c r="E51" t="s">
        <v>9255</v>
      </c>
      <c r="F51" t="s">
        <v>9256</v>
      </c>
      <c r="G51">
        <v>2799</v>
      </c>
      <c r="H51">
        <v>2799</v>
      </c>
      <c r="I51">
        <v>2799</v>
      </c>
      <c r="J51">
        <v>2799</v>
      </c>
      <c r="K51">
        <v>0</v>
      </c>
      <c r="L51" s="2">
        <v>0</v>
      </c>
      <c r="M51" s="2">
        <v>0</v>
      </c>
      <c r="N51" s="2">
        <v>0</v>
      </c>
      <c r="O51" s="2">
        <v>20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20</v>
      </c>
      <c r="V51" t="s">
        <v>55</v>
      </c>
    </row>
    <row r="52" spans="1:22" x14ac:dyDescent="0.25">
      <c r="A52" t="s">
        <v>7944</v>
      </c>
      <c r="B52" t="s">
        <v>9426</v>
      </c>
      <c r="C52" t="s">
        <v>1</v>
      </c>
      <c r="D52" t="s">
        <v>7706</v>
      </c>
      <c r="E52" t="s">
        <v>9255</v>
      </c>
      <c r="F52" t="s">
        <v>9256</v>
      </c>
      <c r="G52">
        <v>2800</v>
      </c>
      <c r="H52">
        <v>2800</v>
      </c>
      <c r="I52">
        <v>2800</v>
      </c>
      <c r="J52">
        <v>2800</v>
      </c>
      <c r="K52">
        <v>0</v>
      </c>
      <c r="L52" s="2">
        <v>0</v>
      </c>
      <c r="M52" s="2">
        <v>0</v>
      </c>
      <c r="N52" s="2">
        <v>0</v>
      </c>
      <c r="O52" s="2">
        <v>10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10</v>
      </c>
      <c r="V52" t="s">
        <v>55</v>
      </c>
    </row>
    <row r="53" spans="1:22" x14ac:dyDescent="0.25">
      <c r="A53" t="s">
        <v>7944</v>
      </c>
      <c r="B53" t="s">
        <v>9426</v>
      </c>
      <c r="C53" t="s">
        <v>1</v>
      </c>
      <c r="D53" t="s">
        <v>7706</v>
      </c>
      <c r="E53" t="s">
        <v>9255</v>
      </c>
      <c r="F53" t="s">
        <v>9256</v>
      </c>
      <c r="G53">
        <v>2801</v>
      </c>
      <c r="H53">
        <v>2801</v>
      </c>
      <c r="I53">
        <v>2801</v>
      </c>
      <c r="J53">
        <v>2801</v>
      </c>
      <c r="K53">
        <v>0</v>
      </c>
      <c r="L53" s="2">
        <v>0</v>
      </c>
      <c r="M53" s="2">
        <v>0</v>
      </c>
      <c r="N53" s="2">
        <v>0</v>
      </c>
      <c r="O53" s="2">
        <v>20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20</v>
      </c>
      <c r="V53" t="s">
        <v>55</v>
      </c>
    </row>
    <row r="54" spans="1:22" x14ac:dyDescent="0.25">
      <c r="A54" t="s">
        <v>7944</v>
      </c>
      <c r="B54" t="s">
        <v>9426</v>
      </c>
      <c r="C54" t="s">
        <v>1</v>
      </c>
      <c r="D54" t="s">
        <v>7706</v>
      </c>
      <c r="E54" t="s">
        <v>9255</v>
      </c>
      <c r="F54" t="s">
        <v>9256</v>
      </c>
      <c r="G54">
        <v>2802</v>
      </c>
      <c r="H54">
        <v>2802</v>
      </c>
      <c r="I54">
        <v>2802</v>
      </c>
      <c r="J54">
        <v>2802</v>
      </c>
      <c r="K54">
        <v>0</v>
      </c>
      <c r="L54" s="2">
        <v>0</v>
      </c>
      <c r="M54" s="2">
        <v>0</v>
      </c>
      <c r="N54" s="2">
        <v>0</v>
      </c>
      <c r="O54" s="2">
        <v>105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105</v>
      </c>
      <c r="V54" t="s">
        <v>55</v>
      </c>
    </row>
    <row r="55" spans="1:22" x14ac:dyDescent="0.25">
      <c r="A55" t="s">
        <v>7944</v>
      </c>
      <c r="B55" t="s">
        <v>9426</v>
      </c>
      <c r="C55" t="s">
        <v>1</v>
      </c>
      <c r="D55" t="s">
        <v>7706</v>
      </c>
      <c r="E55" t="s">
        <v>9255</v>
      </c>
      <c r="F55" t="s">
        <v>9256</v>
      </c>
      <c r="G55">
        <v>2803</v>
      </c>
      <c r="H55">
        <v>2803</v>
      </c>
      <c r="I55">
        <v>2803</v>
      </c>
      <c r="J55">
        <v>2803</v>
      </c>
      <c r="K55">
        <v>0</v>
      </c>
      <c r="L55" s="2">
        <v>0</v>
      </c>
      <c r="M55" s="2">
        <v>0</v>
      </c>
      <c r="N55" s="2">
        <v>0</v>
      </c>
      <c r="O55" s="2">
        <v>15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15</v>
      </c>
      <c r="V55" t="s">
        <v>55</v>
      </c>
    </row>
    <row r="56" spans="1:22" x14ac:dyDescent="0.25">
      <c r="A56" t="s">
        <v>7944</v>
      </c>
      <c r="B56" t="s">
        <v>9426</v>
      </c>
      <c r="C56" t="s">
        <v>1</v>
      </c>
      <c r="D56" t="s">
        <v>7706</v>
      </c>
      <c r="E56" t="s">
        <v>9255</v>
      </c>
      <c r="F56" t="s">
        <v>9256</v>
      </c>
      <c r="G56">
        <v>2804</v>
      </c>
      <c r="H56">
        <v>2804</v>
      </c>
      <c r="I56">
        <v>2804</v>
      </c>
      <c r="J56">
        <v>2804</v>
      </c>
      <c r="K56">
        <v>0</v>
      </c>
      <c r="L56" s="2">
        <v>0</v>
      </c>
      <c r="M56" s="2">
        <v>0</v>
      </c>
      <c r="N56" s="2">
        <v>0</v>
      </c>
      <c r="O56" s="2">
        <v>15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15</v>
      </c>
      <c r="V56" t="s">
        <v>55</v>
      </c>
    </row>
    <row r="57" spans="1:22" x14ac:dyDescent="0.25">
      <c r="A57" t="s">
        <v>7944</v>
      </c>
      <c r="B57" t="s">
        <v>9413</v>
      </c>
      <c r="C57" t="s">
        <v>1</v>
      </c>
      <c r="D57" t="s">
        <v>7706</v>
      </c>
      <c r="E57" t="s">
        <v>9255</v>
      </c>
      <c r="F57" t="s">
        <v>9256</v>
      </c>
      <c r="G57">
        <v>2805</v>
      </c>
      <c r="H57">
        <v>2805</v>
      </c>
      <c r="I57">
        <v>2805</v>
      </c>
      <c r="J57">
        <v>2805</v>
      </c>
      <c r="K57">
        <v>0</v>
      </c>
      <c r="L57" s="2">
        <v>0</v>
      </c>
      <c r="M57" s="2">
        <v>0</v>
      </c>
      <c r="N57" s="2">
        <v>0</v>
      </c>
      <c r="O57" s="2">
        <v>15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15</v>
      </c>
      <c r="V57" t="s">
        <v>55</v>
      </c>
    </row>
    <row r="58" spans="1:22" x14ac:dyDescent="0.25">
      <c r="A58" t="s">
        <v>7944</v>
      </c>
      <c r="B58" t="s">
        <v>9427</v>
      </c>
      <c r="C58" t="s">
        <v>1</v>
      </c>
      <c r="D58" t="s">
        <v>7706</v>
      </c>
      <c r="E58" t="s">
        <v>9255</v>
      </c>
      <c r="F58" t="s">
        <v>9256</v>
      </c>
      <c r="G58">
        <v>2806</v>
      </c>
      <c r="H58">
        <v>2806</v>
      </c>
      <c r="I58">
        <v>2806</v>
      </c>
      <c r="J58">
        <v>2806</v>
      </c>
      <c r="K58">
        <v>0</v>
      </c>
      <c r="L58" s="2">
        <v>0</v>
      </c>
      <c r="M58" s="2">
        <v>0</v>
      </c>
      <c r="N58" s="2">
        <v>0</v>
      </c>
      <c r="O58" s="2">
        <v>35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35</v>
      </c>
      <c r="V58" t="s">
        <v>55</v>
      </c>
    </row>
    <row r="59" spans="1:22" x14ac:dyDescent="0.25">
      <c r="A59" t="s">
        <v>7944</v>
      </c>
      <c r="B59" t="s">
        <v>9427</v>
      </c>
      <c r="C59" t="s">
        <v>1</v>
      </c>
      <c r="D59" t="s">
        <v>7706</v>
      </c>
      <c r="E59" t="s">
        <v>9255</v>
      </c>
      <c r="F59" t="s">
        <v>9256</v>
      </c>
      <c r="G59">
        <v>2807</v>
      </c>
      <c r="H59">
        <v>2807</v>
      </c>
      <c r="I59">
        <v>2807</v>
      </c>
      <c r="J59">
        <v>2807</v>
      </c>
      <c r="K59">
        <v>0</v>
      </c>
      <c r="L59" s="2">
        <v>0</v>
      </c>
      <c r="M59" s="2">
        <v>0</v>
      </c>
      <c r="N59" s="2">
        <v>0</v>
      </c>
      <c r="O59" s="2">
        <v>20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20</v>
      </c>
      <c r="V59" t="s">
        <v>55</v>
      </c>
    </row>
    <row r="60" spans="1:22" x14ac:dyDescent="0.25">
      <c r="A60" t="s">
        <v>7944</v>
      </c>
      <c r="B60" t="s">
        <v>9427</v>
      </c>
      <c r="C60" t="s">
        <v>1</v>
      </c>
      <c r="D60" t="s">
        <v>7706</v>
      </c>
      <c r="E60" t="s">
        <v>9255</v>
      </c>
      <c r="F60" t="s">
        <v>9256</v>
      </c>
      <c r="G60">
        <v>2808</v>
      </c>
      <c r="H60">
        <v>2808</v>
      </c>
      <c r="I60">
        <v>2808</v>
      </c>
      <c r="J60">
        <v>2808</v>
      </c>
      <c r="K60">
        <v>0</v>
      </c>
      <c r="L60" s="2">
        <v>0</v>
      </c>
      <c r="M60" s="2">
        <v>0</v>
      </c>
      <c r="N60" s="2">
        <v>0</v>
      </c>
      <c r="O60" s="2">
        <v>15</v>
      </c>
      <c r="P60" s="2">
        <v>0</v>
      </c>
      <c r="Q60" s="2">
        <v>0</v>
      </c>
      <c r="R60" s="2">
        <v>0</v>
      </c>
      <c r="S60" s="2">
        <v>0</v>
      </c>
      <c r="T60" s="2">
        <v>0</v>
      </c>
      <c r="U60" s="2">
        <v>15</v>
      </c>
      <c r="V60" t="s">
        <v>55</v>
      </c>
    </row>
    <row r="61" spans="1:22" x14ac:dyDescent="0.25">
      <c r="A61" t="s">
        <v>7944</v>
      </c>
      <c r="B61" t="s">
        <v>9415</v>
      </c>
      <c r="C61" t="s">
        <v>1</v>
      </c>
      <c r="D61" t="s">
        <v>7706</v>
      </c>
      <c r="E61" t="s">
        <v>9255</v>
      </c>
      <c r="F61" t="s">
        <v>9256</v>
      </c>
      <c r="G61">
        <v>2809</v>
      </c>
      <c r="H61">
        <v>2809</v>
      </c>
      <c r="I61">
        <v>2809</v>
      </c>
      <c r="J61">
        <v>2809</v>
      </c>
      <c r="K61">
        <v>0</v>
      </c>
      <c r="L61" s="2">
        <v>0</v>
      </c>
      <c r="M61" s="2">
        <v>0</v>
      </c>
      <c r="N61" s="2">
        <v>0</v>
      </c>
      <c r="O61" s="2">
        <v>15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15</v>
      </c>
      <c r="V61" t="s">
        <v>55</v>
      </c>
    </row>
    <row r="62" spans="1:22" x14ac:dyDescent="0.25">
      <c r="A62" t="s">
        <v>7944</v>
      </c>
      <c r="B62" t="s">
        <v>9428</v>
      </c>
      <c r="C62" t="s">
        <v>1</v>
      </c>
      <c r="D62" t="s">
        <v>7706</v>
      </c>
      <c r="E62" t="s">
        <v>9255</v>
      </c>
      <c r="F62" t="s">
        <v>9256</v>
      </c>
      <c r="G62">
        <v>2810</v>
      </c>
      <c r="H62">
        <v>2810</v>
      </c>
      <c r="I62">
        <v>2810</v>
      </c>
      <c r="J62">
        <v>2810</v>
      </c>
      <c r="K62">
        <v>0</v>
      </c>
      <c r="L62" s="2">
        <v>0</v>
      </c>
      <c r="M62" s="2">
        <v>0</v>
      </c>
      <c r="N62" s="2">
        <v>0</v>
      </c>
      <c r="O62" s="2">
        <v>20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20</v>
      </c>
      <c r="V62" t="s">
        <v>55</v>
      </c>
    </row>
    <row r="63" spans="1:22" x14ac:dyDescent="0.25">
      <c r="A63" t="s">
        <v>7944</v>
      </c>
      <c r="B63" t="s">
        <v>9428</v>
      </c>
      <c r="C63" t="s">
        <v>1</v>
      </c>
      <c r="D63" t="s">
        <v>7706</v>
      </c>
      <c r="E63" t="s">
        <v>9255</v>
      </c>
      <c r="F63" t="s">
        <v>9256</v>
      </c>
      <c r="G63">
        <v>2811</v>
      </c>
      <c r="H63">
        <v>2811</v>
      </c>
      <c r="I63">
        <v>2811</v>
      </c>
      <c r="J63">
        <v>2811</v>
      </c>
      <c r="K63">
        <v>0</v>
      </c>
      <c r="L63" s="2">
        <v>0</v>
      </c>
      <c r="M63" s="2">
        <v>0</v>
      </c>
      <c r="N63" s="2">
        <v>0</v>
      </c>
      <c r="O63" s="2">
        <v>5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5</v>
      </c>
      <c r="V63" t="s">
        <v>55</v>
      </c>
    </row>
    <row r="64" spans="1:22" x14ac:dyDescent="0.25">
      <c r="A64" t="s">
        <v>7944</v>
      </c>
      <c r="B64" t="s">
        <v>9417</v>
      </c>
      <c r="C64" t="s">
        <v>1</v>
      </c>
      <c r="D64" t="s">
        <v>7706</v>
      </c>
      <c r="E64" t="s">
        <v>9255</v>
      </c>
      <c r="F64" t="s">
        <v>9256</v>
      </c>
      <c r="G64">
        <v>2812</v>
      </c>
      <c r="H64">
        <v>2812</v>
      </c>
      <c r="I64">
        <v>2812</v>
      </c>
      <c r="J64">
        <v>2812</v>
      </c>
      <c r="K64">
        <v>0</v>
      </c>
      <c r="L64" s="2">
        <v>0</v>
      </c>
      <c r="M64" s="2">
        <v>0</v>
      </c>
      <c r="N64" s="2">
        <v>0</v>
      </c>
      <c r="O64" s="2">
        <v>25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25</v>
      </c>
      <c r="V64" t="s">
        <v>55</v>
      </c>
    </row>
    <row r="65" spans="1:22" x14ac:dyDescent="0.25">
      <c r="A65" t="s">
        <v>7944</v>
      </c>
      <c r="B65" t="s">
        <v>9417</v>
      </c>
      <c r="C65" t="s">
        <v>1</v>
      </c>
      <c r="D65" t="s">
        <v>7706</v>
      </c>
      <c r="E65" t="s">
        <v>9255</v>
      </c>
      <c r="F65" t="s">
        <v>9256</v>
      </c>
      <c r="G65">
        <v>2813</v>
      </c>
      <c r="H65">
        <v>2813</v>
      </c>
      <c r="I65">
        <v>2813</v>
      </c>
      <c r="J65">
        <v>2813</v>
      </c>
      <c r="K65">
        <v>0</v>
      </c>
      <c r="L65" s="2">
        <v>0</v>
      </c>
      <c r="M65" s="2">
        <v>0</v>
      </c>
      <c r="N65" s="2">
        <v>0</v>
      </c>
      <c r="O65" s="2">
        <v>17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17</v>
      </c>
      <c r="V65" t="s">
        <v>55</v>
      </c>
    </row>
    <row r="66" spans="1:22" x14ac:dyDescent="0.25">
      <c r="A66" t="s">
        <v>7944</v>
      </c>
      <c r="B66" t="s">
        <v>9417</v>
      </c>
      <c r="C66" t="s">
        <v>1</v>
      </c>
      <c r="D66" t="s">
        <v>7706</v>
      </c>
      <c r="E66" t="s">
        <v>9255</v>
      </c>
      <c r="F66" t="s">
        <v>9256</v>
      </c>
      <c r="G66">
        <v>2814</v>
      </c>
      <c r="H66">
        <v>2814</v>
      </c>
      <c r="I66">
        <v>2814</v>
      </c>
      <c r="J66">
        <v>2814</v>
      </c>
      <c r="K66">
        <v>0</v>
      </c>
      <c r="L66" s="2">
        <v>0</v>
      </c>
      <c r="M66" s="2">
        <v>0</v>
      </c>
      <c r="N66" s="2">
        <v>0</v>
      </c>
      <c r="O66" s="2">
        <v>15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15</v>
      </c>
      <c r="V66" t="s">
        <v>55</v>
      </c>
    </row>
    <row r="67" spans="1:22" x14ac:dyDescent="0.25">
      <c r="A67" t="s">
        <v>7944</v>
      </c>
      <c r="B67" t="s">
        <v>9417</v>
      </c>
      <c r="C67" t="s">
        <v>1</v>
      </c>
      <c r="D67" t="s">
        <v>7706</v>
      </c>
      <c r="E67" t="s">
        <v>9255</v>
      </c>
      <c r="F67" t="s">
        <v>9256</v>
      </c>
      <c r="G67">
        <v>2815</v>
      </c>
      <c r="H67">
        <v>2815</v>
      </c>
      <c r="I67">
        <v>2815</v>
      </c>
      <c r="J67">
        <v>2815</v>
      </c>
      <c r="K67">
        <v>0</v>
      </c>
      <c r="L67" s="2">
        <v>0</v>
      </c>
      <c r="M67" s="2">
        <v>0</v>
      </c>
      <c r="N67" s="2">
        <v>0</v>
      </c>
      <c r="O67" s="2">
        <v>28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28</v>
      </c>
      <c r="V67" t="s">
        <v>55</v>
      </c>
    </row>
    <row r="68" spans="1:22" x14ac:dyDescent="0.25">
      <c r="A68" t="s">
        <v>7944</v>
      </c>
      <c r="B68" t="s">
        <v>9429</v>
      </c>
      <c r="C68" t="s">
        <v>1</v>
      </c>
      <c r="D68" t="s">
        <v>7706</v>
      </c>
      <c r="E68" t="s">
        <v>9255</v>
      </c>
      <c r="F68" t="s">
        <v>9256</v>
      </c>
      <c r="G68">
        <v>2816</v>
      </c>
      <c r="H68">
        <v>2816</v>
      </c>
      <c r="I68">
        <v>2816</v>
      </c>
      <c r="J68">
        <v>2816</v>
      </c>
      <c r="K68">
        <v>0</v>
      </c>
      <c r="L68" s="2">
        <v>0</v>
      </c>
      <c r="M68" s="2">
        <v>0</v>
      </c>
      <c r="N68" s="2">
        <v>0</v>
      </c>
      <c r="O68" s="2">
        <v>27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27</v>
      </c>
      <c r="V68" t="s">
        <v>55</v>
      </c>
    </row>
    <row r="69" spans="1:22" x14ac:dyDescent="0.25">
      <c r="A69" t="s">
        <v>7944</v>
      </c>
      <c r="B69" t="s">
        <v>9418</v>
      </c>
      <c r="C69" t="s">
        <v>1</v>
      </c>
      <c r="D69" t="s">
        <v>7706</v>
      </c>
      <c r="E69" t="s">
        <v>9255</v>
      </c>
      <c r="F69" t="s">
        <v>9256</v>
      </c>
      <c r="G69">
        <v>2817</v>
      </c>
      <c r="H69">
        <v>2817</v>
      </c>
      <c r="I69">
        <v>2817</v>
      </c>
      <c r="J69">
        <v>2817</v>
      </c>
      <c r="K69">
        <v>0</v>
      </c>
      <c r="L69" s="2">
        <v>0</v>
      </c>
      <c r="M69" s="2">
        <v>0</v>
      </c>
      <c r="N69" s="2">
        <v>0</v>
      </c>
      <c r="O69" s="2">
        <v>28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28</v>
      </c>
      <c r="V69" t="s">
        <v>55</v>
      </c>
    </row>
    <row r="70" spans="1:22" x14ac:dyDescent="0.25">
      <c r="A70" t="s">
        <v>7944</v>
      </c>
      <c r="B70" t="s">
        <v>9418</v>
      </c>
      <c r="C70" t="s">
        <v>1</v>
      </c>
      <c r="D70" t="s">
        <v>7706</v>
      </c>
      <c r="E70" t="s">
        <v>9255</v>
      </c>
      <c r="F70" t="s">
        <v>9256</v>
      </c>
      <c r="G70">
        <v>2818</v>
      </c>
      <c r="H70">
        <v>2818</v>
      </c>
      <c r="I70">
        <v>2818</v>
      </c>
      <c r="J70">
        <v>2818</v>
      </c>
      <c r="K70">
        <v>0</v>
      </c>
      <c r="L70" s="2">
        <v>0</v>
      </c>
      <c r="M70" s="2">
        <v>0</v>
      </c>
      <c r="N70" s="2">
        <v>0</v>
      </c>
      <c r="O70" s="2">
        <v>25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25</v>
      </c>
      <c r="V70" t="s">
        <v>55</v>
      </c>
    </row>
    <row r="71" spans="1:22" x14ac:dyDescent="0.25">
      <c r="A71" t="s">
        <v>7944</v>
      </c>
      <c r="B71" t="s">
        <v>9419</v>
      </c>
      <c r="C71" t="s">
        <v>1</v>
      </c>
      <c r="D71" t="s">
        <v>7706</v>
      </c>
      <c r="E71" t="s">
        <v>9255</v>
      </c>
      <c r="F71" t="s">
        <v>9256</v>
      </c>
      <c r="G71">
        <v>2819</v>
      </c>
      <c r="H71">
        <v>2819</v>
      </c>
      <c r="I71">
        <v>2819</v>
      </c>
      <c r="J71">
        <v>2819</v>
      </c>
      <c r="K71">
        <v>0</v>
      </c>
      <c r="L71" s="2">
        <v>0</v>
      </c>
      <c r="M71" s="2">
        <v>0</v>
      </c>
      <c r="N71" s="2">
        <v>0</v>
      </c>
      <c r="O71" s="2">
        <v>60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60</v>
      </c>
      <c r="V71" t="s">
        <v>55</v>
      </c>
    </row>
    <row r="72" spans="1:22" ht="15.75" thickBot="1" x14ac:dyDescent="0.3">
      <c r="A72" t="s">
        <v>7944</v>
      </c>
      <c r="B72" t="s">
        <v>9421</v>
      </c>
      <c r="C72" t="s">
        <v>1</v>
      </c>
      <c r="D72" t="s">
        <v>7706</v>
      </c>
      <c r="E72" t="s">
        <v>9255</v>
      </c>
      <c r="F72" t="s">
        <v>9256</v>
      </c>
      <c r="G72">
        <v>2820</v>
      </c>
      <c r="H72">
        <v>2820</v>
      </c>
      <c r="I72">
        <v>2820</v>
      </c>
      <c r="J72">
        <v>2820</v>
      </c>
      <c r="K72">
        <v>0</v>
      </c>
      <c r="L72" s="2">
        <v>0</v>
      </c>
      <c r="M72" s="2">
        <v>0</v>
      </c>
      <c r="N72" s="2">
        <v>0</v>
      </c>
      <c r="O72" s="2">
        <v>15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15</v>
      </c>
      <c r="V72" t="s">
        <v>55</v>
      </c>
    </row>
    <row r="73" spans="1:22" hidden="1" x14ac:dyDescent="0.25">
      <c r="A73" t="s">
        <v>8329</v>
      </c>
      <c r="B73" t="s">
        <v>9366</v>
      </c>
      <c r="C73" t="s">
        <v>1</v>
      </c>
      <c r="D73" t="s">
        <v>7706</v>
      </c>
      <c r="E73" t="s">
        <v>9255</v>
      </c>
      <c r="F73" t="s">
        <v>9256</v>
      </c>
      <c r="G73">
        <v>2750</v>
      </c>
      <c r="H73">
        <v>2750</v>
      </c>
      <c r="I73">
        <v>2750</v>
      </c>
      <c r="J73">
        <v>2750</v>
      </c>
      <c r="K73">
        <v>0</v>
      </c>
      <c r="L73" s="2">
        <v>0</v>
      </c>
      <c r="M73" s="2">
        <v>0</v>
      </c>
      <c r="N73" s="2">
        <v>0</v>
      </c>
      <c r="O73" s="2">
        <v>28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28</v>
      </c>
      <c r="V73" t="s">
        <v>55</v>
      </c>
    </row>
    <row r="74" spans="1:22" hidden="1" x14ac:dyDescent="0.25">
      <c r="A74" t="s">
        <v>8329</v>
      </c>
      <c r="B74" t="s">
        <v>9366</v>
      </c>
      <c r="C74" t="s">
        <v>1</v>
      </c>
      <c r="D74" t="s">
        <v>7706</v>
      </c>
      <c r="E74" t="s">
        <v>9255</v>
      </c>
      <c r="F74" t="s">
        <v>9256</v>
      </c>
      <c r="G74">
        <v>2749</v>
      </c>
      <c r="H74">
        <v>2749</v>
      </c>
      <c r="I74">
        <v>2749</v>
      </c>
      <c r="J74">
        <v>2749</v>
      </c>
      <c r="K74">
        <v>0</v>
      </c>
      <c r="L74" s="2">
        <v>0</v>
      </c>
      <c r="M74" s="2">
        <v>0</v>
      </c>
      <c r="N74" s="2">
        <v>0</v>
      </c>
      <c r="O74" s="2">
        <v>25</v>
      </c>
      <c r="P74" s="2">
        <v>0</v>
      </c>
      <c r="Q74" s="2">
        <v>0</v>
      </c>
      <c r="R74" s="2">
        <v>0</v>
      </c>
      <c r="S74" s="2">
        <v>0</v>
      </c>
      <c r="T74" s="2">
        <v>0</v>
      </c>
      <c r="U74" s="2">
        <v>25</v>
      </c>
      <c r="V74" t="s">
        <v>55</v>
      </c>
    </row>
    <row r="75" spans="1:22" hidden="1" x14ac:dyDescent="0.25">
      <c r="A75" t="s">
        <v>8329</v>
      </c>
      <c r="B75" t="s">
        <v>9365</v>
      </c>
      <c r="C75" t="s">
        <v>1</v>
      </c>
      <c r="D75" t="s">
        <v>7706</v>
      </c>
      <c r="E75" t="s">
        <v>9255</v>
      </c>
      <c r="F75" t="s">
        <v>9256</v>
      </c>
      <c r="G75">
        <v>2748</v>
      </c>
      <c r="H75">
        <v>2748</v>
      </c>
      <c r="I75">
        <v>2748</v>
      </c>
      <c r="J75">
        <v>2748</v>
      </c>
      <c r="K75">
        <v>0</v>
      </c>
      <c r="L75" s="2">
        <v>0</v>
      </c>
      <c r="M75" s="2">
        <v>0</v>
      </c>
      <c r="N75" s="2">
        <v>0</v>
      </c>
      <c r="O75" s="2">
        <v>8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8</v>
      </c>
      <c r="V75" t="s">
        <v>55</v>
      </c>
    </row>
    <row r="76" spans="1:22" hidden="1" x14ac:dyDescent="0.25">
      <c r="A76" t="s">
        <v>8329</v>
      </c>
      <c r="B76" t="s">
        <v>9365</v>
      </c>
      <c r="C76" t="s">
        <v>1</v>
      </c>
      <c r="D76" t="s">
        <v>7706</v>
      </c>
      <c r="E76" t="s">
        <v>9255</v>
      </c>
      <c r="F76" t="s">
        <v>9256</v>
      </c>
      <c r="G76">
        <v>2747</v>
      </c>
      <c r="H76">
        <v>2747</v>
      </c>
      <c r="I76">
        <v>2747</v>
      </c>
      <c r="J76">
        <v>2747</v>
      </c>
      <c r="K76">
        <v>0</v>
      </c>
      <c r="L76" s="2">
        <v>0</v>
      </c>
      <c r="M76" s="2">
        <v>0</v>
      </c>
      <c r="N76" s="2">
        <v>0</v>
      </c>
      <c r="O76" s="2">
        <v>18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18</v>
      </c>
      <c r="V76" t="s">
        <v>55</v>
      </c>
    </row>
    <row r="77" spans="1:22" hidden="1" x14ac:dyDescent="0.25">
      <c r="A77" t="s">
        <v>8329</v>
      </c>
      <c r="B77" t="s">
        <v>9365</v>
      </c>
      <c r="C77" t="s">
        <v>1</v>
      </c>
      <c r="D77" t="s">
        <v>7706</v>
      </c>
      <c r="E77" t="s">
        <v>9255</v>
      </c>
      <c r="F77" t="s">
        <v>9256</v>
      </c>
      <c r="G77">
        <v>2746</v>
      </c>
      <c r="H77">
        <v>2746</v>
      </c>
      <c r="I77">
        <v>2746</v>
      </c>
      <c r="J77">
        <v>2746</v>
      </c>
      <c r="K77">
        <v>0</v>
      </c>
      <c r="L77" s="2">
        <v>0</v>
      </c>
      <c r="M77" s="2">
        <v>0</v>
      </c>
      <c r="N77" s="2">
        <v>0</v>
      </c>
      <c r="O77" s="2">
        <v>35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35</v>
      </c>
      <c r="V77" t="s">
        <v>55</v>
      </c>
    </row>
    <row r="78" spans="1:22" hidden="1" x14ac:dyDescent="0.25">
      <c r="A78" t="s">
        <v>8329</v>
      </c>
      <c r="B78" t="s">
        <v>9365</v>
      </c>
      <c r="C78" t="s">
        <v>1</v>
      </c>
      <c r="D78" t="s">
        <v>7706</v>
      </c>
      <c r="E78" t="s">
        <v>9255</v>
      </c>
      <c r="F78" t="s">
        <v>9256</v>
      </c>
      <c r="G78">
        <v>2745</v>
      </c>
      <c r="H78">
        <v>2745</v>
      </c>
      <c r="I78">
        <v>2745</v>
      </c>
      <c r="J78">
        <v>2745</v>
      </c>
      <c r="K78">
        <v>0</v>
      </c>
      <c r="L78" s="2">
        <v>0</v>
      </c>
      <c r="M78" s="2">
        <v>0</v>
      </c>
      <c r="N78" s="2">
        <v>0</v>
      </c>
      <c r="O78" s="2">
        <v>5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5</v>
      </c>
      <c r="V78" t="s">
        <v>55</v>
      </c>
    </row>
    <row r="79" spans="1:22" hidden="1" x14ac:dyDescent="0.25">
      <c r="A79" t="s">
        <v>8329</v>
      </c>
      <c r="B79" t="s">
        <v>9365</v>
      </c>
      <c r="C79" t="s">
        <v>1</v>
      </c>
      <c r="D79" t="s">
        <v>7706</v>
      </c>
      <c r="E79" t="s">
        <v>9255</v>
      </c>
      <c r="F79" t="s">
        <v>9256</v>
      </c>
      <c r="G79">
        <v>2744</v>
      </c>
      <c r="H79">
        <v>2744</v>
      </c>
      <c r="I79">
        <v>2744</v>
      </c>
      <c r="J79">
        <v>2744</v>
      </c>
      <c r="K79">
        <v>0</v>
      </c>
      <c r="L79" s="2">
        <v>0</v>
      </c>
      <c r="M79" s="2">
        <v>0</v>
      </c>
      <c r="N79" s="2">
        <v>0</v>
      </c>
      <c r="O79" s="2">
        <v>30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30</v>
      </c>
      <c r="V79" t="s">
        <v>55</v>
      </c>
    </row>
    <row r="80" spans="1:22" hidden="1" x14ac:dyDescent="0.25">
      <c r="A80" t="s">
        <v>8329</v>
      </c>
      <c r="B80" t="s">
        <v>9365</v>
      </c>
      <c r="C80" t="s">
        <v>1</v>
      </c>
      <c r="D80" t="s">
        <v>7706</v>
      </c>
      <c r="E80" t="s">
        <v>9255</v>
      </c>
      <c r="F80" t="s">
        <v>9256</v>
      </c>
      <c r="G80">
        <v>2743</v>
      </c>
      <c r="H80">
        <v>2743</v>
      </c>
      <c r="I80">
        <v>2743</v>
      </c>
      <c r="J80">
        <v>2743</v>
      </c>
      <c r="K80">
        <v>0</v>
      </c>
      <c r="L80" s="2">
        <v>0</v>
      </c>
      <c r="M80" s="2">
        <v>0</v>
      </c>
      <c r="N80" s="2">
        <v>0</v>
      </c>
      <c r="O80" s="2">
        <v>35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35</v>
      </c>
      <c r="V80" t="s">
        <v>55</v>
      </c>
    </row>
    <row r="81" spans="1:22" hidden="1" x14ac:dyDescent="0.25">
      <c r="A81" t="s">
        <v>8329</v>
      </c>
      <c r="B81" t="s">
        <v>9365</v>
      </c>
      <c r="C81" t="s">
        <v>1</v>
      </c>
      <c r="D81" t="s">
        <v>7706</v>
      </c>
      <c r="E81" t="s">
        <v>9255</v>
      </c>
      <c r="F81" t="s">
        <v>9256</v>
      </c>
      <c r="G81">
        <v>2742</v>
      </c>
      <c r="H81">
        <v>2742</v>
      </c>
      <c r="I81">
        <v>2742</v>
      </c>
      <c r="J81">
        <v>2742</v>
      </c>
      <c r="K81">
        <v>0</v>
      </c>
      <c r="L81" s="2">
        <v>0</v>
      </c>
      <c r="M81" s="2">
        <v>0</v>
      </c>
      <c r="N81" s="2">
        <v>0</v>
      </c>
      <c r="O81" s="2">
        <v>10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10</v>
      </c>
      <c r="V81" t="s">
        <v>55</v>
      </c>
    </row>
    <row r="82" spans="1:22" hidden="1" x14ac:dyDescent="0.25">
      <c r="A82" t="s">
        <v>8329</v>
      </c>
      <c r="B82" t="s">
        <v>9364</v>
      </c>
      <c r="C82" t="s">
        <v>1</v>
      </c>
      <c r="D82" t="s">
        <v>7706</v>
      </c>
      <c r="E82" t="s">
        <v>9255</v>
      </c>
      <c r="F82" t="s">
        <v>9256</v>
      </c>
      <c r="G82">
        <v>2741</v>
      </c>
      <c r="H82">
        <v>2741</v>
      </c>
      <c r="I82">
        <v>2741</v>
      </c>
      <c r="J82">
        <v>2741</v>
      </c>
      <c r="K82">
        <v>0</v>
      </c>
      <c r="L82" s="2">
        <v>0</v>
      </c>
      <c r="M82" s="2">
        <v>0</v>
      </c>
      <c r="N82" s="2">
        <v>0</v>
      </c>
      <c r="O82" s="2">
        <v>28</v>
      </c>
      <c r="P82" s="2">
        <v>0</v>
      </c>
      <c r="Q82" s="2">
        <v>0</v>
      </c>
      <c r="R82" s="2">
        <v>0</v>
      </c>
      <c r="S82" s="2">
        <v>0</v>
      </c>
      <c r="T82" s="2">
        <v>0</v>
      </c>
      <c r="U82" s="2">
        <v>28</v>
      </c>
      <c r="V82" t="s">
        <v>55</v>
      </c>
    </row>
    <row r="83" spans="1:22" hidden="1" x14ac:dyDescent="0.25">
      <c r="A83" t="s">
        <v>8329</v>
      </c>
      <c r="B83" t="s">
        <v>9364</v>
      </c>
      <c r="C83" t="s">
        <v>1</v>
      </c>
      <c r="D83" t="s">
        <v>7706</v>
      </c>
      <c r="E83" t="s">
        <v>9255</v>
      </c>
      <c r="F83" t="s">
        <v>9256</v>
      </c>
      <c r="G83">
        <v>2740</v>
      </c>
      <c r="H83">
        <v>2740</v>
      </c>
      <c r="I83">
        <v>2740</v>
      </c>
      <c r="J83">
        <v>2740</v>
      </c>
      <c r="K83">
        <v>0</v>
      </c>
      <c r="L83" s="2">
        <v>0</v>
      </c>
      <c r="M83" s="2">
        <v>0</v>
      </c>
      <c r="N83" s="2">
        <v>0</v>
      </c>
      <c r="O83" s="2">
        <v>45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45</v>
      </c>
      <c r="V83" t="s">
        <v>55</v>
      </c>
    </row>
    <row r="84" spans="1:22" hidden="1" x14ac:dyDescent="0.25">
      <c r="A84" t="s">
        <v>8329</v>
      </c>
      <c r="B84" t="s">
        <v>9364</v>
      </c>
      <c r="C84" t="s">
        <v>1</v>
      </c>
      <c r="D84" t="s">
        <v>7706</v>
      </c>
      <c r="E84" t="s">
        <v>9255</v>
      </c>
      <c r="F84" t="s">
        <v>9256</v>
      </c>
      <c r="G84">
        <v>2739</v>
      </c>
      <c r="H84">
        <v>2739</v>
      </c>
      <c r="I84">
        <v>2739</v>
      </c>
      <c r="J84">
        <v>2739</v>
      </c>
      <c r="K84">
        <v>0</v>
      </c>
      <c r="L84" s="2">
        <v>0</v>
      </c>
      <c r="M84" s="2">
        <v>0</v>
      </c>
      <c r="N84" s="2">
        <v>0</v>
      </c>
      <c r="O84" s="2">
        <v>20</v>
      </c>
      <c r="P84" s="2">
        <v>0</v>
      </c>
      <c r="Q84" s="2">
        <v>0</v>
      </c>
      <c r="R84" s="2">
        <v>0</v>
      </c>
      <c r="S84" s="2">
        <v>0</v>
      </c>
      <c r="T84" s="2">
        <v>0</v>
      </c>
      <c r="U84" s="2">
        <v>20</v>
      </c>
      <c r="V84" t="s">
        <v>55</v>
      </c>
    </row>
    <row r="85" spans="1:22" hidden="1" x14ac:dyDescent="0.25">
      <c r="A85" t="s">
        <v>8329</v>
      </c>
      <c r="B85" t="s">
        <v>9364</v>
      </c>
      <c r="C85" t="s">
        <v>1</v>
      </c>
      <c r="D85" t="s">
        <v>7706</v>
      </c>
      <c r="E85" t="s">
        <v>9255</v>
      </c>
      <c r="F85" t="s">
        <v>9256</v>
      </c>
      <c r="G85">
        <v>2738</v>
      </c>
      <c r="H85">
        <v>2738</v>
      </c>
      <c r="I85">
        <v>2738</v>
      </c>
      <c r="J85">
        <v>2738</v>
      </c>
      <c r="K85">
        <v>0</v>
      </c>
      <c r="L85" s="2">
        <v>0</v>
      </c>
      <c r="M85" s="2">
        <v>0</v>
      </c>
      <c r="N85" s="2">
        <v>0</v>
      </c>
      <c r="O85" s="2">
        <v>27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27</v>
      </c>
      <c r="V85" t="s">
        <v>55</v>
      </c>
    </row>
    <row r="86" spans="1:22" hidden="1" x14ac:dyDescent="0.25">
      <c r="A86" t="s">
        <v>8329</v>
      </c>
      <c r="B86" t="s">
        <v>9364</v>
      </c>
      <c r="C86" t="s">
        <v>1</v>
      </c>
      <c r="D86" t="s">
        <v>7706</v>
      </c>
      <c r="E86" t="s">
        <v>9255</v>
      </c>
      <c r="F86" t="s">
        <v>9256</v>
      </c>
      <c r="G86">
        <v>2737</v>
      </c>
      <c r="H86">
        <v>2737</v>
      </c>
      <c r="I86">
        <v>2737</v>
      </c>
      <c r="J86">
        <v>2737</v>
      </c>
      <c r="K86">
        <v>0</v>
      </c>
      <c r="L86" s="2">
        <v>0</v>
      </c>
      <c r="M86" s="2">
        <v>0</v>
      </c>
      <c r="N86" s="2">
        <v>0</v>
      </c>
      <c r="O86" s="2">
        <v>25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25</v>
      </c>
      <c r="V86" t="s">
        <v>55</v>
      </c>
    </row>
    <row r="87" spans="1:22" hidden="1" x14ac:dyDescent="0.25">
      <c r="A87" t="s">
        <v>8329</v>
      </c>
      <c r="B87" t="s">
        <v>9364</v>
      </c>
      <c r="C87" t="s">
        <v>1</v>
      </c>
      <c r="D87" t="s">
        <v>7706</v>
      </c>
      <c r="E87" t="s">
        <v>9255</v>
      </c>
      <c r="F87" t="s">
        <v>9256</v>
      </c>
      <c r="G87">
        <v>2736</v>
      </c>
      <c r="H87">
        <v>2736</v>
      </c>
      <c r="I87">
        <v>2736</v>
      </c>
      <c r="J87">
        <v>2736</v>
      </c>
      <c r="K87">
        <v>0</v>
      </c>
      <c r="L87" s="2">
        <v>0</v>
      </c>
      <c r="M87" s="2">
        <v>0</v>
      </c>
      <c r="N87" s="2">
        <v>0</v>
      </c>
      <c r="O87" s="2">
        <v>20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20</v>
      </c>
      <c r="V87" t="s">
        <v>55</v>
      </c>
    </row>
    <row r="88" spans="1:22" hidden="1" x14ac:dyDescent="0.25">
      <c r="A88" t="s">
        <v>8329</v>
      </c>
      <c r="B88" t="s">
        <v>9364</v>
      </c>
      <c r="C88" t="s">
        <v>1</v>
      </c>
      <c r="D88" t="s">
        <v>7706</v>
      </c>
      <c r="E88" t="s">
        <v>9255</v>
      </c>
      <c r="F88" t="s">
        <v>9256</v>
      </c>
      <c r="G88">
        <v>2735</v>
      </c>
      <c r="H88">
        <v>2735</v>
      </c>
      <c r="I88">
        <v>2735</v>
      </c>
      <c r="J88">
        <v>2735</v>
      </c>
      <c r="K88">
        <v>0</v>
      </c>
      <c r="L88" s="2">
        <v>0</v>
      </c>
      <c r="M88" s="2">
        <v>0</v>
      </c>
      <c r="N88" s="2">
        <v>0</v>
      </c>
      <c r="O88" s="2">
        <v>15</v>
      </c>
      <c r="P88" s="2">
        <v>0</v>
      </c>
      <c r="Q88" s="2">
        <v>0</v>
      </c>
      <c r="R88" s="2">
        <v>0</v>
      </c>
      <c r="S88" s="2">
        <v>0</v>
      </c>
      <c r="T88" s="2">
        <v>0</v>
      </c>
      <c r="U88" s="2">
        <v>15</v>
      </c>
      <c r="V88" t="s">
        <v>55</v>
      </c>
    </row>
    <row r="89" spans="1:22" hidden="1" x14ac:dyDescent="0.25">
      <c r="A89" t="s">
        <v>8329</v>
      </c>
      <c r="B89" t="s">
        <v>9364</v>
      </c>
      <c r="C89" t="s">
        <v>1</v>
      </c>
      <c r="D89" t="s">
        <v>7706</v>
      </c>
      <c r="E89" t="s">
        <v>9255</v>
      </c>
      <c r="F89" t="s">
        <v>9256</v>
      </c>
      <c r="G89">
        <v>2734</v>
      </c>
      <c r="H89">
        <v>2734</v>
      </c>
      <c r="I89">
        <v>2734</v>
      </c>
      <c r="J89">
        <v>2734</v>
      </c>
      <c r="K89">
        <v>0</v>
      </c>
      <c r="L89" s="2">
        <v>0</v>
      </c>
      <c r="M89" s="2">
        <v>0</v>
      </c>
      <c r="N89" s="2">
        <v>0</v>
      </c>
      <c r="O89" s="2">
        <v>20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20</v>
      </c>
      <c r="V89" t="s">
        <v>55</v>
      </c>
    </row>
    <row r="90" spans="1:22" hidden="1" x14ac:dyDescent="0.25">
      <c r="A90" t="s">
        <v>8329</v>
      </c>
      <c r="B90" t="s">
        <v>9363</v>
      </c>
      <c r="C90" t="s">
        <v>1</v>
      </c>
      <c r="D90" t="s">
        <v>7706</v>
      </c>
      <c r="E90" t="s">
        <v>9255</v>
      </c>
      <c r="F90" t="s">
        <v>9256</v>
      </c>
      <c r="G90">
        <v>2733</v>
      </c>
      <c r="H90">
        <v>2733</v>
      </c>
      <c r="I90">
        <v>2733</v>
      </c>
      <c r="J90">
        <v>2733</v>
      </c>
      <c r="K90">
        <v>0</v>
      </c>
      <c r="L90" s="2">
        <v>0</v>
      </c>
      <c r="M90" s="2">
        <v>0</v>
      </c>
      <c r="N90" s="2">
        <v>0</v>
      </c>
      <c r="O90" s="2">
        <v>5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5</v>
      </c>
      <c r="V90" t="s">
        <v>55</v>
      </c>
    </row>
    <row r="91" spans="1:22" hidden="1" x14ac:dyDescent="0.25">
      <c r="A91" t="s">
        <v>8329</v>
      </c>
      <c r="B91" t="s">
        <v>9363</v>
      </c>
      <c r="C91" t="s">
        <v>1</v>
      </c>
      <c r="D91" t="s">
        <v>7706</v>
      </c>
      <c r="E91" t="s">
        <v>9255</v>
      </c>
      <c r="F91" t="s">
        <v>9256</v>
      </c>
      <c r="G91">
        <v>2732</v>
      </c>
      <c r="H91">
        <v>2732</v>
      </c>
      <c r="I91">
        <v>2732</v>
      </c>
      <c r="J91">
        <v>2732</v>
      </c>
      <c r="K91">
        <v>0</v>
      </c>
      <c r="L91" s="2">
        <v>0</v>
      </c>
      <c r="M91" s="2">
        <v>0</v>
      </c>
      <c r="N91" s="2">
        <v>0</v>
      </c>
      <c r="O91" s="2">
        <v>50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50</v>
      </c>
      <c r="V91" t="s">
        <v>55</v>
      </c>
    </row>
    <row r="92" spans="1:22" hidden="1" x14ac:dyDescent="0.25">
      <c r="A92" t="s">
        <v>8329</v>
      </c>
      <c r="B92" t="s">
        <v>9363</v>
      </c>
      <c r="C92" t="s">
        <v>1</v>
      </c>
      <c r="D92" t="s">
        <v>7706</v>
      </c>
      <c r="E92" t="s">
        <v>9255</v>
      </c>
      <c r="F92" t="s">
        <v>9256</v>
      </c>
      <c r="G92">
        <v>2731</v>
      </c>
      <c r="H92">
        <v>2731</v>
      </c>
      <c r="I92">
        <v>2731</v>
      </c>
      <c r="J92">
        <v>2731</v>
      </c>
      <c r="K92">
        <v>0</v>
      </c>
      <c r="L92" s="2">
        <v>0</v>
      </c>
      <c r="M92" s="2">
        <v>0</v>
      </c>
      <c r="N92" s="2">
        <v>0</v>
      </c>
      <c r="O92" s="2">
        <v>20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20</v>
      </c>
      <c r="V92" t="s">
        <v>55</v>
      </c>
    </row>
    <row r="93" spans="1:22" hidden="1" x14ac:dyDescent="0.25">
      <c r="A93" t="s">
        <v>8329</v>
      </c>
      <c r="B93" t="s">
        <v>9363</v>
      </c>
      <c r="C93" t="s">
        <v>1</v>
      </c>
      <c r="D93" t="s">
        <v>7706</v>
      </c>
      <c r="E93" t="s">
        <v>9255</v>
      </c>
      <c r="F93" t="s">
        <v>9256</v>
      </c>
      <c r="G93">
        <v>2730</v>
      </c>
      <c r="H93">
        <v>2730</v>
      </c>
      <c r="I93">
        <v>2730</v>
      </c>
      <c r="J93">
        <v>2730</v>
      </c>
      <c r="K93">
        <v>0</v>
      </c>
      <c r="L93" s="2">
        <v>0</v>
      </c>
      <c r="M93" s="2">
        <v>0</v>
      </c>
      <c r="N93" s="2">
        <v>0</v>
      </c>
      <c r="O93" s="2">
        <v>15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15</v>
      </c>
      <c r="V93" t="s">
        <v>55</v>
      </c>
    </row>
    <row r="94" spans="1:22" hidden="1" x14ac:dyDescent="0.25">
      <c r="A94" t="s">
        <v>8329</v>
      </c>
      <c r="B94" t="s">
        <v>9363</v>
      </c>
      <c r="C94" t="s">
        <v>1</v>
      </c>
      <c r="D94" t="s">
        <v>7706</v>
      </c>
      <c r="E94" t="s">
        <v>9255</v>
      </c>
      <c r="F94" t="s">
        <v>9256</v>
      </c>
      <c r="G94">
        <v>2729</v>
      </c>
      <c r="H94">
        <v>2729</v>
      </c>
      <c r="I94">
        <v>2729</v>
      </c>
      <c r="J94">
        <v>2729</v>
      </c>
      <c r="K94">
        <v>0</v>
      </c>
      <c r="L94" s="2">
        <v>0</v>
      </c>
      <c r="M94" s="2">
        <v>0</v>
      </c>
      <c r="N94" s="2">
        <v>0</v>
      </c>
      <c r="O94" s="2">
        <v>15</v>
      </c>
      <c r="P94" s="2">
        <v>0</v>
      </c>
      <c r="Q94" s="2">
        <v>0</v>
      </c>
      <c r="R94" s="2">
        <v>0</v>
      </c>
      <c r="S94" s="2">
        <v>0</v>
      </c>
      <c r="T94" s="2">
        <v>0</v>
      </c>
      <c r="U94" s="2">
        <v>15</v>
      </c>
      <c r="V94" t="s">
        <v>55</v>
      </c>
    </row>
    <row r="95" spans="1:22" hidden="1" x14ac:dyDescent="0.25">
      <c r="A95" t="s">
        <v>8329</v>
      </c>
      <c r="B95" t="s">
        <v>9362</v>
      </c>
      <c r="C95" t="s">
        <v>1</v>
      </c>
      <c r="D95" t="s">
        <v>7706</v>
      </c>
      <c r="E95" t="s">
        <v>9255</v>
      </c>
      <c r="F95" t="s">
        <v>9256</v>
      </c>
      <c r="G95">
        <v>2728</v>
      </c>
      <c r="H95">
        <v>2728</v>
      </c>
      <c r="I95">
        <v>2728</v>
      </c>
      <c r="J95">
        <v>2728</v>
      </c>
      <c r="K95">
        <v>0</v>
      </c>
      <c r="L95" s="2">
        <v>0</v>
      </c>
      <c r="M95" s="2">
        <v>0</v>
      </c>
      <c r="N95" s="2">
        <v>0</v>
      </c>
      <c r="O95" s="2">
        <v>15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15</v>
      </c>
      <c r="V95" t="s">
        <v>55</v>
      </c>
    </row>
    <row r="96" spans="1:22" hidden="1" x14ac:dyDescent="0.25">
      <c r="A96" t="s">
        <v>8329</v>
      </c>
      <c r="B96" t="s">
        <v>9362</v>
      </c>
      <c r="C96" t="s">
        <v>1</v>
      </c>
      <c r="D96" t="s">
        <v>7706</v>
      </c>
      <c r="E96" t="s">
        <v>9255</v>
      </c>
      <c r="F96" t="s">
        <v>9256</v>
      </c>
      <c r="G96">
        <v>2727</v>
      </c>
      <c r="H96">
        <v>2727</v>
      </c>
      <c r="I96">
        <v>2727</v>
      </c>
      <c r="J96">
        <v>2727</v>
      </c>
      <c r="K96">
        <v>0</v>
      </c>
      <c r="L96" s="2">
        <v>0</v>
      </c>
      <c r="M96" s="2">
        <v>0</v>
      </c>
      <c r="N96" s="2">
        <v>0</v>
      </c>
      <c r="O96" s="2">
        <v>39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39</v>
      </c>
      <c r="V96" t="s">
        <v>55</v>
      </c>
    </row>
    <row r="97" spans="1:22" hidden="1" x14ac:dyDescent="0.25">
      <c r="A97" t="s">
        <v>8329</v>
      </c>
      <c r="B97" t="s">
        <v>9362</v>
      </c>
      <c r="C97" t="s">
        <v>1</v>
      </c>
      <c r="D97" t="s">
        <v>7706</v>
      </c>
      <c r="E97" t="s">
        <v>9255</v>
      </c>
      <c r="F97" t="s">
        <v>9256</v>
      </c>
      <c r="G97">
        <v>2726</v>
      </c>
      <c r="H97">
        <v>2726</v>
      </c>
      <c r="I97">
        <v>2726</v>
      </c>
      <c r="J97">
        <v>2726</v>
      </c>
      <c r="K97">
        <v>0</v>
      </c>
      <c r="L97" s="2">
        <v>0</v>
      </c>
      <c r="M97" s="2">
        <v>0</v>
      </c>
      <c r="N97" s="2">
        <v>0</v>
      </c>
      <c r="O97" s="2">
        <v>15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15</v>
      </c>
      <c r="V97" t="s">
        <v>55</v>
      </c>
    </row>
    <row r="98" spans="1:22" hidden="1" x14ac:dyDescent="0.25">
      <c r="A98" t="s">
        <v>8329</v>
      </c>
      <c r="B98" t="s">
        <v>9362</v>
      </c>
      <c r="C98" t="s">
        <v>1</v>
      </c>
      <c r="D98" t="s">
        <v>7706</v>
      </c>
      <c r="E98" t="s">
        <v>9255</v>
      </c>
      <c r="F98" t="s">
        <v>9256</v>
      </c>
      <c r="G98">
        <v>2725</v>
      </c>
      <c r="H98">
        <v>2725</v>
      </c>
      <c r="I98">
        <v>2725</v>
      </c>
      <c r="J98">
        <v>2725</v>
      </c>
      <c r="K98">
        <v>0</v>
      </c>
      <c r="L98" s="2">
        <v>0</v>
      </c>
      <c r="M98" s="2">
        <v>0</v>
      </c>
      <c r="N98" s="2">
        <v>0</v>
      </c>
      <c r="O98" s="2">
        <v>22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22</v>
      </c>
      <c r="V98" t="s">
        <v>55</v>
      </c>
    </row>
    <row r="99" spans="1:22" hidden="1" x14ac:dyDescent="0.25">
      <c r="A99" t="s">
        <v>8329</v>
      </c>
      <c r="B99" t="s">
        <v>9361</v>
      </c>
      <c r="C99" t="s">
        <v>1</v>
      </c>
      <c r="D99" t="s">
        <v>7706</v>
      </c>
      <c r="E99" t="s">
        <v>9255</v>
      </c>
      <c r="F99" t="s">
        <v>9256</v>
      </c>
      <c r="G99">
        <v>2724</v>
      </c>
      <c r="H99">
        <v>2724</v>
      </c>
      <c r="I99">
        <v>2724</v>
      </c>
      <c r="J99">
        <v>2724</v>
      </c>
      <c r="K99">
        <v>0</v>
      </c>
      <c r="L99" s="2">
        <v>0</v>
      </c>
      <c r="M99" s="2">
        <v>0</v>
      </c>
      <c r="N99" s="2">
        <v>0</v>
      </c>
      <c r="O99" s="2">
        <v>37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37</v>
      </c>
      <c r="V99" t="s">
        <v>55</v>
      </c>
    </row>
    <row r="100" spans="1:22" hidden="1" x14ac:dyDescent="0.25">
      <c r="A100" t="s">
        <v>8329</v>
      </c>
      <c r="B100" t="s">
        <v>9361</v>
      </c>
      <c r="C100" t="s">
        <v>1</v>
      </c>
      <c r="D100" t="s">
        <v>7706</v>
      </c>
      <c r="E100" t="s">
        <v>9255</v>
      </c>
      <c r="F100" t="s">
        <v>9256</v>
      </c>
      <c r="G100">
        <v>2723</v>
      </c>
      <c r="H100">
        <v>2723</v>
      </c>
      <c r="I100">
        <v>2723</v>
      </c>
      <c r="J100">
        <v>2723</v>
      </c>
      <c r="K100">
        <v>0</v>
      </c>
      <c r="L100" s="2">
        <v>0</v>
      </c>
      <c r="M100" s="2">
        <v>0</v>
      </c>
      <c r="N100" s="2">
        <v>0</v>
      </c>
      <c r="O100" s="2">
        <v>25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25</v>
      </c>
      <c r="V100" t="s">
        <v>55</v>
      </c>
    </row>
    <row r="101" spans="1:22" hidden="1" x14ac:dyDescent="0.25">
      <c r="A101" t="s">
        <v>8329</v>
      </c>
      <c r="B101" t="s">
        <v>9361</v>
      </c>
      <c r="C101" t="s">
        <v>1</v>
      </c>
      <c r="D101" t="s">
        <v>7706</v>
      </c>
      <c r="E101" t="s">
        <v>9255</v>
      </c>
      <c r="F101" t="s">
        <v>9256</v>
      </c>
      <c r="G101">
        <v>2722</v>
      </c>
      <c r="H101">
        <v>2722</v>
      </c>
      <c r="I101">
        <v>2722</v>
      </c>
      <c r="J101">
        <v>2722</v>
      </c>
      <c r="K101">
        <v>0</v>
      </c>
      <c r="L101" s="2">
        <v>0</v>
      </c>
      <c r="M101" s="2">
        <v>0</v>
      </c>
      <c r="N101" s="2">
        <v>0</v>
      </c>
      <c r="O101" s="2">
        <v>15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15</v>
      </c>
      <c r="V101" t="s">
        <v>55</v>
      </c>
    </row>
    <row r="102" spans="1:22" hidden="1" x14ac:dyDescent="0.25">
      <c r="A102" t="s">
        <v>8329</v>
      </c>
      <c r="B102" t="s">
        <v>9361</v>
      </c>
      <c r="C102" t="s">
        <v>1</v>
      </c>
      <c r="D102" t="s">
        <v>7706</v>
      </c>
      <c r="E102" t="s">
        <v>9255</v>
      </c>
      <c r="F102" t="s">
        <v>9256</v>
      </c>
      <c r="G102">
        <v>2721</v>
      </c>
      <c r="H102">
        <v>2721</v>
      </c>
      <c r="I102">
        <v>2721</v>
      </c>
      <c r="J102">
        <v>2721</v>
      </c>
      <c r="K102">
        <v>0</v>
      </c>
      <c r="L102" s="2">
        <v>0</v>
      </c>
      <c r="M102" s="2">
        <v>0</v>
      </c>
      <c r="N102" s="2">
        <v>0</v>
      </c>
      <c r="O102" s="2">
        <v>20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20</v>
      </c>
      <c r="V102" t="s">
        <v>55</v>
      </c>
    </row>
    <row r="103" spans="1:22" hidden="1" x14ac:dyDescent="0.25">
      <c r="A103" t="s">
        <v>8329</v>
      </c>
      <c r="B103" t="s">
        <v>9361</v>
      </c>
      <c r="C103" t="s">
        <v>1</v>
      </c>
      <c r="D103" t="s">
        <v>7706</v>
      </c>
      <c r="E103" t="s">
        <v>9255</v>
      </c>
      <c r="F103" t="s">
        <v>9256</v>
      </c>
      <c r="G103">
        <v>2720</v>
      </c>
      <c r="H103">
        <v>2720</v>
      </c>
      <c r="I103">
        <v>2720</v>
      </c>
      <c r="J103">
        <v>2720</v>
      </c>
      <c r="K103">
        <v>0</v>
      </c>
      <c r="L103" s="2">
        <v>0</v>
      </c>
      <c r="M103" s="2">
        <v>0</v>
      </c>
      <c r="N103" s="2">
        <v>0</v>
      </c>
      <c r="O103" s="2">
        <v>25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25</v>
      </c>
      <c r="V103" t="s">
        <v>55</v>
      </c>
    </row>
    <row r="104" spans="1:22" hidden="1" x14ac:dyDescent="0.25">
      <c r="A104" t="s">
        <v>8329</v>
      </c>
      <c r="B104" t="s">
        <v>9361</v>
      </c>
      <c r="C104" t="s">
        <v>1</v>
      </c>
      <c r="D104" t="s">
        <v>7706</v>
      </c>
      <c r="E104" t="s">
        <v>9255</v>
      </c>
      <c r="F104" t="s">
        <v>9256</v>
      </c>
      <c r="G104">
        <v>2719</v>
      </c>
      <c r="H104">
        <v>2719</v>
      </c>
      <c r="I104">
        <v>2719</v>
      </c>
      <c r="J104">
        <v>2719</v>
      </c>
      <c r="K104">
        <v>0</v>
      </c>
      <c r="L104" s="2">
        <v>0</v>
      </c>
      <c r="M104" s="2">
        <v>0</v>
      </c>
      <c r="N104" s="2">
        <v>0</v>
      </c>
      <c r="O104" s="2">
        <v>15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15</v>
      </c>
      <c r="V104" t="s">
        <v>55</v>
      </c>
    </row>
    <row r="105" spans="1:22" hidden="1" x14ac:dyDescent="0.25">
      <c r="A105" t="s">
        <v>8329</v>
      </c>
      <c r="B105" t="s">
        <v>9361</v>
      </c>
      <c r="C105" t="s">
        <v>1</v>
      </c>
      <c r="D105" t="s">
        <v>7706</v>
      </c>
      <c r="E105" t="s">
        <v>9255</v>
      </c>
      <c r="F105" t="s">
        <v>9256</v>
      </c>
      <c r="G105">
        <v>2718</v>
      </c>
      <c r="H105">
        <v>2718</v>
      </c>
      <c r="I105">
        <v>2718</v>
      </c>
      <c r="J105">
        <v>2718</v>
      </c>
      <c r="K105">
        <v>0</v>
      </c>
      <c r="L105" s="2">
        <v>0</v>
      </c>
      <c r="M105" s="2">
        <v>0</v>
      </c>
      <c r="N105" s="2">
        <v>0</v>
      </c>
      <c r="O105" s="2">
        <v>10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10</v>
      </c>
      <c r="V105" t="s">
        <v>55</v>
      </c>
    </row>
    <row r="106" spans="1:22" hidden="1" x14ac:dyDescent="0.25">
      <c r="A106" t="s">
        <v>8329</v>
      </c>
      <c r="B106" t="s">
        <v>9360</v>
      </c>
      <c r="C106" t="s">
        <v>1</v>
      </c>
      <c r="D106" t="s">
        <v>7706</v>
      </c>
      <c r="E106" t="s">
        <v>9255</v>
      </c>
      <c r="F106" t="s">
        <v>9256</v>
      </c>
      <c r="G106">
        <v>2717</v>
      </c>
      <c r="H106">
        <v>2717</v>
      </c>
      <c r="I106">
        <v>2717</v>
      </c>
      <c r="J106">
        <v>2717</v>
      </c>
      <c r="K106">
        <v>0</v>
      </c>
      <c r="L106" s="2">
        <v>0</v>
      </c>
      <c r="M106" s="2">
        <v>0</v>
      </c>
      <c r="N106" s="2">
        <v>0</v>
      </c>
      <c r="O106" s="2">
        <v>20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20</v>
      </c>
      <c r="V106" t="s">
        <v>55</v>
      </c>
    </row>
    <row r="107" spans="1:22" hidden="1" x14ac:dyDescent="0.25">
      <c r="A107" t="s">
        <v>8329</v>
      </c>
      <c r="B107" t="s">
        <v>9359</v>
      </c>
      <c r="C107" t="s">
        <v>1</v>
      </c>
      <c r="D107" t="s">
        <v>7706</v>
      </c>
      <c r="E107" t="s">
        <v>9255</v>
      </c>
      <c r="F107" t="s">
        <v>9256</v>
      </c>
      <c r="G107">
        <v>2716</v>
      </c>
      <c r="H107">
        <v>2716</v>
      </c>
      <c r="I107">
        <v>2716</v>
      </c>
      <c r="J107">
        <v>2716</v>
      </c>
      <c r="K107">
        <v>0</v>
      </c>
      <c r="L107" s="2">
        <v>0</v>
      </c>
      <c r="M107" s="2">
        <v>0</v>
      </c>
      <c r="N107" s="2">
        <v>0</v>
      </c>
      <c r="O107" s="2">
        <v>15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15</v>
      </c>
      <c r="V107" t="s">
        <v>55</v>
      </c>
    </row>
    <row r="108" spans="1:22" hidden="1" x14ac:dyDescent="0.25">
      <c r="A108" t="s">
        <v>8329</v>
      </c>
      <c r="B108" t="s">
        <v>9359</v>
      </c>
      <c r="C108" t="s">
        <v>1</v>
      </c>
      <c r="D108" t="s">
        <v>7706</v>
      </c>
      <c r="E108" t="s">
        <v>9255</v>
      </c>
      <c r="F108" t="s">
        <v>9256</v>
      </c>
      <c r="G108">
        <v>2715</v>
      </c>
      <c r="H108">
        <v>2715</v>
      </c>
      <c r="I108">
        <v>2715</v>
      </c>
      <c r="J108">
        <v>2715</v>
      </c>
      <c r="K108">
        <v>0</v>
      </c>
      <c r="L108" s="2">
        <v>0</v>
      </c>
      <c r="M108" s="2">
        <v>0</v>
      </c>
      <c r="N108" s="2">
        <v>0</v>
      </c>
      <c r="O108" s="2">
        <v>25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25</v>
      </c>
      <c r="V108" t="s">
        <v>55</v>
      </c>
    </row>
    <row r="109" spans="1:22" hidden="1" x14ac:dyDescent="0.25">
      <c r="A109" t="s">
        <v>8329</v>
      </c>
      <c r="B109" t="s">
        <v>9359</v>
      </c>
      <c r="C109" t="s">
        <v>1</v>
      </c>
      <c r="D109" t="s">
        <v>7706</v>
      </c>
      <c r="E109" t="s">
        <v>9255</v>
      </c>
      <c r="F109" t="s">
        <v>9256</v>
      </c>
      <c r="G109">
        <v>2714</v>
      </c>
      <c r="H109">
        <v>2714</v>
      </c>
      <c r="I109">
        <v>2714</v>
      </c>
      <c r="J109">
        <v>2714</v>
      </c>
      <c r="K109">
        <v>0</v>
      </c>
      <c r="L109" s="2">
        <v>0</v>
      </c>
      <c r="M109" s="2">
        <v>0</v>
      </c>
      <c r="N109" s="2">
        <v>0</v>
      </c>
      <c r="O109" s="2">
        <v>50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50</v>
      </c>
      <c r="V109" t="s">
        <v>55</v>
      </c>
    </row>
    <row r="110" spans="1:22" hidden="1" x14ac:dyDescent="0.25">
      <c r="A110" t="s">
        <v>8329</v>
      </c>
      <c r="B110" t="s">
        <v>9359</v>
      </c>
      <c r="C110" t="s">
        <v>1</v>
      </c>
      <c r="D110" t="s">
        <v>7706</v>
      </c>
      <c r="E110" t="s">
        <v>9255</v>
      </c>
      <c r="F110" t="s">
        <v>9256</v>
      </c>
      <c r="G110">
        <v>2713</v>
      </c>
      <c r="H110">
        <v>2713</v>
      </c>
      <c r="I110">
        <v>2713</v>
      </c>
      <c r="J110">
        <v>2713</v>
      </c>
      <c r="K110">
        <v>0</v>
      </c>
      <c r="L110" s="2">
        <v>0</v>
      </c>
      <c r="M110" s="2">
        <v>0</v>
      </c>
      <c r="N110" s="2">
        <v>0</v>
      </c>
      <c r="O110" s="2">
        <v>30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30</v>
      </c>
      <c r="V110" t="s">
        <v>55</v>
      </c>
    </row>
    <row r="111" spans="1:22" hidden="1" x14ac:dyDescent="0.25">
      <c r="A111" t="s">
        <v>8329</v>
      </c>
      <c r="B111" t="s">
        <v>9359</v>
      </c>
      <c r="C111" t="s">
        <v>1</v>
      </c>
      <c r="D111" t="s">
        <v>7706</v>
      </c>
      <c r="E111" t="s">
        <v>9255</v>
      </c>
      <c r="F111" t="s">
        <v>9256</v>
      </c>
      <c r="G111">
        <v>2712</v>
      </c>
      <c r="H111">
        <v>2712</v>
      </c>
      <c r="I111">
        <v>2712</v>
      </c>
      <c r="J111">
        <v>2712</v>
      </c>
      <c r="K111">
        <v>0</v>
      </c>
      <c r="L111" s="2">
        <v>0</v>
      </c>
      <c r="M111" s="2">
        <v>0</v>
      </c>
      <c r="N111" s="2">
        <v>0</v>
      </c>
      <c r="O111" s="2">
        <v>10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10</v>
      </c>
      <c r="V111" t="s">
        <v>55</v>
      </c>
    </row>
    <row r="112" spans="1:22" hidden="1" x14ac:dyDescent="0.25">
      <c r="A112" t="s">
        <v>8329</v>
      </c>
      <c r="B112" t="s">
        <v>9359</v>
      </c>
      <c r="C112" t="s">
        <v>1</v>
      </c>
      <c r="D112" t="s">
        <v>7706</v>
      </c>
      <c r="E112" t="s">
        <v>9255</v>
      </c>
      <c r="F112" t="s">
        <v>9256</v>
      </c>
      <c r="G112">
        <v>2711</v>
      </c>
      <c r="H112">
        <v>2711</v>
      </c>
      <c r="I112">
        <v>2711</v>
      </c>
      <c r="J112">
        <v>2711</v>
      </c>
      <c r="K112">
        <v>0</v>
      </c>
      <c r="L112" s="2">
        <v>0</v>
      </c>
      <c r="M112" s="2">
        <v>0</v>
      </c>
      <c r="N112" s="2">
        <v>0</v>
      </c>
      <c r="O112" s="2">
        <v>20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20</v>
      </c>
      <c r="V112" t="s">
        <v>55</v>
      </c>
    </row>
    <row r="113" spans="1:22" hidden="1" x14ac:dyDescent="0.25">
      <c r="A113" t="s">
        <v>8329</v>
      </c>
      <c r="B113" t="s">
        <v>9359</v>
      </c>
      <c r="C113" t="s">
        <v>1</v>
      </c>
      <c r="D113" t="s">
        <v>7706</v>
      </c>
      <c r="E113" t="s">
        <v>9255</v>
      </c>
      <c r="F113" t="s">
        <v>9256</v>
      </c>
      <c r="G113">
        <v>2710</v>
      </c>
      <c r="H113">
        <v>2710</v>
      </c>
      <c r="I113">
        <v>2710</v>
      </c>
      <c r="J113">
        <v>2710</v>
      </c>
      <c r="K113">
        <v>0</v>
      </c>
      <c r="L113" s="2">
        <v>0</v>
      </c>
      <c r="M113" s="2">
        <v>0</v>
      </c>
      <c r="N113" s="2">
        <v>0</v>
      </c>
      <c r="O113" s="2">
        <v>20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20</v>
      </c>
      <c r="V113" t="s">
        <v>55</v>
      </c>
    </row>
    <row r="114" spans="1:22" hidden="1" x14ac:dyDescent="0.25">
      <c r="A114" t="s">
        <v>8329</v>
      </c>
      <c r="B114" t="s">
        <v>9359</v>
      </c>
      <c r="C114" t="s">
        <v>1</v>
      </c>
      <c r="D114" t="s">
        <v>7706</v>
      </c>
      <c r="E114" t="s">
        <v>9255</v>
      </c>
      <c r="F114" t="s">
        <v>9256</v>
      </c>
      <c r="G114">
        <v>2709</v>
      </c>
      <c r="H114">
        <v>2709</v>
      </c>
      <c r="I114">
        <v>2709</v>
      </c>
      <c r="J114">
        <v>2709</v>
      </c>
      <c r="K114">
        <v>0</v>
      </c>
      <c r="L114" s="2">
        <v>0</v>
      </c>
      <c r="M114" s="2">
        <v>0</v>
      </c>
      <c r="N114" s="2">
        <v>0</v>
      </c>
      <c r="O114" s="2">
        <v>20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20</v>
      </c>
      <c r="V114" t="s">
        <v>55</v>
      </c>
    </row>
    <row r="115" spans="1:22" hidden="1" x14ac:dyDescent="0.25">
      <c r="A115" t="s">
        <v>8329</v>
      </c>
      <c r="B115" t="s">
        <v>9359</v>
      </c>
      <c r="C115" t="s">
        <v>1</v>
      </c>
      <c r="D115" t="s">
        <v>7706</v>
      </c>
      <c r="E115" t="s">
        <v>9255</v>
      </c>
      <c r="F115" t="s">
        <v>9256</v>
      </c>
      <c r="G115">
        <v>2708</v>
      </c>
      <c r="H115">
        <v>2708</v>
      </c>
      <c r="I115">
        <v>2708</v>
      </c>
      <c r="J115">
        <v>2708</v>
      </c>
      <c r="K115">
        <v>0</v>
      </c>
      <c r="L115" s="2">
        <v>0</v>
      </c>
      <c r="M115" s="2">
        <v>0</v>
      </c>
      <c r="N115" s="2">
        <v>0</v>
      </c>
      <c r="O115" s="2">
        <v>20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20</v>
      </c>
      <c r="V115" t="s">
        <v>55</v>
      </c>
    </row>
    <row r="116" spans="1:22" hidden="1" x14ac:dyDescent="0.25">
      <c r="A116" t="s">
        <v>8329</v>
      </c>
      <c r="B116" t="s">
        <v>9359</v>
      </c>
      <c r="C116" t="s">
        <v>1</v>
      </c>
      <c r="D116" t="s">
        <v>7706</v>
      </c>
      <c r="E116" t="s">
        <v>9255</v>
      </c>
      <c r="F116" t="s">
        <v>9256</v>
      </c>
      <c r="G116">
        <v>2707</v>
      </c>
      <c r="H116">
        <v>2707</v>
      </c>
      <c r="I116">
        <v>2707</v>
      </c>
      <c r="J116">
        <v>2707</v>
      </c>
      <c r="K116">
        <v>0</v>
      </c>
      <c r="L116" s="2">
        <v>0</v>
      </c>
      <c r="M116" s="2">
        <v>0</v>
      </c>
      <c r="N116" s="2">
        <v>0</v>
      </c>
      <c r="O116" s="2">
        <v>30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30</v>
      </c>
      <c r="V116" t="s">
        <v>55</v>
      </c>
    </row>
    <row r="117" spans="1:22" hidden="1" x14ac:dyDescent="0.25">
      <c r="A117" t="s">
        <v>8329</v>
      </c>
      <c r="B117" t="s">
        <v>9359</v>
      </c>
      <c r="C117" t="s">
        <v>1</v>
      </c>
      <c r="D117" t="s">
        <v>7706</v>
      </c>
      <c r="E117" t="s">
        <v>9255</v>
      </c>
      <c r="F117" t="s">
        <v>9256</v>
      </c>
      <c r="G117">
        <v>2706</v>
      </c>
      <c r="H117">
        <v>2706</v>
      </c>
      <c r="I117">
        <v>2706</v>
      </c>
      <c r="J117">
        <v>2706</v>
      </c>
      <c r="K117">
        <v>0</v>
      </c>
      <c r="L117" s="2">
        <v>0</v>
      </c>
      <c r="M117" s="2">
        <v>0</v>
      </c>
      <c r="N117" s="2">
        <v>0</v>
      </c>
      <c r="O117" s="2">
        <v>20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20</v>
      </c>
      <c r="V117" t="s">
        <v>55</v>
      </c>
    </row>
    <row r="118" spans="1:22" hidden="1" x14ac:dyDescent="0.25">
      <c r="A118" t="s">
        <v>8329</v>
      </c>
      <c r="B118" t="s">
        <v>9359</v>
      </c>
      <c r="C118" t="s">
        <v>1</v>
      </c>
      <c r="D118" t="s">
        <v>7706</v>
      </c>
      <c r="E118" t="s">
        <v>9255</v>
      </c>
      <c r="F118" t="s">
        <v>9256</v>
      </c>
      <c r="G118">
        <v>2705</v>
      </c>
      <c r="H118">
        <v>2705</v>
      </c>
      <c r="I118">
        <v>2705</v>
      </c>
      <c r="J118">
        <v>2705</v>
      </c>
      <c r="K118">
        <v>0</v>
      </c>
      <c r="L118" s="2">
        <v>0</v>
      </c>
      <c r="M118" s="2">
        <v>0</v>
      </c>
      <c r="N118" s="2">
        <v>0</v>
      </c>
      <c r="O118" s="2">
        <v>5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5</v>
      </c>
      <c r="V118" t="s">
        <v>55</v>
      </c>
    </row>
    <row r="119" spans="1:22" hidden="1" x14ac:dyDescent="0.25">
      <c r="A119" t="s">
        <v>8329</v>
      </c>
      <c r="B119" t="s">
        <v>9359</v>
      </c>
      <c r="C119" t="s">
        <v>1</v>
      </c>
      <c r="D119" t="s">
        <v>7706</v>
      </c>
      <c r="E119" t="s">
        <v>9255</v>
      </c>
      <c r="F119" t="s">
        <v>9256</v>
      </c>
      <c r="G119">
        <v>2704</v>
      </c>
      <c r="H119">
        <v>2704</v>
      </c>
      <c r="I119">
        <v>2704</v>
      </c>
      <c r="J119">
        <v>2704</v>
      </c>
      <c r="K119">
        <v>0</v>
      </c>
      <c r="L119" s="2">
        <v>0</v>
      </c>
      <c r="M119" s="2">
        <v>0</v>
      </c>
      <c r="N119" s="2">
        <v>0</v>
      </c>
      <c r="O119" s="2">
        <v>25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25</v>
      </c>
      <c r="V119" t="s">
        <v>55</v>
      </c>
    </row>
    <row r="120" spans="1:22" hidden="1" x14ac:dyDescent="0.25">
      <c r="A120" t="s">
        <v>8329</v>
      </c>
      <c r="B120" t="s">
        <v>9359</v>
      </c>
      <c r="C120" t="s">
        <v>1</v>
      </c>
      <c r="D120" t="s">
        <v>7706</v>
      </c>
      <c r="E120" t="s">
        <v>9255</v>
      </c>
      <c r="F120" t="s">
        <v>9256</v>
      </c>
      <c r="G120">
        <v>2703</v>
      </c>
      <c r="H120">
        <v>2703</v>
      </c>
      <c r="I120">
        <v>2703</v>
      </c>
      <c r="J120">
        <v>2703</v>
      </c>
      <c r="K120">
        <v>0</v>
      </c>
      <c r="L120" s="2">
        <v>0</v>
      </c>
      <c r="M120" s="2">
        <v>0</v>
      </c>
      <c r="N120" s="2">
        <v>0</v>
      </c>
      <c r="O120" s="2">
        <v>25</v>
      </c>
      <c r="P120" s="2">
        <v>0</v>
      </c>
      <c r="Q120" s="2">
        <v>0</v>
      </c>
      <c r="R120" s="2">
        <v>0</v>
      </c>
      <c r="S120" s="2">
        <v>0</v>
      </c>
      <c r="T120" s="2">
        <v>0</v>
      </c>
      <c r="U120" s="2">
        <v>25</v>
      </c>
      <c r="V120" t="s">
        <v>55</v>
      </c>
    </row>
    <row r="121" spans="1:22" hidden="1" x14ac:dyDescent="0.25">
      <c r="A121" t="s">
        <v>8329</v>
      </c>
      <c r="B121" t="s">
        <v>9359</v>
      </c>
      <c r="C121" t="s">
        <v>1</v>
      </c>
      <c r="D121" t="s">
        <v>7706</v>
      </c>
      <c r="E121" t="s">
        <v>9255</v>
      </c>
      <c r="F121" t="s">
        <v>9256</v>
      </c>
      <c r="G121">
        <v>2702</v>
      </c>
      <c r="H121">
        <v>2702</v>
      </c>
      <c r="I121">
        <v>2702</v>
      </c>
      <c r="J121">
        <v>2702</v>
      </c>
      <c r="K121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t="s">
        <v>55</v>
      </c>
    </row>
    <row r="122" spans="1:22" hidden="1" x14ac:dyDescent="0.25">
      <c r="A122" t="s">
        <v>8329</v>
      </c>
      <c r="B122" t="s">
        <v>9358</v>
      </c>
      <c r="C122" t="s">
        <v>1</v>
      </c>
      <c r="D122" t="s">
        <v>7706</v>
      </c>
      <c r="E122" t="s">
        <v>9255</v>
      </c>
      <c r="F122" t="s">
        <v>9256</v>
      </c>
      <c r="G122">
        <v>2701</v>
      </c>
      <c r="H122">
        <v>2701</v>
      </c>
      <c r="I122">
        <v>2701</v>
      </c>
      <c r="J122">
        <v>2701</v>
      </c>
      <c r="K122">
        <v>0</v>
      </c>
      <c r="L122" s="2">
        <v>0</v>
      </c>
      <c r="M122" s="2">
        <v>0</v>
      </c>
      <c r="N122" s="2">
        <v>0</v>
      </c>
      <c r="O122" s="2">
        <v>20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20</v>
      </c>
      <c r="V122" t="s">
        <v>55</v>
      </c>
    </row>
    <row r="123" spans="1:22" hidden="1" x14ac:dyDescent="0.25">
      <c r="A123" t="s">
        <v>8329</v>
      </c>
      <c r="B123" t="s">
        <v>9358</v>
      </c>
      <c r="C123" t="s">
        <v>1</v>
      </c>
      <c r="D123" t="s">
        <v>7706</v>
      </c>
      <c r="E123" t="s">
        <v>9255</v>
      </c>
      <c r="F123" t="s">
        <v>9256</v>
      </c>
      <c r="G123">
        <v>2700</v>
      </c>
      <c r="H123">
        <v>2700</v>
      </c>
      <c r="I123">
        <v>2700</v>
      </c>
      <c r="J123">
        <v>2700</v>
      </c>
      <c r="K123">
        <v>0</v>
      </c>
      <c r="L123" s="2">
        <v>0</v>
      </c>
      <c r="M123" s="2">
        <v>0</v>
      </c>
      <c r="N123" s="2">
        <v>0</v>
      </c>
      <c r="O123" s="2">
        <v>18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18</v>
      </c>
      <c r="V123" t="s">
        <v>55</v>
      </c>
    </row>
    <row r="124" spans="1:22" hidden="1" x14ac:dyDescent="0.25">
      <c r="A124" t="s">
        <v>8329</v>
      </c>
      <c r="B124" t="s">
        <v>9358</v>
      </c>
      <c r="C124" t="s">
        <v>1</v>
      </c>
      <c r="D124" t="s">
        <v>7706</v>
      </c>
      <c r="E124" t="s">
        <v>9255</v>
      </c>
      <c r="F124" t="s">
        <v>9256</v>
      </c>
      <c r="G124">
        <v>2699</v>
      </c>
      <c r="H124">
        <v>2699</v>
      </c>
      <c r="I124">
        <v>2699</v>
      </c>
      <c r="J124">
        <v>2699</v>
      </c>
      <c r="K124">
        <v>0</v>
      </c>
      <c r="L124" s="2">
        <v>0</v>
      </c>
      <c r="M124" s="2">
        <v>0</v>
      </c>
      <c r="N124" s="2">
        <v>0</v>
      </c>
      <c r="O124" s="2">
        <v>6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6</v>
      </c>
      <c r="V124" t="s">
        <v>55</v>
      </c>
    </row>
    <row r="125" spans="1:22" hidden="1" x14ac:dyDescent="0.25">
      <c r="A125" t="s">
        <v>8329</v>
      </c>
      <c r="B125" t="s">
        <v>9358</v>
      </c>
      <c r="C125" t="s">
        <v>1</v>
      </c>
      <c r="D125" t="s">
        <v>7706</v>
      </c>
      <c r="E125" t="s">
        <v>9255</v>
      </c>
      <c r="F125" t="s">
        <v>9256</v>
      </c>
      <c r="G125">
        <v>2698</v>
      </c>
      <c r="H125">
        <v>2698</v>
      </c>
      <c r="I125">
        <v>2698</v>
      </c>
      <c r="J125">
        <v>2698</v>
      </c>
      <c r="K125">
        <v>0</v>
      </c>
      <c r="L125" s="2">
        <v>0</v>
      </c>
      <c r="M125" s="2">
        <v>0</v>
      </c>
      <c r="N125" s="2">
        <v>0</v>
      </c>
      <c r="O125" s="2">
        <v>20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20</v>
      </c>
      <c r="V125" t="s">
        <v>55</v>
      </c>
    </row>
    <row r="126" spans="1:22" hidden="1" x14ac:dyDescent="0.25">
      <c r="A126" t="s">
        <v>8329</v>
      </c>
      <c r="B126" t="s">
        <v>9358</v>
      </c>
      <c r="C126" t="s">
        <v>1</v>
      </c>
      <c r="D126" t="s">
        <v>7706</v>
      </c>
      <c r="E126" t="s">
        <v>9255</v>
      </c>
      <c r="F126" t="s">
        <v>9256</v>
      </c>
      <c r="G126">
        <v>2697</v>
      </c>
      <c r="H126">
        <v>2697</v>
      </c>
      <c r="I126">
        <v>2697</v>
      </c>
      <c r="J126">
        <v>2697</v>
      </c>
      <c r="K126">
        <v>0</v>
      </c>
      <c r="L126" s="2">
        <v>0</v>
      </c>
      <c r="M126" s="2">
        <v>0</v>
      </c>
      <c r="N126" s="2">
        <v>0</v>
      </c>
      <c r="O126" s="2">
        <v>30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30</v>
      </c>
      <c r="V126" t="s">
        <v>55</v>
      </c>
    </row>
    <row r="127" spans="1:22" hidden="1" x14ac:dyDescent="0.25">
      <c r="A127" t="s">
        <v>8329</v>
      </c>
      <c r="B127" t="s">
        <v>9358</v>
      </c>
      <c r="C127" t="s">
        <v>1</v>
      </c>
      <c r="D127" t="s">
        <v>7706</v>
      </c>
      <c r="E127" t="s">
        <v>9255</v>
      </c>
      <c r="F127" t="s">
        <v>9256</v>
      </c>
      <c r="G127">
        <v>2696</v>
      </c>
      <c r="H127">
        <v>2696</v>
      </c>
      <c r="I127">
        <v>2696</v>
      </c>
      <c r="J127">
        <v>2696</v>
      </c>
      <c r="K127">
        <v>0</v>
      </c>
      <c r="L127" s="2">
        <v>0</v>
      </c>
      <c r="M127" s="2">
        <v>0</v>
      </c>
      <c r="N127" s="2">
        <v>0</v>
      </c>
      <c r="O127" s="2">
        <v>55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55</v>
      </c>
      <c r="V127" t="s">
        <v>55</v>
      </c>
    </row>
    <row r="128" spans="1:22" hidden="1" x14ac:dyDescent="0.25">
      <c r="A128" t="s">
        <v>8329</v>
      </c>
      <c r="B128" t="s">
        <v>9358</v>
      </c>
      <c r="C128" t="s">
        <v>1</v>
      </c>
      <c r="D128" t="s">
        <v>7706</v>
      </c>
      <c r="E128" t="s">
        <v>9255</v>
      </c>
      <c r="F128" t="s">
        <v>9256</v>
      </c>
      <c r="G128">
        <v>2695</v>
      </c>
      <c r="H128">
        <v>2695</v>
      </c>
      <c r="I128">
        <v>2695</v>
      </c>
      <c r="J128">
        <v>2695</v>
      </c>
      <c r="K128">
        <v>0</v>
      </c>
      <c r="L128" s="2">
        <v>0</v>
      </c>
      <c r="M128" s="2">
        <v>0</v>
      </c>
      <c r="N128" s="2">
        <v>0</v>
      </c>
      <c r="O128" s="2">
        <v>15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15</v>
      </c>
      <c r="V128" t="s">
        <v>55</v>
      </c>
    </row>
    <row r="129" spans="1:22" hidden="1" x14ac:dyDescent="0.25">
      <c r="A129" t="s">
        <v>8329</v>
      </c>
      <c r="B129" t="s">
        <v>9358</v>
      </c>
      <c r="C129" t="s">
        <v>1</v>
      </c>
      <c r="D129" t="s">
        <v>7706</v>
      </c>
      <c r="E129" t="s">
        <v>9255</v>
      </c>
      <c r="F129" t="s">
        <v>9256</v>
      </c>
      <c r="G129">
        <v>2694</v>
      </c>
      <c r="H129">
        <v>2694</v>
      </c>
      <c r="I129">
        <v>2694</v>
      </c>
      <c r="J129">
        <v>2694</v>
      </c>
      <c r="K129">
        <v>0</v>
      </c>
      <c r="L129" s="2">
        <v>0</v>
      </c>
      <c r="M129" s="2">
        <v>0</v>
      </c>
      <c r="N129" s="2">
        <v>0</v>
      </c>
      <c r="O129" s="2">
        <v>10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10</v>
      </c>
      <c r="V129" t="s">
        <v>55</v>
      </c>
    </row>
    <row r="130" spans="1:22" hidden="1" x14ac:dyDescent="0.25">
      <c r="A130" t="s">
        <v>8329</v>
      </c>
      <c r="B130" t="s">
        <v>9358</v>
      </c>
      <c r="C130" t="s">
        <v>1</v>
      </c>
      <c r="D130" t="s">
        <v>7706</v>
      </c>
      <c r="E130" t="s">
        <v>9255</v>
      </c>
      <c r="F130" t="s">
        <v>9256</v>
      </c>
      <c r="G130">
        <v>2693</v>
      </c>
      <c r="H130">
        <v>2693</v>
      </c>
      <c r="I130">
        <v>2693</v>
      </c>
      <c r="J130">
        <v>2693</v>
      </c>
      <c r="K130">
        <v>0</v>
      </c>
      <c r="L130" s="2">
        <v>0</v>
      </c>
      <c r="M130" s="2">
        <v>0</v>
      </c>
      <c r="N130" s="2">
        <v>0</v>
      </c>
      <c r="O130" s="2">
        <v>10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10</v>
      </c>
      <c r="V130" t="s">
        <v>55</v>
      </c>
    </row>
    <row r="131" spans="1:22" hidden="1" x14ac:dyDescent="0.25">
      <c r="A131" t="s">
        <v>8329</v>
      </c>
      <c r="B131" t="s">
        <v>9358</v>
      </c>
      <c r="C131" t="s">
        <v>1</v>
      </c>
      <c r="D131" t="s">
        <v>7706</v>
      </c>
      <c r="E131" t="s">
        <v>9255</v>
      </c>
      <c r="F131" t="s">
        <v>9256</v>
      </c>
      <c r="G131">
        <v>2692</v>
      </c>
      <c r="H131">
        <v>2692</v>
      </c>
      <c r="I131">
        <v>2692</v>
      </c>
      <c r="J131">
        <v>2692</v>
      </c>
      <c r="K131">
        <v>0</v>
      </c>
      <c r="L131" s="2">
        <v>0</v>
      </c>
      <c r="M131" s="2">
        <v>0</v>
      </c>
      <c r="N131" s="2">
        <v>0</v>
      </c>
      <c r="O131" s="2">
        <v>40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40</v>
      </c>
      <c r="V131" t="s">
        <v>55</v>
      </c>
    </row>
    <row r="132" spans="1:22" hidden="1" x14ac:dyDescent="0.25">
      <c r="A132" t="s">
        <v>8329</v>
      </c>
      <c r="B132" t="s">
        <v>9357</v>
      </c>
      <c r="C132" t="s">
        <v>1</v>
      </c>
      <c r="D132" t="s">
        <v>7706</v>
      </c>
      <c r="E132" t="s">
        <v>9255</v>
      </c>
      <c r="F132" t="s">
        <v>9256</v>
      </c>
      <c r="G132">
        <v>2691</v>
      </c>
      <c r="H132">
        <v>2691</v>
      </c>
      <c r="I132">
        <v>2691</v>
      </c>
      <c r="J132">
        <v>2691</v>
      </c>
      <c r="K132">
        <v>0</v>
      </c>
      <c r="L132" s="2">
        <v>0</v>
      </c>
      <c r="M132" s="2">
        <v>0</v>
      </c>
      <c r="N132" s="2">
        <v>0</v>
      </c>
      <c r="O132" s="2">
        <v>30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30</v>
      </c>
      <c r="V132" t="s">
        <v>55</v>
      </c>
    </row>
    <row r="133" spans="1:22" hidden="1" x14ac:dyDescent="0.25">
      <c r="A133" t="s">
        <v>8329</v>
      </c>
      <c r="B133" t="s">
        <v>9357</v>
      </c>
      <c r="C133" t="s">
        <v>1</v>
      </c>
      <c r="D133" t="s">
        <v>7706</v>
      </c>
      <c r="E133" t="s">
        <v>9255</v>
      </c>
      <c r="F133" t="s">
        <v>9256</v>
      </c>
      <c r="G133">
        <v>2690</v>
      </c>
      <c r="H133">
        <v>2690</v>
      </c>
      <c r="I133">
        <v>2690</v>
      </c>
      <c r="J133">
        <v>2690</v>
      </c>
      <c r="K133">
        <v>0</v>
      </c>
      <c r="L133" s="2">
        <v>0</v>
      </c>
      <c r="M133" s="2">
        <v>0</v>
      </c>
      <c r="N133" s="2">
        <v>0</v>
      </c>
      <c r="O133" s="2">
        <v>25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25</v>
      </c>
      <c r="V133" t="s">
        <v>55</v>
      </c>
    </row>
    <row r="134" spans="1:22" hidden="1" x14ac:dyDescent="0.25">
      <c r="A134" t="s">
        <v>8329</v>
      </c>
      <c r="B134" t="s">
        <v>9357</v>
      </c>
      <c r="C134" t="s">
        <v>1</v>
      </c>
      <c r="D134" t="s">
        <v>7706</v>
      </c>
      <c r="E134" t="s">
        <v>9255</v>
      </c>
      <c r="F134" t="s">
        <v>9256</v>
      </c>
      <c r="G134">
        <v>2689</v>
      </c>
      <c r="H134">
        <v>2689</v>
      </c>
      <c r="I134">
        <v>2689</v>
      </c>
      <c r="J134">
        <v>2689</v>
      </c>
      <c r="K134">
        <v>0</v>
      </c>
      <c r="L134" s="2">
        <v>0</v>
      </c>
      <c r="M134" s="2">
        <v>0</v>
      </c>
      <c r="N134" s="2">
        <v>0</v>
      </c>
      <c r="O134" s="2">
        <v>30</v>
      </c>
      <c r="P134" s="2">
        <v>0</v>
      </c>
      <c r="Q134" s="2">
        <v>0</v>
      </c>
      <c r="R134" s="2">
        <v>0</v>
      </c>
      <c r="S134" s="2">
        <v>0</v>
      </c>
      <c r="T134" s="2">
        <v>0</v>
      </c>
      <c r="U134" s="2">
        <v>30</v>
      </c>
      <c r="V134" t="s">
        <v>55</v>
      </c>
    </row>
    <row r="135" spans="1:22" hidden="1" x14ac:dyDescent="0.25">
      <c r="A135" t="s">
        <v>8329</v>
      </c>
      <c r="B135" t="s">
        <v>9357</v>
      </c>
      <c r="C135" t="s">
        <v>1</v>
      </c>
      <c r="D135" t="s">
        <v>7706</v>
      </c>
      <c r="E135" t="s">
        <v>9255</v>
      </c>
      <c r="F135" t="s">
        <v>9256</v>
      </c>
      <c r="G135">
        <v>2688</v>
      </c>
      <c r="H135">
        <v>2688</v>
      </c>
      <c r="I135">
        <v>2688</v>
      </c>
      <c r="J135">
        <v>2688</v>
      </c>
      <c r="K135">
        <v>0</v>
      </c>
      <c r="L135" s="2">
        <v>0</v>
      </c>
      <c r="M135" s="2">
        <v>0</v>
      </c>
      <c r="N135" s="2">
        <v>0</v>
      </c>
      <c r="O135" s="2">
        <v>22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22</v>
      </c>
      <c r="V135" t="s">
        <v>55</v>
      </c>
    </row>
    <row r="136" spans="1:22" hidden="1" x14ac:dyDescent="0.25">
      <c r="A136" t="s">
        <v>8329</v>
      </c>
      <c r="B136" t="s">
        <v>9357</v>
      </c>
      <c r="C136" t="s">
        <v>1</v>
      </c>
      <c r="D136" t="s">
        <v>7706</v>
      </c>
      <c r="E136" t="s">
        <v>9255</v>
      </c>
      <c r="F136" t="s">
        <v>9256</v>
      </c>
      <c r="G136">
        <v>2687</v>
      </c>
      <c r="H136">
        <v>2687</v>
      </c>
      <c r="I136">
        <v>2687</v>
      </c>
      <c r="J136">
        <v>2687</v>
      </c>
      <c r="K136">
        <v>0</v>
      </c>
      <c r="L136" s="2">
        <v>0</v>
      </c>
      <c r="M136" s="2">
        <v>0</v>
      </c>
      <c r="N136" s="2">
        <v>0</v>
      </c>
      <c r="O136" s="2">
        <v>25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25</v>
      </c>
      <c r="V136" t="s">
        <v>55</v>
      </c>
    </row>
    <row r="137" spans="1:22" hidden="1" x14ac:dyDescent="0.25">
      <c r="A137" t="s">
        <v>8329</v>
      </c>
      <c r="B137" t="s">
        <v>9357</v>
      </c>
      <c r="C137" t="s">
        <v>1</v>
      </c>
      <c r="D137" t="s">
        <v>7706</v>
      </c>
      <c r="E137" t="s">
        <v>9255</v>
      </c>
      <c r="F137" t="s">
        <v>9256</v>
      </c>
      <c r="G137">
        <v>2686</v>
      </c>
      <c r="H137">
        <v>2686</v>
      </c>
      <c r="I137">
        <v>2686</v>
      </c>
      <c r="J137">
        <v>2686</v>
      </c>
      <c r="K137">
        <v>0</v>
      </c>
      <c r="L137" s="2">
        <v>0</v>
      </c>
      <c r="M137" s="2">
        <v>0</v>
      </c>
      <c r="N137" s="2">
        <v>0</v>
      </c>
      <c r="O137" s="2">
        <v>8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8</v>
      </c>
      <c r="V137" t="s">
        <v>55</v>
      </c>
    </row>
    <row r="138" spans="1:22" hidden="1" x14ac:dyDescent="0.25">
      <c r="A138" t="s">
        <v>8329</v>
      </c>
      <c r="B138" t="s">
        <v>9357</v>
      </c>
      <c r="C138" t="s">
        <v>1</v>
      </c>
      <c r="D138" t="s">
        <v>7706</v>
      </c>
      <c r="E138" t="s">
        <v>9255</v>
      </c>
      <c r="F138" t="s">
        <v>9256</v>
      </c>
      <c r="G138">
        <v>2685</v>
      </c>
      <c r="H138">
        <v>2685</v>
      </c>
      <c r="I138">
        <v>2685</v>
      </c>
      <c r="J138">
        <v>2685</v>
      </c>
      <c r="K138">
        <v>0</v>
      </c>
      <c r="L138" s="2">
        <v>0</v>
      </c>
      <c r="M138" s="2">
        <v>0</v>
      </c>
      <c r="N138" s="2">
        <v>0</v>
      </c>
      <c r="O138" s="2">
        <v>10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10</v>
      </c>
      <c r="V138" t="s">
        <v>55</v>
      </c>
    </row>
    <row r="139" spans="1:22" hidden="1" x14ac:dyDescent="0.25">
      <c r="A139" t="s">
        <v>8329</v>
      </c>
      <c r="B139" t="s">
        <v>9357</v>
      </c>
      <c r="C139" t="s">
        <v>1</v>
      </c>
      <c r="D139" t="s">
        <v>7706</v>
      </c>
      <c r="E139" t="s">
        <v>9255</v>
      </c>
      <c r="F139" t="s">
        <v>9256</v>
      </c>
      <c r="G139">
        <v>2684</v>
      </c>
      <c r="H139">
        <v>2684</v>
      </c>
      <c r="I139">
        <v>2684</v>
      </c>
      <c r="J139">
        <v>2684</v>
      </c>
      <c r="K139">
        <v>0</v>
      </c>
      <c r="L139" s="2">
        <v>0</v>
      </c>
      <c r="M139" s="2">
        <v>0</v>
      </c>
      <c r="N139" s="2">
        <v>0</v>
      </c>
      <c r="O139" s="2">
        <v>15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15</v>
      </c>
      <c r="V139" t="s">
        <v>55</v>
      </c>
    </row>
    <row r="140" spans="1:22" hidden="1" x14ac:dyDescent="0.25">
      <c r="A140" t="s">
        <v>8329</v>
      </c>
      <c r="B140" t="s">
        <v>9357</v>
      </c>
      <c r="C140" t="s">
        <v>1</v>
      </c>
      <c r="D140" t="s">
        <v>7706</v>
      </c>
      <c r="E140" t="s">
        <v>9255</v>
      </c>
      <c r="F140" t="s">
        <v>9256</v>
      </c>
      <c r="G140">
        <v>2683</v>
      </c>
      <c r="H140">
        <v>2683</v>
      </c>
      <c r="I140">
        <v>2683</v>
      </c>
      <c r="J140">
        <v>2683</v>
      </c>
      <c r="K140">
        <v>0</v>
      </c>
      <c r="L140" s="2">
        <v>0</v>
      </c>
      <c r="M140" s="2">
        <v>0</v>
      </c>
      <c r="N140" s="2">
        <v>0</v>
      </c>
      <c r="O140" s="2">
        <v>30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30</v>
      </c>
      <c r="V140" t="s">
        <v>55</v>
      </c>
    </row>
    <row r="141" spans="1:22" hidden="1" x14ac:dyDescent="0.25">
      <c r="A141" t="s">
        <v>8329</v>
      </c>
      <c r="B141" t="s">
        <v>9357</v>
      </c>
      <c r="C141" t="s">
        <v>1</v>
      </c>
      <c r="D141" t="s">
        <v>7706</v>
      </c>
      <c r="E141" t="s">
        <v>9255</v>
      </c>
      <c r="F141" t="s">
        <v>9256</v>
      </c>
      <c r="G141">
        <v>2682</v>
      </c>
      <c r="H141">
        <v>2682</v>
      </c>
      <c r="I141">
        <v>2682</v>
      </c>
      <c r="J141">
        <v>2682</v>
      </c>
      <c r="K141">
        <v>0</v>
      </c>
      <c r="L141" s="2">
        <v>0</v>
      </c>
      <c r="M141" s="2">
        <v>0</v>
      </c>
      <c r="N141" s="2">
        <v>0</v>
      </c>
      <c r="O141" s="2">
        <v>20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20</v>
      </c>
      <c r="V141" t="s">
        <v>55</v>
      </c>
    </row>
    <row r="142" spans="1:22" hidden="1" x14ac:dyDescent="0.25">
      <c r="A142" t="s">
        <v>8329</v>
      </c>
      <c r="B142" t="s">
        <v>9357</v>
      </c>
      <c r="C142" t="s">
        <v>1</v>
      </c>
      <c r="D142" t="s">
        <v>7706</v>
      </c>
      <c r="E142" t="s">
        <v>9255</v>
      </c>
      <c r="F142" t="s">
        <v>9256</v>
      </c>
      <c r="G142">
        <v>2681</v>
      </c>
      <c r="H142">
        <v>2681</v>
      </c>
      <c r="I142">
        <v>2681</v>
      </c>
      <c r="J142">
        <v>2681</v>
      </c>
      <c r="K142">
        <v>0</v>
      </c>
      <c r="L142" s="2">
        <v>0</v>
      </c>
      <c r="M142" s="2">
        <v>0</v>
      </c>
      <c r="N142" s="2">
        <v>0</v>
      </c>
      <c r="O142" s="2">
        <v>10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10</v>
      </c>
      <c r="V142" t="s">
        <v>55</v>
      </c>
    </row>
    <row r="143" spans="1:22" hidden="1" x14ac:dyDescent="0.25">
      <c r="A143" t="s">
        <v>8329</v>
      </c>
      <c r="B143" t="s">
        <v>9357</v>
      </c>
      <c r="C143" t="s">
        <v>1</v>
      </c>
      <c r="D143" t="s">
        <v>7706</v>
      </c>
      <c r="E143" t="s">
        <v>9255</v>
      </c>
      <c r="F143" t="s">
        <v>9256</v>
      </c>
      <c r="G143">
        <v>2680</v>
      </c>
      <c r="H143">
        <v>2680</v>
      </c>
      <c r="I143">
        <v>2680</v>
      </c>
      <c r="J143">
        <v>2680</v>
      </c>
      <c r="K143">
        <v>0</v>
      </c>
      <c r="L143" s="2">
        <v>0</v>
      </c>
      <c r="M143" s="2">
        <v>0</v>
      </c>
      <c r="N143" s="2">
        <v>0</v>
      </c>
      <c r="O143" s="2">
        <v>30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30</v>
      </c>
      <c r="V143" t="s">
        <v>55</v>
      </c>
    </row>
    <row r="144" spans="1:22" hidden="1" x14ac:dyDescent="0.25">
      <c r="A144" t="s">
        <v>8329</v>
      </c>
      <c r="B144" t="s">
        <v>9357</v>
      </c>
      <c r="C144" t="s">
        <v>1</v>
      </c>
      <c r="D144" t="s">
        <v>7706</v>
      </c>
      <c r="E144" t="s">
        <v>9255</v>
      </c>
      <c r="F144" t="s">
        <v>9256</v>
      </c>
      <c r="G144">
        <v>2679</v>
      </c>
      <c r="H144">
        <v>2679</v>
      </c>
      <c r="I144">
        <v>2679</v>
      </c>
      <c r="J144">
        <v>2679</v>
      </c>
      <c r="K144">
        <v>0</v>
      </c>
      <c r="L144" s="2">
        <v>0</v>
      </c>
      <c r="M144" s="2">
        <v>0</v>
      </c>
      <c r="N144" s="2">
        <v>0</v>
      </c>
      <c r="O144" s="2">
        <v>12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12</v>
      </c>
      <c r="V144" t="s">
        <v>55</v>
      </c>
    </row>
    <row r="145" spans="1:22" hidden="1" x14ac:dyDescent="0.25">
      <c r="A145" t="s">
        <v>8329</v>
      </c>
      <c r="B145" t="s">
        <v>9356</v>
      </c>
      <c r="C145" t="s">
        <v>1</v>
      </c>
      <c r="D145" t="s">
        <v>7706</v>
      </c>
      <c r="E145" t="s">
        <v>9255</v>
      </c>
      <c r="F145" t="s">
        <v>9256</v>
      </c>
      <c r="G145">
        <v>2678</v>
      </c>
      <c r="H145">
        <v>2678</v>
      </c>
      <c r="I145">
        <v>2678</v>
      </c>
      <c r="J145">
        <v>2678</v>
      </c>
      <c r="K145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t="s">
        <v>55</v>
      </c>
    </row>
    <row r="146" spans="1:22" hidden="1" x14ac:dyDescent="0.25">
      <c r="A146" t="s">
        <v>8329</v>
      </c>
      <c r="B146" t="s">
        <v>9356</v>
      </c>
      <c r="C146" t="s">
        <v>1</v>
      </c>
      <c r="D146" t="s">
        <v>7706</v>
      </c>
      <c r="E146" t="s">
        <v>9255</v>
      </c>
      <c r="F146" t="s">
        <v>9256</v>
      </c>
      <c r="G146">
        <v>2677</v>
      </c>
      <c r="H146">
        <v>2677</v>
      </c>
      <c r="I146">
        <v>2677</v>
      </c>
      <c r="J146">
        <v>2677</v>
      </c>
      <c r="K146">
        <v>0</v>
      </c>
      <c r="L146" s="2">
        <v>0</v>
      </c>
      <c r="M146" s="2">
        <v>0</v>
      </c>
      <c r="N146" s="2">
        <v>0</v>
      </c>
      <c r="O146" s="2">
        <v>10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10</v>
      </c>
      <c r="V146" t="s">
        <v>55</v>
      </c>
    </row>
    <row r="147" spans="1:22" hidden="1" x14ac:dyDescent="0.25">
      <c r="A147" t="s">
        <v>8329</v>
      </c>
      <c r="B147" t="s">
        <v>9356</v>
      </c>
      <c r="C147" t="s">
        <v>1</v>
      </c>
      <c r="D147" t="s">
        <v>7706</v>
      </c>
      <c r="E147" t="s">
        <v>9255</v>
      </c>
      <c r="F147" t="s">
        <v>9256</v>
      </c>
      <c r="G147">
        <v>2676</v>
      </c>
      <c r="H147">
        <v>2676</v>
      </c>
      <c r="I147">
        <v>2676</v>
      </c>
      <c r="J147">
        <v>2676</v>
      </c>
      <c r="K147">
        <v>0</v>
      </c>
      <c r="L147" s="2">
        <v>0</v>
      </c>
      <c r="M147" s="2">
        <v>0</v>
      </c>
      <c r="N147" s="2">
        <v>0</v>
      </c>
      <c r="O147" s="2">
        <v>20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20</v>
      </c>
      <c r="V147" t="s">
        <v>55</v>
      </c>
    </row>
    <row r="148" spans="1:22" hidden="1" x14ac:dyDescent="0.25">
      <c r="A148" t="s">
        <v>8329</v>
      </c>
      <c r="B148" t="s">
        <v>9356</v>
      </c>
      <c r="C148" t="s">
        <v>1</v>
      </c>
      <c r="D148" t="s">
        <v>7706</v>
      </c>
      <c r="E148" t="s">
        <v>9255</v>
      </c>
      <c r="F148" t="s">
        <v>9256</v>
      </c>
      <c r="G148">
        <v>2675</v>
      </c>
      <c r="H148">
        <v>2675</v>
      </c>
      <c r="I148">
        <v>2675</v>
      </c>
      <c r="J148">
        <v>2675</v>
      </c>
      <c r="K148">
        <v>0</v>
      </c>
      <c r="L148" s="2">
        <v>0</v>
      </c>
      <c r="M148" s="2">
        <v>0</v>
      </c>
      <c r="N148" s="2">
        <v>0</v>
      </c>
      <c r="O148" s="2">
        <v>20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20</v>
      </c>
      <c r="V148" t="s">
        <v>55</v>
      </c>
    </row>
    <row r="149" spans="1:22" hidden="1" x14ac:dyDescent="0.25">
      <c r="A149" t="s">
        <v>8329</v>
      </c>
      <c r="B149" t="s">
        <v>9356</v>
      </c>
      <c r="C149" t="s">
        <v>1</v>
      </c>
      <c r="D149" t="s">
        <v>7706</v>
      </c>
      <c r="E149" t="s">
        <v>9255</v>
      </c>
      <c r="F149" t="s">
        <v>9256</v>
      </c>
      <c r="G149">
        <v>2674</v>
      </c>
      <c r="H149">
        <v>2674</v>
      </c>
      <c r="I149">
        <v>2674</v>
      </c>
      <c r="J149">
        <v>2674</v>
      </c>
      <c r="K149">
        <v>0</v>
      </c>
      <c r="L149" s="2">
        <v>0</v>
      </c>
      <c r="M149" s="2">
        <v>0</v>
      </c>
      <c r="N149" s="2">
        <v>0</v>
      </c>
      <c r="O149" s="2">
        <v>30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30</v>
      </c>
      <c r="V149" t="s">
        <v>55</v>
      </c>
    </row>
    <row r="150" spans="1:22" hidden="1" x14ac:dyDescent="0.25">
      <c r="A150" t="s">
        <v>8329</v>
      </c>
      <c r="B150" t="s">
        <v>9356</v>
      </c>
      <c r="C150" t="s">
        <v>1</v>
      </c>
      <c r="D150" t="s">
        <v>7706</v>
      </c>
      <c r="E150" t="s">
        <v>9255</v>
      </c>
      <c r="F150" t="s">
        <v>9256</v>
      </c>
      <c r="G150">
        <v>2673</v>
      </c>
      <c r="H150">
        <v>2673</v>
      </c>
      <c r="I150">
        <v>2673</v>
      </c>
      <c r="J150">
        <v>2673</v>
      </c>
      <c r="K150">
        <v>0</v>
      </c>
      <c r="L150" s="2">
        <v>0</v>
      </c>
      <c r="M150" s="2">
        <v>0</v>
      </c>
      <c r="N150" s="2">
        <v>0</v>
      </c>
      <c r="O150" s="2">
        <v>27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27</v>
      </c>
      <c r="V150" t="s">
        <v>55</v>
      </c>
    </row>
    <row r="151" spans="1:22" hidden="1" x14ac:dyDescent="0.25">
      <c r="A151" t="s">
        <v>8329</v>
      </c>
      <c r="B151" t="s">
        <v>9356</v>
      </c>
      <c r="C151" t="s">
        <v>1</v>
      </c>
      <c r="D151" t="s">
        <v>7706</v>
      </c>
      <c r="E151" t="s">
        <v>9255</v>
      </c>
      <c r="F151" t="s">
        <v>9256</v>
      </c>
      <c r="G151">
        <v>2672</v>
      </c>
      <c r="H151">
        <v>2672</v>
      </c>
      <c r="I151">
        <v>2672</v>
      </c>
      <c r="J151">
        <v>2672</v>
      </c>
      <c r="K151">
        <v>0</v>
      </c>
      <c r="L151" s="2">
        <v>0</v>
      </c>
      <c r="M151" s="2">
        <v>0</v>
      </c>
      <c r="N151" s="2">
        <v>0</v>
      </c>
      <c r="O151" s="2">
        <v>20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20</v>
      </c>
      <c r="V151" t="s">
        <v>55</v>
      </c>
    </row>
    <row r="152" spans="1:22" hidden="1" x14ac:dyDescent="0.25">
      <c r="A152" t="s">
        <v>8329</v>
      </c>
      <c r="B152" t="s">
        <v>9356</v>
      </c>
      <c r="C152" t="s">
        <v>1</v>
      </c>
      <c r="D152" t="s">
        <v>7706</v>
      </c>
      <c r="E152" t="s">
        <v>9255</v>
      </c>
      <c r="F152" t="s">
        <v>9256</v>
      </c>
      <c r="G152">
        <v>2671</v>
      </c>
      <c r="H152">
        <v>2671</v>
      </c>
      <c r="I152">
        <v>2671</v>
      </c>
      <c r="J152">
        <v>2671</v>
      </c>
      <c r="K152">
        <v>0</v>
      </c>
      <c r="L152" s="2">
        <v>0</v>
      </c>
      <c r="M152" s="2">
        <v>0</v>
      </c>
      <c r="N152" s="2">
        <v>0</v>
      </c>
      <c r="O152" s="2">
        <v>20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20</v>
      </c>
      <c r="V152" t="s">
        <v>55</v>
      </c>
    </row>
    <row r="153" spans="1:22" hidden="1" x14ac:dyDescent="0.25">
      <c r="A153" t="s">
        <v>8329</v>
      </c>
      <c r="B153" t="s">
        <v>9356</v>
      </c>
      <c r="C153" t="s">
        <v>1</v>
      </c>
      <c r="D153" t="s">
        <v>7706</v>
      </c>
      <c r="E153" t="s">
        <v>9255</v>
      </c>
      <c r="F153" t="s">
        <v>9256</v>
      </c>
      <c r="G153">
        <v>2670</v>
      </c>
      <c r="H153">
        <v>2670</v>
      </c>
      <c r="I153">
        <v>2670</v>
      </c>
      <c r="J153">
        <v>2670</v>
      </c>
      <c r="K153">
        <v>0</v>
      </c>
      <c r="L153" s="2">
        <v>0</v>
      </c>
      <c r="M153" s="2">
        <v>0</v>
      </c>
      <c r="N153" s="2">
        <v>0</v>
      </c>
      <c r="O153" s="2">
        <v>38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38</v>
      </c>
      <c r="V153" t="s">
        <v>55</v>
      </c>
    </row>
    <row r="154" spans="1:22" hidden="1" x14ac:dyDescent="0.25">
      <c r="A154" t="s">
        <v>8329</v>
      </c>
      <c r="B154" t="s">
        <v>9356</v>
      </c>
      <c r="C154" t="s">
        <v>1</v>
      </c>
      <c r="D154" t="s">
        <v>7706</v>
      </c>
      <c r="E154" t="s">
        <v>9255</v>
      </c>
      <c r="F154" t="s">
        <v>9256</v>
      </c>
      <c r="G154">
        <v>2669</v>
      </c>
      <c r="H154">
        <v>2669</v>
      </c>
      <c r="I154">
        <v>2669</v>
      </c>
      <c r="J154">
        <v>2669</v>
      </c>
      <c r="K154">
        <v>0</v>
      </c>
      <c r="L154" s="2">
        <v>0</v>
      </c>
      <c r="M154" s="2">
        <v>0</v>
      </c>
      <c r="N154" s="2">
        <v>0</v>
      </c>
      <c r="O154" s="2">
        <v>10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10</v>
      </c>
      <c r="V154" t="s">
        <v>55</v>
      </c>
    </row>
    <row r="155" spans="1:22" hidden="1" x14ac:dyDescent="0.25">
      <c r="A155" t="s">
        <v>8329</v>
      </c>
      <c r="B155" t="s">
        <v>9356</v>
      </c>
      <c r="C155" t="s">
        <v>1</v>
      </c>
      <c r="D155" t="s">
        <v>7706</v>
      </c>
      <c r="E155" t="s">
        <v>9255</v>
      </c>
      <c r="F155" t="s">
        <v>9256</v>
      </c>
      <c r="G155">
        <v>2668</v>
      </c>
      <c r="H155">
        <v>2668</v>
      </c>
      <c r="I155">
        <v>2668</v>
      </c>
      <c r="J155">
        <v>2668</v>
      </c>
      <c r="K155">
        <v>0</v>
      </c>
      <c r="L155" s="2">
        <v>0</v>
      </c>
      <c r="M155" s="2">
        <v>0</v>
      </c>
      <c r="N155" s="2">
        <v>0</v>
      </c>
      <c r="O155" s="2">
        <v>25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25</v>
      </c>
      <c r="V155" t="s">
        <v>55</v>
      </c>
    </row>
    <row r="156" spans="1:22" hidden="1" x14ac:dyDescent="0.25">
      <c r="A156" t="s">
        <v>8329</v>
      </c>
      <c r="B156" t="s">
        <v>9356</v>
      </c>
      <c r="C156" t="s">
        <v>1</v>
      </c>
      <c r="D156" t="s">
        <v>7706</v>
      </c>
      <c r="E156" t="s">
        <v>9255</v>
      </c>
      <c r="F156" t="s">
        <v>9256</v>
      </c>
      <c r="G156">
        <v>2667</v>
      </c>
      <c r="H156">
        <v>2667</v>
      </c>
      <c r="I156">
        <v>2667</v>
      </c>
      <c r="J156">
        <v>2667</v>
      </c>
      <c r="K156">
        <v>0</v>
      </c>
      <c r="L156" s="2">
        <v>0</v>
      </c>
      <c r="M156" s="2">
        <v>0</v>
      </c>
      <c r="N156" s="2">
        <v>0</v>
      </c>
      <c r="O156" s="2">
        <v>25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25</v>
      </c>
      <c r="V156" t="s">
        <v>55</v>
      </c>
    </row>
    <row r="157" spans="1:22" hidden="1" x14ac:dyDescent="0.25">
      <c r="A157" t="s">
        <v>8329</v>
      </c>
      <c r="B157" t="s">
        <v>9356</v>
      </c>
      <c r="C157" t="s">
        <v>1</v>
      </c>
      <c r="D157" t="s">
        <v>7706</v>
      </c>
      <c r="E157" t="s">
        <v>9255</v>
      </c>
      <c r="F157" t="s">
        <v>9256</v>
      </c>
      <c r="G157">
        <v>2666</v>
      </c>
      <c r="H157">
        <v>2666</v>
      </c>
      <c r="I157">
        <v>2666</v>
      </c>
      <c r="J157">
        <v>2666</v>
      </c>
      <c r="K157">
        <v>0</v>
      </c>
      <c r="L157" s="2">
        <v>0</v>
      </c>
      <c r="M157" s="2">
        <v>0</v>
      </c>
      <c r="N157" s="2">
        <v>0</v>
      </c>
      <c r="O157" s="2">
        <v>10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10</v>
      </c>
      <c r="V157" t="s">
        <v>55</v>
      </c>
    </row>
    <row r="158" spans="1:22" hidden="1" x14ac:dyDescent="0.25">
      <c r="A158" t="s">
        <v>8329</v>
      </c>
      <c r="B158" t="s">
        <v>9356</v>
      </c>
      <c r="C158" t="s">
        <v>1</v>
      </c>
      <c r="D158" t="s">
        <v>7706</v>
      </c>
      <c r="E158" t="s">
        <v>9255</v>
      </c>
      <c r="F158" t="s">
        <v>9256</v>
      </c>
      <c r="G158">
        <v>2665</v>
      </c>
      <c r="H158">
        <v>2665</v>
      </c>
      <c r="I158">
        <v>2665</v>
      </c>
      <c r="J158">
        <v>2665</v>
      </c>
      <c r="K158">
        <v>0</v>
      </c>
      <c r="L158" s="2">
        <v>0</v>
      </c>
      <c r="M158" s="2">
        <v>0</v>
      </c>
      <c r="N158" s="2">
        <v>0</v>
      </c>
      <c r="O158" s="2">
        <v>20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20</v>
      </c>
      <c r="V158" t="s">
        <v>55</v>
      </c>
    </row>
    <row r="159" spans="1:22" hidden="1" x14ac:dyDescent="0.25">
      <c r="A159" t="s">
        <v>8329</v>
      </c>
      <c r="B159" t="s">
        <v>9356</v>
      </c>
      <c r="C159" t="s">
        <v>1</v>
      </c>
      <c r="D159" t="s">
        <v>7706</v>
      </c>
      <c r="E159" t="s">
        <v>9255</v>
      </c>
      <c r="F159" t="s">
        <v>9256</v>
      </c>
      <c r="G159">
        <v>2664</v>
      </c>
      <c r="H159">
        <v>2664</v>
      </c>
      <c r="I159">
        <v>2664</v>
      </c>
      <c r="J159">
        <v>2664</v>
      </c>
      <c r="K159">
        <v>0</v>
      </c>
      <c r="L159" s="2">
        <v>0</v>
      </c>
      <c r="M159" s="2">
        <v>0</v>
      </c>
      <c r="N159" s="2">
        <v>0</v>
      </c>
      <c r="O159" s="2">
        <v>40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40</v>
      </c>
      <c r="V159" t="s">
        <v>55</v>
      </c>
    </row>
    <row r="160" spans="1:22" hidden="1" x14ac:dyDescent="0.25">
      <c r="A160" t="s">
        <v>8329</v>
      </c>
      <c r="B160" t="s">
        <v>9356</v>
      </c>
      <c r="C160" t="s">
        <v>1</v>
      </c>
      <c r="D160" t="s">
        <v>7706</v>
      </c>
      <c r="E160" t="s">
        <v>9255</v>
      </c>
      <c r="F160" t="s">
        <v>9256</v>
      </c>
      <c r="G160">
        <v>2664</v>
      </c>
      <c r="H160">
        <v>2664</v>
      </c>
      <c r="I160">
        <v>2664</v>
      </c>
      <c r="J160">
        <v>2664</v>
      </c>
      <c r="K160">
        <v>0</v>
      </c>
      <c r="L160" s="2">
        <v>0</v>
      </c>
      <c r="M160" s="2">
        <v>0</v>
      </c>
      <c r="N160" s="2">
        <v>0</v>
      </c>
      <c r="O160" s="2">
        <v>40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40</v>
      </c>
      <c r="V160" t="s">
        <v>55</v>
      </c>
    </row>
    <row r="161" spans="1:22" hidden="1" x14ac:dyDescent="0.25">
      <c r="A161" t="s">
        <v>8329</v>
      </c>
      <c r="B161" t="s">
        <v>9356</v>
      </c>
      <c r="C161" t="s">
        <v>1</v>
      </c>
      <c r="D161" t="s">
        <v>7706</v>
      </c>
      <c r="E161" t="s">
        <v>9255</v>
      </c>
      <c r="F161" t="s">
        <v>9256</v>
      </c>
      <c r="G161">
        <v>2663</v>
      </c>
      <c r="H161">
        <v>2663</v>
      </c>
      <c r="I161">
        <v>2663</v>
      </c>
      <c r="J161">
        <v>2663</v>
      </c>
      <c r="K161">
        <v>0</v>
      </c>
      <c r="L161" s="2">
        <v>0</v>
      </c>
      <c r="M161" s="2">
        <v>0</v>
      </c>
      <c r="N161" s="2">
        <v>0</v>
      </c>
      <c r="O161" s="2">
        <v>35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35</v>
      </c>
      <c r="V161" t="s">
        <v>55</v>
      </c>
    </row>
    <row r="162" spans="1:22" hidden="1" x14ac:dyDescent="0.25">
      <c r="A162" t="s">
        <v>8329</v>
      </c>
      <c r="B162" t="s">
        <v>9356</v>
      </c>
      <c r="C162" t="s">
        <v>1</v>
      </c>
      <c r="D162" t="s">
        <v>7706</v>
      </c>
      <c r="E162" t="s">
        <v>9255</v>
      </c>
      <c r="F162" t="s">
        <v>9256</v>
      </c>
      <c r="G162">
        <v>2662</v>
      </c>
      <c r="H162">
        <v>2662</v>
      </c>
      <c r="I162">
        <v>2662</v>
      </c>
      <c r="J162">
        <v>2662</v>
      </c>
      <c r="K162">
        <v>0</v>
      </c>
      <c r="L162" s="2">
        <v>0</v>
      </c>
      <c r="M162" s="2">
        <v>0</v>
      </c>
      <c r="N162" s="2">
        <v>0</v>
      </c>
      <c r="O162" s="2">
        <v>8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8</v>
      </c>
      <c r="V162" t="s">
        <v>55</v>
      </c>
    </row>
    <row r="163" spans="1:22" hidden="1" x14ac:dyDescent="0.25">
      <c r="A163" t="s">
        <v>8329</v>
      </c>
      <c r="B163" t="s">
        <v>9356</v>
      </c>
      <c r="C163" t="s">
        <v>1</v>
      </c>
      <c r="D163" t="s">
        <v>7706</v>
      </c>
      <c r="E163" t="s">
        <v>9255</v>
      </c>
      <c r="F163" t="s">
        <v>9256</v>
      </c>
      <c r="G163">
        <v>2661</v>
      </c>
      <c r="H163">
        <v>2661</v>
      </c>
      <c r="I163">
        <v>2661</v>
      </c>
      <c r="J163">
        <v>2661</v>
      </c>
      <c r="K163">
        <v>0</v>
      </c>
      <c r="L163" s="2">
        <v>0</v>
      </c>
      <c r="M163" s="2">
        <v>0</v>
      </c>
      <c r="N163" s="2">
        <v>0</v>
      </c>
      <c r="O163" s="2">
        <v>10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10</v>
      </c>
      <c r="V163" t="s">
        <v>55</v>
      </c>
    </row>
    <row r="164" spans="1:22" hidden="1" x14ac:dyDescent="0.25">
      <c r="A164" t="s">
        <v>8329</v>
      </c>
      <c r="B164" t="s">
        <v>9356</v>
      </c>
      <c r="C164" t="s">
        <v>1</v>
      </c>
      <c r="D164" t="s">
        <v>7706</v>
      </c>
      <c r="E164" t="s">
        <v>9255</v>
      </c>
      <c r="F164" t="s">
        <v>9256</v>
      </c>
      <c r="G164">
        <v>2660</v>
      </c>
      <c r="H164">
        <v>2660</v>
      </c>
      <c r="I164">
        <v>2660</v>
      </c>
      <c r="J164">
        <v>2660</v>
      </c>
      <c r="K164">
        <v>0</v>
      </c>
      <c r="L164" s="2">
        <v>0</v>
      </c>
      <c r="M164" s="2">
        <v>0</v>
      </c>
      <c r="N164" s="2">
        <v>0</v>
      </c>
      <c r="O164" s="2">
        <v>25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25</v>
      </c>
      <c r="V164" t="s">
        <v>55</v>
      </c>
    </row>
    <row r="165" spans="1:22" hidden="1" x14ac:dyDescent="0.25">
      <c r="A165" t="s">
        <v>8329</v>
      </c>
      <c r="B165" t="s">
        <v>9356</v>
      </c>
      <c r="C165" t="s">
        <v>1</v>
      </c>
      <c r="D165" t="s">
        <v>7706</v>
      </c>
      <c r="E165" t="s">
        <v>9255</v>
      </c>
      <c r="F165" t="s">
        <v>9256</v>
      </c>
      <c r="G165">
        <v>2659</v>
      </c>
      <c r="H165">
        <v>2659</v>
      </c>
      <c r="I165">
        <v>2659</v>
      </c>
      <c r="J165">
        <v>2659</v>
      </c>
      <c r="K165">
        <v>0</v>
      </c>
      <c r="L165" s="2">
        <v>0</v>
      </c>
      <c r="M165" s="2">
        <v>0</v>
      </c>
      <c r="N165" s="2">
        <v>0</v>
      </c>
      <c r="O165" s="2">
        <v>20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20</v>
      </c>
      <c r="V165" t="s">
        <v>55</v>
      </c>
    </row>
    <row r="166" spans="1:22" hidden="1" x14ac:dyDescent="0.25">
      <c r="A166" t="s">
        <v>8329</v>
      </c>
      <c r="B166" t="s">
        <v>9356</v>
      </c>
      <c r="C166" t="s">
        <v>1</v>
      </c>
      <c r="D166" t="s">
        <v>7706</v>
      </c>
      <c r="E166" t="s">
        <v>9255</v>
      </c>
      <c r="F166" t="s">
        <v>9256</v>
      </c>
      <c r="G166">
        <v>2658</v>
      </c>
      <c r="H166">
        <v>2658</v>
      </c>
      <c r="I166">
        <v>2658</v>
      </c>
      <c r="J166">
        <v>2658</v>
      </c>
      <c r="K166">
        <v>0</v>
      </c>
      <c r="L166" s="2">
        <v>0</v>
      </c>
      <c r="M166" s="2">
        <v>0</v>
      </c>
      <c r="N166" s="2">
        <v>0</v>
      </c>
      <c r="O166" s="2">
        <v>22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22</v>
      </c>
      <c r="V166" t="s">
        <v>55</v>
      </c>
    </row>
    <row r="167" spans="1:22" hidden="1" x14ac:dyDescent="0.25">
      <c r="A167" t="s">
        <v>8329</v>
      </c>
      <c r="B167" t="s">
        <v>9356</v>
      </c>
      <c r="C167" t="s">
        <v>1</v>
      </c>
      <c r="D167" t="s">
        <v>7706</v>
      </c>
      <c r="E167" t="s">
        <v>9255</v>
      </c>
      <c r="F167" t="s">
        <v>9256</v>
      </c>
      <c r="G167">
        <v>2657</v>
      </c>
      <c r="H167">
        <v>2657</v>
      </c>
      <c r="I167">
        <v>2657</v>
      </c>
      <c r="J167">
        <v>2657</v>
      </c>
      <c r="K167">
        <v>0</v>
      </c>
      <c r="L167" s="2">
        <v>0</v>
      </c>
      <c r="M167" s="2">
        <v>0</v>
      </c>
      <c r="N167" s="2">
        <v>0</v>
      </c>
      <c r="O167" s="2">
        <v>40</v>
      </c>
      <c r="P167" s="2">
        <v>0</v>
      </c>
      <c r="Q167" s="2">
        <v>0</v>
      </c>
      <c r="R167" s="2">
        <v>0</v>
      </c>
      <c r="S167" s="2">
        <v>0</v>
      </c>
      <c r="T167" s="2">
        <v>0</v>
      </c>
      <c r="U167" s="2">
        <v>40</v>
      </c>
      <c r="V167" t="s">
        <v>55</v>
      </c>
    </row>
    <row r="168" spans="1:22" hidden="1" x14ac:dyDescent="0.25">
      <c r="A168" t="s">
        <v>8329</v>
      </c>
      <c r="B168" t="s">
        <v>9356</v>
      </c>
      <c r="C168" t="s">
        <v>1</v>
      </c>
      <c r="D168" t="s">
        <v>7706</v>
      </c>
      <c r="E168" t="s">
        <v>9255</v>
      </c>
      <c r="F168" t="s">
        <v>9256</v>
      </c>
      <c r="G168">
        <v>2656</v>
      </c>
      <c r="H168">
        <v>2656</v>
      </c>
      <c r="I168">
        <v>2656</v>
      </c>
      <c r="J168">
        <v>2656</v>
      </c>
      <c r="K168">
        <v>0</v>
      </c>
      <c r="L168" s="2">
        <v>0</v>
      </c>
      <c r="M168" s="2">
        <v>0</v>
      </c>
      <c r="N168" s="2">
        <v>0</v>
      </c>
      <c r="O168" s="2">
        <v>15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15</v>
      </c>
      <c r="V168" t="s">
        <v>55</v>
      </c>
    </row>
    <row r="169" spans="1:22" hidden="1" x14ac:dyDescent="0.25">
      <c r="A169" t="s">
        <v>8329</v>
      </c>
      <c r="B169" t="s">
        <v>9356</v>
      </c>
      <c r="C169" t="s">
        <v>1</v>
      </c>
      <c r="D169" t="s">
        <v>7706</v>
      </c>
      <c r="E169" t="s">
        <v>9255</v>
      </c>
      <c r="F169" t="s">
        <v>9256</v>
      </c>
      <c r="G169">
        <v>2655</v>
      </c>
      <c r="H169">
        <v>2655</v>
      </c>
      <c r="I169">
        <v>2655</v>
      </c>
      <c r="J169">
        <v>2655</v>
      </c>
      <c r="K169">
        <v>0</v>
      </c>
      <c r="L169" s="2">
        <v>0</v>
      </c>
      <c r="M169" s="2">
        <v>0</v>
      </c>
      <c r="N169" s="2">
        <v>0</v>
      </c>
      <c r="O169" s="2">
        <v>27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27</v>
      </c>
      <c r="V169" t="s">
        <v>55</v>
      </c>
    </row>
    <row r="170" spans="1:22" hidden="1" x14ac:dyDescent="0.25">
      <c r="A170" t="s">
        <v>8329</v>
      </c>
      <c r="B170" t="s">
        <v>9356</v>
      </c>
      <c r="C170" t="s">
        <v>1</v>
      </c>
      <c r="D170" t="s">
        <v>7706</v>
      </c>
      <c r="E170" t="s">
        <v>9255</v>
      </c>
      <c r="F170" t="s">
        <v>9256</v>
      </c>
      <c r="G170">
        <v>2654</v>
      </c>
      <c r="H170">
        <v>2654</v>
      </c>
      <c r="I170">
        <v>2654</v>
      </c>
      <c r="J170">
        <v>2654</v>
      </c>
      <c r="K170">
        <v>0</v>
      </c>
      <c r="L170" s="2">
        <v>0</v>
      </c>
      <c r="M170" s="2">
        <v>0</v>
      </c>
      <c r="N170" s="2">
        <v>0</v>
      </c>
      <c r="O170" s="2">
        <v>20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20</v>
      </c>
      <c r="V170" t="s">
        <v>55</v>
      </c>
    </row>
    <row r="171" spans="1:22" hidden="1" x14ac:dyDescent="0.25">
      <c r="A171" t="s">
        <v>8329</v>
      </c>
      <c r="B171" t="s">
        <v>9356</v>
      </c>
      <c r="C171" t="s">
        <v>1</v>
      </c>
      <c r="D171" t="s">
        <v>7706</v>
      </c>
      <c r="E171" t="s">
        <v>9255</v>
      </c>
      <c r="F171" t="s">
        <v>9256</v>
      </c>
      <c r="G171">
        <v>2653</v>
      </c>
      <c r="H171">
        <v>2653</v>
      </c>
      <c r="I171">
        <v>2653</v>
      </c>
      <c r="J171">
        <v>2653</v>
      </c>
      <c r="K171">
        <v>0</v>
      </c>
      <c r="L171" s="2">
        <v>0</v>
      </c>
      <c r="M171" s="2">
        <v>0</v>
      </c>
      <c r="N171" s="2">
        <v>0</v>
      </c>
      <c r="O171" s="2">
        <v>18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18</v>
      </c>
      <c r="V171" t="s">
        <v>55</v>
      </c>
    </row>
    <row r="172" spans="1:22" hidden="1" x14ac:dyDescent="0.25">
      <c r="A172" t="s">
        <v>8329</v>
      </c>
      <c r="B172" t="s">
        <v>9356</v>
      </c>
      <c r="C172" t="s">
        <v>1</v>
      </c>
      <c r="D172" t="s">
        <v>7706</v>
      </c>
      <c r="E172" t="s">
        <v>9255</v>
      </c>
      <c r="F172" t="s">
        <v>9256</v>
      </c>
      <c r="G172">
        <v>2652</v>
      </c>
      <c r="H172">
        <v>2652</v>
      </c>
      <c r="I172">
        <v>2652</v>
      </c>
      <c r="J172">
        <v>2652</v>
      </c>
      <c r="K172">
        <v>0</v>
      </c>
      <c r="L172" s="2">
        <v>0</v>
      </c>
      <c r="M172" s="2">
        <v>0</v>
      </c>
      <c r="N172" s="2">
        <v>0</v>
      </c>
      <c r="O172" s="2">
        <v>15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15</v>
      </c>
      <c r="V172" t="s">
        <v>55</v>
      </c>
    </row>
    <row r="173" spans="1:22" hidden="1" x14ac:dyDescent="0.25">
      <c r="A173" t="s">
        <v>8329</v>
      </c>
      <c r="B173" t="s">
        <v>9355</v>
      </c>
      <c r="C173" t="s">
        <v>1</v>
      </c>
      <c r="D173" t="s">
        <v>7706</v>
      </c>
      <c r="E173" t="s">
        <v>9255</v>
      </c>
      <c r="F173" t="s">
        <v>9256</v>
      </c>
      <c r="G173">
        <v>2651</v>
      </c>
      <c r="H173">
        <v>2651</v>
      </c>
      <c r="I173">
        <v>2651</v>
      </c>
      <c r="J173">
        <v>2651</v>
      </c>
      <c r="K173">
        <v>0</v>
      </c>
      <c r="L173" s="2">
        <v>0</v>
      </c>
      <c r="M173" s="2">
        <v>0</v>
      </c>
      <c r="N173" s="2">
        <v>0</v>
      </c>
      <c r="O173" s="2">
        <v>20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20</v>
      </c>
      <c r="V173" t="s">
        <v>55</v>
      </c>
    </row>
    <row r="174" spans="1:22" hidden="1" x14ac:dyDescent="0.25">
      <c r="A174" t="s">
        <v>8329</v>
      </c>
      <c r="B174" t="s">
        <v>9354</v>
      </c>
      <c r="C174" t="s">
        <v>1</v>
      </c>
      <c r="D174" t="s">
        <v>7706</v>
      </c>
      <c r="E174" t="s">
        <v>9255</v>
      </c>
      <c r="F174" t="s">
        <v>9256</v>
      </c>
      <c r="G174">
        <v>2650</v>
      </c>
      <c r="H174">
        <v>2650</v>
      </c>
      <c r="I174">
        <v>2650</v>
      </c>
      <c r="J174">
        <v>2650</v>
      </c>
      <c r="K174">
        <v>0</v>
      </c>
      <c r="L174" s="2">
        <v>0</v>
      </c>
      <c r="M174" s="2">
        <v>0</v>
      </c>
      <c r="N174" s="2">
        <v>0</v>
      </c>
      <c r="O174" s="2">
        <v>33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33</v>
      </c>
      <c r="V174" t="s">
        <v>55</v>
      </c>
    </row>
    <row r="175" spans="1:22" hidden="1" x14ac:dyDescent="0.25">
      <c r="A175" t="s">
        <v>8329</v>
      </c>
      <c r="B175" t="s">
        <v>9354</v>
      </c>
      <c r="C175" t="s">
        <v>1</v>
      </c>
      <c r="D175" t="s">
        <v>7706</v>
      </c>
      <c r="E175" t="s">
        <v>9255</v>
      </c>
      <c r="F175" t="s">
        <v>9256</v>
      </c>
      <c r="G175">
        <v>2649</v>
      </c>
      <c r="H175">
        <v>2649</v>
      </c>
      <c r="I175">
        <v>2649</v>
      </c>
      <c r="J175">
        <v>2649</v>
      </c>
      <c r="K175">
        <v>0</v>
      </c>
      <c r="L175" s="2">
        <v>0</v>
      </c>
      <c r="M175" s="2">
        <v>0</v>
      </c>
      <c r="N175" s="2">
        <v>0</v>
      </c>
      <c r="O175" s="2">
        <v>25</v>
      </c>
      <c r="P175" s="2">
        <v>0</v>
      </c>
      <c r="Q175" s="2">
        <v>0</v>
      </c>
      <c r="R175" s="2">
        <v>0</v>
      </c>
      <c r="S175" s="2">
        <v>0</v>
      </c>
      <c r="T175" s="2">
        <v>0</v>
      </c>
      <c r="U175" s="2">
        <v>25</v>
      </c>
      <c r="V175" t="s">
        <v>55</v>
      </c>
    </row>
    <row r="176" spans="1:22" hidden="1" x14ac:dyDescent="0.25">
      <c r="A176" t="s">
        <v>8329</v>
      </c>
      <c r="B176" t="s">
        <v>9354</v>
      </c>
      <c r="C176" t="s">
        <v>1</v>
      </c>
      <c r="D176" t="s">
        <v>7706</v>
      </c>
      <c r="E176" t="s">
        <v>9255</v>
      </c>
      <c r="F176" t="s">
        <v>9256</v>
      </c>
      <c r="G176">
        <v>2648</v>
      </c>
      <c r="H176">
        <v>2648</v>
      </c>
      <c r="I176">
        <v>2648</v>
      </c>
      <c r="J176">
        <v>2648</v>
      </c>
      <c r="K176">
        <v>0</v>
      </c>
      <c r="L176" s="2">
        <v>0</v>
      </c>
      <c r="M176" s="2">
        <v>0</v>
      </c>
      <c r="N176" s="2">
        <v>0</v>
      </c>
      <c r="O176" s="2">
        <v>20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20</v>
      </c>
      <c r="V176" t="s">
        <v>55</v>
      </c>
    </row>
    <row r="177" spans="1:22" hidden="1" x14ac:dyDescent="0.25">
      <c r="A177" t="s">
        <v>8329</v>
      </c>
      <c r="B177" t="s">
        <v>9354</v>
      </c>
      <c r="C177" t="s">
        <v>1</v>
      </c>
      <c r="D177" t="s">
        <v>7706</v>
      </c>
      <c r="E177" t="s">
        <v>9255</v>
      </c>
      <c r="F177" t="s">
        <v>9256</v>
      </c>
      <c r="G177">
        <v>2647</v>
      </c>
      <c r="H177">
        <v>2647</v>
      </c>
      <c r="I177">
        <v>2647</v>
      </c>
      <c r="J177">
        <v>2647</v>
      </c>
      <c r="K177">
        <v>0</v>
      </c>
      <c r="L177" s="2">
        <v>0</v>
      </c>
      <c r="M177" s="2">
        <v>0</v>
      </c>
      <c r="N177" s="2">
        <v>0</v>
      </c>
      <c r="O177" s="2">
        <v>18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18</v>
      </c>
      <c r="V177" t="s">
        <v>55</v>
      </c>
    </row>
    <row r="178" spans="1:22" hidden="1" x14ac:dyDescent="0.25">
      <c r="A178" t="s">
        <v>8329</v>
      </c>
      <c r="B178" t="s">
        <v>9354</v>
      </c>
      <c r="C178" t="s">
        <v>1</v>
      </c>
      <c r="D178" t="s">
        <v>7706</v>
      </c>
      <c r="E178" t="s">
        <v>9255</v>
      </c>
      <c r="F178" t="s">
        <v>9256</v>
      </c>
      <c r="G178">
        <v>2646</v>
      </c>
      <c r="H178">
        <v>2646</v>
      </c>
      <c r="I178">
        <v>2646</v>
      </c>
      <c r="J178">
        <v>2646</v>
      </c>
      <c r="K178">
        <v>0</v>
      </c>
      <c r="L178" s="2">
        <v>0</v>
      </c>
      <c r="M178" s="2">
        <v>0</v>
      </c>
      <c r="N178" s="2">
        <v>0</v>
      </c>
      <c r="O178" s="2">
        <v>20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20</v>
      </c>
      <c r="V178" t="s">
        <v>55</v>
      </c>
    </row>
    <row r="179" spans="1:22" hidden="1" x14ac:dyDescent="0.25">
      <c r="A179" t="s">
        <v>8329</v>
      </c>
      <c r="B179" t="s">
        <v>9354</v>
      </c>
      <c r="C179" t="s">
        <v>1</v>
      </c>
      <c r="D179" t="s">
        <v>7706</v>
      </c>
      <c r="E179" t="s">
        <v>9255</v>
      </c>
      <c r="F179" t="s">
        <v>9256</v>
      </c>
      <c r="G179">
        <v>2645</v>
      </c>
      <c r="H179">
        <v>2645</v>
      </c>
      <c r="I179">
        <v>2645</v>
      </c>
      <c r="J179">
        <v>2645</v>
      </c>
      <c r="K179">
        <v>0</v>
      </c>
      <c r="L179" s="2">
        <v>0</v>
      </c>
      <c r="M179" s="2">
        <v>0</v>
      </c>
      <c r="N179" s="2">
        <v>0</v>
      </c>
      <c r="O179" s="2">
        <v>12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>
        <v>12</v>
      </c>
      <c r="V179" t="s">
        <v>55</v>
      </c>
    </row>
    <row r="180" spans="1:22" hidden="1" x14ac:dyDescent="0.25">
      <c r="A180" t="s">
        <v>8329</v>
      </c>
      <c r="B180" t="s">
        <v>9354</v>
      </c>
      <c r="C180" t="s">
        <v>1</v>
      </c>
      <c r="D180" t="s">
        <v>7706</v>
      </c>
      <c r="E180" t="s">
        <v>9255</v>
      </c>
      <c r="F180" t="s">
        <v>9256</v>
      </c>
      <c r="G180">
        <v>2644</v>
      </c>
      <c r="H180">
        <v>2644</v>
      </c>
      <c r="I180">
        <v>2644</v>
      </c>
      <c r="J180">
        <v>2644</v>
      </c>
      <c r="K180">
        <v>0</v>
      </c>
      <c r="L180" s="2">
        <v>0</v>
      </c>
      <c r="M180" s="2">
        <v>0</v>
      </c>
      <c r="N180" s="2">
        <v>0</v>
      </c>
      <c r="O180" s="2">
        <v>15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15</v>
      </c>
      <c r="V180" t="s">
        <v>55</v>
      </c>
    </row>
    <row r="181" spans="1:22" hidden="1" x14ac:dyDescent="0.25">
      <c r="A181" t="s">
        <v>8329</v>
      </c>
      <c r="B181" t="s">
        <v>9354</v>
      </c>
      <c r="C181" t="s">
        <v>1</v>
      </c>
      <c r="D181" t="s">
        <v>7706</v>
      </c>
      <c r="E181" t="s">
        <v>9255</v>
      </c>
      <c r="F181" t="s">
        <v>9256</v>
      </c>
      <c r="G181">
        <v>2643</v>
      </c>
      <c r="H181">
        <v>2643</v>
      </c>
      <c r="I181">
        <v>2643</v>
      </c>
      <c r="J181">
        <v>2643</v>
      </c>
      <c r="K181">
        <v>0</v>
      </c>
      <c r="L181" s="2">
        <v>0</v>
      </c>
      <c r="M181" s="2">
        <v>0</v>
      </c>
      <c r="N181" s="2">
        <v>0</v>
      </c>
      <c r="O181" s="2">
        <v>20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20</v>
      </c>
      <c r="V181" t="s">
        <v>55</v>
      </c>
    </row>
    <row r="182" spans="1:22" hidden="1" x14ac:dyDescent="0.25">
      <c r="A182" t="s">
        <v>8329</v>
      </c>
      <c r="B182" t="s">
        <v>9353</v>
      </c>
      <c r="C182" t="s">
        <v>1</v>
      </c>
      <c r="D182" t="s">
        <v>7706</v>
      </c>
      <c r="E182" t="s">
        <v>9255</v>
      </c>
      <c r="F182" t="s">
        <v>9256</v>
      </c>
      <c r="G182">
        <v>2642</v>
      </c>
      <c r="H182">
        <v>2642</v>
      </c>
      <c r="I182">
        <v>2642</v>
      </c>
      <c r="J182">
        <v>2642</v>
      </c>
      <c r="K182">
        <v>0</v>
      </c>
      <c r="L182" s="2">
        <v>0</v>
      </c>
      <c r="M182" s="2">
        <v>0</v>
      </c>
      <c r="N182" s="2">
        <v>0</v>
      </c>
      <c r="O182" s="2">
        <v>25</v>
      </c>
      <c r="P182" s="2">
        <v>0</v>
      </c>
      <c r="Q182" s="2">
        <v>0</v>
      </c>
      <c r="R182" s="2">
        <v>0</v>
      </c>
      <c r="S182" s="2">
        <v>0</v>
      </c>
      <c r="T182" s="2">
        <v>0</v>
      </c>
      <c r="U182" s="2">
        <v>25</v>
      </c>
      <c r="V182" t="s">
        <v>55</v>
      </c>
    </row>
    <row r="183" spans="1:22" hidden="1" x14ac:dyDescent="0.25">
      <c r="A183" t="s">
        <v>8329</v>
      </c>
      <c r="B183" t="s">
        <v>9353</v>
      </c>
      <c r="C183" t="s">
        <v>1</v>
      </c>
      <c r="D183" t="s">
        <v>7706</v>
      </c>
      <c r="E183" t="s">
        <v>9255</v>
      </c>
      <c r="F183" t="s">
        <v>9256</v>
      </c>
      <c r="G183">
        <v>2641</v>
      </c>
      <c r="H183">
        <v>2641</v>
      </c>
      <c r="I183">
        <v>2641</v>
      </c>
      <c r="J183">
        <v>2641</v>
      </c>
      <c r="K183">
        <v>0</v>
      </c>
      <c r="L183" s="2">
        <v>0</v>
      </c>
      <c r="M183" s="2">
        <v>0</v>
      </c>
      <c r="N183" s="2">
        <v>0</v>
      </c>
      <c r="O183" s="2">
        <v>25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25</v>
      </c>
      <c r="V183" t="s">
        <v>55</v>
      </c>
    </row>
    <row r="184" spans="1:22" hidden="1" x14ac:dyDescent="0.25">
      <c r="A184" t="s">
        <v>8329</v>
      </c>
      <c r="B184" t="s">
        <v>9353</v>
      </c>
      <c r="C184" t="s">
        <v>1</v>
      </c>
      <c r="D184" t="s">
        <v>7706</v>
      </c>
      <c r="E184" t="s">
        <v>9255</v>
      </c>
      <c r="F184" t="s">
        <v>9256</v>
      </c>
      <c r="G184">
        <v>2640</v>
      </c>
      <c r="H184">
        <v>2640</v>
      </c>
      <c r="I184">
        <v>2640</v>
      </c>
      <c r="J184">
        <v>2640</v>
      </c>
      <c r="K184">
        <v>0</v>
      </c>
      <c r="L184" s="2">
        <v>0</v>
      </c>
      <c r="M184" s="2">
        <v>0</v>
      </c>
      <c r="N184" s="2">
        <v>0</v>
      </c>
      <c r="O184" s="2">
        <v>15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15</v>
      </c>
      <c r="V184" t="s">
        <v>55</v>
      </c>
    </row>
    <row r="185" spans="1:22" hidden="1" x14ac:dyDescent="0.25">
      <c r="A185" t="s">
        <v>8329</v>
      </c>
      <c r="B185" t="s">
        <v>9353</v>
      </c>
      <c r="C185" t="s">
        <v>1</v>
      </c>
      <c r="D185" t="s">
        <v>7706</v>
      </c>
      <c r="E185" t="s">
        <v>9255</v>
      </c>
      <c r="F185" t="s">
        <v>9256</v>
      </c>
      <c r="G185">
        <v>2639</v>
      </c>
      <c r="H185">
        <v>2639</v>
      </c>
      <c r="I185">
        <v>2639</v>
      </c>
      <c r="J185">
        <v>2639</v>
      </c>
      <c r="K185">
        <v>0</v>
      </c>
      <c r="L185" s="2">
        <v>0</v>
      </c>
      <c r="M185" s="2">
        <v>0</v>
      </c>
      <c r="N185" s="2">
        <v>0</v>
      </c>
      <c r="O185" s="2">
        <v>10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10</v>
      </c>
      <c r="V185" t="s">
        <v>55</v>
      </c>
    </row>
    <row r="186" spans="1:22" hidden="1" x14ac:dyDescent="0.25">
      <c r="A186" t="s">
        <v>8329</v>
      </c>
      <c r="B186" t="s">
        <v>9353</v>
      </c>
      <c r="C186" t="s">
        <v>1</v>
      </c>
      <c r="D186" t="s">
        <v>7706</v>
      </c>
      <c r="E186" t="s">
        <v>9255</v>
      </c>
      <c r="F186" t="s">
        <v>9256</v>
      </c>
      <c r="G186">
        <v>2638</v>
      </c>
      <c r="H186">
        <v>2638</v>
      </c>
      <c r="I186">
        <v>2638</v>
      </c>
      <c r="J186">
        <v>2638</v>
      </c>
      <c r="K186">
        <v>0</v>
      </c>
      <c r="L186" s="2">
        <v>0</v>
      </c>
      <c r="M186" s="2">
        <v>0</v>
      </c>
      <c r="N186" s="2">
        <v>0</v>
      </c>
      <c r="O186" s="2">
        <v>20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20</v>
      </c>
      <c r="V186" t="s">
        <v>55</v>
      </c>
    </row>
    <row r="187" spans="1:22" hidden="1" x14ac:dyDescent="0.25">
      <c r="A187" t="s">
        <v>8329</v>
      </c>
      <c r="B187" t="s">
        <v>9353</v>
      </c>
      <c r="C187" t="s">
        <v>1</v>
      </c>
      <c r="D187" t="s">
        <v>7706</v>
      </c>
      <c r="E187" t="s">
        <v>9255</v>
      </c>
      <c r="F187" t="s">
        <v>9256</v>
      </c>
      <c r="G187">
        <v>2637</v>
      </c>
      <c r="H187">
        <v>2637</v>
      </c>
      <c r="I187">
        <v>2637</v>
      </c>
      <c r="J187">
        <v>2637</v>
      </c>
      <c r="K187">
        <v>0</v>
      </c>
      <c r="L187" s="2">
        <v>0</v>
      </c>
      <c r="M187" s="2">
        <v>0</v>
      </c>
      <c r="N187" s="2">
        <v>0</v>
      </c>
      <c r="O187" s="2">
        <v>45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45</v>
      </c>
      <c r="V187" t="s">
        <v>55</v>
      </c>
    </row>
    <row r="188" spans="1:22" hidden="1" x14ac:dyDescent="0.25">
      <c r="A188" t="s">
        <v>8329</v>
      </c>
      <c r="B188" t="s">
        <v>9353</v>
      </c>
      <c r="C188" t="s">
        <v>1</v>
      </c>
      <c r="D188" t="s">
        <v>7706</v>
      </c>
      <c r="E188" t="s">
        <v>9255</v>
      </c>
      <c r="F188" t="s">
        <v>9256</v>
      </c>
      <c r="G188">
        <v>2636</v>
      </c>
      <c r="H188">
        <v>2636</v>
      </c>
      <c r="I188">
        <v>2636</v>
      </c>
      <c r="J188">
        <v>2636</v>
      </c>
      <c r="K188">
        <v>0</v>
      </c>
      <c r="L188" s="2">
        <v>0</v>
      </c>
      <c r="M188" s="2">
        <v>0</v>
      </c>
      <c r="N188" s="2">
        <v>0</v>
      </c>
      <c r="O188" s="2">
        <v>15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15</v>
      </c>
      <c r="V188" t="s">
        <v>55</v>
      </c>
    </row>
    <row r="189" spans="1:22" hidden="1" x14ac:dyDescent="0.25">
      <c r="A189" t="s">
        <v>8329</v>
      </c>
      <c r="B189" t="s">
        <v>9353</v>
      </c>
      <c r="C189" t="s">
        <v>1</v>
      </c>
      <c r="D189" t="s">
        <v>7706</v>
      </c>
      <c r="E189" t="s">
        <v>9255</v>
      </c>
      <c r="F189" t="s">
        <v>9256</v>
      </c>
      <c r="G189">
        <v>2635</v>
      </c>
      <c r="H189">
        <v>2635</v>
      </c>
      <c r="I189">
        <v>2635</v>
      </c>
      <c r="J189">
        <v>2635</v>
      </c>
      <c r="K189">
        <v>0</v>
      </c>
      <c r="L189" s="2">
        <v>0</v>
      </c>
      <c r="M189" s="2">
        <v>0</v>
      </c>
      <c r="N189" s="2">
        <v>0</v>
      </c>
      <c r="O189" s="2">
        <v>20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20</v>
      </c>
      <c r="V189" t="s">
        <v>55</v>
      </c>
    </row>
    <row r="190" spans="1:22" hidden="1" x14ac:dyDescent="0.25">
      <c r="A190" t="s">
        <v>8329</v>
      </c>
      <c r="B190" t="s">
        <v>9353</v>
      </c>
      <c r="C190" t="s">
        <v>1</v>
      </c>
      <c r="D190" t="s">
        <v>7706</v>
      </c>
      <c r="E190" t="s">
        <v>9255</v>
      </c>
      <c r="F190" t="s">
        <v>9256</v>
      </c>
      <c r="G190">
        <v>2634</v>
      </c>
      <c r="H190">
        <v>2634</v>
      </c>
      <c r="I190">
        <v>2634</v>
      </c>
      <c r="J190">
        <v>2634</v>
      </c>
      <c r="K190">
        <v>0</v>
      </c>
      <c r="L190" s="2">
        <v>0</v>
      </c>
      <c r="M190" s="2">
        <v>0</v>
      </c>
      <c r="N190" s="2">
        <v>0</v>
      </c>
      <c r="O190" s="2">
        <v>20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20</v>
      </c>
      <c r="V190" t="s">
        <v>55</v>
      </c>
    </row>
    <row r="191" spans="1:22" hidden="1" x14ac:dyDescent="0.25">
      <c r="A191" t="s">
        <v>8329</v>
      </c>
      <c r="B191" t="s">
        <v>9353</v>
      </c>
      <c r="C191" t="s">
        <v>1</v>
      </c>
      <c r="D191" t="s">
        <v>7706</v>
      </c>
      <c r="E191" t="s">
        <v>9255</v>
      </c>
      <c r="F191" t="s">
        <v>9256</v>
      </c>
      <c r="G191">
        <v>2633</v>
      </c>
      <c r="H191">
        <v>2633</v>
      </c>
      <c r="I191">
        <v>2633</v>
      </c>
      <c r="J191">
        <v>2633</v>
      </c>
      <c r="K191">
        <v>0</v>
      </c>
      <c r="L191" s="2">
        <v>0</v>
      </c>
      <c r="M191" s="2">
        <v>0</v>
      </c>
      <c r="N191" s="2">
        <v>0</v>
      </c>
      <c r="O191" s="2">
        <v>53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53</v>
      </c>
      <c r="V191" t="s">
        <v>55</v>
      </c>
    </row>
    <row r="192" spans="1:22" hidden="1" x14ac:dyDescent="0.25">
      <c r="A192" t="s">
        <v>8329</v>
      </c>
      <c r="B192" t="s">
        <v>9353</v>
      </c>
      <c r="C192" t="s">
        <v>1</v>
      </c>
      <c r="D192" t="s">
        <v>7706</v>
      </c>
      <c r="E192" t="s">
        <v>9255</v>
      </c>
      <c r="F192" t="s">
        <v>9256</v>
      </c>
      <c r="G192">
        <v>2632</v>
      </c>
      <c r="H192">
        <v>2632</v>
      </c>
      <c r="I192">
        <v>2632</v>
      </c>
      <c r="J192">
        <v>2632</v>
      </c>
      <c r="K192">
        <v>0</v>
      </c>
      <c r="L192" s="2">
        <v>0</v>
      </c>
      <c r="M192" s="2">
        <v>0</v>
      </c>
      <c r="N192" s="2">
        <v>0</v>
      </c>
      <c r="O192" s="2">
        <v>20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20</v>
      </c>
      <c r="V192" t="s">
        <v>55</v>
      </c>
    </row>
    <row r="193" spans="1:22" hidden="1" x14ac:dyDescent="0.25">
      <c r="A193" t="s">
        <v>8329</v>
      </c>
      <c r="B193" t="s">
        <v>9353</v>
      </c>
      <c r="C193" t="s">
        <v>1</v>
      </c>
      <c r="D193" t="s">
        <v>7706</v>
      </c>
      <c r="E193" t="s">
        <v>9255</v>
      </c>
      <c r="F193" t="s">
        <v>9256</v>
      </c>
      <c r="G193">
        <v>2631</v>
      </c>
      <c r="H193">
        <v>2631</v>
      </c>
      <c r="I193">
        <v>2631</v>
      </c>
      <c r="J193">
        <v>2631</v>
      </c>
      <c r="K193">
        <v>0</v>
      </c>
      <c r="L193" s="2">
        <v>0</v>
      </c>
      <c r="M193" s="2">
        <v>0</v>
      </c>
      <c r="N193" s="2">
        <v>0</v>
      </c>
      <c r="O193" s="2">
        <v>20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20</v>
      </c>
      <c r="V193" t="s">
        <v>55</v>
      </c>
    </row>
    <row r="194" spans="1:22" hidden="1" x14ac:dyDescent="0.25">
      <c r="A194" t="s">
        <v>8329</v>
      </c>
      <c r="B194" t="s">
        <v>9353</v>
      </c>
      <c r="C194" t="s">
        <v>1</v>
      </c>
      <c r="D194" t="s">
        <v>7706</v>
      </c>
      <c r="E194" t="s">
        <v>9255</v>
      </c>
      <c r="F194" t="s">
        <v>9256</v>
      </c>
      <c r="G194">
        <v>2630</v>
      </c>
      <c r="H194">
        <v>2630</v>
      </c>
      <c r="I194">
        <v>2630</v>
      </c>
      <c r="J194">
        <v>2630</v>
      </c>
      <c r="K194">
        <v>0</v>
      </c>
      <c r="L194" s="2">
        <v>0</v>
      </c>
      <c r="M194" s="2">
        <v>0</v>
      </c>
      <c r="N194" s="2">
        <v>0</v>
      </c>
      <c r="O194" s="2">
        <v>12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12</v>
      </c>
      <c r="V194" t="s">
        <v>55</v>
      </c>
    </row>
    <row r="195" spans="1:22" hidden="1" x14ac:dyDescent="0.25">
      <c r="A195" t="s">
        <v>8329</v>
      </c>
      <c r="B195" t="s">
        <v>9353</v>
      </c>
      <c r="C195" t="s">
        <v>1</v>
      </c>
      <c r="D195" t="s">
        <v>7706</v>
      </c>
      <c r="E195" t="s">
        <v>9255</v>
      </c>
      <c r="F195" t="s">
        <v>9256</v>
      </c>
      <c r="G195">
        <v>2629</v>
      </c>
      <c r="H195">
        <v>2629</v>
      </c>
      <c r="I195">
        <v>2629</v>
      </c>
      <c r="J195">
        <v>2629</v>
      </c>
      <c r="K195">
        <v>0</v>
      </c>
      <c r="L195" s="2">
        <v>0</v>
      </c>
      <c r="M195" s="2">
        <v>0</v>
      </c>
      <c r="N195" s="2">
        <v>0</v>
      </c>
      <c r="O195" s="2">
        <v>5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5</v>
      </c>
      <c r="V195" t="s">
        <v>55</v>
      </c>
    </row>
    <row r="196" spans="1:22" hidden="1" x14ac:dyDescent="0.25">
      <c r="A196" t="s">
        <v>8329</v>
      </c>
      <c r="B196" t="s">
        <v>9353</v>
      </c>
      <c r="C196" t="s">
        <v>1</v>
      </c>
      <c r="D196" t="s">
        <v>7706</v>
      </c>
      <c r="E196" t="s">
        <v>9255</v>
      </c>
      <c r="F196" t="s">
        <v>9256</v>
      </c>
      <c r="G196">
        <v>2628</v>
      </c>
      <c r="H196">
        <v>2628</v>
      </c>
      <c r="I196">
        <v>2628</v>
      </c>
      <c r="J196">
        <v>2628</v>
      </c>
      <c r="K196">
        <v>0</v>
      </c>
      <c r="L196" s="2">
        <v>0</v>
      </c>
      <c r="M196" s="2">
        <v>0</v>
      </c>
      <c r="N196" s="2">
        <v>0</v>
      </c>
      <c r="O196" s="2">
        <v>15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15</v>
      </c>
      <c r="V196" t="s">
        <v>55</v>
      </c>
    </row>
    <row r="197" spans="1:22" hidden="1" x14ac:dyDescent="0.25">
      <c r="A197" t="s">
        <v>8329</v>
      </c>
      <c r="B197" t="s">
        <v>9353</v>
      </c>
      <c r="C197" t="s">
        <v>1</v>
      </c>
      <c r="D197" t="s">
        <v>7706</v>
      </c>
      <c r="E197" t="s">
        <v>9255</v>
      </c>
      <c r="F197" t="s">
        <v>9256</v>
      </c>
      <c r="G197">
        <v>2627</v>
      </c>
      <c r="H197">
        <v>2627</v>
      </c>
      <c r="I197">
        <v>2627</v>
      </c>
      <c r="J197">
        <v>2627</v>
      </c>
      <c r="K197">
        <v>0</v>
      </c>
      <c r="L197" s="2">
        <v>0</v>
      </c>
      <c r="M197" s="2">
        <v>0</v>
      </c>
      <c r="N197" s="2">
        <v>0</v>
      </c>
      <c r="O197" s="2">
        <v>20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20</v>
      </c>
      <c r="V197" t="s">
        <v>55</v>
      </c>
    </row>
    <row r="198" spans="1:22" hidden="1" x14ac:dyDescent="0.25">
      <c r="A198" t="s">
        <v>8329</v>
      </c>
      <c r="B198" t="s">
        <v>9353</v>
      </c>
      <c r="C198" t="s">
        <v>1</v>
      </c>
      <c r="D198" t="s">
        <v>7706</v>
      </c>
      <c r="E198" t="s">
        <v>9255</v>
      </c>
      <c r="F198" t="s">
        <v>9256</v>
      </c>
      <c r="G198">
        <v>2626</v>
      </c>
      <c r="H198">
        <v>2626</v>
      </c>
      <c r="I198">
        <v>2626</v>
      </c>
      <c r="J198">
        <v>2626</v>
      </c>
      <c r="K198">
        <v>0</v>
      </c>
      <c r="L198" s="2">
        <v>0</v>
      </c>
      <c r="M198" s="2">
        <v>0</v>
      </c>
      <c r="N198" s="2">
        <v>0</v>
      </c>
      <c r="O198" s="2">
        <v>20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20</v>
      </c>
      <c r="V198" t="s">
        <v>55</v>
      </c>
    </row>
    <row r="199" spans="1:22" hidden="1" x14ac:dyDescent="0.25">
      <c r="A199" t="s">
        <v>8329</v>
      </c>
      <c r="B199" t="s">
        <v>9353</v>
      </c>
      <c r="C199" t="s">
        <v>1</v>
      </c>
      <c r="D199" t="s">
        <v>7706</v>
      </c>
      <c r="E199" t="s">
        <v>9255</v>
      </c>
      <c r="F199" t="s">
        <v>9256</v>
      </c>
      <c r="G199">
        <v>2625</v>
      </c>
      <c r="H199">
        <v>2625</v>
      </c>
      <c r="I199">
        <v>2625</v>
      </c>
      <c r="J199">
        <v>2625</v>
      </c>
      <c r="K199">
        <v>0</v>
      </c>
      <c r="L199" s="2">
        <v>0</v>
      </c>
      <c r="M199" s="2">
        <v>0</v>
      </c>
      <c r="N199" s="2">
        <v>0</v>
      </c>
      <c r="O199" s="2">
        <v>20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20</v>
      </c>
      <c r="V199" t="s">
        <v>55</v>
      </c>
    </row>
    <row r="200" spans="1:22" hidden="1" x14ac:dyDescent="0.25">
      <c r="A200" t="s">
        <v>8329</v>
      </c>
      <c r="B200" t="s">
        <v>9352</v>
      </c>
      <c r="C200" t="s">
        <v>1</v>
      </c>
      <c r="D200" t="s">
        <v>7706</v>
      </c>
      <c r="E200" t="s">
        <v>9255</v>
      </c>
      <c r="F200" t="s">
        <v>9256</v>
      </c>
      <c r="G200">
        <v>2624</v>
      </c>
      <c r="H200">
        <v>2624</v>
      </c>
      <c r="I200">
        <v>2624</v>
      </c>
      <c r="J200">
        <v>2624</v>
      </c>
      <c r="K200">
        <v>0</v>
      </c>
      <c r="L200" s="2">
        <v>0</v>
      </c>
      <c r="M200" s="2">
        <v>0</v>
      </c>
      <c r="N200" s="2">
        <v>0</v>
      </c>
      <c r="O200" s="2">
        <v>12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12</v>
      </c>
      <c r="V200" t="s">
        <v>55</v>
      </c>
    </row>
    <row r="201" spans="1:22" hidden="1" x14ac:dyDescent="0.25">
      <c r="A201" t="s">
        <v>8329</v>
      </c>
      <c r="B201" t="s">
        <v>9352</v>
      </c>
      <c r="C201" t="s">
        <v>1</v>
      </c>
      <c r="D201" t="s">
        <v>7706</v>
      </c>
      <c r="E201" t="s">
        <v>9255</v>
      </c>
      <c r="F201" t="s">
        <v>9256</v>
      </c>
      <c r="G201">
        <v>2623</v>
      </c>
      <c r="H201">
        <v>2623</v>
      </c>
      <c r="I201">
        <v>2623</v>
      </c>
      <c r="J201">
        <v>2623</v>
      </c>
      <c r="K201">
        <v>0</v>
      </c>
      <c r="L201" s="2">
        <v>0</v>
      </c>
      <c r="M201" s="2">
        <v>0</v>
      </c>
      <c r="N201" s="2">
        <v>0</v>
      </c>
      <c r="O201" s="2">
        <v>12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12</v>
      </c>
      <c r="V201" t="s">
        <v>55</v>
      </c>
    </row>
    <row r="202" spans="1:22" hidden="1" x14ac:dyDescent="0.25">
      <c r="A202" t="s">
        <v>8329</v>
      </c>
      <c r="B202" t="s">
        <v>9352</v>
      </c>
      <c r="C202" t="s">
        <v>1</v>
      </c>
      <c r="D202" t="s">
        <v>7706</v>
      </c>
      <c r="E202" t="s">
        <v>9255</v>
      </c>
      <c r="F202" t="s">
        <v>9256</v>
      </c>
      <c r="G202">
        <v>2622</v>
      </c>
      <c r="H202">
        <v>2622</v>
      </c>
      <c r="I202">
        <v>2622</v>
      </c>
      <c r="J202">
        <v>2622</v>
      </c>
      <c r="K202">
        <v>0</v>
      </c>
      <c r="L202" s="2">
        <v>0</v>
      </c>
      <c r="M202" s="2">
        <v>0</v>
      </c>
      <c r="N202" s="2">
        <v>0</v>
      </c>
      <c r="O202" s="2">
        <v>20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20</v>
      </c>
      <c r="V202" t="s">
        <v>55</v>
      </c>
    </row>
    <row r="203" spans="1:22" hidden="1" x14ac:dyDescent="0.25">
      <c r="A203" t="s">
        <v>8329</v>
      </c>
      <c r="B203" t="s">
        <v>9352</v>
      </c>
      <c r="C203" t="s">
        <v>1</v>
      </c>
      <c r="D203" t="s">
        <v>7706</v>
      </c>
      <c r="E203" t="s">
        <v>9255</v>
      </c>
      <c r="F203" t="s">
        <v>9256</v>
      </c>
      <c r="G203">
        <v>2621</v>
      </c>
      <c r="H203">
        <v>2621</v>
      </c>
      <c r="I203">
        <v>2621</v>
      </c>
      <c r="J203">
        <v>2621</v>
      </c>
      <c r="K203">
        <v>0</v>
      </c>
      <c r="L203" s="2">
        <v>0</v>
      </c>
      <c r="M203" s="2">
        <v>0</v>
      </c>
      <c r="N203" s="2">
        <v>0</v>
      </c>
      <c r="O203" s="2">
        <v>10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10</v>
      </c>
      <c r="V203" t="s">
        <v>55</v>
      </c>
    </row>
    <row r="204" spans="1:22" hidden="1" x14ac:dyDescent="0.25">
      <c r="A204" t="s">
        <v>8329</v>
      </c>
      <c r="B204" t="s">
        <v>9352</v>
      </c>
      <c r="C204" t="s">
        <v>1</v>
      </c>
      <c r="D204" t="s">
        <v>7706</v>
      </c>
      <c r="E204" t="s">
        <v>9255</v>
      </c>
      <c r="F204" t="s">
        <v>9256</v>
      </c>
      <c r="G204">
        <v>2620</v>
      </c>
      <c r="H204">
        <v>2620</v>
      </c>
      <c r="I204">
        <v>2620</v>
      </c>
      <c r="J204">
        <v>2620</v>
      </c>
      <c r="K204">
        <v>0</v>
      </c>
      <c r="L204" s="2">
        <v>0</v>
      </c>
      <c r="M204" s="2">
        <v>0</v>
      </c>
      <c r="N204" s="2">
        <v>0</v>
      </c>
      <c r="O204" s="2">
        <v>10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10</v>
      </c>
      <c r="V204" t="s">
        <v>55</v>
      </c>
    </row>
    <row r="205" spans="1:22" hidden="1" x14ac:dyDescent="0.25">
      <c r="A205" t="s">
        <v>8329</v>
      </c>
      <c r="B205" t="s">
        <v>9352</v>
      </c>
      <c r="C205" t="s">
        <v>1</v>
      </c>
      <c r="D205" t="s">
        <v>7706</v>
      </c>
      <c r="E205" t="s">
        <v>9255</v>
      </c>
      <c r="F205" t="s">
        <v>9256</v>
      </c>
      <c r="G205">
        <v>2619</v>
      </c>
      <c r="H205">
        <v>2619</v>
      </c>
      <c r="I205">
        <v>2619</v>
      </c>
      <c r="J205">
        <v>2619</v>
      </c>
      <c r="K205">
        <v>0</v>
      </c>
      <c r="L205" s="2">
        <v>0</v>
      </c>
      <c r="M205" s="2">
        <v>0</v>
      </c>
      <c r="N205" s="2">
        <v>0</v>
      </c>
      <c r="O205" s="2">
        <v>25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25</v>
      </c>
      <c r="V205" t="s">
        <v>55</v>
      </c>
    </row>
    <row r="206" spans="1:22" hidden="1" x14ac:dyDescent="0.25">
      <c r="A206" t="s">
        <v>8329</v>
      </c>
      <c r="B206" t="s">
        <v>9352</v>
      </c>
      <c r="C206" t="s">
        <v>1</v>
      </c>
      <c r="D206" t="s">
        <v>7706</v>
      </c>
      <c r="E206" t="s">
        <v>9255</v>
      </c>
      <c r="F206" t="s">
        <v>9256</v>
      </c>
      <c r="G206">
        <v>2618</v>
      </c>
      <c r="H206">
        <v>2618</v>
      </c>
      <c r="I206">
        <v>2618</v>
      </c>
      <c r="J206">
        <v>2618</v>
      </c>
      <c r="K206">
        <v>0</v>
      </c>
      <c r="L206" s="2">
        <v>0</v>
      </c>
      <c r="M206" s="2">
        <v>0</v>
      </c>
      <c r="N206" s="2">
        <v>0</v>
      </c>
      <c r="O206" s="2">
        <v>15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15</v>
      </c>
      <c r="V206" t="s">
        <v>55</v>
      </c>
    </row>
    <row r="207" spans="1:22" hidden="1" x14ac:dyDescent="0.25">
      <c r="A207" t="s">
        <v>8329</v>
      </c>
      <c r="B207" t="s">
        <v>9352</v>
      </c>
      <c r="C207" t="s">
        <v>1</v>
      </c>
      <c r="D207" t="s">
        <v>7706</v>
      </c>
      <c r="E207" t="s">
        <v>9255</v>
      </c>
      <c r="F207" t="s">
        <v>9256</v>
      </c>
      <c r="G207">
        <v>2617</v>
      </c>
      <c r="H207">
        <v>2617</v>
      </c>
      <c r="I207">
        <v>2617</v>
      </c>
      <c r="J207">
        <v>2617</v>
      </c>
      <c r="K207">
        <v>0</v>
      </c>
      <c r="L207" s="2">
        <v>0</v>
      </c>
      <c r="M207" s="2">
        <v>0</v>
      </c>
      <c r="N207" s="2">
        <v>0</v>
      </c>
      <c r="O207" s="2">
        <v>15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15</v>
      </c>
      <c r="V207" t="s">
        <v>55</v>
      </c>
    </row>
    <row r="208" spans="1:22" hidden="1" x14ac:dyDescent="0.25">
      <c r="A208" t="s">
        <v>8329</v>
      </c>
      <c r="B208" t="s">
        <v>9352</v>
      </c>
      <c r="C208" t="s">
        <v>1</v>
      </c>
      <c r="D208" t="s">
        <v>7706</v>
      </c>
      <c r="E208" t="s">
        <v>9255</v>
      </c>
      <c r="F208" t="s">
        <v>9256</v>
      </c>
      <c r="G208">
        <v>2616</v>
      </c>
      <c r="H208">
        <v>2616</v>
      </c>
      <c r="I208">
        <v>2616</v>
      </c>
      <c r="J208">
        <v>2616</v>
      </c>
      <c r="K208">
        <v>0</v>
      </c>
      <c r="L208" s="2">
        <v>0</v>
      </c>
      <c r="M208" s="2">
        <v>0</v>
      </c>
      <c r="N208" s="2">
        <v>0</v>
      </c>
      <c r="O208" s="2">
        <v>37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37</v>
      </c>
      <c r="V208" t="s">
        <v>55</v>
      </c>
    </row>
    <row r="209" spans="1:22" hidden="1" x14ac:dyDescent="0.25">
      <c r="A209" t="s">
        <v>8329</v>
      </c>
      <c r="B209" t="s">
        <v>9351</v>
      </c>
      <c r="C209" t="s">
        <v>1</v>
      </c>
      <c r="D209" t="s">
        <v>7706</v>
      </c>
      <c r="E209" t="s">
        <v>9255</v>
      </c>
      <c r="F209" t="s">
        <v>9256</v>
      </c>
      <c r="G209">
        <v>2615</v>
      </c>
      <c r="H209">
        <v>2615</v>
      </c>
      <c r="I209">
        <v>2615</v>
      </c>
      <c r="J209">
        <v>2615</v>
      </c>
      <c r="K209">
        <v>0</v>
      </c>
      <c r="L209" s="2">
        <v>0</v>
      </c>
      <c r="M209" s="2">
        <v>0</v>
      </c>
      <c r="N209" s="2">
        <v>0</v>
      </c>
      <c r="O209" s="2">
        <v>12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12</v>
      </c>
      <c r="V209" t="s">
        <v>55</v>
      </c>
    </row>
    <row r="210" spans="1:22" hidden="1" x14ac:dyDescent="0.25">
      <c r="A210" t="s">
        <v>8329</v>
      </c>
      <c r="B210" t="s">
        <v>9351</v>
      </c>
      <c r="C210" t="s">
        <v>1</v>
      </c>
      <c r="D210" t="s">
        <v>7706</v>
      </c>
      <c r="E210" t="s">
        <v>9255</v>
      </c>
      <c r="F210" t="s">
        <v>9256</v>
      </c>
      <c r="G210">
        <v>2614</v>
      </c>
      <c r="H210">
        <v>2614</v>
      </c>
      <c r="I210">
        <v>2614</v>
      </c>
      <c r="J210">
        <v>2614</v>
      </c>
      <c r="K210">
        <v>0</v>
      </c>
      <c r="L210" s="2">
        <v>0</v>
      </c>
      <c r="M210" s="2">
        <v>0</v>
      </c>
      <c r="N210" s="2">
        <v>0</v>
      </c>
      <c r="O210" s="2">
        <v>27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27</v>
      </c>
      <c r="V210" t="s">
        <v>55</v>
      </c>
    </row>
    <row r="211" spans="1:22" hidden="1" x14ac:dyDescent="0.25">
      <c r="A211" t="s">
        <v>8329</v>
      </c>
      <c r="B211" t="s">
        <v>9351</v>
      </c>
      <c r="C211" t="s">
        <v>1</v>
      </c>
      <c r="D211" t="s">
        <v>7706</v>
      </c>
      <c r="E211" t="s">
        <v>9255</v>
      </c>
      <c r="F211" t="s">
        <v>9256</v>
      </c>
      <c r="G211">
        <v>2613</v>
      </c>
      <c r="H211">
        <v>2613</v>
      </c>
      <c r="I211">
        <v>2613</v>
      </c>
      <c r="J211">
        <v>2613</v>
      </c>
      <c r="K211">
        <v>0</v>
      </c>
      <c r="L211" s="2">
        <v>0</v>
      </c>
      <c r="M211" s="2">
        <v>0</v>
      </c>
      <c r="N211" s="2">
        <v>0</v>
      </c>
      <c r="O211" s="2">
        <v>12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12</v>
      </c>
      <c r="V211" t="s">
        <v>55</v>
      </c>
    </row>
    <row r="212" spans="1:22" hidden="1" x14ac:dyDescent="0.25">
      <c r="A212" t="s">
        <v>8329</v>
      </c>
      <c r="B212" t="s">
        <v>9351</v>
      </c>
      <c r="C212" t="s">
        <v>1</v>
      </c>
      <c r="D212" t="s">
        <v>7706</v>
      </c>
      <c r="E212" t="s">
        <v>9255</v>
      </c>
      <c r="F212" t="s">
        <v>9256</v>
      </c>
      <c r="G212">
        <v>2612</v>
      </c>
      <c r="H212">
        <v>2612</v>
      </c>
      <c r="I212">
        <v>2612</v>
      </c>
      <c r="J212">
        <v>2612</v>
      </c>
      <c r="K212">
        <v>0</v>
      </c>
      <c r="L212" s="2">
        <v>0</v>
      </c>
      <c r="M212" s="2">
        <v>0</v>
      </c>
      <c r="N212" s="2">
        <v>0</v>
      </c>
      <c r="O212" s="2">
        <v>15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15</v>
      </c>
      <c r="V212" t="s">
        <v>55</v>
      </c>
    </row>
    <row r="213" spans="1:22" hidden="1" x14ac:dyDescent="0.25">
      <c r="A213" t="s">
        <v>8329</v>
      </c>
      <c r="B213" t="s">
        <v>9351</v>
      </c>
      <c r="C213" t="s">
        <v>1</v>
      </c>
      <c r="D213" t="s">
        <v>7706</v>
      </c>
      <c r="E213" t="s">
        <v>9255</v>
      </c>
      <c r="F213" t="s">
        <v>9256</v>
      </c>
      <c r="G213">
        <v>2611</v>
      </c>
      <c r="H213">
        <v>2611</v>
      </c>
      <c r="I213">
        <v>2611</v>
      </c>
      <c r="J213">
        <v>2611</v>
      </c>
      <c r="K213">
        <v>0</v>
      </c>
      <c r="L213" s="2">
        <v>0</v>
      </c>
      <c r="M213" s="2">
        <v>0</v>
      </c>
      <c r="N213" s="2">
        <v>0</v>
      </c>
      <c r="O213" s="2">
        <v>15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15</v>
      </c>
      <c r="V213" t="s">
        <v>55</v>
      </c>
    </row>
    <row r="214" spans="1:22" hidden="1" x14ac:dyDescent="0.25">
      <c r="A214" t="s">
        <v>8329</v>
      </c>
      <c r="B214" t="s">
        <v>9350</v>
      </c>
      <c r="C214" t="s">
        <v>1</v>
      </c>
      <c r="D214" t="s">
        <v>7706</v>
      </c>
      <c r="E214" t="s">
        <v>9255</v>
      </c>
      <c r="F214" t="s">
        <v>9256</v>
      </c>
      <c r="G214">
        <v>2610</v>
      </c>
      <c r="H214">
        <v>2610</v>
      </c>
      <c r="I214">
        <v>2610</v>
      </c>
      <c r="J214">
        <v>2610</v>
      </c>
      <c r="K214">
        <v>0</v>
      </c>
      <c r="L214" s="2">
        <v>0</v>
      </c>
      <c r="M214" s="2">
        <v>0</v>
      </c>
      <c r="N214" s="2">
        <v>0</v>
      </c>
      <c r="O214" s="2">
        <v>10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10</v>
      </c>
      <c r="V214" t="s">
        <v>55</v>
      </c>
    </row>
    <row r="215" spans="1:22" hidden="1" x14ac:dyDescent="0.25">
      <c r="A215" t="s">
        <v>8329</v>
      </c>
      <c r="B215" t="s">
        <v>9350</v>
      </c>
      <c r="C215" t="s">
        <v>1</v>
      </c>
      <c r="D215" t="s">
        <v>7706</v>
      </c>
      <c r="E215" t="s">
        <v>9255</v>
      </c>
      <c r="F215" t="s">
        <v>9256</v>
      </c>
      <c r="G215">
        <v>2609</v>
      </c>
      <c r="H215">
        <v>2609</v>
      </c>
      <c r="I215">
        <v>2609</v>
      </c>
      <c r="J215">
        <v>2609</v>
      </c>
      <c r="K215">
        <v>0</v>
      </c>
      <c r="L215" s="2">
        <v>0</v>
      </c>
      <c r="M215" s="2">
        <v>0</v>
      </c>
      <c r="N215" s="2">
        <v>0</v>
      </c>
      <c r="O215" s="2">
        <v>3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3</v>
      </c>
      <c r="V215" t="s">
        <v>55</v>
      </c>
    </row>
    <row r="216" spans="1:22" hidden="1" x14ac:dyDescent="0.25">
      <c r="A216" t="s">
        <v>8329</v>
      </c>
      <c r="B216" t="s">
        <v>9350</v>
      </c>
      <c r="C216" t="s">
        <v>1</v>
      </c>
      <c r="D216" t="s">
        <v>7706</v>
      </c>
      <c r="E216" t="s">
        <v>9255</v>
      </c>
      <c r="F216" t="s">
        <v>9256</v>
      </c>
      <c r="G216">
        <v>2608</v>
      </c>
      <c r="H216">
        <v>2608</v>
      </c>
      <c r="I216">
        <v>2608</v>
      </c>
      <c r="J216">
        <v>2608</v>
      </c>
      <c r="K216">
        <v>0</v>
      </c>
      <c r="L216" s="2">
        <v>0</v>
      </c>
      <c r="M216" s="2">
        <v>0</v>
      </c>
      <c r="N216" s="2">
        <v>0</v>
      </c>
      <c r="O216" s="2">
        <v>10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10</v>
      </c>
      <c r="V216" t="s">
        <v>55</v>
      </c>
    </row>
    <row r="217" spans="1:22" hidden="1" x14ac:dyDescent="0.25">
      <c r="A217" t="s">
        <v>8329</v>
      </c>
      <c r="B217" t="s">
        <v>9349</v>
      </c>
      <c r="C217" t="s">
        <v>1</v>
      </c>
      <c r="D217" t="s">
        <v>7706</v>
      </c>
      <c r="E217" t="s">
        <v>9255</v>
      </c>
      <c r="F217" t="s">
        <v>9256</v>
      </c>
      <c r="G217">
        <v>2607</v>
      </c>
      <c r="H217">
        <v>2607</v>
      </c>
      <c r="I217">
        <v>2607</v>
      </c>
      <c r="J217">
        <v>2607</v>
      </c>
      <c r="K217">
        <v>0</v>
      </c>
      <c r="L217" s="2">
        <v>0</v>
      </c>
      <c r="M217" s="2">
        <v>0</v>
      </c>
      <c r="N217" s="2">
        <v>0</v>
      </c>
      <c r="O217" s="2">
        <v>15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15</v>
      </c>
      <c r="V217" t="s">
        <v>55</v>
      </c>
    </row>
    <row r="218" spans="1:22" hidden="1" x14ac:dyDescent="0.25">
      <c r="A218" t="s">
        <v>8329</v>
      </c>
      <c r="B218" t="s">
        <v>9349</v>
      </c>
      <c r="C218" t="s">
        <v>1</v>
      </c>
      <c r="D218" t="s">
        <v>7706</v>
      </c>
      <c r="E218" t="s">
        <v>9255</v>
      </c>
      <c r="F218" t="s">
        <v>9256</v>
      </c>
      <c r="G218">
        <v>2606</v>
      </c>
      <c r="H218">
        <v>2606</v>
      </c>
      <c r="I218">
        <v>2606</v>
      </c>
      <c r="J218">
        <v>2606</v>
      </c>
      <c r="K218">
        <v>0</v>
      </c>
      <c r="L218" s="2">
        <v>0</v>
      </c>
      <c r="M218" s="2">
        <v>0</v>
      </c>
      <c r="N218" s="2">
        <v>0</v>
      </c>
      <c r="O218" s="2">
        <v>10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10</v>
      </c>
      <c r="V218" t="s">
        <v>55</v>
      </c>
    </row>
    <row r="219" spans="1:22" hidden="1" x14ac:dyDescent="0.25">
      <c r="A219" t="s">
        <v>8329</v>
      </c>
      <c r="B219" t="s">
        <v>9349</v>
      </c>
      <c r="C219" t="s">
        <v>1</v>
      </c>
      <c r="D219" t="s">
        <v>7706</v>
      </c>
      <c r="E219" t="s">
        <v>9255</v>
      </c>
      <c r="F219" t="s">
        <v>9256</v>
      </c>
      <c r="G219">
        <v>2605</v>
      </c>
      <c r="H219">
        <v>2605</v>
      </c>
      <c r="I219">
        <v>2605</v>
      </c>
      <c r="J219">
        <v>2605</v>
      </c>
      <c r="K219">
        <v>0</v>
      </c>
      <c r="L219" s="2">
        <v>0</v>
      </c>
      <c r="M219" s="2">
        <v>0</v>
      </c>
      <c r="N219" s="2">
        <v>0</v>
      </c>
      <c r="O219" s="2">
        <v>15</v>
      </c>
      <c r="P219" s="2">
        <v>0</v>
      </c>
      <c r="Q219" s="2">
        <v>0</v>
      </c>
      <c r="R219" s="2">
        <v>0</v>
      </c>
      <c r="S219" s="2">
        <v>0</v>
      </c>
      <c r="T219" s="2">
        <v>0</v>
      </c>
      <c r="U219" s="2">
        <v>15</v>
      </c>
      <c r="V219" t="s">
        <v>55</v>
      </c>
    </row>
    <row r="220" spans="1:22" hidden="1" x14ac:dyDescent="0.25">
      <c r="A220" t="s">
        <v>8329</v>
      </c>
      <c r="B220" t="s">
        <v>9349</v>
      </c>
      <c r="C220" t="s">
        <v>1</v>
      </c>
      <c r="D220" t="s">
        <v>7706</v>
      </c>
      <c r="E220" t="s">
        <v>9255</v>
      </c>
      <c r="F220" t="s">
        <v>9256</v>
      </c>
      <c r="G220">
        <v>2604</v>
      </c>
      <c r="H220">
        <v>2604</v>
      </c>
      <c r="I220">
        <v>2604</v>
      </c>
      <c r="J220">
        <v>2604</v>
      </c>
      <c r="K220">
        <v>0</v>
      </c>
      <c r="L220" s="2">
        <v>0</v>
      </c>
      <c r="M220" s="2">
        <v>0</v>
      </c>
      <c r="N220" s="2">
        <v>0</v>
      </c>
      <c r="O220" s="2">
        <v>40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40</v>
      </c>
      <c r="V220" t="s">
        <v>55</v>
      </c>
    </row>
    <row r="221" spans="1:22" hidden="1" x14ac:dyDescent="0.25">
      <c r="A221" t="s">
        <v>8329</v>
      </c>
      <c r="B221" t="s">
        <v>9349</v>
      </c>
      <c r="C221" t="s">
        <v>1</v>
      </c>
      <c r="D221" t="s">
        <v>7706</v>
      </c>
      <c r="E221" t="s">
        <v>9255</v>
      </c>
      <c r="F221" t="s">
        <v>9256</v>
      </c>
      <c r="G221">
        <v>2603</v>
      </c>
      <c r="H221">
        <v>2603</v>
      </c>
      <c r="I221">
        <v>2603</v>
      </c>
      <c r="J221">
        <v>2603</v>
      </c>
      <c r="K221">
        <v>0</v>
      </c>
      <c r="L221" s="2">
        <v>0</v>
      </c>
      <c r="M221" s="2">
        <v>0</v>
      </c>
      <c r="N221" s="2">
        <v>0</v>
      </c>
      <c r="O221" s="2">
        <v>8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8</v>
      </c>
      <c r="V221" t="s">
        <v>55</v>
      </c>
    </row>
    <row r="222" spans="1:22" hidden="1" x14ac:dyDescent="0.25">
      <c r="A222" t="s">
        <v>8329</v>
      </c>
      <c r="B222" t="s">
        <v>9349</v>
      </c>
      <c r="C222" t="s">
        <v>1</v>
      </c>
      <c r="D222" t="s">
        <v>7706</v>
      </c>
      <c r="E222" t="s">
        <v>9255</v>
      </c>
      <c r="F222" t="s">
        <v>9256</v>
      </c>
      <c r="G222">
        <v>2602</v>
      </c>
      <c r="H222">
        <v>2602</v>
      </c>
      <c r="I222">
        <v>2602</v>
      </c>
      <c r="J222">
        <v>2602</v>
      </c>
      <c r="K222">
        <v>0</v>
      </c>
      <c r="L222" s="2">
        <v>0</v>
      </c>
      <c r="M222" s="2">
        <v>0</v>
      </c>
      <c r="N222" s="2">
        <v>0</v>
      </c>
      <c r="O222" s="2">
        <v>15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15</v>
      </c>
      <c r="V222" t="s">
        <v>55</v>
      </c>
    </row>
    <row r="223" spans="1:22" hidden="1" x14ac:dyDescent="0.25">
      <c r="A223" t="s">
        <v>8329</v>
      </c>
      <c r="B223" t="s">
        <v>9349</v>
      </c>
      <c r="C223" t="s">
        <v>1</v>
      </c>
      <c r="D223" t="s">
        <v>7706</v>
      </c>
      <c r="E223" t="s">
        <v>9255</v>
      </c>
      <c r="F223" t="s">
        <v>9256</v>
      </c>
      <c r="G223">
        <v>2601</v>
      </c>
      <c r="H223">
        <v>2601</v>
      </c>
      <c r="I223">
        <v>2601</v>
      </c>
      <c r="J223">
        <v>2601</v>
      </c>
      <c r="K223">
        <v>0</v>
      </c>
      <c r="L223" s="2">
        <v>0</v>
      </c>
      <c r="M223" s="2">
        <v>0</v>
      </c>
      <c r="N223" s="2">
        <v>0</v>
      </c>
      <c r="O223" s="2">
        <v>20</v>
      </c>
      <c r="P223" s="2">
        <v>0</v>
      </c>
      <c r="Q223" s="2">
        <v>0</v>
      </c>
      <c r="R223" s="2">
        <v>0</v>
      </c>
      <c r="S223" s="2">
        <v>0</v>
      </c>
      <c r="T223" s="2">
        <v>0</v>
      </c>
      <c r="U223" s="2">
        <v>20</v>
      </c>
      <c r="V223" t="s">
        <v>55</v>
      </c>
    </row>
    <row r="224" spans="1:22" hidden="1" x14ac:dyDescent="0.25">
      <c r="A224" t="s">
        <v>8329</v>
      </c>
      <c r="B224" t="s">
        <v>9349</v>
      </c>
      <c r="C224" t="s">
        <v>1</v>
      </c>
      <c r="D224" t="s">
        <v>7706</v>
      </c>
      <c r="E224" t="s">
        <v>9255</v>
      </c>
      <c r="F224" t="s">
        <v>9256</v>
      </c>
      <c r="G224">
        <v>2600</v>
      </c>
      <c r="H224">
        <v>2600</v>
      </c>
      <c r="I224">
        <v>2600</v>
      </c>
      <c r="J224">
        <v>2600</v>
      </c>
      <c r="K224">
        <v>0</v>
      </c>
      <c r="L224" s="2">
        <v>0</v>
      </c>
      <c r="M224" s="2">
        <v>0</v>
      </c>
      <c r="N224" s="2">
        <v>0</v>
      </c>
      <c r="O224" s="2">
        <v>15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15</v>
      </c>
      <c r="V224" t="s">
        <v>55</v>
      </c>
    </row>
    <row r="225" spans="1:22" hidden="1" x14ac:dyDescent="0.25">
      <c r="A225" t="s">
        <v>8329</v>
      </c>
      <c r="B225" t="s">
        <v>9349</v>
      </c>
      <c r="C225" t="s">
        <v>1</v>
      </c>
      <c r="D225" t="s">
        <v>7706</v>
      </c>
      <c r="E225" t="s">
        <v>9255</v>
      </c>
      <c r="F225" t="s">
        <v>9256</v>
      </c>
      <c r="G225">
        <v>2599</v>
      </c>
      <c r="H225">
        <v>2599</v>
      </c>
      <c r="I225">
        <v>2599</v>
      </c>
      <c r="J225">
        <v>2599</v>
      </c>
      <c r="K225">
        <v>0</v>
      </c>
      <c r="L225" s="2">
        <v>0</v>
      </c>
      <c r="M225" s="2">
        <v>0</v>
      </c>
      <c r="N225" s="2">
        <v>0</v>
      </c>
      <c r="O225" s="2">
        <v>15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15</v>
      </c>
      <c r="V225" t="s">
        <v>55</v>
      </c>
    </row>
    <row r="226" spans="1:22" hidden="1" x14ac:dyDescent="0.25">
      <c r="A226" t="s">
        <v>8329</v>
      </c>
      <c r="B226" t="s">
        <v>9349</v>
      </c>
      <c r="C226" t="s">
        <v>1</v>
      </c>
      <c r="D226" t="s">
        <v>7706</v>
      </c>
      <c r="E226" t="s">
        <v>9255</v>
      </c>
      <c r="F226" t="s">
        <v>9256</v>
      </c>
      <c r="G226">
        <v>2598</v>
      </c>
      <c r="H226">
        <v>2598</v>
      </c>
      <c r="I226">
        <v>2598</v>
      </c>
      <c r="J226">
        <v>2598</v>
      </c>
      <c r="K226">
        <v>0</v>
      </c>
      <c r="L226" s="2">
        <v>0</v>
      </c>
      <c r="M226" s="2">
        <v>0</v>
      </c>
      <c r="N226" s="2">
        <v>0</v>
      </c>
      <c r="O226" s="2">
        <v>25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25</v>
      </c>
      <c r="V226" t="s">
        <v>55</v>
      </c>
    </row>
    <row r="227" spans="1:22" hidden="1" x14ac:dyDescent="0.25">
      <c r="A227" t="s">
        <v>8329</v>
      </c>
      <c r="B227" t="s">
        <v>9349</v>
      </c>
      <c r="C227" t="s">
        <v>1</v>
      </c>
      <c r="D227" t="s">
        <v>7706</v>
      </c>
      <c r="E227" t="s">
        <v>9255</v>
      </c>
      <c r="F227" t="s">
        <v>9256</v>
      </c>
      <c r="G227">
        <v>2597</v>
      </c>
      <c r="H227">
        <v>2597</v>
      </c>
      <c r="I227">
        <v>2597</v>
      </c>
      <c r="J227">
        <v>2597</v>
      </c>
      <c r="K227">
        <v>0</v>
      </c>
      <c r="L227" s="2">
        <v>0</v>
      </c>
      <c r="M227" s="2">
        <v>0</v>
      </c>
      <c r="N227" s="2">
        <v>0</v>
      </c>
      <c r="O227" s="2">
        <v>12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12</v>
      </c>
      <c r="V227" t="s">
        <v>55</v>
      </c>
    </row>
    <row r="228" spans="1:22" hidden="1" x14ac:dyDescent="0.25">
      <c r="A228" t="s">
        <v>8329</v>
      </c>
      <c r="B228" t="s">
        <v>9348</v>
      </c>
      <c r="C228" t="s">
        <v>1</v>
      </c>
      <c r="D228" t="s">
        <v>7706</v>
      </c>
      <c r="E228" t="s">
        <v>9255</v>
      </c>
      <c r="F228" t="s">
        <v>9256</v>
      </c>
      <c r="G228">
        <v>2596</v>
      </c>
      <c r="H228">
        <v>2596</v>
      </c>
      <c r="I228">
        <v>2596</v>
      </c>
      <c r="J228">
        <v>2596</v>
      </c>
      <c r="K228">
        <v>0</v>
      </c>
      <c r="L228" s="2">
        <v>0</v>
      </c>
      <c r="M228" s="2">
        <v>0</v>
      </c>
      <c r="N228" s="2">
        <v>0</v>
      </c>
      <c r="O228" s="2">
        <v>15</v>
      </c>
      <c r="P228" s="2">
        <v>0</v>
      </c>
      <c r="Q228" s="2">
        <v>0</v>
      </c>
      <c r="R228" s="2">
        <v>0</v>
      </c>
      <c r="S228" s="2">
        <v>0</v>
      </c>
      <c r="T228" s="2">
        <v>0</v>
      </c>
      <c r="U228" s="2">
        <v>15</v>
      </c>
      <c r="V228" t="s">
        <v>55</v>
      </c>
    </row>
    <row r="229" spans="1:22" hidden="1" x14ac:dyDescent="0.25">
      <c r="A229" t="s">
        <v>8329</v>
      </c>
      <c r="B229" t="s">
        <v>9348</v>
      </c>
      <c r="C229" t="s">
        <v>1</v>
      </c>
      <c r="D229" t="s">
        <v>7706</v>
      </c>
      <c r="E229" t="s">
        <v>9255</v>
      </c>
      <c r="F229" t="s">
        <v>9256</v>
      </c>
      <c r="G229">
        <v>2595</v>
      </c>
      <c r="H229">
        <v>2595</v>
      </c>
      <c r="I229">
        <v>2595</v>
      </c>
      <c r="J229">
        <v>2595</v>
      </c>
      <c r="K229">
        <v>0</v>
      </c>
      <c r="L229" s="2">
        <v>0</v>
      </c>
      <c r="M229" s="2">
        <v>0</v>
      </c>
      <c r="N229" s="2">
        <v>0</v>
      </c>
      <c r="O229" s="2">
        <v>20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20</v>
      </c>
      <c r="V229" t="s">
        <v>55</v>
      </c>
    </row>
    <row r="230" spans="1:22" hidden="1" x14ac:dyDescent="0.25">
      <c r="A230" t="s">
        <v>8329</v>
      </c>
      <c r="B230" t="s">
        <v>9348</v>
      </c>
      <c r="C230" t="s">
        <v>1</v>
      </c>
      <c r="D230" t="s">
        <v>7706</v>
      </c>
      <c r="E230" t="s">
        <v>9255</v>
      </c>
      <c r="F230" t="s">
        <v>9256</v>
      </c>
      <c r="G230">
        <v>2594</v>
      </c>
      <c r="H230">
        <v>2594</v>
      </c>
      <c r="I230">
        <v>2594</v>
      </c>
      <c r="J230">
        <v>2594</v>
      </c>
      <c r="K230">
        <v>0</v>
      </c>
      <c r="L230" s="2">
        <v>0</v>
      </c>
      <c r="M230" s="2">
        <v>0</v>
      </c>
      <c r="N230" s="2">
        <v>0</v>
      </c>
      <c r="O230" s="2">
        <v>15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15</v>
      </c>
      <c r="V230" t="s">
        <v>55</v>
      </c>
    </row>
    <row r="231" spans="1:22" hidden="1" x14ac:dyDescent="0.25">
      <c r="A231" t="s">
        <v>8329</v>
      </c>
      <c r="B231" t="s">
        <v>9347</v>
      </c>
      <c r="C231" t="s">
        <v>1</v>
      </c>
      <c r="D231" t="s">
        <v>7706</v>
      </c>
      <c r="E231" t="s">
        <v>9255</v>
      </c>
      <c r="F231" t="s">
        <v>9256</v>
      </c>
      <c r="G231">
        <v>2593</v>
      </c>
      <c r="H231">
        <v>2593</v>
      </c>
      <c r="I231">
        <v>2593</v>
      </c>
      <c r="J231">
        <v>2593</v>
      </c>
      <c r="K231">
        <v>0</v>
      </c>
      <c r="L231" s="2">
        <v>0</v>
      </c>
      <c r="M231" s="2">
        <v>0</v>
      </c>
      <c r="N231" s="2">
        <v>0</v>
      </c>
      <c r="O231" s="2">
        <v>30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30</v>
      </c>
      <c r="V231" t="s">
        <v>55</v>
      </c>
    </row>
    <row r="232" spans="1:22" hidden="1" x14ac:dyDescent="0.25">
      <c r="A232" t="s">
        <v>8329</v>
      </c>
      <c r="B232" t="s">
        <v>9347</v>
      </c>
      <c r="C232" t="s">
        <v>1</v>
      </c>
      <c r="D232" t="s">
        <v>7706</v>
      </c>
      <c r="E232" t="s">
        <v>9255</v>
      </c>
      <c r="F232" t="s">
        <v>9256</v>
      </c>
      <c r="G232">
        <v>2592</v>
      </c>
      <c r="H232">
        <v>2592</v>
      </c>
      <c r="I232">
        <v>2592</v>
      </c>
      <c r="J232">
        <v>2592</v>
      </c>
      <c r="K23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t="s">
        <v>55</v>
      </c>
    </row>
    <row r="233" spans="1:22" hidden="1" x14ac:dyDescent="0.25">
      <c r="A233" t="s">
        <v>8329</v>
      </c>
      <c r="B233" t="s">
        <v>9347</v>
      </c>
      <c r="C233" t="s">
        <v>1</v>
      </c>
      <c r="D233" t="s">
        <v>7706</v>
      </c>
      <c r="E233" t="s">
        <v>9255</v>
      </c>
      <c r="F233" t="s">
        <v>9256</v>
      </c>
      <c r="G233">
        <v>2591</v>
      </c>
      <c r="H233">
        <v>2591</v>
      </c>
      <c r="I233">
        <v>2591</v>
      </c>
      <c r="J233">
        <v>2591</v>
      </c>
      <c r="K233">
        <v>0</v>
      </c>
      <c r="L233" s="2">
        <v>0</v>
      </c>
      <c r="M233" s="2">
        <v>0</v>
      </c>
      <c r="N233" s="2">
        <v>0</v>
      </c>
      <c r="O233" s="2">
        <v>22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22</v>
      </c>
      <c r="V233" t="s">
        <v>55</v>
      </c>
    </row>
    <row r="234" spans="1:22" hidden="1" x14ac:dyDescent="0.25">
      <c r="A234" t="s">
        <v>8329</v>
      </c>
      <c r="B234" t="s">
        <v>9347</v>
      </c>
      <c r="C234" t="s">
        <v>1</v>
      </c>
      <c r="D234" t="s">
        <v>7706</v>
      </c>
      <c r="E234" t="s">
        <v>9255</v>
      </c>
      <c r="F234" t="s">
        <v>9256</v>
      </c>
      <c r="G234">
        <v>2590</v>
      </c>
      <c r="H234">
        <v>2590</v>
      </c>
      <c r="I234">
        <v>2590</v>
      </c>
      <c r="J234">
        <v>2590</v>
      </c>
      <c r="K234">
        <v>0</v>
      </c>
      <c r="L234" s="2">
        <v>0</v>
      </c>
      <c r="M234" s="2">
        <v>0</v>
      </c>
      <c r="N234" s="2">
        <v>0</v>
      </c>
      <c r="O234" s="2">
        <v>10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10</v>
      </c>
      <c r="V234" t="s">
        <v>55</v>
      </c>
    </row>
    <row r="235" spans="1:22" hidden="1" x14ac:dyDescent="0.25">
      <c r="A235" t="s">
        <v>8329</v>
      </c>
      <c r="B235" t="s">
        <v>9347</v>
      </c>
      <c r="C235" t="s">
        <v>1</v>
      </c>
      <c r="D235" t="s">
        <v>7706</v>
      </c>
      <c r="E235" t="s">
        <v>9255</v>
      </c>
      <c r="F235" t="s">
        <v>9256</v>
      </c>
      <c r="G235">
        <v>2589</v>
      </c>
      <c r="H235">
        <v>2589</v>
      </c>
      <c r="I235">
        <v>2589</v>
      </c>
      <c r="J235">
        <v>2589</v>
      </c>
      <c r="K235">
        <v>0</v>
      </c>
      <c r="L235" s="2">
        <v>0</v>
      </c>
      <c r="M235" s="2">
        <v>0</v>
      </c>
      <c r="N235" s="2">
        <v>0</v>
      </c>
      <c r="O235" s="2">
        <v>30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30</v>
      </c>
      <c r="V235" t="s">
        <v>55</v>
      </c>
    </row>
    <row r="236" spans="1:22" hidden="1" x14ac:dyDescent="0.25">
      <c r="A236" t="s">
        <v>8329</v>
      </c>
      <c r="B236" t="s">
        <v>9347</v>
      </c>
      <c r="C236" t="s">
        <v>1</v>
      </c>
      <c r="D236" t="s">
        <v>7706</v>
      </c>
      <c r="E236" t="s">
        <v>9255</v>
      </c>
      <c r="F236" t="s">
        <v>9256</v>
      </c>
      <c r="G236">
        <v>2588</v>
      </c>
      <c r="H236">
        <v>2588</v>
      </c>
      <c r="I236">
        <v>2588</v>
      </c>
      <c r="J236">
        <v>2588</v>
      </c>
      <c r="K236">
        <v>0</v>
      </c>
      <c r="L236" s="2">
        <v>0</v>
      </c>
      <c r="M236" s="2">
        <v>0</v>
      </c>
      <c r="N236" s="2">
        <v>0</v>
      </c>
      <c r="O236" s="2">
        <v>12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12</v>
      </c>
      <c r="V236" t="s">
        <v>55</v>
      </c>
    </row>
    <row r="237" spans="1:22" hidden="1" x14ac:dyDescent="0.25">
      <c r="A237" t="s">
        <v>8329</v>
      </c>
      <c r="B237" t="s">
        <v>9347</v>
      </c>
      <c r="C237" t="s">
        <v>1</v>
      </c>
      <c r="D237" t="s">
        <v>7706</v>
      </c>
      <c r="E237" t="s">
        <v>9255</v>
      </c>
      <c r="F237" t="s">
        <v>9256</v>
      </c>
      <c r="G237">
        <v>2587</v>
      </c>
      <c r="H237">
        <v>2587</v>
      </c>
      <c r="I237">
        <v>2587</v>
      </c>
      <c r="J237">
        <v>2587</v>
      </c>
      <c r="K237">
        <v>0</v>
      </c>
      <c r="L237" s="2">
        <v>0</v>
      </c>
      <c r="M237" s="2">
        <v>0</v>
      </c>
      <c r="N237" s="2">
        <v>0</v>
      </c>
      <c r="O237" s="2">
        <v>12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12</v>
      </c>
      <c r="V237" t="s">
        <v>55</v>
      </c>
    </row>
    <row r="238" spans="1:22" hidden="1" x14ac:dyDescent="0.25">
      <c r="A238" t="s">
        <v>8329</v>
      </c>
      <c r="B238" t="s">
        <v>9347</v>
      </c>
      <c r="C238" t="s">
        <v>1</v>
      </c>
      <c r="D238" t="s">
        <v>7706</v>
      </c>
      <c r="E238" t="s">
        <v>9255</v>
      </c>
      <c r="F238" t="s">
        <v>9256</v>
      </c>
      <c r="G238">
        <v>2586</v>
      </c>
      <c r="H238">
        <v>2586</v>
      </c>
      <c r="I238">
        <v>2586</v>
      </c>
      <c r="J238">
        <v>2586</v>
      </c>
      <c r="K238">
        <v>0</v>
      </c>
      <c r="L238" s="2">
        <v>0</v>
      </c>
      <c r="M238" s="2">
        <v>0</v>
      </c>
      <c r="N238" s="2">
        <v>0</v>
      </c>
      <c r="O238" s="2">
        <v>12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12</v>
      </c>
      <c r="V238" t="s">
        <v>55</v>
      </c>
    </row>
    <row r="239" spans="1:22" hidden="1" x14ac:dyDescent="0.25">
      <c r="A239" t="s">
        <v>8329</v>
      </c>
      <c r="B239" t="s">
        <v>9347</v>
      </c>
      <c r="C239" t="s">
        <v>1</v>
      </c>
      <c r="D239" t="s">
        <v>7706</v>
      </c>
      <c r="E239" t="s">
        <v>9255</v>
      </c>
      <c r="F239" t="s">
        <v>9256</v>
      </c>
      <c r="G239">
        <v>2585</v>
      </c>
      <c r="H239">
        <v>2585</v>
      </c>
      <c r="I239">
        <v>2585</v>
      </c>
      <c r="J239">
        <v>2585</v>
      </c>
      <c r="K239">
        <v>0</v>
      </c>
      <c r="L239" s="2">
        <v>0</v>
      </c>
      <c r="M239" s="2">
        <v>0</v>
      </c>
      <c r="N239" s="2">
        <v>0</v>
      </c>
      <c r="O239" s="2">
        <v>20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20</v>
      </c>
      <c r="V239" t="s">
        <v>55</v>
      </c>
    </row>
    <row r="240" spans="1:22" hidden="1" x14ac:dyDescent="0.25">
      <c r="A240" t="s">
        <v>8329</v>
      </c>
      <c r="B240" t="s">
        <v>9347</v>
      </c>
      <c r="C240" t="s">
        <v>1</v>
      </c>
      <c r="D240" t="s">
        <v>7706</v>
      </c>
      <c r="E240" t="s">
        <v>9255</v>
      </c>
      <c r="F240" t="s">
        <v>9256</v>
      </c>
      <c r="G240">
        <v>2584</v>
      </c>
      <c r="H240">
        <v>2584</v>
      </c>
      <c r="I240">
        <v>2584</v>
      </c>
      <c r="J240">
        <v>2584</v>
      </c>
      <c r="K240">
        <v>0</v>
      </c>
      <c r="L240" s="2">
        <v>0</v>
      </c>
      <c r="M240" s="2">
        <v>0</v>
      </c>
      <c r="N240" s="2">
        <v>0</v>
      </c>
      <c r="O240" s="2">
        <v>15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15</v>
      </c>
      <c r="V240" t="s">
        <v>55</v>
      </c>
    </row>
    <row r="241" spans="1:22" hidden="1" x14ac:dyDescent="0.25">
      <c r="A241" t="s">
        <v>8329</v>
      </c>
      <c r="B241" t="s">
        <v>9347</v>
      </c>
      <c r="C241" t="s">
        <v>1</v>
      </c>
      <c r="D241" t="s">
        <v>7706</v>
      </c>
      <c r="E241" t="s">
        <v>9255</v>
      </c>
      <c r="F241" t="s">
        <v>9256</v>
      </c>
      <c r="G241">
        <v>2583</v>
      </c>
      <c r="H241">
        <v>2583</v>
      </c>
      <c r="I241">
        <v>2583</v>
      </c>
      <c r="J241">
        <v>2583</v>
      </c>
      <c r="K241">
        <v>0</v>
      </c>
      <c r="L241" s="2">
        <v>0</v>
      </c>
      <c r="M241" s="2">
        <v>0</v>
      </c>
      <c r="N241" s="2">
        <v>0</v>
      </c>
      <c r="O241" s="2">
        <v>35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35</v>
      </c>
      <c r="V241" t="s">
        <v>55</v>
      </c>
    </row>
    <row r="242" spans="1:22" hidden="1" x14ac:dyDescent="0.25">
      <c r="A242" t="s">
        <v>8329</v>
      </c>
      <c r="B242" t="s">
        <v>9347</v>
      </c>
      <c r="C242" t="s">
        <v>1</v>
      </c>
      <c r="D242" t="s">
        <v>7706</v>
      </c>
      <c r="E242" t="s">
        <v>9255</v>
      </c>
      <c r="F242" t="s">
        <v>9256</v>
      </c>
      <c r="G242">
        <v>2582</v>
      </c>
      <c r="H242">
        <v>2582</v>
      </c>
      <c r="I242">
        <v>2582</v>
      </c>
      <c r="J242">
        <v>2582</v>
      </c>
      <c r="K242">
        <v>0</v>
      </c>
      <c r="L242" s="2">
        <v>0</v>
      </c>
      <c r="M242" s="2">
        <v>0</v>
      </c>
      <c r="N242" s="2">
        <v>0</v>
      </c>
      <c r="O242" s="2">
        <v>42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42</v>
      </c>
      <c r="V242" t="s">
        <v>55</v>
      </c>
    </row>
    <row r="243" spans="1:22" hidden="1" x14ac:dyDescent="0.25">
      <c r="A243" t="s">
        <v>8329</v>
      </c>
      <c r="B243" t="s">
        <v>9347</v>
      </c>
      <c r="C243" t="s">
        <v>1</v>
      </c>
      <c r="D243" t="s">
        <v>7706</v>
      </c>
      <c r="E243" t="s">
        <v>9255</v>
      </c>
      <c r="F243" t="s">
        <v>9256</v>
      </c>
      <c r="G243">
        <v>2581</v>
      </c>
      <c r="H243">
        <v>2581</v>
      </c>
      <c r="I243">
        <v>2581</v>
      </c>
      <c r="J243">
        <v>2581</v>
      </c>
      <c r="K243">
        <v>0</v>
      </c>
      <c r="L243" s="2">
        <v>0</v>
      </c>
      <c r="M243" s="2">
        <v>0</v>
      </c>
      <c r="N243" s="2">
        <v>0</v>
      </c>
      <c r="O243" s="2">
        <v>10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10</v>
      </c>
      <c r="V243" t="s">
        <v>55</v>
      </c>
    </row>
    <row r="244" spans="1:22" hidden="1" x14ac:dyDescent="0.25">
      <c r="A244" t="s">
        <v>8329</v>
      </c>
      <c r="B244" t="s">
        <v>9347</v>
      </c>
      <c r="C244" t="s">
        <v>1</v>
      </c>
      <c r="D244" t="s">
        <v>7706</v>
      </c>
      <c r="E244" t="s">
        <v>9255</v>
      </c>
      <c r="F244" t="s">
        <v>9256</v>
      </c>
      <c r="G244">
        <v>2580</v>
      </c>
      <c r="H244">
        <v>2580</v>
      </c>
      <c r="I244">
        <v>2580</v>
      </c>
      <c r="J244">
        <v>2580</v>
      </c>
      <c r="K244">
        <v>0</v>
      </c>
      <c r="L244" s="2">
        <v>0</v>
      </c>
      <c r="M244" s="2">
        <v>0</v>
      </c>
      <c r="N244" s="2">
        <v>0</v>
      </c>
      <c r="O244" s="2">
        <v>12</v>
      </c>
      <c r="P244" s="2">
        <v>0</v>
      </c>
      <c r="Q244" s="2">
        <v>0</v>
      </c>
      <c r="R244" s="2">
        <v>0</v>
      </c>
      <c r="S244" s="2">
        <v>0</v>
      </c>
      <c r="T244" s="2">
        <v>0</v>
      </c>
      <c r="U244" s="2">
        <v>12</v>
      </c>
      <c r="V244" t="s">
        <v>55</v>
      </c>
    </row>
    <row r="245" spans="1:22" hidden="1" x14ac:dyDescent="0.25">
      <c r="A245" t="s">
        <v>8329</v>
      </c>
      <c r="B245" t="s">
        <v>9347</v>
      </c>
      <c r="C245" t="s">
        <v>1</v>
      </c>
      <c r="D245" t="s">
        <v>7706</v>
      </c>
      <c r="E245" t="s">
        <v>9255</v>
      </c>
      <c r="F245" t="s">
        <v>9256</v>
      </c>
      <c r="G245">
        <v>2579</v>
      </c>
      <c r="H245">
        <v>2579</v>
      </c>
      <c r="I245">
        <v>2579</v>
      </c>
      <c r="J245">
        <v>2579</v>
      </c>
      <c r="K245">
        <v>0</v>
      </c>
      <c r="L245" s="2">
        <v>0</v>
      </c>
      <c r="M245" s="2">
        <v>0</v>
      </c>
      <c r="N245" s="2">
        <v>0</v>
      </c>
      <c r="O245" s="2">
        <v>20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20</v>
      </c>
      <c r="V245" t="s">
        <v>55</v>
      </c>
    </row>
    <row r="246" spans="1:22" hidden="1" x14ac:dyDescent="0.25">
      <c r="A246" t="s">
        <v>8329</v>
      </c>
      <c r="B246" t="s">
        <v>9347</v>
      </c>
      <c r="C246" t="s">
        <v>1</v>
      </c>
      <c r="D246" t="s">
        <v>7706</v>
      </c>
      <c r="E246" t="s">
        <v>9255</v>
      </c>
      <c r="F246" t="s">
        <v>9256</v>
      </c>
      <c r="G246">
        <v>2578</v>
      </c>
      <c r="H246">
        <v>2578</v>
      </c>
      <c r="I246">
        <v>2578</v>
      </c>
      <c r="J246">
        <v>2578</v>
      </c>
      <c r="K246">
        <v>0</v>
      </c>
      <c r="L246" s="2">
        <v>0</v>
      </c>
      <c r="M246" s="2">
        <v>0</v>
      </c>
      <c r="N246" s="2">
        <v>0</v>
      </c>
      <c r="O246" s="2">
        <v>15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15</v>
      </c>
      <c r="V246" t="s">
        <v>55</v>
      </c>
    </row>
    <row r="247" spans="1:22" hidden="1" x14ac:dyDescent="0.25">
      <c r="A247" t="s">
        <v>8329</v>
      </c>
      <c r="B247" t="s">
        <v>9346</v>
      </c>
      <c r="C247" t="s">
        <v>1</v>
      </c>
      <c r="D247" t="s">
        <v>7706</v>
      </c>
      <c r="E247" t="s">
        <v>9255</v>
      </c>
      <c r="F247" t="s">
        <v>9256</v>
      </c>
      <c r="G247">
        <v>2577</v>
      </c>
      <c r="H247">
        <v>2577</v>
      </c>
      <c r="I247">
        <v>2577</v>
      </c>
      <c r="J247">
        <v>2577</v>
      </c>
      <c r="K247">
        <v>0</v>
      </c>
      <c r="L247" s="2">
        <v>0</v>
      </c>
      <c r="M247" s="2">
        <v>0</v>
      </c>
      <c r="N247" s="2">
        <v>0</v>
      </c>
      <c r="O247" s="2">
        <v>10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10</v>
      </c>
      <c r="V247" t="s">
        <v>55</v>
      </c>
    </row>
    <row r="248" spans="1:22" hidden="1" x14ac:dyDescent="0.25">
      <c r="A248" t="s">
        <v>8329</v>
      </c>
      <c r="B248" t="s">
        <v>9346</v>
      </c>
      <c r="C248" t="s">
        <v>1</v>
      </c>
      <c r="D248" t="s">
        <v>7706</v>
      </c>
      <c r="E248" t="s">
        <v>9255</v>
      </c>
      <c r="F248" t="s">
        <v>9256</v>
      </c>
      <c r="G248">
        <v>2576</v>
      </c>
      <c r="H248">
        <v>2576</v>
      </c>
      <c r="I248">
        <v>2576</v>
      </c>
      <c r="J248">
        <v>2576</v>
      </c>
      <c r="K248">
        <v>0</v>
      </c>
      <c r="L248" s="2">
        <v>0</v>
      </c>
      <c r="M248" s="2">
        <v>0</v>
      </c>
      <c r="N248" s="2">
        <v>0</v>
      </c>
      <c r="O248" s="2">
        <v>20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20</v>
      </c>
      <c r="V248" t="s">
        <v>55</v>
      </c>
    </row>
    <row r="249" spans="1:22" hidden="1" x14ac:dyDescent="0.25">
      <c r="A249" t="s">
        <v>8329</v>
      </c>
      <c r="B249" t="s">
        <v>9346</v>
      </c>
      <c r="C249" t="s">
        <v>1</v>
      </c>
      <c r="D249" t="s">
        <v>7706</v>
      </c>
      <c r="E249" t="s">
        <v>9255</v>
      </c>
      <c r="F249" t="s">
        <v>9256</v>
      </c>
      <c r="G249">
        <v>2575</v>
      </c>
      <c r="H249">
        <v>2575</v>
      </c>
      <c r="I249">
        <v>2575</v>
      </c>
      <c r="J249">
        <v>2575</v>
      </c>
      <c r="K249">
        <v>0</v>
      </c>
      <c r="L249" s="2">
        <v>0</v>
      </c>
      <c r="M249" s="2">
        <v>0</v>
      </c>
      <c r="N249" s="2">
        <v>0</v>
      </c>
      <c r="O249" s="2">
        <v>27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27</v>
      </c>
      <c r="V249" t="s">
        <v>55</v>
      </c>
    </row>
    <row r="250" spans="1:22" hidden="1" x14ac:dyDescent="0.25">
      <c r="A250" t="s">
        <v>8329</v>
      </c>
      <c r="B250" t="s">
        <v>9346</v>
      </c>
      <c r="C250" t="s">
        <v>1</v>
      </c>
      <c r="D250" t="s">
        <v>7706</v>
      </c>
      <c r="E250" t="s">
        <v>9255</v>
      </c>
      <c r="F250" t="s">
        <v>9256</v>
      </c>
      <c r="G250">
        <v>2574</v>
      </c>
      <c r="H250">
        <v>2574</v>
      </c>
      <c r="I250">
        <v>2574</v>
      </c>
      <c r="J250">
        <v>2574</v>
      </c>
      <c r="K250">
        <v>0</v>
      </c>
      <c r="L250" s="2">
        <v>0</v>
      </c>
      <c r="M250" s="2">
        <v>0</v>
      </c>
      <c r="N250" s="2">
        <v>0</v>
      </c>
      <c r="O250" s="2">
        <v>20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20</v>
      </c>
      <c r="V250" t="s">
        <v>55</v>
      </c>
    </row>
    <row r="251" spans="1:22" hidden="1" x14ac:dyDescent="0.25">
      <c r="A251" t="s">
        <v>8329</v>
      </c>
      <c r="B251" t="s">
        <v>9346</v>
      </c>
      <c r="C251" t="s">
        <v>1</v>
      </c>
      <c r="D251" t="s">
        <v>7706</v>
      </c>
      <c r="E251" t="s">
        <v>9255</v>
      </c>
      <c r="F251" t="s">
        <v>9256</v>
      </c>
      <c r="G251">
        <v>2573</v>
      </c>
      <c r="H251">
        <v>2573</v>
      </c>
      <c r="I251">
        <v>2573</v>
      </c>
      <c r="J251">
        <v>2573</v>
      </c>
      <c r="K251">
        <v>0</v>
      </c>
      <c r="L251" s="2">
        <v>0</v>
      </c>
      <c r="M251" s="2">
        <v>0</v>
      </c>
      <c r="N251" s="2">
        <v>0</v>
      </c>
      <c r="O251" s="2">
        <v>5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5</v>
      </c>
      <c r="V251" t="s">
        <v>55</v>
      </c>
    </row>
    <row r="252" spans="1:22" hidden="1" x14ac:dyDescent="0.25">
      <c r="A252" t="s">
        <v>8329</v>
      </c>
      <c r="B252" t="s">
        <v>9346</v>
      </c>
      <c r="C252" t="s">
        <v>1</v>
      </c>
      <c r="D252" t="s">
        <v>7706</v>
      </c>
      <c r="E252" t="s">
        <v>9255</v>
      </c>
      <c r="F252" t="s">
        <v>9256</v>
      </c>
      <c r="G252">
        <v>2572</v>
      </c>
      <c r="H252">
        <v>2572</v>
      </c>
      <c r="I252">
        <v>2572</v>
      </c>
      <c r="J252">
        <v>2572</v>
      </c>
      <c r="K252">
        <v>0</v>
      </c>
      <c r="L252" s="2">
        <v>0</v>
      </c>
      <c r="M252" s="2">
        <v>0</v>
      </c>
      <c r="N252" s="2">
        <v>0</v>
      </c>
      <c r="O252" s="2">
        <v>30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30</v>
      </c>
      <c r="V252" t="s">
        <v>55</v>
      </c>
    </row>
    <row r="253" spans="1:22" hidden="1" x14ac:dyDescent="0.25">
      <c r="A253" t="s">
        <v>8329</v>
      </c>
      <c r="B253" t="s">
        <v>9346</v>
      </c>
      <c r="C253" t="s">
        <v>1</v>
      </c>
      <c r="D253" t="s">
        <v>7706</v>
      </c>
      <c r="E253" t="s">
        <v>9255</v>
      </c>
      <c r="F253" t="s">
        <v>9256</v>
      </c>
      <c r="G253">
        <v>2571</v>
      </c>
      <c r="H253">
        <v>2571</v>
      </c>
      <c r="I253">
        <v>2571</v>
      </c>
      <c r="J253">
        <v>2571</v>
      </c>
      <c r="K253">
        <v>0</v>
      </c>
      <c r="L253" s="2">
        <v>0</v>
      </c>
      <c r="M253" s="2">
        <v>0</v>
      </c>
      <c r="N253" s="2">
        <v>0</v>
      </c>
      <c r="O253" s="2">
        <v>20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20</v>
      </c>
      <c r="V253" t="s">
        <v>55</v>
      </c>
    </row>
    <row r="254" spans="1:22" hidden="1" x14ac:dyDescent="0.25">
      <c r="A254" t="s">
        <v>8329</v>
      </c>
      <c r="B254" t="s">
        <v>9346</v>
      </c>
      <c r="C254" t="s">
        <v>1</v>
      </c>
      <c r="D254" t="s">
        <v>7706</v>
      </c>
      <c r="E254" t="s">
        <v>9255</v>
      </c>
      <c r="F254" t="s">
        <v>9256</v>
      </c>
      <c r="G254">
        <v>2570</v>
      </c>
      <c r="H254">
        <v>2570</v>
      </c>
      <c r="I254">
        <v>2570</v>
      </c>
      <c r="J254">
        <v>2570</v>
      </c>
      <c r="K254">
        <v>0</v>
      </c>
      <c r="L254" s="2">
        <v>0</v>
      </c>
      <c r="M254" s="2">
        <v>0</v>
      </c>
      <c r="N254" s="2">
        <v>0</v>
      </c>
      <c r="O254" s="2">
        <v>20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20</v>
      </c>
      <c r="V254" t="s">
        <v>55</v>
      </c>
    </row>
    <row r="255" spans="1:22" hidden="1" x14ac:dyDescent="0.25">
      <c r="A255" t="s">
        <v>8329</v>
      </c>
      <c r="B255" t="s">
        <v>9345</v>
      </c>
      <c r="C255" t="s">
        <v>1</v>
      </c>
      <c r="D255" t="s">
        <v>7706</v>
      </c>
      <c r="E255" t="s">
        <v>9255</v>
      </c>
      <c r="F255" t="s">
        <v>9256</v>
      </c>
      <c r="G255">
        <v>2569</v>
      </c>
      <c r="H255">
        <v>2569</v>
      </c>
      <c r="I255">
        <v>2569</v>
      </c>
      <c r="J255">
        <v>2569</v>
      </c>
      <c r="K255">
        <v>0</v>
      </c>
      <c r="L255" s="2">
        <v>0</v>
      </c>
      <c r="M255" s="2">
        <v>0</v>
      </c>
      <c r="N255" s="2">
        <v>0</v>
      </c>
      <c r="O255" s="2">
        <v>20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20</v>
      </c>
      <c r="V255" t="s">
        <v>55</v>
      </c>
    </row>
    <row r="256" spans="1:22" hidden="1" x14ac:dyDescent="0.25">
      <c r="A256" t="s">
        <v>8329</v>
      </c>
      <c r="B256" t="s">
        <v>9345</v>
      </c>
      <c r="C256" t="s">
        <v>1</v>
      </c>
      <c r="D256" t="s">
        <v>7706</v>
      </c>
      <c r="E256" t="s">
        <v>9255</v>
      </c>
      <c r="F256" t="s">
        <v>9256</v>
      </c>
      <c r="G256">
        <v>2568</v>
      </c>
      <c r="H256">
        <v>2568</v>
      </c>
      <c r="I256">
        <v>2568</v>
      </c>
      <c r="J256">
        <v>2568</v>
      </c>
      <c r="K256">
        <v>0</v>
      </c>
      <c r="L256" s="2">
        <v>0</v>
      </c>
      <c r="M256" s="2">
        <v>0</v>
      </c>
      <c r="N256" s="2">
        <v>0</v>
      </c>
      <c r="O256" s="2">
        <v>25</v>
      </c>
      <c r="P256" s="2">
        <v>0</v>
      </c>
      <c r="Q256" s="2">
        <v>0</v>
      </c>
      <c r="R256" s="2">
        <v>0</v>
      </c>
      <c r="S256" s="2">
        <v>0</v>
      </c>
      <c r="T256" s="2">
        <v>0</v>
      </c>
      <c r="U256" s="2">
        <v>25</v>
      </c>
      <c r="V256" t="s">
        <v>55</v>
      </c>
    </row>
    <row r="257" spans="1:22" hidden="1" x14ac:dyDescent="0.25">
      <c r="A257" t="s">
        <v>8329</v>
      </c>
      <c r="B257" t="s">
        <v>9345</v>
      </c>
      <c r="C257" t="s">
        <v>1</v>
      </c>
      <c r="D257" t="s">
        <v>7706</v>
      </c>
      <c r="E257" t="s">
        <v>9255</v>
      </c>
      <c r="F257" t="s">
        <v>9256</v>
      </c>
      <c r="G257">
        <v>2567</v>
      </c>
      <c r="H257">
        <v>2567</v>
      </c>
      <c r="I257">
        <v>2567</v>
      </c>
      <c r="J257">
        <v>2567</v>
      </c>
      <c r="K257">
        <v>0</v>
      </c>
      <c r="L257" s="2">
        <v>0</v>
      </c>
      <c r="M257" s="2">
        <v>0</v>
      </c>
      <c r="N257" s="2">
        <v>0</v>
      </c>
      <c r="O257" s="2">
        <v>12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12</v>
      </c>
      <c r="V257" t="s">
        <v>55</v>
      </c>
    </row>
    <row r="258" spans="1:22" hidden="1" x14ac:dyDescent="0.25">
      <c r="A258" t="s">
        <v>8329</v>
      </c>
      <c r="B258" t="s">
        <v>9345</v>
      </c>
      <c r="C258" t="s">
        <v>1</v>
      </c>
      <c r="D258" t="s">
        <v>7706</v>
      </c>
      <c r="E258" t="s">
        <v>9255</v>
      </c>
      <c r="F258" t="s">
        <v>9256</v>
      </c>
      <c r="G258">
        <v>2566</v>
      </c>
      <c r="H258">
        <v>2566</v>
      </c>
      <c r="I258">
        <v>2566</v>
      </c>
      <c r="J258">
        <v>2566</v>
      </c>
      <c r="K258">
        <v>0</v>
      </c>
      <c r="L258" s="2">
        <v>0</v>
      </c>
      <c r="M258" s="2">
        <v>0</v>
      </c>
      <c r="N258" s="2">
        <v>0</v>
      </c>
      <c r="O258" s="2">
        <v>50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50</v>
      </c>
      <c r="V258" t="s">
        <v>55</v>
      </c>
    </row>
    <row r="259" spans="1:22" hidden="1" x14ac:dyDescent="0.25">
      <c r="A259" t="s">
        <v>8329</v>
      </c>
      <c r="B259" t="s">
        <v>9345</v>
      </c>
      <c r="C259" t="s">
        <v>1</v>
      </c>
      <c r="D259" t="s">
        <v>7706</v>
      </c>
      <c r="E259" t="s">
        <v>9255</v>
      </c>
      <c r="F259" t="s">
        <v>9256</v>
      </c>
      <c r="G259">
        <v>2565</v>
      </c>
      <c r="H259">
        <v>2565</v>
      </c>
      <c r="I259">
        <v>2565</v>
      </c>
      <c r="J259">
        <v>2565</v>
      </c>
      <c r="K259">
        <v>0</v>
      </c>
      <c r="L259" s="2">
        <v>0</v>
      </c>
      <c r="M259" s="2">
        <v>0</v>
      </c>
      <c r="N259" s="2">
        <v>0</v>
      </c>
      <c r="O259" s="2">
        <v>10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10</v>
      </c>
      <c r="V259" t="s">
        <v>55</v>
      </c>
    </row>
    <row r="260" spans="1:22" hidden="1" x14ac:dyDescent="0.25">
      <c r="A260" t="s">
        <v>8329</v>
      </c>
      <c r="B260" t="s">
        <v>9345</v>
      </c>
      <c r="C260" t="s">
        <v>1</v>
      </c>
      <c r="D260" t="s">
        <v>7706</v>
      </c>
      <c r="E260" t="s">
        <v>9255</v>
      </c>
      <c r="F260" t="s">
        <v>9256</v>
      </c>
      <c r="G260">
        <v>2564</v>
      </c>
      <c r="H260">
        <v>2564</v>
      </c>
      <c r="I260">
        <v>2564</v>
      </c>
      <c r="J260">
        <v>2564</v>
      </c>
      <c r="K260">
        <v>0</v>
      </c>
      <c r="L260" s="2">
        <v>0</v>
      </c>
      <c r="M260" s="2">
        <v>0</v>
      </c>
      <c r="N260" s="2">
        <v>0</v>
      </c>
      <c r="O260" s="2">
        <v>15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15</v>
      </c>
      <c r="V260" t="s">
        <v>55</v>
      </c>
    </row>
    <row r="261" spans="1:22" hidden="1" x14ac:dyDescent="0.25">
      <c r="A261" t="s">
        <v>8329</v>
      </c>
      <c r="B261" t="s">
        <v>9344</v>
      </c>
      <c r="C261" t="s">
        <v>1</v>
      </c>
      <c r="D261" t="s">
        <v>7706</v>
      </c>
      <c r="E261" t="s">
        <v>9255</v>
      </c>
      <c r="F261" t="s">
        <v>9256</v>
      </c>
      <c r="G261">
        <v>2563</v>
      </c>
      <c r="H261">
        <v>2563</v>
      </c>
      <c r="I261">
        <v>2563</v>
      </c>
      <c r="J261">
        <v>2563</v>
      </c>
      <c r="K261">
        <v>0</v>
      </c>
      <c r="L261" s="2">
        <v>0</v>
      </c>
      <c r="M261" s="2">
        <v>0</v>
      </c>
      <c r="N261" s="2">
        <v>0</v>
      </c>
      <c r="O261" s="2">
        <v>25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25</v>
      </c>
      <c r="V261" t="s">
        <v>55</v>
      </c>
    </row>
    <row r="262" spans="1:22" hidden="1" x14ac:dyDescent="0.25">
      <c r="A262" t="s">
        <v>8329</v>
      </c>
      <c r="B262" t="s">
        <v>9344</v>
      </c>
      <c r="C262" t="s">
        <v>1</v>
      </c>
      <c r="D262" t="s">
        <v>7706</v>
      </c>
      <c r="E262" t="s">
        <v>9255</v>
      </c>
      <c r="F262" t="s">
        <v>9256</v>
      </c>
      <c r="G262">
        <v>2562</v>
      </c>
      <c r="H262">
        <v>2562</v>
      </c>
      <c r="I262">
        <v>2562</v>
      </c>
      <c r="J262">
        <v>2562</v>
      </c>
      <c r="K262">
        <v>0</v>
      </c>
      <c r="L262" s="2">
        <v>0</v>
      </c>
      <c r="M262" s="2">
        <v>0</v>
      </c>
      <c r="N262" s="2">
        <v>0</v>
      </c>
      <c r="O262" s="2">
        <v>15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15</v>
      </c>
      <c r="V262" t="s">
        <v>55</v>
      </c>
    </row>
    <row r="263" spans="1:22" hidden="1" x14ac:dyDescent="0.25">
      <c r="A263" t="s">
        <v>8329</v>
      </c>
      <c r="B263" t="s">
        <v>9344</v>
      </c>
      <c r="C263" t="s">
        <v>1</v>
      </c>
      <c r="D263" t="s">
        <v>7706</v>
      </c>
      <c r="E263" t="s">
        <v>9255</v>
      </c>
      <c r="F263" t="s">
        <v>9256</v>
      </c>
      <c r="G263">
        <v>2561</v>
      </c>
      <c r="H263">
        <v>2561</v>
      </c>
      <c r="I263">
        <v>2561</v>
      </c>
      <c r="J263">
        <v>2561</v>
      </c>
      <c r="K263">
        <v>0</v>
      </c>
      <c r="L263" s="2">
        <v>0</v>
      </c>
      <c r="M263" s="2">
        <v>0</v>
      </c>
      <c r="N263" s="2">
        <v>0</v>
      </c>
      <c r="O263" s="2">
        <v>12</v>
      </c>
      <c r="P263" s="2">
        <v>0</v>
      </c>
      <c r="Q263" s="2">
        <v>0</v>
      </c>
      <c r="R263" s="2">
        <v>0</v>
      </c>
      <c r="S263" s="2">
        <v>0</v>
      </c>
      <c r="T263" s="2">
        <v>0</v>
      </c>
      <c r="U263" s="2">
        <v>12</v>
      </c>
      <c r="V263" t="s">
        <v>55</v>
      </c>
    </row>
    <row r="264" spans="1:22" hidden="1" x14ac:dyDescent="0.25">
      <c r="A264" t="s">
        <v>8329</v>
      </c>
      <c r="B264" t="s">
        <v>9344</v>
      </c>
      <c r="C264" t="s">
        <v>1</v>
      </c>
      <c r="D264" t="s">
        <v>7706</v>
      </c>
      <c r="E264" t="s">
        <v>9255</v>
      </c>
      <c r="F264" t="s">
        <v>9256</v>
      </c>
      <c r="G264">
        <v>2560</v>
      </c>
      <c r="H264">
        <v>2560</v>
      </c>
      <c r="I264">
        <v>2560</v>
      </c>
      <c r="J264">
        <v>2560</v>
      </c>
      <c r="K264">
        <v>0</v>
      </c>
      <c r="L264" s="2">
        <v>0</v>
      </c>
      <c r="M264" s="2">
        <v>0</v>
      </c>
      <c r="N264" s="2">
        <v>0</v>
      </c>
      <c r="O264" s="2">
        <v>20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20</v>
      </c>
      <c r="V264" t="s">
        <v>55</v>
      </c>
    </row>
    <row r="265" spans="1:22" hidden="1" x14ac:dyDescent="0.25">
      <c r="A265" t="s">
        <v>8329</v>
      </c>
      <c r="B265" t="s">
        <v>9344</v>
      </c>
      <c r="C265" t="s">
        <v>1</v>
      </c>
      <c r="D265" t="s">
        <v>7706</v>
      </c>
      <c r="E265" t="s">
        <v>9255</v>
      </c>
      <c r="F265" t="s">
        <v>9256</v>
      </c>
      <c r="G265">
        <v>2559</v>
      </c>
      <c r="H265">
        <v>2559</v>
      </c>
      <c r="I265">
        <v>2559</v>
      </c>
      <c r="J265">
        <v>2559</v>
      </c>
      <c r="K265">
        <v>0</v>
      </c>
      <c r="L265" s="2">
        <v>0</v>
      </c>
      <c r="M265" s="2">
        <v>0</v>
      </c>
      <c r="N265" s="2">
        <v>0</v>
      </c>
      <c r="O265" s="2">
        <v>15</v>
      </c>
      <c r="P265" s="2">
        <v>0</v>
      </c>
      <c r="Q265" s="2">
        <v>0</v>
      </c>
      <c r="R265" s="2">
        <v>0</v>
      </c>
      <c r="S265" s="2">
        <v>0</v>
      </c>
      <c r="T265" s="2">
        <v>0</v>
      </c>
      <c r="U265" s="2">
        <v>15</v>
      </c>
      <c r="V265" t="s">
        <v>55</v>
      </c>
    </row>
    <row r="266" spans="1:22" hidden="1" x14ac:dyDescent="0.25">
      <c r="A266" t="s">
        <v>8329</v>
      </c>
      <c r="B266" t="s">
        <v>9343</v>
      </c>
      <c r="C266" t="s">
        <v>1</v>
      </c>
      <c r="D266" t="s">
        <v>7706</v>
      </c>
      <c r="E266" t="s">
        <v>9255</v>
      </c>
      <c r="F266" t="s">
        <v>9256</v>
      </c>
      <c r="G266">
        <v>2558</v>
      </c>
      <c r="H266">
        <v>2558</v>
      </c>
      <c r="I266">
        <v>2558</v>
      </c>
      <c r="J266">
        <v>2558</v>
      </c>
      <c r="K266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t="s">
        <v>55</v>
      </c>
    </row>
    <row r="267" spans="1:22" hidden="1" x14ac:dyDescent="0.25">
      <c r="A267" t="s">
        <v>8329</v>
      </c>
      <c r="B267" t="s">
        <v>9343</v>
      </c>
      <c r="C267" t="s">
        <v>1</v>
      </c>
      <c r="D267" t="s">
        <v>7706</v>
      </c>
      <c r="E267" t="s">
        <v>9255</v>
      </c>
      <c r="F267" t="s">
        <v>9256</v>
      </c>
      <c r="G267">
        <v>2557</v>
      </c>
      <c r="H267">
        <v>2557</v>
      </c>
      <c r="I267">
        <v>2557</v>
      </c>
      <c r="J267">
        <v>2557</v>
      </c>
      <c r="K267">
        <v>0</v>
      </c>
      <c r="L267" s="2">
        <v>0</v>
      </c>
      <c r="M267" s="2">
        <v>0</v>
      </c>
      <c r="N267" s="2">
        <v>0</v>
      </c>
      <c r="O267" s="2">
        <v>12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12</v>
      </c>
      <c r="V267" t="s">
        <v>55</v>
      </c>
    </row>
    <row r="268" spans="1:22" hidden="1" x14ac:dyDescent="0.25">
      <c r="A268" t="s">
        <v>8329</v>
      </c>
      <c r="B268" t="s">
        <v>9343</v>
      </c>
      <c r="C268" t="s">
        <v>1</v>
      </c>
      <c r="D268" t="s">
        <v>7706</v>
      </c>
      <c r="E268" t="s">
        <v>9255</v>
      </c>
      <c r="F268" t="s">
        <v>9256</v>
      </c>
      <c r="G268">
        <v>2556</v>
      </c>
      <c r="H268">
        <v>2556</v>
      </c>
      <c r="I268">
        <v>2556</v>
      </c>
      <c r="J268">
        <v>2556</v>
      </c>
      <c r="K268">
        <v>0</v>
      </c>
      <c r="L268" s="2">
        <v>0</v>
      </c>
      <c r="M268" s="2">
        <v>0</v>
      </c>
      <c r="N268" s="2">
        <v>0</v>
      </c>
      <c r="O268" s="2">
        <v>15</v>
      </c>
      <c r="P268" s="2">
        <v>0</v>
      </c>
      <c r="Q268" s="2">
        <v>0</v>
      </c>
      <c r="R268" s="2">
        <v>0</v>
      </c>
      <c r="S268" s="2">
        <v>0</v>
      </c>
      <c r="T268" s="2">
        <v>0</v>
      </c>
      <c r="U268" s="2">
        <v>15</v>
      </c>
      <c r="V268" t="s">
        <v>55</v>
      </c>
    </row>
    <row r="269" spans="1:22" hidden="1" x14ac:dyDescent="0.25">
      <c r="A269" t="s">
        <v>8329</v>
      </c>
      <c r="B269" t="s">
        <v>9343</v>
      </c>
      <c r="C269" t="s">
        <v>1</v>
      </c>
      <c r="D269" t="s">
        <v>7706</v>
      </c>
      <c r="E269" t="s">
        <v>9255</v>
      </c>
      <c r="F269" t="s">
        <v>9256</v>
      </c>
      <c r="G269">
        <v>2555</v>
      </c>
      <c r="H269">
        <v>2555</v>
      </c>
      <c r="I269">
        <v>2555</v>
      </c>
      <c r="J269">
        <v>2555</v>
      </c>
      <c r="K269">
        <v>0</v>
      </c>
      <c r="L269" s="2">
        <v>0</v>
      </c>
      <c r="M269" s="2">
        <v>0</v>
      </c>
      <c r="N269" s="2">
        <v>0</v>
      </c>
      <c r="O269" s="2">
        <v>12</v>
      </c>
      <c r="P269" s="2">
        <v>0</v>
      </c>
      <c r="Q269" s="2">
        <v>0</v>
      </c>
      <c r="R269" s="2">
        <v>0</v>
      </c>
      <c r="S269" s="2">
        <v>0</v>
      </c>
      <c r="T269" s="2">
        <v>0</v>
      </c>
      <c r="U269" s="2">
        <v>12</v>
      </c>
      <c r="V269" t="s">
        <v>55</v>
      </c>
    </row>
    <row r="270" spans="1:22" hidden="1" x14ac:dyDescent="0.25">
      <c r="A270" t="s">
        <v>8329</v>
      </c>
      <c r="B270" t="s">
        <v>9343</v>
      </c>
      <c r="C270" t="s">
        <v>1</v>
      </c>
      <c r="D270" t="s">
        <v>7706</v>
      </c>
      <c r="E270" t="s">
        <v>9255</v>
      </c>
      <c r="F270" t="s">
        <v>9256</v>
      </c>
      <c r="G270">
        <v>2554</v>
      </c>
      <c r="H270">
        <v>2554</v>
      </c>
      <c r="I270">
        <v>2554</v>
      </c>
      <c r="J270">
        <v>2554</v>
      </c>
      <c r="K270">
        <v>0</v>
      </c>
      <c r="L270" s="2">
        <v>0</v>
      </c>
      <c r="M270" s="2">
        <v>0</v>
      </c>
      <c r="N270" s="2">
        <v>0</v>
      </c>
      <c r="O270" s="2">
        <v>20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20</v>
      </c>
      <c r="V270" t="s">
        <v>55</v>
      </c>
    </row>
    <row r="271" spans="1:22" hidden="1" x14ac:dyDescent="0.25">
      <c r="A271" t="s">
        <v>8329</v>
      </c>
      <c r="B271" t="s">
        <v>9342</v>
      </c>
      <c r="C271" t="s">
        <v>1</v>
      </c>
      <c r="D271" t="s">
        <v>7706</v>
      </c>
      <c r="E271" t="s">
        <v>9255</v>
      </c>
      <c r="F271" t="s">
        <v>9256</v>
      </c>
      <c r="G271">
        <v>2553</v>
      </c>
      <c r="H271">
        <v>2553</v>
      </c>
      <c r="I271">
        <v>2553</v>
      </c>
      <c r="J271">
        <v>2553</v>
      </c>
      <c r="K271">
        <v>0</v>
      </c>
      <c r="L271" s="2">
        <v>0</v>
      </c>
      <c r="M271" s="2">
        <v>0</v>
      </c>
      <c r="N271" s="2">
        <v>0</v>
      </c>
      <c r="O271" s="2">
        <v>5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5</v>
      </c>
      <c r="V271" t="s">
        <v>55</v>
      </c>
    </row>
    <row r="272" spans="1:22" hidden="1" x14ac:dyDescent="0.25">
      <c r="A272" t="s">
        <v>8329</v>
      </c>
      <c r="B272" t="s">
        <v>9342</v>
      </c>
      <c r="C272" t="s">
        <v>1</v>
      </c>
      <c r="D272" t="s">
        <v>7706</v>
      </c>
      <c r="E272" t="s">
        <v>9255</v>
      </c>
      <c r="F272" t="s">
        <v>9256</v>
      </c>
      <c r="G272">
        <v>2552</v>
      </c>
      <c r="H272">
        <v>2552</v>
      </c>
      <c r="I272">
        <v>2552</v>
      </c>
      <c r="J272">
        <v>2552</v>
      </c>
      <c r="K272">
        <v>0</v>
      </c>
      <c r="L272" s="2">
        <v>0</v>
      </c>
      <c r="M272" s="2">
        <v>0</v>
      </c>
      <c r="N272" s="2">
        <v>0</v>
      </c>
      <c r="O272" s="2">
        <v>22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22</v>
      </c>
      <c r="V272" t="s">
        <v>55</v>
      </c>
    </row>
    <row r="273" spans="1:22" hidden="1" x14ac:dyDescent="0.25">
      <c r="A273" t="s">
        <v>8329</v>
      </c>
      <c r="B273" t="s">
        <v>9342</v>
      </c>
      <c r="C273" t="s">
        <v>1</v>
      </c>
      <c r="D273" t="s">
        <v>7706</v>
      </c>
      <c r="E273" t="s">
        <v>9255</v>
      </c>
      <c r="F273" t="s">
        <v>9256</v>
      </c>
      <c r="G273">
        <v>2551</v>
      </c>
      <c r="H273">
        <v>2551</v>
      </c>
      <c r="I273">
        <v>2551</v>
      </c>
      <c r="J273">
        <v>2551</v>
      </c>
      <c r="K273">
        <v>0</v>
      </c>
      <c r="L273" s="2">
        <v>0</v>
      </c>
      <c r="M273" s="2">
        <v>0</v>
      </c>
      <c r="N273" s="2">
        <v>0</v>
      </c>
      <c r="O273" s="2">
        <v>15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15</v>
      </c>
      <c r="V273" t="s">
        <v>55</v>
      </c>
    </row>
    <row r="274" spans="1:22" hidden="1" x14ac:dyDescent="0.25">
      <c r="A274" t="s">
        <v>8329</v>
      </c>
      <c r="B274" t="s">
        <v>9341</v>
      </c>
      <c r="C274" t="s">
        <v>1</v>
      </c>
      <c r="D274" t="s">
        <v>7706</v>
      </c>
      <c r="E274" t="s">
        <v>9255</v>
      </c>
      <c r="F274" t="s">
        <v>9256</v>
      </c>
      <c r="G274">
        <v>2550</v>
      </c>
      <c r="H274">
        <v>2550</v>
      </c>
      <c r="I274">
        <v>2550</v>
      </c>
      <c r="J274">
        <v>2550</v>
      </c>
      <c r="K274">
        <v>0</v>
      </c>
      <c r="L274" s="2">
        <v>0</v>
      </c>
      <c r="M274" s="2">
        <v>0</v>
      </c>
      <c r="N274" s="2">
        <v>0</v>
      </c>
      <c r="O274" s="2">
        <v>12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12</v>
      </c>
      <c r="V274" t="s">
        <v>55</v>
      </c>
    </row>
    <row r="275" spans="1:22" hidden="1" x14ac:dyDescent="0.25">
      <c r="A275" t="s">
        <v>8329</v>
      </c>
      <c r="B275" t="s">
        <v>9341</v>
      </c>
      <c r="C275" t="s">
        <v>1</v>
      </c>
      <c r="D275" t="s">
        <v>7706</v>
      </c>
      <c r="E275" t="s">
        <v>9255</v>
      </c>
      <c r="F275" t="s">
        <v>9256</v>
      </c>
      <c r="G275">
        <v>2549</v>
      </c>
      <c r="H275">
        <v>2549</v>
      </c>
      <c r="I275">
        <v>2549</v>
      </c>
      <c r="J275">
        <v>2549</v>
      </c>
      <c r="K275">
        <v>0</v>
      </c>
      <c r="L275" s="2">
        <v>0</v>
      </c>
      <c r="M275" s="2">
        <v>0</v>
      </c>
      <c r="N275" s="2">
        <v>0</v>
      </c>
      <c r="O275" s="2">
        <v>40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40</v>
      </c>
      <c r="V275" t="s">
        <v>55</v>
      </c>
    </row>
    <row r="276" spans="1:22" hidden="1" x14ac:dyDescent="0.25">
      <c r="A276" t="s">
        <v>8329</v>
      </c>
      <c r="B276" t="s">
        <v>9341</v>
      </c>
      <c r="C276" t="s">
        <v>1</v>
      </c>
      <c r="D276" t="s">
        <v>7706</v>
      </c>
      <c r="E276" t="s">
        <v>9255</v>
      </c>
      <c r="F276" t="s">
        <v>9256</v>
      </c>
      <c r="G276">
        <v>2548</v>
      </c>
      <c r="H276">
        <v>2548</v>
      </c>
      <c r="I276">
        <v>2548</v>
      </c>
      <c r="J276">
        <v>2548</v>
      </c>
      <c r="K276">
        <v>0</v>
      </c>
      <c r="L276" s="2">
        <v>0</v>
      </c>
      <c r="M276" s="2">
        <v>0</v>
      </c>
      <c r="N276" s="2">
        <v>0</v>
      </c>
      <c r="O276" s="2">
        <v>10</v>
      </c>
      <c r="P276" s="2">
        <v>0</v>
      </c>
      <c r="Q276" s="2">
        <v>0</v>
      </c>
      <c r="R276" s="2">
        <v>0</v>
      </c>
      <c r="S276" s="2">
        <v>0</v>
      </c>
      <c r="T276" s="2">
        <v>0</v>
      </c>
      <c r="U276" s="2">
        <v>10</v>
      </c>
      <c r="V276" t="s">
        <v>55</v>
      </c>
    </row>
    <row r="277" spans="1:22" hidden="1" x14ac:dyDescent="0.25">
      <c r="A277" t="s">
        <v>8329</v>
      </c>
      <c r="B277" t="s">
        <v>9341</v>
      </c>
      <c r="C277" t="s">
        <v>1</v>
      </c>
      <c r="D277" t="s">
        <v>7706</v>
      </c>
      <c r="E277" t="s">
        <v>9255</v>
      </c>
      <c r="F277" t="s">
        <v>9256</v>
      </c>
      <c r="G277">
        <v>2547</v>
      </c>
      <c r="H277">
        <v>2547</v>
      </c>
      <c r="I277">
        <v>2547</v>
      </c>
      <c r="J277">
        <v>2547</v>
      </c>
      <c r="K277">
        <v>0</v>
      </c>
      <c r="L277" s="2">
        <v>0</v>
      </c>
      <c r="M277" s="2">
        <v>0</v>
      </c>
      <c r="N277" s="2">
        <v>0</v>
      </c>
      <c r="O277" s="2">
        <v>35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35</v>
      </c>
      <c r="V277" t="s">
        <v>55</v>
      </c>
    </row>
    <row r="278" spans="1:22" hidden="1" x14ac:dyDescent="0.25">
      <c r="A278" t="s">
        <v>8329</v>
      </c>
      <c r="B278" t="s">
        <v>9341</v>
      </c>
      <c r="C278" t="s">
        <v>1</v>
      </c>
      <c r="D278" t="s">
        <v>7706</v>
      </c>
      <c r="E278" t="s">
        <v>9255</v>
      </c>
      <c r="F278" t="s">
        <v>9256</v>
      </c>
      <c r="G278">
        <v>2546</v>
      </c>
      <c r="H278">
        <v>2546</v>
      </c>
      <c r="I278">
        <v>2546</v>
      </c>
      <c r="J278">
        <v>2546</v>
      </c>
      <c r="K278">
        <v>0</v>
      </c>
      <c r="L278" s="2">
        <v>0</v>
      </c>
      <c r="M278" s="2">
        <v>0</v>
      </c>
      <c r="N278" s="2">
        <v>0</v>
      </c>
      <c r="O278" s="2">
        <v>45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45</v>
      </c>
      <c r="V278" t="s">
        <v>55</v>
      </c>
    </row>
    <row r="279" spans="1:22" hidden="1" x14ac:dyDescent="0.25">
      <c r="A279" t="s">
        <v>8329</v>
      </c>
      <c r="B279" t="s">
        <v>9340</v>
      </c>
      <c r="C279" t="s">
        <v>1</v>
      </c>
      <c r="D279" t="s">
        <v>7706</v>
      </c>
      <c r="E279" t="s">
        <v>9255</v>
      </c>
      <c r="F279" t="s">
        <v>9256</v>
      </c>
      <c r="G279">
        <v>2545</v>
      </c>
      <c r="H279">
        <v>2545</v>
      </c>
      <c r="I279">
        <v>2545</v>
      </c>
      <c r="J279">
        <v>2545</v>
      </c>
      <c r="K279">
        <v>0</v>
      </c>
      <c r="L279" s="2">
        <v>0</v>
      </c>
      <c r="M279" s="2">
        <v>0</v>
      </c>
      <c r="N279" s="2">
        <v>0</v>
      </c>
      <c r="O279" s="2">
        <v>20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20</v>
      </c>
      <c r="V279" t="s">
        <v>55</v>
      </c>
    </row>
    <row r="280" spans="1:22" hidden="1" x14ac:dyDescent="0.25">
      <c r="A280" t="s">
        <v>8329</v>
      </c>
      <c r="B280" t="s">
        <v>9340</v>
      </c>
      <c r="C280" t="s">
        <v>1</v>
      </c>
      <c r="D280" t="s">
        <v>7706</v>
      </c>
      <c r="E280" t="s">
        <v>9255</v>
      </c>
      <c r="F280" t="s">
        <v>9256</v>
      </c>
      <c r="G280">
        <v>2544</v>
      </c>
      <c r="H280">
        <v>2544</v>
      </c>
      <c r="I280">
        <v>2544</v>
      </c>
      <c r="J280">
        <v>2544</v>
      </c>
      <c r="K280">
        <v>0</v>
      </c>
      <c r="L280" s="2">
        <v>0</v>
      </c>
      <c r="M280" s="2">
        <v>0</v>
      </c>
      <c r="N280" s="2">
        <v>0</v>
      </c>
      <c r="O280" s="2">
        <v>10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10</v>
      </c>
      <c r="V280" t="s">
        <v>55</v>
      </c>
    </row>
    <row r="281" spans="1:22" hidden="1" x14ac:dyDescent="0.25">
      <c r="A281" t="s">
        <v>8329</v>
      </c>
      <c r="B281" t="s">
        <v>9340</v>
      </c>
      <c r="C281" t="s">
        <v>1</v>
      </c>
      <c r="D281" t="s">
        <v>7706</v>
      </c>
      <c r="E281" t="s">
        <v>9255</v>
      </c>
      <c r="F281" t="s">
        <v>9256</v>
      </c>
      <c r="G281">
        <v>2543</v>
      </c>
      <c r="H281">
        <v>2543</v>
      </c>
      <c r="I281">
        <v>2543</v>
      </c>
      <c r="J281">
        <v>2543</v>
      </c>
      <c r="K281">
        <v>0</v>
      </c>
      <c r="L281" s="2">
        <v>0</v>
      </c>
      <c r="M281" s="2">
        <v>0</v>
      </c>
      <c r="N281" s="2">
        <v>0</v>
      </c>
      <c r="O281" s="2">
        <v>13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13</v>
      </c>
      <c r="V281" t="s">
        <v>55</v>
      </c>
    </row>
    <row r="282" spans="1:22" hidden="1" x14ac:dyDescent="0.25">
      <c r="A282" t="s">
        <v>8329</v>
      </c>
      <c r="B282" t="s">
        <v>9340</v>
      </c>
      <c r="C282" t="s">
        <v>1</v>
      </c>
      <c r="D282" t="s">
        <v>7706</v>
      </c>
      <c r="E282" t="s">
        <v>9255</v>
      </c>
      <c r="F282" t="s">
        <v>9256</v>
      </c>
      <c r="G282">
        <v>2542</v>
      </c>
      <c r="H282">
        <v>2542</v>
      </c>
      <c r="I282">
        <v>2542</v>
      </c>
      <c r="J282">
        <v>2542</v>
      </c>
      <c r="K282">
        <v>0</v>
      </c>
      <c r="L282" s="2">
        <v>0</v>
      </c>
      <c r="M282" s="2">
        <v>0</v>
      </c>
      <c r="N282" s="2">
        <v>0</v>
      </c>
      <c r="O282" s="2">
        <v>12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12</v>
      </c>
      <c r="V282" t="s">
        <v>55</v>
      </c>
    </row>
    <row r="283" spans="1:22" hidden="1" x14ac:dyDescent="0.25">
      <c r="A283" t="s">
        <v>8329</v>
      </c>
      <c r="B283" t="s">
        <v>9340</v>
      </c>
      <c r="C283" t="s">
        <v>1</v>
      </c>
      <c r="D283" t="s">
        <v>7706</v>
      </c>
      <c r="E283" t="s">
        <v>9255</v>
      </c>
      <c r="F283" t="s">
        <v>9256</v>
      </c>
      <c r="G283">
        <v>2541</v>
      </c>
      <c r="H283">
        <v>2541</v>
      </c>
      <c r="I283">
        <v>2541</v>
      </c>
      <c r="J283">
        <v>2541</v>
      </c>
      <c r="K283">
        <v>0</v>
      </c>
      <c r="L283" s="2">
        <v>0</v>
      </c>
      <c r="M283" s="2">
        <v>0</v>
      </c>
      <c r="N283" s="2">
        <v>0</v>
      </c>
      <c r="O283" s="2">
        <v>10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10</v>
      </c>
      <c r="V283" t="s">
        <v>55</v>
      </c>
    </row>
    <row r="284" spans="1:22" hidden="1" x14ac:dyDescent="0.25">
      <c r="A284" t="s">
        <v>8329</v>
      </c>
      <c r="B284" t="s">
        <v>9340</v>
      </c>
      <c r="C284" t="s">
        <v>1</v>
      </c>
      <c r="D284" t="s">
        <v>7706</v>
      </c>
      <c r="E284" t="s">
        <v>9255</v>
      </c>
      <c r="F284" t="s">
        <v>9256</v>
      </c>
      <c r="G284">
        <v>2540</v>
      </c>
      <c r="H284">
        <v>2540</v>
      </c>
      <c r="I284">
        <v>2540</v>
      </c>
      <c r="J284">
        <v>2540</v>
      </c>
      <c r="K284">
        <v>0</v>
      </c>
      <c r="L284" s="2">
        <v>0</v>
      </c>
      <c r="M284" s="2">
        <v>0</v>
      </c>
      <c r="N284" s="2">
        <v>0</v>
      </c>
      <c r="O284" s="2">
        <v>12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12</v>
      </c>
      <c r="V284" t="s">
        <v>55</v>
      </c>
    </row>
    <row r="285" spans="1:22" hidden="1" x14ac:dyDescent="0.25">
      <c r="A285" t="s">
        <v>8329</v>
      </c>
      <c r="B285" t="s">
        <v>9340</v>
      </c>
      <c r="C285" t="s">
        <v>1</v>
      </c>
      <c r="D285" t="s">
        <v>7706</v>
      </c>
      <c r="E285" t="s">
        <v>9255</v>
      </c>
      <c r="F285" t="s">
        <v>9256</v>
      </c>
      <c r="G285">
        <v>2539</v>
      </c>
      <c r="H285">
        <v>2539</v>
      </c>
      <c r="I285">
        <v>2539</v>
      </c>
      <c r="J285">
        <v>2539</v>
      </c>
      <c r="K285">
        <v>0</v>
      </c>
      <c r="L285" s="2">
        <v>0</v>
      </c>
      <c r="M285" s="2">
        <v>0</v>
      </c>
      <c r="N285" s="2">
        <v>0</v>
      </c>
      <c r="O285" s="2">
        <v>15</v>
      </c>
      <c r="P285" s="2">
        <v>0</v>
      </c>
      <c r="Q285" s="2">
        <v>0</v>
      </c>
      <c r="R285" s="2">
        <v>0</v>
      </c>
      <c r="S285" s="2">
        <v>0</v>
      </c>
      <c r="T285" s="2">
        <v>0</v>
      </c>
      <c r="U285" s="2">
        <v>15</v>
      </c>
      <c r="V285" t="s">
        <v>55</v>
      </c>
    </row>
    <row r="286" spans="1:22" hidden="1" x14ac:dyDescent="0.25">
      <c r="A286" t="s">
        <v>8329</v>
      </c>
      <c r="B286" t="s">
        <v>9340</v>
      </c>
      <c r="C286" t="s">
        <v>1</v>
      </c>
      <c r="D286" t="s">
        <v>7706</v>
      </c>
      <c r="E286" t="s">
        <v>9255</v>
      </c>
      <c r="F286" t="s">
        <v>9256</v>
      </c>
      <c r="G286">
        <v>2538</v>
      </c>
      <c r="H286">
        <v>2538</v>
      </c>
      <c r="I286">
        <v>2538</v>
      </c>
      <c r="J286">
        <v>2538</v>
      </c>
      <c r="K286">
        <v>0</v>
      </c>
      <c r="L286" s="2">
        <v>0</v>
      </c>
      <c r="M286" s="2">
        <v>0</v>
      </c>
      <c r="N286" s="2">
        <v>0</v>
      </c>
      <c r="O286" s="2">
        <v>20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20</v>
      </c>
      <c r="V286" t="s">
        <v>55</v>
      </c>
    </row>
    <row r="287" spans="1:22" hidden="1" x14ac:dyDescent="0.25">
      <c r="A287" t="s">
        <v>8329</v>
      </c>
      <c r="B287" t="s">
        <v>9340</v>
      </c>
      <c r="C287" t="s">
        <v>1</v>
      </c>
      <c r="D287" t="s">
        <v>7706</v>
      </c>
      <c r="E287" t="s">
        <v>9255</v>
      </c>
      <c r="F287" t="s">
        <v>9256</v>
      </c>
      <c r="G287">
        <v>2537</v>
      </c>
      <c r="H287">
        <v>2537</v>
      </c>
      <c r="I287">
        <v>2537</v>
      </c>
      <c r="J287">
        <v>2537</v>
      </c>
      <c r="K287">
        <v>0</v>
      </c>
      <c r="L287" s="2">
        <v>0</v>
      </c>
      <c r="M287" s="2">
        <v>0</v>
      </c>
      <c r="N287" s="2">
        <v>0</v>
      </c>
      <c r="O287" s="2">
        <v>20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20</v>
      </c>
      <c r="V287" t="s">
        <v>55</v>
      </c>
    </row>
    <row r="288" spans="1:22" hidden="1" x14ac:dyDescent="0.25">
      <c r="A288" t="s">
        <v>8329</v>
      </c>
      <c r="B288" t="s">
        <v>9340</v>
      </c>
      <c r="C288" t="s">
        <v>1</v>
      </c>
      <c r="D288" t="s">
        <v>7706</v>
      </c>
      <c r="E288" t="s">
        <v>9255</v>
      </c>
      <c r="F288" t="s">
        <v>9256</v>
      </c>
      <c r="G288">
        <v>2536</v>
      </c>
      <c r="H288">
        <v>2536</v>
      </c>
      <c r="I288">
        <v>2536</v>
      </c>
      <c r="J288">
        <v>2536</v>
      </c>
      <c r="K288">
        <v>0</v>
      </c>
      <c r="L288" s="2">
        <v>0</v>
      </c>
      <c r="M288" s="2">
        <v>0</v>
      </c>
      <c r="N288" s="2">
        <v>0</v>
      </c>
      <c r="O288" s="2">
        <v>20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20</v>
      </c>
      <c r="V288" t="s">
        <v>55</v>
      </c>
    </row>
    <row r="289" spans="1:22" hidden="1" x14ac:dyDescent="0.25">
      <c r="A289" t="s">
        <v>8329</v>
      </c>
      <c r="B289" t="s">
        <v>9340</v>
      </c>
      <c r="C289" t="s">
        <v>1</v>
      </c>
      <c r="D289" t="s">
        <v>7706</v>
      </c>
      <c r="E289" t="s">
        <v>9255</v>
      </c>
      <c r="F289" t="s">
        <v>9256</v>
      </c>
      <c r="G289">
        <v>2535</v>
      </c>
      <c r="H289">
        <v>2535</v>
      </c>
      <c r="I289">
        <v>2535</v>
      </c>
      <c r="J289">
        <v>2535</v>
      </c>
      <c r="K289">
        <v>0</v>
      </c>
      <c r="L289" s="2">
        <v>0</v>
      </c>
      <c r="M289" s="2">
        <v>0</v>
      </c>
      <c r="N289" s="2">
        <v>0</v>
      </c>
      <c r="O289" s="2">
        <v>75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75</v>
      </c>
      <c r="V289" t="s">
        <v>55</v>
      </c>
    </row>
    <row r="290" spans="1:22" hidden="1" x14ac:dyDescent="0.25">
      <c r="A290" t="s">
        <v>8329</v>
      </c>
      <c r="B290" t="s">
        <v>9340</v>
      </c>
      <c r="C290" t="s">
        <v>1</v>
      </c>
      <c r="D290" t="s">
        <v>7706</v>
      </c>
      <c r="E290" t="s">
        <v>9255</v>
      </c>
      <c r="F290" t="s">
        <v>9256</v>
      </c>
      <c r="G290">
        <v>2534</v>
      </c>
      <c r="H290">
        <v>2534</v>
      </c>
      <c r="I290">
        <v>2534</v>
      </c>
      <c r="J290">
        <v>2534</v>
      </c>
      <c r="K290">
        <v>0</v>
      </c>
      <c r="L290" s="2">
        <v>0</v>
      </c>
      <c r="M290" s="2">
        <v>0</v>
      </c>
      <c r="N290" s="2">
        <v>0</v>
      </c>
      <c r="O290" s="2">
        <v>50</v>
      </c>
      <c r="P290" s="2">
        <v>0</v>
      </c>
      <c r="Q290" s="2">
        <v>0</v>
      </c>
      <c r="R290" s="2">
        <v>0</v>
      </c>
      <c r="S290" s="2">
        <v>0</v>
      </c>
      <c r="T290" s="2">
        <v>0</v>
      </c>
      <c r="U290" s="2">
        <v>50</v>
      </c>
      <c r="V290" t="s">
        <v>55</v>
      </c>
    </row>
    <row r="291" spans="1:22" hidden="1" x14ac:dyDescent="0.25">
      <c r="A291" t="s">
        <v>8329</v>
      </c>
      <c r="B291" t="s">
        <v>9340</v>
      </c>
      <c r="C291" t="s">
        <v>1</v>
      </c>
      <c r="D291" t="s">
        <v>7706</v>
      </c>
      <c r="E291" t="s">
        <v>9255</v>
      </c>
      <c r="F291" t="s">
        <v>9256</v>
      </c>
      <c r="G291">
        <v>2533</v>
      </c>
      <c r="H291">
        <v>2533</v>
      </c>
      <c r="I291">
        <v>2533</v>
      </c>
      <c r="J291">
        <v>2533</v>
      </c>
      <c r="K291">
        <v>0</v>
      </c>
      <c r="L291" s="2">
        <v>0</v>
      </c>
      <c r="M291" s="2">
        <v>0</v>
      </c>
      <c r="N291" s="2">
        <v>0</v>
      </c>
      <c r="O291" s="2">
        <v>40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40</v>
      </c>
      <c r="V291" t="s">
        <v>55</v>
      </c>
    </row>
    <row r="292" spans="1:22" hidden="1" x14ac:dyDescent="0.25">
      <c r="A292" t="s">
        <v>8329</v>
      </c>
      <c r="B292" t="s">
        <v>9340</v>
      </c>
      <c r="C292" t="s">
        <v>1</v>
      </c>
      <c r="D292" t="s">
        <v>7706</v>
      </c>
      <c r="E292" t="s">
        <v>9255</v>
      </c>
      <c r="F292" t="s">
        <v>9256</v>
      </c>
      <c r="G292">
        <v>2532</v>
      </c>
      <c r="H292">
        <v>2532</v>
      </c>
      <c r="I292">
        <v>2532</v>
      </c>
      <c r="J292">
        <v>2532</v>
      </c>
      <c r="K292">
        <v>0</v>
      </c>
      <c r="L292" s="2">
        <v>0</v>
      </c>
      <c r="M292" s="2">
        <v>0</v>
      </c>
      <c r="N292" s="2">
        <v>0</v>
      </c>
      <c r="O292" s="2">
        <v>20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20</v>
      </c>
      <c r="V292" t="s">
        <v>55</v>
      </c>
    </row>
    <row r="293" spans="1:22" hidden="1" x14ac:dyDescent="0.25">
      <c r="A293" t="s">
        <v>8329</v>
      </c>
      <c r="B293" t="s">
        <v>9340</v>
      </c>
      <c r="C293" t="s">
        <v>1</v>
      </c>
      <c r="D293" t="s">
        <v>7706</v>
      </c>
      <c r="E293" t="s">
        <v>9255</v>
      </c>
      <c r="F293" t="s">
        <v>9256</v>
      </c>
      <c r="G293">
        <v>2531</v>
      </c>
      <c r="H293">
        <v>2531</v>
      </c>
      <c r="I293">
        <v>2531</v>
      </c>
      <c r="J293">
        <v>2531</v>
      </c>
      <c r="K293">
        <v>0</v>
      </c>
      <c r="L293" s="2">
        <v>0</v>
      </c>
      <c r="M293" s="2">
        <v>0</v>
      </c>
      <c r="N293" s="2">
        <v>0</v>
      </c>
      <c r="O293" s="2">
        <v>15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15</v>
      </c>
      <c r="V293" t="s">
        <v>55</v>
      </c>
    </row>
    <row r="294" spans="1:22" hidden="1" x14ac:dyDescent="0.25">
      <c r="A294" t="s">
        <v>8329</v>
      </c>
      <c r="B294" t="s">
        <v>9340</v>
      </c>
      <c r="C294" t="s">
        <v>1</v>
      </c>
      <c r="D294" t="s">
        <v>7706</v>
      </c>
      <c r="E294" t="s">
        <v>9255</v>
      </c>
      <c r="F294" t="s">
        <v>9256</v>
      </c>
      <c r="G294">
        <v>2530</v>
      </c>
      <c r="H294">
        <v>2530</v>
      </c>
      <c r="I294">
        <v>2530</v>
      </c>
      <c r="J294">
        <v>2530</v>
      </c>
      <c r="K294">
        <v>0</v>
      </c>
      <c r="L294" s="2">
        <v>0</v>
      </c>
      <c r="M294" s="2">
        <v>0</v>
      </c>
      <c r="N294" s="2">
        <v>0</v>
      </c>
      <c r="O294" s="2">
        <v>15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15</v>
      </c>
      <c r="V294" t="s">
        <v>55</v>
      </c>
    </row>
    <row r="295" spans="1:22" hidden="1" x14ac:dyDescent="0.25">
      <c r="A295" t="s">
        <v>8329</v>
      </c>
      <c r="B295" t="s">
        <v>9340</v>
      </c>
      <c r="C295" t="s">
        <v>1</v>
      </c>
      <c r="D295" t="s">
        <v>7706</v>
      </c>
      <c r="E295" t="s">
        <v>9255</v>
      </c>
      <c r="F295" t="s">
        <v>9256</v>
      </c>
      <c r="G295">
        <v>2529</v>
      </c>
      <c r="H295">
        <v>2529</v>
      </c>
      <c r="I295">
        <v>2529</v>
      </c>
      <c r="J295">
        <v>2529</v>
      </c>
      <c r="K295">
        <v>0</v>
      </c>
      <c r="L295" s="2">
        <v>0</v>
      </c>
      <c r="M295" s="2">
        <v>0</v>
      </c>
      <c r="N295" s="2">
        <v>0</v>
      </c>
      <c r="O295" s="2">
        <v>15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15</v>
      </c>
      <c r="V295" t="s">
        <v>55</v>
      </c>
    </row>
    <row r="296" spans="1:22" hidden="1" x14ac:dyDescent="0.25">
      <c r="A296" t="s">
        <v>8329</v>
      </c>
      <c r="B296" t="s">
        <v>9340</v>
      </c>
      <c r="C296" t="s">
        <v>1</v>
      </c>
      <c r="D296" t="s">
        <v>7706</v>
      </c>
      <c r="E296" t="s">
        <v>9255</v>
      </c>
      <c r="F296" t="s">
        <v>9256</v>
      </c>
      <c r="G296">
        <v>2528</v>
      </c>
      <c r="H296">
        <v>2528</v>
      </c>
      <c r="I296">
        <v>2528</v>
      </c>
      <c r="J296">
        <v>2528</v>
      </c>
      <c r="K296">
        <v>0</v>
      </c>
      <c r="L296" s="2">
        <v>0</v>
      </c>
      <c r="M296" s="2">
        <v>0</v>
      </c>
      <c r="N296" s="2">
        <v>0</v>
      </c>
      <c r="O296" s="2">
        <v>25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25</v>
      </c>
      <c r="V296" t="s">
        <v>55</v>
      </c>
    </row>
    <row r="297" spans="1:22" hidden="1" x14ac:dyDescent="0.25">
      <c r="A297" t="s">
        <v>8329</v>
      </c>
      <c r="B297" t="s">
        <v>9339</v>
      </c>
      <c r="C297" t="s">
        <v>1</v>
      </c>
      <c r="D297" t="s">
        <v>7706</v>
      </c>
      <c r="E297" t="s">
        <v>9255</v>
      </c>
      <c r="F297" t="s">
        <v>9256</v>
      </c>
      <c r="G297">
        <v>2527</v>
      </c>
      <c r="H297">
        <v>2527</v>
      </c>
      <c r="I297">
        <v>2527</v>
      </c>
      <c r="J297">
        <v>2527</v>
      </c>
      <c r="K297">
        <v>0</v>
      </c>
      <c r="L297" s="2">
        <v>0</v>
      </c>
      <c r="M297" s="2">
        <v>0</v>
      </c>
      <c r="N297" s="2">
        <v>0</v>
      </c>
      <c r="O297" s="2">
        <v>15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15</v>
      </c>
      <c r="V297" t="s">
        <v>55</v>
      </c>
    </row>
    <row r="298" spans="1:22" hidden="1" x14ac:dyDescent="0.25">
      <c r="A298" t="s">
        <v>8329</v>
      </c>
      <c r="B298" t="s">
        <v>9339</v>
      </c>
      <c r="C298" t="s">
        <v>1</v>
      </c>
      <c r="D298" t="s">
        <v>7706</v>
      </c>
      <c r="E298" t="s">
        <v>9255</v>
      </c>
      <c r="F298" t="s">
        <v>9256</v>
      </c>
      <c r="G298">
        <v>2526</v>
      </c>
      <c r="H298">
        <v>2526</v>
      </c>
      <c r="I298">
        <v>2526</v>
      </c>
      <c r="J298">
        <v>2526</v>
      </c>
      <c r="K298">
        <v>0</v>
      </c>
      <c r="L298" s="2">
        <v>0</v>
      </c>
      <c r="M298" s="2">
        <v>0</v>
      </c>
      <c r="N298" s="2">
        <v>0</v>
      </c>
      <c r="O298" s="2">
        <v>10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10</v>
      </c>
      <c r="V298" t="s">
        <v>55</v>
      </c>
    </row>
    <row r="299" spans="1:22" hidden="1" x14ac:dyDescent="0.25">
      <c r="A299" t="s">
        <v>8329</v>
      </c>
      <c r="B299" t="s">
        <v>9339</v>
      </c>
      <c r="C299" t="s">
        <v>1</v>
      </c>
      <c r="D299" t="s">
        <v>7706</v>
      </c>
      <c r="E299" t="s">
        <v>9255</v>
      </c>
      <c r="F299" t="s">
        <v>9256</v>
      </c>
      <c r="G299">
        <v>2525</v>
      </c>
      <c r="H299">
        <v>2525</v>
      </c>
      <c r="I299">
        <v>2525</v>
      </c>
      <c r="J299">
        <v>2525</v>
      </c>
      <c r="K299">
        <v>0</v>
      </c>
      <c r="L299" s="2">
        <v>0</v>
      </c>
      <c r="M299" s="2">
        <v>0</v>
      </c>
      <c r="N299" s="2">
        <v>0</v>
      </c>
      <c r="O299" s="2">
        <v>12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12</v>
      </c>
      <c r="V299" t="s">
        <v>55</v>
      </c>
    </row>
    <row r="300" spans="1:22" hidden="1" x14ac:dyDescent="0.25">
      <c r="A300" t="s">
        <v>8329</v>
      </c>
      <c r="B300" t="s">
        <v>9339</v>
      </c>
      <c r="C300" t="s">
        <v>1</v>
      </c>
      <c r="D300" t="s">
        <v>7706</v>
      </c>
      <c r="E300" t="s">
        <v>9255</v>
      </c>
      <c r="F300" t="s">
        <v>9256</v>
      </c>
      <c r="G300">
        <v>2524</v>
      </c>
      <c r="H300">
        <v>2524</v>
      </c>
      <c r="I300">
        <v>2524</v>
      </c>
      <c r="J300">
        <v>2524</v>
      </c>
      <c r="K300">
        <v>0</v>
      </c>
      <c r="L300" s="2">
        <v>0</v>
      </c>
      <c r="M300" s="2">
        <v>0</v>
      </c>
      <c r="N300" s="2">
        <v>0</v>
      </c>
      <c r="O300" s="2">
        <v>22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22</v>
      </c>
      <c r="V300" t="s">
        <v>55</v>
      </c>
    </row>
    <row r="301" spans="1:22" hidden="1" x14ac:dyDescent="0.25">
      <c r="A301" t="s">
        <v>8329</v>
      </c>
      <c r="B301" t="s">
        <v>9339</v>
      </c>
      <c r="C301" t="s">
        <v>1</v>
      </c>
      <c r="D301" t="s">
        <v>7706</v>
      </c>
      <c r="E301" t="s">
        <v>9255</v>
      </c>
      <c r="F301" t="s">
        <v>9256</v>
      </c>
      <c r="G301">
        <v>2523</v>
      </c>
      <c r="H301">
        <v>2523</v>
      </c>
      <c r="I301">
        <v>2523</v>
      </c>
      <c r="J301">
        <v>2523</v>
      </c>
      <c r="K301">
        <v>0</v>
      </c>
      <c r="L301" s="2">
        <v>0</v>
      </c>
      <c r="M301" s="2">
        <v>0</v>
      </c>
      <c r="N301" s="2">
        <v>0</v>
      </c>
      <c r="O301" s="2">
        <v>5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5</v>
      </c>
      <c r="V301" t="s">
        <v>55</v>
      </c>
    </row>
    <row r="302" spans="1:22" hidden="1" x14ac:dyDescent="0.25">
      <c r="A302" t="s">
        <v>8329</v>
      </c>
      <c r="B302" t="s">
        <v>9339</v>
      </c>
      <c r="C302" t="s">
        <v>1</v>
      </c>
      <c r="D302" t="s">
        <v>7706</v>
      </c>
      <c r="E302" t="s">
        <v>9255</v>
      </c>
      <c r="F302" t="s">
        <v>9256</v>
      </c>
      <c r="G302">
        <v>2522</v>
      </c>
      <c r="H302">
        <v>2522</v>
      </c>
      <c r="I302">
        <v>2522</v>
      </c>
      <c r="J302">
        <v>2522</v>
      </c>
      <c r="K302">
        <v>0</v>
      </c>
      <c r="L302" s="2">
        <v>0</v>
      </c>
      <c r="M302" s="2">
        <v>0</v>
      </c>
      <c r="N302" s="2">
        <v>0</v>
      </c>
      <c r="O302" s="2">
        <v>25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25</v>
      </c>
      <c r="V302" t="s">
        <v>55</v>
      </c>
    </row>
    <row r="303" spans="1:22" hidden="1" x14ac:dyDescent="0.25">
      <c r="A303" t="s">
        <v>8329</v>
      </c>
      <c r="B303" t="s">
        <v>9339</v>
      </c>
      <c r="C303" t="s">
        <v>1</v>
      </c>
      <c r="D303" t="s">
        <v>7706</v>
      </c>
      <c r="E303" t="s">
        <v>9255</v>
      </c>
      <c r="F303" t="s">
        <v>9256</v>
      </c>
      <c r="G303">
        <v>2521</v>
      </c>
      <c r="H303">
        <v>2521</v>
      </c>
      <c r="I303">
        <v>2521</v>
      </c>
      <c r="J303">
        <v>2521</v>
      </c>
      <c r="K303">
        <v>0</v>
      </c>
      <c r="L303" s="2">
        <v>0</v>
      </c>
      <c r="M303" s="2">
        <v>0</v>
      </c>
      <c r="N303" s="2">
        <v>0</v>
      </c>
      <c r="O303" s="2">
        <v>52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52</v>
      </c>
      <c r="V303" t="s">
        <v>55</v>
      </c>
    </row>
    <row r="304" spans="1:22" hidden="1" x14ac:dyDescent="0.25">
      <c r="A304" t="s">
        <v>8329</v>
      </c>
      <c r="B304" t="s">
        <v>9339</v>
      </c>
      <c r="C304" t="s">
        <v>1</v>
      </c>
      <c r="D304" t="s">
        <v>7706</v>
      </c>
      <c r="E304" t="s">
        <v>9255</v>
      </c>
      <c r="F304" t="s">
        <v>9256</v>
      </c>
      <c r="G304">
        <v>2520</v>
      </c>
      <c r="H304">
        <v>2520</v>
      </c>
      <c r="I304">
        <v>2520</v>
      </c>
      <c r="J304">
        <v>2520</v>
      </c>
      <c r="K304">
        <v>0</v>
      </c>
      <c r="L304" s="2">
        <v>0</v>
      </c>
      <c r="M304" s="2">
        <v>0</v>
      </c>
      <c r="N304" s="2">
        <v>0</v>
      </c>
      <c r="O304" s="2">
        <v>15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15</v>
      </c>
      <c r="V304" t="s">
        <v>55</v>
      </c>
    </row>
    <row r="305" spans="1:22" hidden="1" x14ac:dyDescent="0.25">
      <c r="A305" t="s">
        <v>8329</v>
      </c>
      <c r="B305" t="s">
        <v>9339</v>
      </c>
      <c r="C305" t="s">
        <v>1</v>
      </c>
      <c r="D305" t="s">
        <v>7706</v>
      </c>
      <c r="E305" t="s">
        <v>9255</v>
      </c>
      <c r="F305" t="s">
        <v>9256</v>
      </c>
      <c r="G305">
        <v>2519</v>
      </c>
      <c r="H305">
        <v>2519</v>
      </c>
      <c r="I305">
        <v>2519</v>
      </c>
      <c r="J305">
        <v>2519</v>
      </c>
      <c r="K305">
        <v>0</v>
      </c>
      <c r="L305" s="2">
        <v>0</v>
      </c>
      <c r="M305" s="2">
        <v>0</v>
      </c>
      <c r="N305" s="2">
        <v>0</v>
      </c>
      <c r="O305" s="2">
        <v>37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37</v>
      </c>
      <c r="V305" t="s">
        <v>55</v>
      </c>
    </row>
    <row r="306" spans="1:22" hidden="1" x14ac:dyDescent="0.25">
      <c r="A306" t="s">
        <v>8329</v>
      </c>
      <c r="B306" t="s">
        <v>9339</v>
      </c>
      <c r="C306" t="s">
        <v>1</v>
      </c>
      <c r="D306" t="s">
        <v>7706</v>
      </c>
      <c r="E306" t="s">
        <v>9255</v>
      </c>
      <c r="F306" t="s">
        <v>9256</v>
      </c>
      <c r="G306">
        <v>2518</v>
      </c>
      <c r="H306">
        <v>2518</v>
      </c>
      <c r="I306">
        <v>2518</v>
      </c>
      <c r="J306">
        <v>2518</v>
      </c>
      <c r="K306">
        <v>0</v>
      </c>
      <c r="L306" s="2">
        <v>0</v>
      </c>
      <c r="M306" s="2">
        <v>0</v>
      </c>
      <c r="N306" s="2">
        <v>0</v>
      </c>
      <c r="O306" s="2">
        <v>25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25</v>
      </c>
      <c r="V306" t="s">
        <v>55</v>
      </c>
    </row>
    <row r="307" spans="1:22" hidden="1" x14ac:dyDescent="0.25">
      <c r="A307" t="s">
        <v>8329</v>
      </c>
      <c r="B307" t="s">
        <v>9339</v>
      </c>
      <c r="C307" t="s">
        <v>1</v>
      </c>
      <c r="D307" t="s">
        <v>7706</v>
      </c>
      <c r="E307" t="s">
        <v>9255</v>
      </c>
      <c r="F307" t="s">
        <v>9256</v>
      </c>
      <c r="G307">
        <v>2517</v>
      </c>
      <c r="H307">
        <v>2517</v>
      </c>
      <c r="I307">
        <v>2517</v>
      </c>
      <c r="J307">
        <v>2517</v>
      </c>
      <c r="K307">
        <v>0</v>
      </c>
      <c r="L307" s="2">
        <v>0</v>
      </c>
      <c r="M307" s="2">
        <v>0</v>
      </c>
      <c r="N307" s="2">
        <v>0</v>
      </c>
      <c r="O307" s="2">
        <v>12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12</v>
      </c>
      <c r="V307" t="s">
        <v>55</v>
      </c>
    </row>
    <row r="308" spans="1:22" hidden="1" x14ac:dyDescent="0.25">
      <c r="A308" t="s">
        <v>8329</v>
      </c>
      <c r="B308" t="s">
        <v>9339</v>
      </c>
      <c r="C308" t="s">
        <v>1</v>
      </c>
      <c r="D308" t="s">
        <v>7706</v>
      </c>
      <c r="E308" t="s">
        <v>9255</v>
      </c>
      <c r="F308" t="s">
        <v>9256</v>
      </c>
      <c r="G308">
        <v>2516</v>
      </c>
      <c r="H308">
        <v>2516</v>
      </c>
      <c r="I308">
        <v>2516</v>
      </c>
      <c r="J308">
        <v>2516</v>
      </c>
      <c r="K308">
        <v>0</v>
      </c>
      <c r="L308" s="2">
        <v>0</v>
      </c>
      <c r="M308" s="2">
        <v>0</v>
      </c>
      <c r="N308" s="2">
        <v>0</v>
      </c>
      <c r="O308" s="2">
        <v>13</v>
      </c>
      <c r="P308" s="2">
        <v>0</v>
      </c>
      <c r="Q308" s="2">
        <v>0</v>
      </c>
      <c r="R308" s="2">
        <v>0</v>
      </c>
      <c r="S308" s="2">
        <v>0</v>
      </c>
      <c r="T308" s="2">
        <v>0</v>
      </c>
      <c r="U308" s="2">
        <v>13</v>
      </c>
      <c r="V308" t="s">
        <v>55</v>
      </c>
    </row>
    <row r="309" spans="1:22" hidden="1" x14ac:dyDescent="0.25">
      <c r="A309" t="s">
        <v>8329</v>
      </c>
      <c r="B309" t="s">
        <v>9339</v>
      </c>
      <c r="C309" t="s">
        <v>1</v>
      </c>
      <c r="D309" t="s">
        <v>7706</v>
      </c>
      <c r="E309" t="s">
        <v>9255</v>
      </c>
      <c r="F309" t="s">
        <v>9256</v>
      </c>
      <c r="G309">
        <v>2515</v>
      </c>
      <c r="H309">
        <v>2515</v>
      </c>
      <c r="I309">
        <v>2515</v>
      </c>
      <c r="J309">
        <v>2515</v>
      </c>
      <c r="K309">
        <v>0</v>
      </c>
      <c r="L309" s="2">
        <v>0</v>
      </c>
      <c r="M309" s="2">
        <v>0</v>
      </c>
      <c r="N309" s="2">
        <v>0</v>
      </c>
      <c r="O309" s="2">
        <v>13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13</v>
      </c>
      <c r="V309" t="s">
        <v>55</v>
      </c>
    </row>
    <row r="310" spans="1:22" hidden="1" x14ac:dyDescent="0.25">
      <c r="A310" t="s">
        <v>8329</v>
      </c>
      <c r="B310" t="s">
        <v>9339</v>
      </c>
      <c r="C310" t="s">
        <v>1</v>
      </c>
      <c r="D310" t="s">
        <v>7706</v>
      </c>
      <c r="E310" t="s">
        <v>9255</v>
      </c>
      <c r="F310" t="s">
        <v>9256</v>
      </c>
      <c r="G310">
        <v>2514</v>
      </c>
      <c r="H310">
        <v>2514</v>
      </c>
      <c r="I310">
        <v>2514</v>
      </c>
      <c r="J310">
        <v>2514</v>
      </c>
      <c r="K310">
        <v>0</v>
      </c>
      <c r="L310" s="2">
        <v>0</v>
      </c>
      <c r="M310" s="2">
        <v>0</v>
      </c>
      <c r="N310" s="2">
        <v>0</v>
      </c>
      <c r="O310" s="2">
        <v>8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8</v>
      </c>
      <c r="V310" t="s">
        <v>55</v>
      </c>
    </row>
    <row r="311" spans="1:22" hidden="1" x14ac:dyDescent="0.25">
      <c r="A311" t="s">
        <v>8329</v>
      </c>
      <c r="B311" t="s">
        <v>9339</v>
      </c>
      <c r="C311" t="s">
        <v>1</v>
      </c>
      <c r="D311" t="s">
        <v>7706</v>
      </c>
      <c r="E311" t="s">
        <v>9255</v>
      </c>
      <c r="F311" t="s">
        <v>9256</v>
      </c>
      <c r="G311">
        <v>2513</v>
      </c>
      <c r="H311">
        <v>2513</v>
      </c>
      <c r="I311">
        <v>2513</v>
      </c>
      <c r="J311">
        <v>2513</v>
      </c>
      <c r="K311">
        <v>0</v>
      </c>
      <c r="L311" s="2">
        <v>0</v>
      </c>
      <c r="M311" s="2">
        <v>0</v>
      </c>
      <c r="N311" s="2">
        <v>0</v>
      </c>
      <c r="O311" s="2">
        <v>15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15</v>
      </c>
      <c r="V311" t="s">
        <v>55</v>
      </c>
    </row>
    <row r="312" spans="1:22" hidden="1" x14ac:dyDescent="0.25">
      <c r="A312" t="s">
        <v>8329</v>
      </c>
      <c r="B312" t="s">
        <v>9339</v>
      </c>
      <c r="C312" t="s">
        <v>1</v>
      </c>
      <c r="D312" t="s">
        <v>7706</v>
      </c>
      <c r="E312" t="s">
        <v>9255</v>
      </c>
      <c r="F312" t="s">
        <v>9256</v>
      </c>
      <c r="G312">
        <v>2512</v>
      </c>
      <c r="H312">
        <v>2512</v>
      </c>
      <c r="I312">
        <v>2512</v>
      </c>
      <c r="J312">
        <v>2512</v>
      </c>
      <c r="K312">
        <v>0</v>
      </c>
      <c r="L312" s="2">
        <v>0</v>
      </c>
      <c r="M312" s="2">
        <v>0</v>
      </c>
      <c r="N312" s="2">
        <v>0</v>
      </c>
      <c r="O312" s="2">
        <v>15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15</v>
      </c>
      <c r="V312" t="s">
        <v>55</v>
      </c>
    </row>
    <row r="313" spans="1:22" hidden="1" x14ac:dyDescent="0.25">
      <c r="A313" t="s">
        <v>8329</v>
      </c>
      <c r="B313" t="s">
        <v>9339</v>
      </c>
      <c r="C313" t="s">
        <v>1</v>
      </c>
      <c r="D313" t="s">
        <v>7706</v>
      </c>
      <c r="E313" t="s">
        <v>9255</v>
      </c>
      <c r="F313" t="s">
        <v>9256</v>
      </c>
      <c r="G313">
        <v>2511</v>
      </c>
      <c r="H313">
        <v>2511</v>
      </c>
      <c r="I313">
        <v>2511</v>
      </c>
      <c r="J313">
        <v>2511</v>
      </c>
      <c r="K313">
        <v>0</v>
      </c>
      <c r="L313" s="2">
        <v>0</v>
      </c>
      <c r="M313" s="2">
        <v>0</v>
      </c>
      <c r="N313" s="2">
        <v>0</v>
      </c>
      <c r="O313" s="2">
        <v>5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5</v>
      </c>
      <c r="V313" t="s">
        <v>55</v>
      </c>
    </row>
    <row r="314" spans="1:22" hidden="1" x14ac:dyDescent="0.25">
      <c r="A314" t="s">
        <v>8329</v>
      </c>
      <c r="B314" t="s">
        <v>9338</v>
      </c>
      <c r="C314" t="s">
        <v>1</v>
      </c>
      <c r="D314" t="s">
        <v>7706</v>
      </c>
      <c r="E314" t="s">
        <v>9255</v>
      </c>
      <c r="F314" t="s">
        <v>9256</v>
      </c>
      <c r="G314">
        <v>2510</v>
      </c>
      <c r="H314">
        <v>2510</v>
      </c>
      <c r="I314">
        <v>2510</v>
      </c>
      <c r="J314">
        <v>2510</v>
      </c>
      <c r="K314">
        <v>0</v>
      </c>
      <c r="L314" s="2">
        <v>0</v>
      </c>
      <c r="M314" s="2">
        <v>0</v>
      </c>
      <c r="N314" s="2">
        <v>0</v>
      </c>
      <c r="O314" s="2">
        <v>12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12</v>
      </c>
      <c r="V314" t="s">
        <v>55</v>
      </c>
    </row>
    <row r="315" spans="1:22" hidden="1" x14ac:dyDescent="0.25">
      <c r="A315" t="s">
        <v>8329</v>
      </c>
      <c r="B315" t="s">
        <v>9338</v>
      </c>
      <c r="C315" t="s">
        <v>1</v>
      </c>
      <c r="D315" t="s">
        <v>7706</v>
      </c>
      <c r="E315" t="s">
        <v>9255</v>
      </c>
      <c r="F315" t="s">
        <v>9256</v>
      </c>
      <c r="G315">
        <v>2509</v>
      </c>
      <c r="H315">
        <v>2509</v>
      </c>
      <c r="I315">
        <v>2509</v>
      </c>
      <c r="J315">
        <v>2509</v>
      </c>
      <c r="K315">
        <v>0</v>
      </c>
      <c r="L315" s="2">
        <v>0</v>
      </c>
      <c r="M315" s="2">
        <v>0</v>
      </c>
      <c r="N315" s="2">
        <v>0</v>
      </c>
      <c r="O315" s="2">
        <v>10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10</v>
      </c>
      <c r="V315" t="s">
        <v>55</v>
      </c>
    </row>
    <row r="316" spans="1:22" hidden="1" x14ac:dyDescent="0.25">
      <c r="A316" t="s">
        <v>8329</v>
      </c>
      <c r="B316" t="s">
        <v>9338</v>
      </c>
      <c r="C316" t="s">
        <v>1</v>
      </c>
      <c r="D316" t="s">
        <v>7706</v>
      </c>
      <c r="E316" t="s">
        <v>9255</v>
      </c>
      <c r="F316" t="s">
        <v>9256</v>
      </c>
      <c r="G316">
        <v>2508</v>
      </c>
      <c r="H316">
        <v>2508</v>
      </c>
      <c r="I316">
        <v>2508</v>
      </c>
      <c r="J316">
        <v>2508</v>
      </c>
      <c r="K316">
        <v>0</v>
      </c>
      <c r="L316" s="2">
        <v>0</v>
      </c>
      <c r="M316" s="2">
        <v>0</v>
      </c>
      <c r="N316" s="2">
        <v>0</v>
      </c>
      <c r="O316" s="2">
        <v>15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15</v>
      </c>
      <c r="V316" t="s">
        <v>55</v>
      </c>
    </row>
    <row r="317" spans="1:22" hidden="1" x14ac:dyDescent="0.25">
      <c r="A317" t="s">
        <v>8329</v>
      </c>
      <c r="B317" t="s">
        <v>9338</v>
      </c>
      <c r="C317" t="s">
        <v>1</v>
      </c>
      <c r="D317" t="s">
        <v>7706</v>
      </c>
      <c r="E317" t="s">
        <v>9255</v>
      </c>
      <c r="F317" t="s">
        <v>9256</v>
      </c>
      <c r="G317">
        <v>2507</v>
      </c>
      <c r="H317">
        <v>2507</v>
      </c>
      <c r="I317">
        <v>2507</v>
      </c>
      <c r="J317">
        <v>2507</v>
      </c>
      <c r="K317">
        <v>0</v>
      </c>
      <c r="L317" s="2">
        <v>0</v>
      </c>
      <c r="M317" s="2">
        <v>0</v>
      </c>
      <c r="N317" s="2">
        <v>0</v>
      </c>
      <c r="O317" s="2">
        <v>15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15</v>
      </c>
      <c r="V317" t="s">
        <v>55</v>
      </c>
    </row>
    <row r="318" spans="1:22" hidden="1" x14ac:dyDescent="0.25">
      <c r="A318" t="s">
        <v>8329</v>
      </c>
      <c r="B318" t="s">
        <v>9338</v>
      </c>
      <c r="C318" t="s">
        <v>1</v>
      </c>
      <c r="D318" t="s">
        <v>7706</v>
      </c>
      <c r="E318" t="s">
        <v>9255</v>
      </c>
      <c r="F318" t="s">
        <v>9256</v>
      </c>
      <c r="G318">
        <v>2506</v>
      </c>
      <c r="H318">
        <v>2506</v>
      </c>
      <c r="I318">
        <v>2506</v>
      </c>
      <c r="J318">
        <v>2506</v>
      </c>
      <c r="K318">
        <v>0</v>
      </c>
      <c r="L318" s="2">
        <v>0</v>
      </c>
      <c r="M318" s="2">
        <v>0</v>
      </c>
      <c r="N318" s="2">
        <v>0</v>
      </c>
      <c r="O318" s="2">
        <v>10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10</v>
      </c>
      <c r="V318" t="s">
        <v>55</v>
      </c>
    </row>
    <row r="319" spans="1:22" hidden="1" x14ac:dyDescent="0.25">
      <c r="A319" t="s">
        <v>8329</v>
      </c>
      <c r="B319" t="s">
        <v>9338</v>
      </c>
      <c r="C319" t="s">
        <v>1</v>
      </c>
      <c r="D319" t="s">
        <v>7706</v>
      </c>
      <c r="E319" t="s">
        <v>9255</v>
      </c>
      <c r="F319" t="s">
        <v>9256</v>
      </c>
      <c r="G319">
        <v>2505</v>
      </c>
      <c r="H319">
        <v>2505</v>
      </c>
      <c r="I319">
        <v>2505</v>
      </c>
      <c r="J319">
        <v>2505</v>
      </c>
      <c r="K319">
        <v>0</v>
      </c>
      <c r="L319" s="2">
        <v>0</v>
      </c>
      <c r="M319" s="2">
        <v>0</v>
      </c>
      <c r="N319" s="2">
        <v>0</v>
      </c>
      <c r="O319" s="2">
        <v>5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5</v>
      </c>
      <c r="V319" t="s">
        <v>55</v>
      </c>
    </row>
    <row r="320" spans="1:22" hidden="1" x14ac:dyDescent="0.25">
      <c r="A320" t="s">
        <v>8329</v>
      </c>
      <c r="B320" t="s">
        <v>9338</v>
      </c>
      <c r="C320" t="s">
        <v>1</v>
      </c>
      <c r="D320" t="s">
        <v>7706</v>
      </c>
      <c r="E320" t="s">
        <v>9255</v>
      </c>
      <c r="F320" t="s">
        <v>9256</v>
      </c>
      <c r="G320">
        <v>2504</v>
      </c>
      <c r="H320">
        <v>2504</v>
      </c>
      <c r="I320">
        <v>2504</v>
      </c>
      <c r="J320">
        <v>2504</v>
      </c>
      <c r="K320">
        <v>0</v>
      </c>
      <c r="L320" s="2">
        <v>0</v>
      </c>
      <c r="M320" s="2">
        <v>0</v>
      </c>
      <c r="N320" s="2">
        <v>0</v>
      </c>
      <c r="O320" s="2">
        <v>12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12</v>
      </c>
      <c r="V320" t="s">
        <v>55</v>
      </c>
    </row>
    <row r="321" spans="1:22" hidden="1" x14ac:dyDescent="0.25">
      <c r="A321" t="s">
        <v>8329</v>
      </c>
      <c r="B321" t="s">
        <v>9338</v>
      </c>
      <c r="C321" t="s">
        <v>1</v>
      </c>
      <c r="D321" t="s">
        <v>7706</v>
      </c>
      <c r="E321" t="s">
        <v>9255</v>
      </c>
      <c r="F321" t="s">
        <v>9256</v>
      </c>
      <c r="G321">
        <v>2503</v>
      </c>
      <c r="H321">
        <v>2503</v>
      </c>
      <c r="I321">
        <v>2503</v>
      </c>
      <c r="J321">
        <v>2503</v>
      </c>
      <c r="K321">
        <v>0</v>
      </c>
      <c r="L321" s="2">
        <v>0</v>
      </c>
      <c r="M321" s="2">
        <v>0</v>
      </c>
      <c r="N321" s="2">
        <v>0</v>
      </c>
      <c r="O321" s="2">
        <v>10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10</v>
      </c>
      <c r="V321" t="s">
        <v>55</v>
      </c>
    </row>
    <row r="322" spans="1:22" hidden="1" x14ac:dyDescent="0.25">
      <c r="A322" t="s">
        <v>8329</v>
      </c>
      <c r="B322" t="s">
        <v>9338</v>
      </c>
      <c r="C322" t="s">
        <v>1</v>
      </c>
      <c r="D322" t="s">
        <v>7706</v>
      </c>
      <c r="E322" t="s">
        <v>9255</v>
      </c>
      <c r="F322" t="s">
        <v>9256</v>
      </c>
      <c r="G322">
        <v>2502</v>
      </c>
      <c r="H322">
        <v>2502</v>
      </c>
      <c r="I322">
        <v>2502</v>
      </c>
      <c r="J322">
        <v>2502</v>
      </c>
      <c r="K322">
        <v>0</v>
      </c>
      <c r="L322" s="2">
        <v>0</v>
      </c>
      <c r="M322" s="2">
        <v>0</v>
      </c>
      <c r="N322" s="2">
        <v>0</v>
      </c>
      <c r="O322" s="2">
        <v>5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5</v>
      </c>
      <c r="V322" t="s">
        <v>55</v>
      </c>
    </row>
    <row r="323" spans="1:22" hidden="1" x14ac:dyDescent="0.25">
      <c r="A323" t="s">
        <v>8329</v>
      </c>
      <c r="B323" t="s">
        <v>9338</v>
      </c>
      <c r="C323" t="s">
        <v>1</v>
      </c>
      <c r="D323" t="s">
        <v>7706</v>
      </c>
      <c r="E323" t="s">
        <v>9255</v>
      </c>
      <c r="F323" t="s">
        <v>9256</v>
      </c>
      <c r="G323">
        <v>2501</v>
      </c>
      <c r="H323">
        <v>2501</v>
      </c>
      <c r="I323">
        <v>2501</v>
      </c>
      <c r="J323">
        <v>2501</v>
      </c>
      <c r="K323">
        <v>0</v>
      </c>
      <c r="L323" s="2">
        <v>0</v>
      </c>
      <c r="M323" s="2">
        <v>0</v>
      </c>
      <c r="N323" s="2">
        <v>0</v>
      </c>
      <c r="O323" s="2">
        <v>25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25</v>
      </c>
      <c r="V323" t="s">
        <v>55</v>
      </c>
    </row>
    <row r="324" spans="1:22" ht="15.75" hidden="1" thickBot="1" x14ac:dyDescent="0.3">
      <c r="A324" t="s">
        <v>8329</v>
      </c>
      <c r="B324" t="s">
        <v>9338</v>
      </c>
      <c r="C324" t="s">
        <v>1</v>
      </c>
      <c r="D324" t="s">
        <v>7706</v>
      </c>
      <c r="E324" t="s">
        <v>9255</v>
      </c>
      <c r="F324" t="s">
        <v>9256</v>
      </c>
      <c r="G324">
        <v>2499</v>
      </c>
      <c r="H324">
        <v>2499</v>
      </c>
      <c r="I324">
        <v>2499</v>
      </c>
      <c r="J324">
        <v>2499</v>
      </c>
      <c r="K324">
        <v>0</v>
      </c>
      <c r="L324" s="2">
        <v>0</v>
      </c>
      <c r="M324" s="2">
        <v>0</v>
      </c>
      <c r="N324" s="2">
        <v>0</v>
      </c>
      <c r="O324" s="2">
        <v>15</v>
      </c>
      <c r="P324" s="2">
        <v>0</v>
      </c>
      <c r="Q324" s="2">
        <v>0</v>
      </c>
      <c r="R324" s="2">
        <v>0</v>
      </c>
      <c r="S324" s="2">
        <v>0</v>
      </c>
      <c r="T324" s="2">
        <v>0</v>
      </c>
      <c r="U324" s="2">
        <v>15</v>
      </c>
      <c r="V324" t="s">
        <v>55</v>
      </c>
    </row>
    <row r="325" spans="1:22" ht="15.75" thickBot="1" x14ac:dyDescent="0.3">
      <c r="A325" s="143" t="s">
        <v>76</v>
      </c>
      <c r="B325" s="144"/>
      <c r="C325" s="144"/>
      <c r="D325" s="144"/>
      <c r="E325" s="144"/>
      <c r="F325" s="144"/>
      <c r="G325" s="144"/>
      <c r="H325" s="144"/>
      <c r="I325" s="144"/>
      <c r="J325" s="144"/>
      <c r="K325" s="145"/>
      <c r="L325" s="4">
        <f>+SUBTOTAL(9,Tabla3[V EXENTA])</f>
        <v>0</v>
      </c>
      <c r="M325" s="4">
        <f>+SUBTOTAL(9,Tabla3[VENTAS NO])</f>
        <v>0</v>
      </c>
      <c r="N325" s="4">
        <f>+SUBTOTAL(9,Tabla3[V NO SUJETAS])</f>
        <v>0</v>
      </c>
      <c r="O325" s="4">
        <f>+SUBTOTAL(9,Tabla3[V GRAVADAS])</f>
        <v>1746</v>
      </c>
      <c r="P325" s="4">
        <f>+SUBTOTAL(9,Tabla3[EX IN CA])</f>
        <v>0</v>
      </c>
      <c r="Q325" s="4">
        <f>+SUBTOTAL(9,Tabla3[EX OUT CA])</f>
        <v>0</v>
      </c>
      <c r="R325" s="4">
        <f>+SUBTOTAL(9,Tabla3[EX SERVICE])</f>
        <v>0</v>
      </c>
      <c r="S325" s="4">
        <f>+SUBTOTAL(9,Tabla3[V ZONA FRAN])</f>
        <v>0</v>
      </c>
      <c r="T325" s="4">
        <f>+SUBTOTAL(9,Tabla3[V CTA A 3ERO])</f>
        <v>0</v>
      </c>
      <c r="U325" s="4">
        <f>+SUBTOTAL(9,Tabla3[TOTAL VENTA])</f>
        <v>1746</v>
      </c>
    </row>
    <row r="326" spans="1:22" x14ac:dyDescent="0.25">
      <c r="O326" s="2">
        <f>O325/1.13</f>
        <v>1545.1327433628321</v>
      </c>
    </row>
    <row r="327" spans="1:22" x14ac:dyDescent="0.25">
      <c r="O327" s="2">
        <f>O326*0.13</f>
        <v>200.86725663716817</v>
      </c>
    </row>
  </sheetData>
  <mergeCells count="1">
    <mergeCell ref="A325:K325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567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9015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>
      <selection activeCell="A3" sqref="A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4"/>
      <c r="G2" s="34"/>
      <c r="H2" s="75"/>
      <c r="I2" s="2"/>
      <c r="J2" s="81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0"/>
      <c r="I4" s="80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0"/>
      <c r="I5" s="80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723"/>
  <sheetViews>
    <sheetView topLeftCell="A4701" workbookViewId="0">
      <selection activeCell="B4724" sqref="B4724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9287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1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3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22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2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9027</v>
      </c>
      <c r="B4412" t="s">
        <v>9026</v>
      </c>
    </row>
    <row r="4413" spans="1:2" x14ac:dyDescent="0.25">
      <c r="A4413" s="1" t="s">
        <v>9029</v>
      </c>
      <c r="B4413" t="s">
        <v>9028</v>
      </c>
    </row>
    <row r="4414" spans="1:2" x14ac:dyDescent="0.25">
      <c r="A4414" s="1" t="s">
        <v>9030</v>
      </c>
      <c r="B4414" t="s">
        <v>9042</v>
      </c>
    </row>
    <row r="4415" spans="1:2" x14ac:dyDescent="0.25">
      <c r="A4415" s="1" t="s">
        <v>9031</v>
      </c>
      <c r="B4415" t="s">
        <v>9043</v>
      </c>
    </row>
    <row r="4416" spans="1:2" x14ac:dyDescent="0.25">
      <c r="A4416" s="1" t="s">
        <v>9032</v>
      </c>
      <c r="B4416" t="s">
        <v>9044</v>
      </c>
    </row>
    <row r="4417" spans="1:2" x14ac:dyDescent="0.25">
      <c r="A4417" s="1" t="s">
        <v>9033</v>
      </c>
      <c r="B4417" t="s">
        <v>9045</v>
      </c>
    </row>
    <row r="4418" spans="1:2" x14ac:dyDescent="0.25">
      <c r="A4418" s="1" t="s">
        <v>9034</v>
      </c>
      <c r="B4418" t="s">
        <v>9046</v>
      </c>
    </row>
    <row r="4419" spans="1:2" x14ac:dyDescent="0.25">
      <c r="A4419" s="1" t="s">
        <v>9035</v>
      </c>
      <c r="B4419" t="s">
        <v>9047</v>
      </c>
    </row>
    <row r="4420" spans="1:2" x14ac:dyDescent="0.25">
      <c r="A4420" s="1" t="s">
        <v>9036</v>
      </c>
      <c r="B4420" t="s">
        <v>9048</v>
      </c>
    </row>
    <row r="4421" spans="1:2" x14ac:dyDescent="0.25">
      <c r="A4421" s="1" t="s">
        <v>9037</v>
      </c>
      <c r="B4421" t="s">
        <v>9049</v>
      </c>
    </row>
    <row r="4422" spans="1:2" x14ac:dyDescent="0.25">
      <c r="A4422" s="1" t="s">
        <v>9038</v>
      </c>
      <c r="B4422" t="s">
        <v>9050</v>
      </c>
    </row>
    <row r="4423" spans="1:2" x14ac:dyDescent="0.25">
      <c r="A4423" s="1" t="s">
        <v>9039</v>
      </c>
      <c r="B4423" t="s">
        <v>9051</v>
      </c>
    </row>
    <row r="4424" spans="1:2" x14ac:dyDescent="0.25">
      <c r="A4424" s="1" t="s">
        <v>9040</v>
      </c>
      <c r="B4424" t="s">
        <v>9052</v>
      </c>
    </row>
    <row r="4425" spans="1:2" x14ac:dyDescent="0.25">
      <c r="A4425" s="1" t="s">
        <v>9041</v>
      </c>
      <c r="B4425" t="s">
        <v>9053</v>
      </c>
    </row>
    <row r="4426" spans="1:2" x14ac:dyDescent="0.25">
      <c r="A4426" s="1" t="s">
        <v>1506</v>
      </c>
      <c r="B4426" t="s">
        <v>9054</v>
      </c>
    </row>
    <row r="4427" spans="1:2" x14ac:dyDescent="0.25">
      <c r="A4427" s="1" t="s">
        <v>1045</v>
      </c>
      <c r="B4427" t="s">
        <v>1310</v>
      </c>
    </row>
    <row r="4428" spans="1:2" x14ac:dyDescent="0.25">
      <c r="A4428" s="1" t="s">
        <v>1322</v>
      </c>
      <c r="B4428" t="s">
        <v>9055</v>
      </c>
    </row>
    <row r="4429" spans="1:2" x14ac:dyDescent="0.25">
      <c r="A4429" s="1" t="s">
        <v>1322</v>
      </c>
      <c r="B4429" t="s">
        <v>9056</v>
      </c>
    </row>
    <row r="4430" spans="1:2" x14ac:dyDescent="0.25">
      <c r="A4430" s="1" t="s">
        <v>1342</v>
      </c>
      <c r="B4430" t="s">
        <v>1314</v>
      </c>
    </row>
    <row r="4431" spans="1:2" x14ac:dyDescent="0.25">
      <c r="A4431" s="1" t="s">
        <v>1045</v>
      </c>
      <c r="B4431" t="s">
        <v>1316</v>
      </c>
    </row>
    <row r="4432" spans="1:2" x14ac:dyDescent="0.25">
      <c r="A4432" s="1" t="s">
        <v>1494</v>
      </c>
      <c r="B4432" t="s">
        <v>1319</v>
      </c>
    </row>
    <row r="4433" spans="1:2" x14ac:dyDescent="0.25">
      <c r="A4433" s="1" t="s">
        <v>1453</v>
      </c>
      <c r="B4433" t="s">
        <v>1323</v>
      </c>
    </row>
    <row r="4434" spans="1:2" x14ac:dyDescent="0.25">
      <c r="A4434" s="1" t="s">
        <v>1342</v>
      </c>
      <c r="B4434" t="s">
        <v>1327</v>
      </c>
    </row>
    <row r="4435" spans="1:2" x14ac:dyDescent="0.25">
      <c r="A4435" s="1" t="s">
        <v>1045</v>
      </c>
      <c r="B4435" t="s">
        <v>1328</v>
      </c>
    </row>
    <row r="4436" spans="1:2" x14ac:dyDescent="0.25">
      <c r="A4436" s="1" t="s">
        <v>1342</v>
      </c>
      <c r="B4436" t="s">
        <v>774</v>
      </c>
    </row>
    <row r="4437" spans="1:2" x14ac:dyDescent="0.25">
      <c r="A4437" s="1" t="s">
        <v>1324</v>
      </c>
      <c r="B4437" t="s">
        <v>1330</v>
      </c>
    </row>
    <row r="4438" spans="1:2" x14ac:dyDescent="0.25">
      <c r="A4438" s="1" t="s">
        <v>1322</v>
      </c>
      <c r="B4438" t="s">
        <v>1332</v>
      </c>
    </row>
    <row r="4439" spans="1:2" x14ac:dyDescent="0.25">
      <c r="A4439" s="1" t="s">
        <v>1506</v>
      </c>
      <c r="B4439" t="s">
        <v>9057</v>
      </c>
    </row>
    <row r="4440" spans="1:2" x14ac:dyDescent="0.25">
      <c r="A4440" s="1" t="s">
        <v>1506</v>
      </c>
      <c r="B4440" t="s">
        <v>1336</v>
      </c>
    </row>
    <row r="4441" spans="1:2" x14ac:dyDescent="0.25">
      <c r="A4441" s="1" t="s">
        <v>1045</v>
      </c>
      <c r="B4441" t="s">
        <v>1337</v>
      </c>
    </row>
    <row r="4442" spans="1:2" x14ac:dyDescent="0.25">
      <c r="A4442" s="1" t="s">
        <v>1342</v>
      </c>
      <c r="B4442" t="s">
        <v>1339</v>
      </c>
    </row>
    <row r="4443" spans="1:2" x14ac:dyDescent="0.25">
      <c r="A4443" s="1" t="s">
        <v>1342</v>
      </c>
      <c r="B4443" t="s">
        <v>9058</v>
      </c>
    </row>
    <row r="4444" spans="1:2" x14ac:dyDescent="0.25">
      <c r="A4444" s="1" t="s">
        <v>1322</v>
      </c>
      <c r="B4444" t="s">
        <v>1343</v>
      </c>
    </row>
    <row r="4445" spans="1:2" x14ac:dyDescent="0.25">
      <c r="A4445" s="1" t="s">
        <v>1322</v>
      </c>
      <c r="B4445" t="s">
        <v>1344</v>
      </c>
    </row>
    <row r="4446" spans="1:2" x14ac:dyDescent="0.25">
      <c r="A4446" s="1" t="s">
        <v>1342</v>
      </c>
      <c r="B4446" t="s">
        <v>1348</v>
      </c>
    </row>
    <row r="4447" spans="1:2" x14ac:dyDescent="0.25">
      <c r="A4447" s="1" t="s">
        <v>1322</v>
      </c>
      <c r="B4447" t="s">
        <v>1349</v>
      </c>
    </row>
    <row r="4448" spans="1:2" x14ac:dyDescent="0.25">
      <c r="A4448" s="1" t="s">
        <v>1506</v>
      </c>
      <c r="B4448" t="s">
        <v>1353</v>
      </c>
    </row>
    <row r="4449" spans="1:2" x14ac:dyDescent="0.25">
      <c r="A4449" s="1" t="s">
        <v>1342</v>
      </c>
      <c r="B4449" t="s">
        <v>1356</v>
      </c>
    </row>
    <row r="4450" spans="1:2" x14ac:dyDescent="0.25">
      <c r="A4450" s="1" t="s">
        <v>1506</v>
      </c>
      <c r="B4450" t="s">
        <v>1358</v>
      </c>
    </row>
    <row r="4451" spans="1:2" x14ac:dyDescent="0.25">
      <c r="A4451" s="1" t="s">
        <v>1045</v>
      </c>
      <c r="B4451" t="s">
        <v>1360</v>
      </c>
    </row>
    <row r="4452" spans="1:2" x14ac:dyDescent="0.25">
      <c r="A4452" s="1" t="s">
        <v>1342</v>
      </c>
      <c r="B4452" t="s">
        <v>1362</v>
      </c>
    </row>
    <row r="4453" spans="1:2" x14ac:dyDescent="0.25">
      <c r="A4453" s="1" t="s">
        <v>1322</v>
      </c>
      <c r="B4453" t="s">
        <v>1368</v>
      </c>
    </row>
    <row r="4454" spans="1:2" x14ac:dyDescent="0.25">
      <c r="A4454" s="1" t="s">
        <v>1494</v>
      </c>
      <c r="B4454" t="s">
        <v>9059</v>
      </c>
    </row>
    <row r="4455" spans="1:2" x14ac:dyDescent="0.25">
      <c r="A4455" s="1" t="s">
        <v>745</v>
      </c>
      <c r="B4455" t="s">
        <v>1372</v>
      </c>
    </row>
    <row r="4456" spans="1:2" x14ac:dyDescent="0.25">
      <c r="A4456" s="1" t="s">
        <v>1322</v>
      </c>
      <c r="B4456" t="s">
        <v>1374</v>
      </c>
    </row>
    <row r="4457" spans="1:2" x14ac:dyDescent="0.25">
      <c r="A4457" s="1" t="s">
        <v>1045</v>
      </c>
      <c r="B4457" t="s">
        <v>785</v>
      </c>
    </row>
    <row r="4458" spans="1:2" x14ac:dyDescent="0.25">
      <c r="A4458" s="1" t="s">
        <v>1045</v>
      </c>
      <c r="B4458" t="s">
        <v>1376</v>
      </c>
    </row>
    <row r="4459" spans="1:2" x14ac:dyDescent="0.25">
      <c r="A4459" s="1" t="s">
        <v>1342</v>
      </c>
      <c r="B4459" t="s">
        <v>383</v>
      </c>
    </row>
    <row r="4460" spans="1:2" x14ac:dyDescent="0.25">
      <c r="A4460" s="1" t="s">
        <v>1506</v>
      </c>
      <c r="B4460" t="s">
        <v>1378</v>
      </c>
    </row>
    <row r="4461" spans="1:2" x14ac:dyDescent="0.25">
      <c r="A4461" s="1" t="s">
        <v>1045</v>
      </c>
      <c r="B4461" t="s">
        <v>1379</v>
      </c>
    </row>
    <row r="4462" spans="1:2" x14ac:dyDescent="0.25">
      <c r="A4462" s="1" t="s">
        <v>1342</v>
      </c>
      <c r="B4462" t="s">
        <v>1381</v>
      </c>
    </row>
    <row r="4463" spans="1:2" x14ac:dyDescent="0.25">
      <c r="A4463" s="1" t="s">
        <v>1342</v>
      </c>
      <c r="B4463" t="s">
        <v>1383</v>
      </c>
    </row>
    <row r="4464" spans="1:2" x14ac:dyDescent="0.25">
      <c r="A4464" s="1" t="s">
        <v>1045</v>
      </c>
      <c r="B4464" t="s">
        <v>279</v>
      </c>
    </row>
    <row r="4465" spans="1:5" x14ac:dyDescent="0.25">
      <c r="A4465" s="1" t="s">
        <v>1342</v>
      </c>
      <c r="B4465" t="s">
        <v>9060</v>
      </c>
    </row>
    <row r="4466" spans="1:5" x14ac:dyDescent="0.25">
      <c r="A4466" s="1" t="s">
        <v>1342</v>
      </c>
      <c r="B4466" t="s">
        <v>1386</v>
      </c>
    </row>
    <row r="4467" spans="1:5" x14ac:dyDescent="0.25">
      <c r="A4467" s="1" t="s">
        <v>1322</v>
      </c>
      <c r="B4467" t="s">
        <v>1387</v>
      </c>
    </row>
    <row r="4468" spans="1:5" x14ac:dyDescent="0.25">
      <c r="A4468" s="1" t="s">
        <v>1506</v>
      </c>
      <c r="B4468" t="s">
        <v>1389</v>
      </c>
    </row>
    <row r="4469" spans="1:5" x14ac:dyDescent="0.25">
      <c r="A4469" s="1" t="s">
        <v>1506</v>
      </c>
      <c r="B4469" t="s">
        <v>1391</v>
      </c>
    </row>
    <row r="4470" spans="1:5" x14ac:dyDescent="0.25">
      <c r="A4470" s="1" t="s">
        <v>1506</v>
      </c>
      <c r="B4470" t="s">
        <v>1392</v>
      </c>
    </row>
    <row r="4471" spans="1:5" x14ac:dyDescent="0.25">
      <c r="A4471" s="1" t="s">
        <v>1453</v>
      </c>
      <c r="B4471" t="s">
        <v>1393</v>
      </c>
    </row>
    <row r="4472" spans="1:5" x14ac:dyDescent="0.25">
      <c r="A4472" s="1" t="s">
        <v>1342</v>
      </c>
      <c r="B4472" t="s">
        <v>9061</v>
      </c>
    </row>
    <row r="4473" spans="1:5" x14ac:dyDescent="0.25">
      <c r="A4473" s="1" t="s">
        <v>1045</v>
      </c>
      <c r="B4473" t="s">
        <v>1396</v>
      </c>
    </row>
    <row r="4474" spans="1:5" x14ac:dyDescent="0.25">
      <c r="A4474" s="1" t="s">
        <v>1045</v>
      </c>
      <c r="B4474" t="s">
        <v>9062</v>
      </c>
      <c r="E4474">
        <v>288.04000000000002</v>
      </c>
    </row>
    <row r="4475" spans="1:5" x14ac:dyDescent="0.25">
      <c r="A4475" s="1" t="s">
        <v>1494</v>
      </c>
      <c r="B4475" t="s">
        <v>1401</v>
      </c>
      <c r="C4475">
        <v>1936.16</v>
      </c>
      <c r="E4475">
        <v>703.16</v>
      </c>
    </row>
    <row r="4476" spans="1:5" x14ac:dyDescent="0.25">
      <c r="A4476" s="1" t="s">
        <v>1506</v>
      </c>
      <c r="B4476" t="s">
        <v>1402</v>
      </c>
      <c r="C4476">
        <v>1946.16</v>
      </c>
      <c r="E4476">
        <v>191.61</v>
      </c>
    </row>
    <row r="4477" spans="1:5" x14ac:dyDescent="0.25">
      <c r="A4477" s="1" t="s">
        <v>1324</v>
      </c>
      <c r="B4477" t="s">
        <v>1404</v>
      </c>
      <c r="C4477">
        <f>SUM(C4475:C4476)</f>
        <v>3882.32</v>
      </c>
      <c r="E4477">
        <v>370.13</v>
      </c>
    </row>
    <row r="4478" spans="1:5" x14ac:dyDescent="0.25">
      <c r="A4478" s="1" t="s">
        <v>1324</v>
      </c>
      <c r="B4478" t="s">
        <v>1406</v>
      </c>
      <c r="E4478">
        <v>393.22</v>
      </c>
    </row>
    <row r="4479" spans="1:5" x14ac:dyDescent="0.25">
      <c r="A4479" s="1" t="s">
        <v>1322</v>
      </c>
      <c r="B4479" t="s">
        <v>1408</v>
      </c>
      <c r="E4479">
        <f>SUM(E4474:E4478)</f>
        <v>1946.16</v>
      </c>
    </row>
    <row r="4480" spans="1:5" x14ac:dyDescent="0.25">
      <c r="A4480" s="1" t="s">
        <v>1045</v>
      </c>
      <c r="B4480" t="s">
        <v>721</v>
      </c>
    </row>
    <row r="4481" spans="1:2" x14ac:dyDescent="0.25">
      <c r="A4481" s="1" t="s">
        <v>1045</v>
      </c>
      <c r="B4481" t="s">
        <v>1410</v>
      </c>
    </row>
    <row r="4482" spans="1:2" x14ac:dyDescent="0.25">
      <c r="A4482" s="1" t="s">
        <v>1506</v>
      </c>
      <c r="B4482" t="s">
        <v>1411</v>
      </c>
    </row>
    <row r="4483" spans="1:2" x14ac:dyDescent="0.25">
      <c r="A4483" s="1" t="s">
        <v>1506</v>
      </c>
      <c r="B4483" t="s">
        <v>1413</v>
      </c>
    </row>
    <row r="4484" spans="1:2" x14ac:dyDescent="0.25">
      <c r="A4484" s="1" t="s">
        <v>1045</v>
      </c>
      <c r="B4484" t="s">
        <v>9063</v>
      </c>
    </row>
    <row r="4485" spans="1:2" x14ac:dyDescent="0.25">
      <c r="A4485" s="1" t="s">
        <v>1324</v>
      </c>
      <c r="B4485" t="s">
        <v>1417</v>
      </c>
    </row>
    <row r="4486" spans="1:2" x14ac:dyDescent="0.25">
      <c r="A4486" s="1" t="s">
        <v>1322</v>
      </c>
      <c r="B4486" t="s">
        <v>1418</v>
      </c>
    </row>
    <row r="4487" spans="1:2" x14ac:dyDescent="0.25">
      <c r="A4487" s="1" t="s">
        <v>1322</v>
      </c>
      <c r="B4487" t="s">
        <v>1421</v>
      </c>
    </row>
    <row r="4488" spans="1:2" x14ac:dyDescent="0.25">
      <c r="A4488" s="1" t="s">
        <v>1045</v>
      </c>
      <c r="B4488" t="s">
        <v>1423</v>
      </c>
    </row>
    <row r="4489" spans="1:2" x14ac:dyDescent="0.25">
      <c r="A4489" s="1" t="s">
        <v>1506</v>
      </c>
      <c r="B4489" t="s">
        <v>1425</v>
      </c>
    </row>
    <row r="4490" spans="1:2" x14ac:dyDescent="0.25">
      <c r="A4490" s="1" t="s">
        <v>1342</v>
      </c>
      <c r="B4490" t="s">
        <v>497</v>
      </c>
    </row>
    <row r="4491" spans="1:2" x14ac:dyDescent="0.25">
      <c r="A4491" s="1" t="s">
        <v>1506</v>
      </c>
      <c r="B4491" t="s">
        <v>1426</v>
      </c>
    </row>
    <row r="4492" spans="1:2" x14ac:dyDescent="0.25">
      <c r="A4492" s="1" t="s">
        <v>1045</v>
      </c>
      <c r="B4492" t="s">
        <v>1427</v>
      </c>
    </row>
    <row r="4493" spans="1:2" x14ac:dyDescent="0.25">
      <c r="A4493" s="1" t="s">
        <v>1342</v>
      </c>
      <c r="B4493" t="s">
        <v>1428</v>
      </c>
    </row>
    <row r="4494" spans="1:2" x14ac:dyDescent="0.25">
      <c r="A4494" s="1" t="s">
        <v>1506</v>
      </c>
      <c r="B4494" t="s">
        <v>1429</v>
      </c>
    </row>
    <row r="4495" spans="1:2" x14ac:dyDescent="0.25">
      <c r="A4495" s="1" t="s">
        <v>1506</v>
      </c>
      <c r="B4495" t="s">
        <v>1431</v>
      </c>
    </row>
    <row r="4496" spans="1:2" x14ac:dyDescent="0.25">
      <c r="A4496" s="1" t="s">
        <v>1322</v>
      </c>
      <c r="B4496" t="s">
        <v>1432</v>
      </c>
    </row>
    <row r="4497" spans="1:2" x14ac:dyDescent="0.25">
      <c r="A4497" s="1" t="s">
        <v>1506</v>
      </c>
      <c r="B4497" t="s">
        <v>486</v>
      </c>
    </row>
    <row r="4498" spans="1:2" x14ac:dyDescent="0.25">
      <c r="A4498" s="1" t="s">
        <v>1322</v>
      </c>
      <c r="B4498" t="s">
        <v>1434</v>
      </c>
    </row>
    <row r="4499" spans="1:2" x14ac:dyDescent="0.25">
      <c r="A4499" s="1" t="s">
        <v>1494</v>
      </c>
      <c r="B4499" t="s">
        <v>1435</v>
      </c>
    </row>
    <row r="4500" spans="1:2" x14ac:dyDescent="0.25">
      <c r="A4500" s="1" t="s">
        <v>1342</v>
      </c>
      <c r="B4500" t="s">
        <v>790</v>
      </c>
    </row>
    <row r="4501" spans="1:2" x14ac:dyDescent="0.25">
      <c r="A4501" s="1" t="s">
        <v>1342</v>
      </c>
      <c r="B4501" t="s">
        <v>1436</v>
      </c>
    </row>
    <row r="4502" spans="1:2" x14ac:dyDescent="0.25">
      <c r="A4502" s="1" t="s">
        <v>1342</v>
      </c>
      <c r="B4502" t="s">
        <v>1438</v>
      </c>
    </row>
    <row r="4503" spans="1:2" x14ac:dyDescent="0.25">
      <c r="A4503" s="1" t="s">
        <v>1506</v>
      </c>
      <c r="B4503" t="s">
        <v>1440</v>
      </c>
    </row>
    <row r="4504" spans="1:2" x14ac:dyDescent="0.25">
      <c r="A4504" s="1" t="s">
        <v>1506</v>
      </c>
      <c r="B4504" t="s">
        <v>1441</v>
      </c>
    </row>
    <row r="4505" spans="1:2" x14ac:dyDescent="0.25">
      <c r="A4505" s="1" t="s">
        <v>1342</v>
      </c>
      <c r="B4505" t="s">
        <v>1442</v>
      </c>
    </row>
    <row r="4506" spans="1:2" x14ac:dyDescent="0.25">
      <c r="A4506" s="1" t="s">
        <v>1342</v>
      </c>
      <c r="B4506" t="s">
        <v>1444</v>
      </c>
    </row>
    <row r="4507" spans="1:2" x14ac:dyDescent="0.25">
      <c r="A4507" s="1" t="s">
        <v>745</v>
      </c>
      <c r="B4507" t="s">
        <v>1518</v>
      </c>
    </row>
    <row r="4508" spans="1:2" x14ac:dyDescent="0.25">
      <c r="A4508" s="1" t="s">
        <v>1045</v>
      </c>
      <c r="B4508" t="s">
        <v>1446</v>
      </c>
    </row>
    <row r="4509" spans="1:2" x14ac:dyDescent="0.25">
      <c r="A4509" s="1" t="s">
        <v>1322</v>
      </c>
      <c r="B4509" t="s">
        <v>1447</v>
      </c>
    </row>
    <row r="4510" spans="1:2" x14ac:dyDescent="0.25">
      <c r="A4510" s="1" t="s">
        <v>1322</v>
      </c>
      <c r="B4510" t="s">
        <v>1448</v>
      </c>
    </row>
    <row r="4511" spans="1:2" x14ac:dyDescent="0.25">
      <c r="A4511" s="1" t="s">
        <v>1506</v>
      </c>
      <c r="B4511" t="s">
        <v>1450</v>
      </c>
    </row>
    <row r="4512" spans="1:2" x14ac:dyDescent="0.25">
      <c r="A4512" s="1" t="s">
        <v>1342</v>
      </c>
      <c r="B4512" t="s">
        <v>1451</v>
      </c>
    </row>
    <row r="4513" spans="1:2" x14ac:dyDescent="0.25">
      <c r="A4513" s="1" t="s">
        <v>1322</v>
      </c>
      <c r="B4513" t="s">
        <v>1452</v>
      </c>
    </row>
    <row r="4514" spans="1:2" x14ac:dyDescent="0.25">
      <c r="A4514" s="1" t="s">
        <v>1342</v>
      </c>
      <c r="B4514" t="s">
        <v>1454</v>
      </c>
    </row>
    <row r="4515" spans="1:2" x14ac:dyDescent="0.25">
      <c r="A4515" s="1" t="s">
        <v>1045</v>
      </c>
      <c r="B4515" t="s">
        <v>1456</v>
      </c>
    </row>
    <row r="4516" spans="1:2" x14ac:dyDescent="0.25">
      <c r="A4516" s="1" t="s">
        <v>1322</v>
      </c>
      <c r="B4516" t="s">
        <v>1457</v>
      </c>
    </row>
    <row r="4517" spans="1:2" x14ac:dyDescent="0.25">
      <c r="A4517" s="1" t="s">
        <v>1045</v>
      </c>
      <c r="B4517" t="s">
        <v>1460</v>
      </c>
    </row>
    <row r="4518" spans="1:2" x14ac:dyDescent="0.25">
      <c r="A4518" s="1" t="s">
        <v>1322</v>
      </c>
      <c r="B4518" t="s">
        <v>1462</v>
      </c>
    </row>
    <row r="4519" spans="1:2" x14ac:dyDescent="0.25">
      <c r="A4519" s="1" t="s">
        <v>1342</v>
      </c>
      <c r="B4519" t="s">
        <v>1464</v>
      </c>
    </row>
    <row r="4520" spans="1:2" x14ac:dyDescent="0.25">
      <c r="A4520" s="1" t="s">
        <v>1342</v>
      </c>
      <c r="B4520" t="s">
        <v>1465</v>
      </c>
    </row>
    <row r="4521" spans="1:2" x14ac:dyDescent="0.25">
      <c r="A4521" s="1" t="s">
        <v>1045</v>
      </c>
      <c r="B4521" t="s">
        <v>1466</v>
      </c>
    </row>
    <row r="4522" spans="1:2" x14ac:dyDescent="0.25">
      <c r="A4522" s="1" t="s">
        <v>9064</v>
      </c>
      <c r="B4522" t="s">
        <v>1468</v>
      </c>
    </row>
    <row r="4523" spans="1:2" x14ac:dyDescent="0.25">
      <c r="A4523" s="1" t="s">
        <v>1506</v>
      </c>
      <c r="B4523" t="s">
        <v>1469</v>
      </c>
    </row>
    <row r="4524" spans="1:2" x14ac:dyDescent="0.25">
      <c r="A4524" s="1" t="s">
        <v>1322</v>
      </c>
      <c r="B4524" t="s">
        <v>1472</v>
      </c>
    </row>
    <row r="4525" spans="1:2" x14ac:dyDescent="0.25">
      <c r="A4525" s="1" t="s">
        <v>1506</v>
      </c>
      <c r="B4525" t="s">
        <v>1473</v>
      </c>
    </row>
    <row r="4526" spans="1:2" x14ac:dyDescent="0.25">
      <c r="A4526" s="1" t="s">
        <v>1045</v>
      </c>
      <c r="B4526" t="s">
        <v>1475</v>
      </c>
    </row>
    <row r="4527" spans="1:2" x14ac:dyDescent="0.25">
      <c r="A4527" s="1" t="s">
        <v>1342</v>
      </c>
      <c r="B4527" t="s">
        <v>1476</v>
      </c>
    </row>
    <row r="4528" spans="1:2" x14ac:dyDescent="0.25">
      <c r="A4528" s="1" t="s">
        <v>1045</v>
      </c>
      <c r="B4528" t="s">
        <v>1478</v>
      </c>
    </row>
    <row r="4529" spans="1:2" x14ac:dyDescent="0.25">
      <c r="A4529" s="1" t="s">
        <v>1045</v>
      </c>
      <c r="B4529" t="s">
        <v>1480</v>
      </c>
    </row>
    <row r="4530" spans="1:2" x14ac:dyDescent="0.25">
      <c r="A4530" s="1" t="s">
        <v>1494</v>
      </c>
      <c r="B4530" t="s">
        <v>1482</v>
      </c>
    </row>
    <row r="4531" spans="1:2" x14ac:dyDescent="0.25">
      <c r="A4531" s="1" t="s">
        <v>1322</v>
      </c>
      <c r="B4531" t="s">
        <v>1483</v>
      </c>
    </row>
    <row r="4532" spans="1:2" x14ac:dyDescent="0.25">
      <c r="A4532" s="1" t="s">
        <v>1506</v>
      </c>
      <c r="B4532" t="s">
        <v>1484</v>
      </c>
    </row>
    <row r="4533" spans="1:2" x14ac:dyDescent="0.25">
      <c r="A4533" s="1" t="s">
        <v>1453</v>
      </c>
      <c r="B4533" t="s">
        <v>9065</v>
      </c>
    </row>
    <row r="4534" spans="1:2" x14ac:dyDescent="0.25">
      <c r="A4534" s="1" t="s">
        <v>1342</v>
      </c>
      <c r="B4534" t="s">
        <v>1490</v>
      </c>
    </row>
    <row r="4535" spans="1:2" x14ac:dyDescent="0.25">
      <c r="A4535" s="1" t="s">
        <v>1342</v>
      </c>
      <c r="B4535" t="s">
        <v>1492</v>
      </c>
    </row>
    <row r="4536" spans="1:2" x14ac:dyDescent="0.25">
      <c r="A4536" s="1" t="s">
        <v>1045</v>
      </c>
      <c r="B4536" t="s">
        <v>1493</v>
      </c>
    </row>
    <row r="4537" spans="1:2" x14ac:dyDescent="0.25">
      <c r="A4537" s="1" t="s">
        <v>1506</v>
      </c>
      <c r="B4537" t="s">
        <v>1497</v>
      </c>
    </row>
    <row r="4538" spans="1:2" x14ac:dyDescent="0.25">
      <c r="A4538" s="1" t="s">
        <v>1322</v>
      </c>
      <c r="B4538" t="s">
        <v>1312</v>
      </c>
    </row>
    <row r="4539" spans="1:2" x14ac:dyDescent="0.25">
      <c r="A4539" s="1" t="s">
        <v>1506</v>
      </c>
      <c r="B4539" t="s">
        <v>1499</v>
      </c>
    </row>
    <row r="4540" spans="1:2" x14ac:dyDescent="0.25">
      <c r="A4540" s="1" t="s">
        <v>1342</v>
      </c>
      <c r="B4540" t="s">
        <v>1501</v>
      </c>
    </row>
    <row r="4541" spans="1:2" x14ac:dyDescent="0.25">
      <c r="A4541" s="1" t="s">
        <v>1322</v>
      </c>
      <c r="B4541" t="s">
        <v>1503</v>
      </c>
    </row>
    <row r="4542" spans="1:2" x14ac:dyDescent="0.25">
      <c r="A4542" s="1" t="s">
        <v>1322</v>
      </c>
      <c r="B4542" t="s">
        <v>1504</v>
      </c>
    </row>
    <row r="4543" spans="1:2" x14ac:dyDescent="0.25">
      <c r="A4543" s="1" t="s">
        <v>1494</v>
      </c>
      <c r="B4543" t="s">
        <v>1505</v>
      </c>
    </row>
    <row r="4544" spans="1:2" x14ac:dyDescent="0.25">
      <c r="A4544" s="1" t="s">
        <v>1045</v>
      </c>
      <c r="B4544" t="s">
        <v>1507</v>
      </c>
    </row>
    <row r="4545" spans="1:2" x14ac:dyDescent="0.25">
      <c r="A4545" s="1" t="s">
        <v>1045</v>
      </c>
      <c r="B4545" t="s">
        <v>1495</v>
      </c>
    </row>
    <row r="4546" spans="1:2" x14ac:dyDescent="0.25">
      <c r="A4546" s="1" t="s">
        <v>1045</v>
      </c>
      <c r="B4546" t="s">
        <v>1509</v>
      </c>
    </row>
    <row r="4547" spans="1:2" x14ac:dyDescent="0.25">
      <c r="A4547" s="1" t="s">
        <v>1322</v>
      </c>
      <c r="B4547" t="s">
        <v>1511</v>
      </c>
    </row>
    <row r="4548" spans="1:2" x14ac:dyDescent="0.25">
      <c r="A4548" s="1" t="s">
        <v>1322</v>
      </c>
      <c r="B4548" t="s">
        <v>1513</v>
      </c>
    </row>
    <row r="4549" spans="1:2" x14ac:dyDescent="0.25">
      <c r="A4549" s="1" t="s">
        <v>1506</v>
      </c>
      <c r="B4549" t="s">
        <v>1515</v>
      </c>
    </row>
    <row r="4550" spans="1:2" x14ac:dyDescent="0.25">
      <c r="A4550" s="1" t="s">
        <v>1342</v>
      </c>
      <c r="B4550" t="s">
        <v>1516</v>
      </c>
    </row>
    <row r="4551" spans="1:2" x14ac:dyDescent="0.25">
      <c r="A4551" s="1" t="s">
        <v>1453</v>
      </c>
      <c r="B4551" t="s">
        <v>1364</v>
      </c>
    </row>
    <row r="4552" spans="1:2" x14ac:dyDescent="0.25">
      <c r="A4552" s="1" t="s">
        <v>1320</v>
      </c>
      <c r="B4552" t="s">
        <v>1520</v>
      </c>
    </row>
    <row r="4553" spans="1:2" x14ac:dyDescent="0.25">
      <c r="A4553" s="1" t="s">
        <v>1322</v>
      </c>
      <c r="B4553" t="s">
        <v>746</v>
      </c>
    </row>
    <row r="4554" spans="1:2" x14ac:dyDescent="0.25">
      <c r="A4554" s="1" t="s">
        <v>9066</v>
      </c>
      <c r="B4554" t="s">
        <v>9067</v>
      </c>
    </row>
    <row r="4555" spans="1:2" x14ac:dyDescent="0.25">
      <c r="A4555" s="1" t="s">
        <v>9068</v>
      </c>
      <c r="B4555" t="s">
        <v>9069</v>
      </c>
    </row>
    <row r="4556" spans="1:2" x14ac:dyDescent="0.25">
      <c r="A4556" s="1" t="s">
        <v>2260</v>
      </c>
      <c r="B4556" t="s">
        <v>9070</v>
      </c>
    </row>
    <row r="4557" spans="1:2" x14ac:dyDescent="0.25">
      <c r="A4557" s="1" t="s">
        <v>1529</v>
      </c>
      <c r="B4557" t="s">
        <v>9071</v>
      </c>
    </row>
    <row r="4558" spans="1:2" x14ac:dyDescent="0.25">
      <c r="A4558" s="1" t="s">
        <v>7700</v>
      </c>
      <c r="B4558" t="s">
        <v>9072</v>
      </c>
    </row>
    <row r="4559" spans="1:2" x14ac:dyDescent="0.25">
      <c r="A4559" s="1" t="s">
        <v>9073</v>
      </c>
      <c r="B4559" t="s">
        <v>9074</v>
      </c>
    </row>
    <row r="4560" spans="1:2" x14ac:dyDescent="0.25">
      <c r="A4560" s="1" t="s">
        <v>2525</v>
      </c>
      <c r="B4560" t="s">
        <v>9075</v>
      </c>
    </row>
    <row r="4561" spans="1:2" x14ac:dyDescent="0.25">
      <c r="A4561" s="1" t="s">
        <v>7892</v>
      </c>
      <c r="B4561" t="s">
        <v>9076</v>
      </c>
    </row>
    <row r="4562" spans="1:2" x14ac:dyDescent="0.25">
      <c r="A4562" s="1" t="s">
        <v>9077</v>
      </c>
      <c r="B4562" t="s">
        <v>9078</v>
      </c>
    </row>
    <row r="4563" spans="1:2" x14ac:dyDescent="0.25">
      <c r="A4563" s="1" t="s">
        <v>2820</v>
      </c>
      <c r="B4563" t="s">
        <v>9079</v>
      </c>
    </row>
    <row r="4564" spans="1:2" x14ac:dyDescent="0.25">
      <c r="A4564" s="1" t="s">
        <v>9080</v>
      </c>
      <c r="B4564" t="s">
        <v>9081</v>
      </c>
    </row>
    <row r="4565" spans="1:2" x14ac:dyDescent="0.25">
      <c r="A4565" s="1" t="s">
        <v>970</v>
      </c>
      <c r="B4565" t="s">
        <v>2201</v>
      </c>
    </row>
    <row r="4566" spans="1:2" x14ac:dyDescent="0.25">
      <c r="A4566" s="1" t="s">
        <v>2612</v>
      </c>
      <c r="B4566" t="s">
        <v>9082</v>
      </c>
    </row>
    <row r="4567" spans="1:2" x14ac:dyDescent="0.25">
      <c r="A4567" s="1" t="s">
        <v>6223</v>
      </c>
      <c r="B4567" t="s">
        <v>9083</v>
      </c>
    </row>
    <row r="4568" spans="1:2" x14ac:dyDescent="0.25">
      <c r="A4568" s="1" t="s">
        <v>9084</v>
      </c>
      <c r="B4568" t="s">
        <v>9085</v>
      </c>
    </row>
    <row r="4569" spans="1:2" x14ac:dyDescent="0.25">
      <c r="A4569" s="1" t="s">
        <v>9086</v>
      </c>
      <c r="B4569" t="s">
        <v>9087</v>
      </c>
    </row>
    <row r="4570" spans="1:2" x14ac:dyDescent="0.25">
      <c r="A4570" s="1" t="s">
        <v>9088</v>
      </c>
      <c r="B4570" t="s">
        <v>9089</v>
      </c>
    </row>
    <row r="4571" spans="1:2" x14ac:dyDescent="0.25">
      <c r="A4571" s="1" t="s">
        <v>1556</v>
      </c>
      <c r="B4571" t="s">
        <v>9090</v>
      </c>
    </row>
    <row r="4572" spans="1:2" x14ac:dyDescent="0.25">
      <c r="A4572" s="1" t="s">
        <v>9091</v>
      </c>
      <c r="B4572" t="s">
        <v>9092</v>
      </c>
    </row>
    <row r="4573" spans="1:2" x14ac:dyDescent="0.25">
      <c r="A4573" s="1" t="s">
        <v>2459</v>
      </c>
      <c r="B4573" t="s">
        <v>9093</v>
      </c>
    </row>
    <row r="4574" spans="1:2" x14ac:dyDescent="0.25">
      <c r="A4574" s="1" t="s">
        <v>9094</v>
      </c>
      <c r="B4574" t="s">
        <v>9095</v>
      </c>
    </row>
    <row r="4575" spans="1:2" x14ac:dyDescent="0.25">
      <c r="A4575" s="1" t="s">
        <v>9096</v>
      </c>
      <c r="B4575" t="s">
        <v>9069</v>
      </c>
    </row>
    <row r="4576" spans="1:2" x14ac:dyDescent="0.25">
      <c r="A4576" s="1" t="s">
        <v>7019</v>
      </c>
      <c r="B4576" t="s">
        <v>9097</v>
      </c>
    </row>
    <row r="4577" spans="1:2" x14ac:dyDescent="0.25">
      <c r="A4577" s="1" t="s">
        <v>9098</v>
      </c>
      <c r="B4577" t="s">
        <v>9099</v>
      </c>
    </row>
    <row r="4578" spans="1:2" x14ac:dyDescent="0.25">
      <c r="A4578" s="1" t="s">
        <v>4832</v>
      </c>
      <c r="B4578" t="s">
        <v>9100</v>
      </c>
    </row>
    <row r="4579" spans="1:2" x14ac:dyDescent="0.25">
      <c r="A4579" s="1" t="s">
        <v>4840</v>
      </c>
      <c r="B4579" t="s">
        <v>9101</v>
      </c>
    </row>
    <row r="4580" spans="1:2" x14ac:dyDescent="0.25">
      <c r="A4580" s="1" t="s">
        <v>9102</v>
      </c>
      <c r="B4580" t="s">
        <v>9103</v>
      </c>
    </row>
    <row r="4581" spans="1:2" x14ac:dyDescent="0.25">
      <c r="A4581" s="1" t="s">
        <v>2822</v>
      </c>
      <c r="B4581" t="s">
        <v>9104</v>
      </c>
    </row>
    <row r="4582" spans="1:2" x14ac:dyDescent="0.25">
      <c r="A4582" s="1" t="s">
        <v>9105</v>
      </c>
      <c r="B4582" t="s">
        <v>9106</v>
      </c>
    </row>
    <row r="4583" spans="1:2" x14ac:dyDescent="0.25">
      <c r="A4583" s="1" t="s">
        <v>9107</v>
      </c>
      <c r="B4583" t="s">
        <v>9108</v>
      </c>
    </row>
    <row r="4584" spans="1:2" x14ac:dyDescent="0.25">
      <c r="A4584" s="1" t="s">
        <v>3198</v>
      </c>
      <c r="B4584" t="s">
        <v>8875</v>
      </c>
    </row>
    <row r="4585" spans="1:2" x14ac:dyDescent="0.25">
      <c r="A4585" s="1" t="s">
        <v>9109</v>
      </c>
      <c r="B4585" t="s">
        <v>9110</v>
      </c>
    </row>
    <row r="4586" spans="1:2" x14ac:dyDescent="0.25">
      <c r="A4586" s="1" t="s">
        <v>6433</v>
      </c>
      <c r="B4586" t="s">
        <v>9111</v>
      </c>
    </row>
    <row r="4587" spans="1:2" x14ac:dyDescent="0.25">
      <c r="A4587" s="1" t="s">
        <v>6718</v>
      </c>
      <c r="B4587" t="s">
        <v>9112</v>
      </c>
    </row>
    <row r="4588" spans="1:2" x14ac:dyDescent="0.25">
      <c r="A4588" s="1" t="s">
        <v>2796</v>
      </c>
      <c r="B4588" t="s">
        <v>9113</v>
      </c>
    </row>
    <row r="4589" spans="1:2" x14ac:dyDescent="0.25">
      <c r="A4589" s="1" t="s">
        <v>2102</v>
      </c>
      <c r="B4589" t="s">
        <v>9114</v>
      </c>
    </row>
    <row r="4590" spans="1:2" x14ac:dyDescent="0.25">
      <c r="A4590" s="1" t="s">
        <v>9115</v>
      </c>
      <c r="B4590" t="s">
        <v>9116</v>
      </c>
    </row>
    <row r="4591" spans="1:2" x14ac:dyDescent="0.25">
      <c r="A4591" s="1" t="s">
        <v>9117</v>
      </c>
      <c r="B4591" t="s">
        <v>9118</v>
      </c>
    </row>
    <row r="4592" spans="1:2" x14ac:dyDescent="0.25">
      <c r="A4592" s="1" t="s">
        <v>9119</v>
      </c>
      <c r="B4592" t="s">
        <v>9120</v>
      </c>
    </row>
    <row r="4593" spans="1:2" x14ac:dyDescent="0.25">
      <c r="A4593" s="1" t="s">
        <v>9121</v>
      </c>
      <c r="B4593" t="s">
        <v>9122</v>
      </c>
    </row>
    <row r="4594" spans="1:2" x14ac:dyDescent="0.25">
      <c r="A4594" s="1" t="s">
        <v>9123</v>
      </c>
      <c r="B4594" t="s">
        <v>9124</v>
      </c>
    </row>
    <row r="4595" spans="1:2" x14ac:dyDescent="0.25">
      <c r="A4595" s="1" t="s">
        <v>97</v>
      </c>
      <c r="B4595" t="s">
        <v>9125</v>
      </c>
    </row>
    <row r="4596" spans="1:2" x14ac:dyDescent="0.25">
      <c r="A4596" s="1" t="s">
        <v>9126</v>
      </c>
      <c r="B4596" t="s">
        <v>9127</v>
      </c>
    </row>
    <row r="4597" spans="1:2" x14ac:dyDescent="0.25">
      <c r="A4597" s="1" t="s">
        <v>3748</v>
      </c>
      <c r="B4597" t="s">
        <v>9128</v>
      </c>
    </row>
    <row r="4598" spans="1:2" x14ac:dyDescent="0.25">
      <c r="A4598" s="1" t="s">
        <v>3229</v>
      </c>
      <c r="B4598" t="s">
        <v>9129</v>
      </c>
    </row>
    <row r="4599" spans="1:2" x14ac:dyDescent="0.25">
      <c r="A4599" s="1" t="s">
        <v>3075</v>
      </c>
      <c r="B4599" t="s">
        <v>9130</v>
      </c>
    </row>
    <row r="4600" spans="1:2" x14ac:dyDescent="0.25">
      <c r="A4600" s="1" t="s">
        <v>9131</v>
      </c>
      <c r="B4600" t="s">
        <v>9132</v>
      </c>
    </row>
    <row r="4601" spans="1:2" x14ac:dyDescent="0.25">
      <c r="A4601" s="1" t="s">
        <v>2430</v>
      </c>
      <c r="B4601" t="s">
        <v>9133</v>
      </c>
    </row>
    <row r="4602" spans="1:2" x14ac:dyDescent="0.25">
      <c r="A4602" s="1" t="s">
        <v>7015</v>
      </c>
      <c r="B4602" t="s">
        <v>9134</v>
      </c>
    </row>
    <row r="4603" spans="1:2" x14ac:dyDescent="0.25">
      <c r="A4603" s="1" t="s">
        <v>9135</v>
      </c>
      <c r="B4603" t="s">
        <v>9136</v>
      </c>
    </row>
    <row r="4604" spans="1:2" x14ac:dyDescent="0.25">
      <c r="A4604" s="1" t="s">
        <v>8409</v>
      </c>
      <c r="B4604" t="s">
        <v>9137</v>
      </c>
    </row>
    <row r="4605" spans="1:2" x14ac:dyDescent="0.25">
      <c r="A4605" s="1" t="s">
        <v>1562</v>
      </c>
      <c r="B4605" t="s">
        <v>9138</v>
      </c>
    </row>
    <row r="4606" spans="1:2" x14ac:dyDescent="0.25">
      <c r="A4606" s="1" t="s">
        <v>9139</v>
      </c>
      <c r="B4606" t="s">
        <v>9140</v>
      </c>
    </row>
    <row r="4607" spans="1:2" x14ac:dyDescent="0.25">
      <c r="A4607" s="1" t="s">
        <v>637</v>
      </c>
      <c r="B4607" t="s">
        <v>9141</v>
      </c>
    </row>
    <row r="4608" spans="1:2" x14ac:dyDescent="0.25">
      <c r="A4608" s="1" t="s">
        <v>1502</v>
      </c>
      <c r="B4608" t="s">
        <v>9142</v>
      </c>
    </row>
    <row r="4609" spans="1:2" x14ac:dyDescent="0.25">
      <c r="A4609" s="1" t="s">
        <v>9143</v>
      </c>
      <c r="B4609" t="s">
        <v>9144</v>
      </c>
    </row>
    <row r="4610" spans="1:2" x14ac:dyDescent="0.25">
      <c r="A4610" s="1" t="s">
        <v>9145</v>
      </c>
      <c r="B4610" t="s">
        <v>9146</v>
      </c>
    </row>
    <row r="4611" spans="1:2" x14ac:dyDescent="0.25">
      <c r="A4611" s="1" t="s">
        <v>9147</v>
      </c>
      <c r="B4611" t="s">
        <v>9148</v>
      </c>
    </row>
    <row r="4612" spans="1:2" x14ac:dyDescent="0.25">
      <c r="A4612" s="1" t="s">
        <v>9149</v>
      </c>
      <c r="B4612" t="s">
        <v>9150</v>
      </c>
    </row>
    <row r="4613" spans="1:2" x14ac:dyDescent="0.25">
      <c r="A4613" s="1" t="s">
        <v>9151</v>
      </c>
      <c r="B4613" t="s">
        <v>9152</v>
      </c>
    </row>
    <row r="4614" spans="1:2" x14ac:dyDescent="0.25">
      <c r="A4614" s="1" t="s">
        <v>2216</v>
      </c>
      <c r="B4614" t="s">
        <v>9153</v>
      </c>
    </row>
    <row r="4615" spans="1:2" x14ac:dyDescent="0.25">
      <c r="A4615" s="1" t="s">
        <v>9154</v>
      </c>
      <c r="B4615" t="s">
        <v>9155</v>
      </c>
    </row>
    <row r="4616" spans="1:2" x14ac:dyDescent="0.25">
      <c r="A4616" s="1" t="s">
        <v>9156</v>
      </c>
      <c r="B4616" t="s">
        <v>9157</v>
      </c>
    </row>
    <row r="4617" spans="1:2" x14ac:dyDescent="0.25">
      <c r="A4617" s="1" t="s">
        <v>9158</v>
      </c>
      <c r="B4617" t="s">
        <v>9159</v>
      </c>
    </row>
    <row r="4618" spans="1:2" x14ac:dyDescent="0.25">
      <c r="A4618" s="1" t="s">
        <v>9160</v>
      </c>
      <c r="B4618" t="s">
        <v>9161</v>
      </c>
    </row>
    <row r="4619" spans="1:2" x14ac:dyDescent="0.25">
      <c r="A4619" s="1" t="s">
        <v>9162</v>
      </c>
      <c r="B4619" t="s">
        <v>9163</v>
      </c>
    </row>
    <row r="4620" spans="1:2" x14ac:dyDescent="0.25">
      <c r="A4620" s="1" t="s">
        <v>7572</v>
      </c>
      <c r="B4620" t="s">
        <v>9164</v>
      </c>
    </row>
    <row r="4621" spans="1:2" x14ac:dyDescent="0.25">
      <c r="A4621" s="1" t="s">
        <v>3748</v>
      </c>
      <c r="B4621" t="s">
        <v>9165</v>
      </c>
    </row>
    <row r="4622" spans="1:2" x14ac:dyDescent="0.25">
      <c r="A4622" s="1" t="s">
        <v>4203</v>
      </c>
      <c r="B4622" t="s">
        <v>9166</v>
      </c>
    </row>
    <row r="4623" spans="1:2" x14ac:dyDescent="0.25">
      <c r="A4623" s="1" t="s">
        <v>2104</v>
      </c>
      <c r="B4623" t="s">
        <v>9167</v>
      </c>
    </row>
    <row r="4624" spans="1:2" x14ac:dyDescent="0.25">
      <c r="A4624" s="1" t="s">
        <v>9168</v>
      </c>
      <c r="B4624" t="s">
        <v>9169</v>
      </c>
    </row>
    <row r="4625" spans="1:2" x14ac:dyDescent="0.25">
      <c r="A4625" s="1" t="s">
        <v>5737</v>
      </c>
      <c r="B4625" t="s">
        <v>9170</v>
      </c>
    </row>
    <row r="4626" spans="1:2" x14ac:dyDescent="0.25">
      <c r="A4626" s="1" t="s">
        <v>9171</v>
      </c>
      <c r="B4626" t="s">
        <v>9172</v>
      </c>
    </row>
    <row r="4627" spans="1:2" x14ac:dyDescent="0.25">
      <c r="A4627" s="1" t="s">
        <v>9173</v>
      </c>
      <c r="B4627" t="s">
        <v>9174</v>
      </c>
    </row>
    <row r="4628" spans="1:2" x14ac:dyDescent="0.25">
      <c r="A4628" s="1" t="s">
        <v>9175</v>
      </c>
      <c r="B4628" t="s">
        <v>9176</v>
      </c>
    </row>
    <row r="4629" spans="1:2" x14ac:dyDescent="0.25">
      <c r="A4629" s="1" t="s">
        <v>9177</v>
      </c>
      <c r="B4629" t="s">
        <v>9178</v>
      </c>
    </row>
    <row r="4630" spans="1:2" x14ac:dyDescent="0.25">
      <c r="A4630" s="1" t="s">
        <v>9179</v>
      </c>
      <c r="B4630" t="s">
        <v>9180</v>
      </c>
    </row>
    <row r="4631" spans="1:2" x14ac:dyDescent="0.25">
      <c r="A4631" s="1" t="s">
        <v>9181</v>
      </c>
      <c r="B4631" t="s">
        <v>9182</v>
      </c>
    </row>
    <row r="4632" spans="1:2" x14ac:dyDescent="0.25">
      <c r="A4632" s="1" t="s">
        <v>2145</v>
      </c>
      <c r="B4632" t="s">
        <v>9183</v>
      </c>
    </row>
    <row r="4633" spans="1:2" x14ac:dyDescent="0.25">
      <c r="A4633" s="1" t="s">
        <v>4271</v>
      </c>
      <c r="B4633" t="s">
        <v>9184</v>
      </c>
    </row>
    <row r="4634" spans="1:2" x14ac:dyDescent="0.25">
      <c r="A4634" s="1" t="s">
        <v>9185</v>
      </c>
      <c r="B4634" t="s">
        <v>9186</v>
      </c>
    </row>
    <row r="4635" spans="1:2" x14ac:dyDescent="0.25">
      <c r="A4635" s="1" t="s">
        <v>2276</v>
      </c>
      <c r="B4635" t="s">
        <v>9187</v>
      </c>
    </row>
    <row r="4636" spans="1:2" x14ac:dyDescent="0.25">
      <c r="A4636" s="1" t="s">
        <v>9188</v>
      </c>
      <c r="B4636" t="s">
        <v>9189</v>
      </c>
    </row>
    <row r="4637" spans="1:2" x14ac:dyDescent="0.25">
      <c r="A4637" s="1" t="s">
        <v>9190</v>
      </c>
      <c r="B4637" t="s">
        <v>9191</v>
      </c>
    </row>
    <row r="4638" spans="1:2" x14ac:dyDescent="0.25">
      <c r="A4638" s="1" t="s">
        <v>9192</v>
      </c>
      <c r="B4638" t="s">
        <v>9193</v>
      </c>
    </row>
    <row r="4639" spans="1:2" x14ac:dyDescent="0.25">
      <c r="A4639" s="1" t="s">
        <v>2082</v>
      </c>
      <c r="B4639" t="s">
        <v>9194</v>
      </c>
    </row>
    <row r="4640" spans="1:2" x14ac:dyDescent="0.25">
      <c r="A4640" s="1" t="s">
        <v>9195</v>
      </c>
      <c r="B4640" t="s">
        <v>9196</v>
      </c>
    </row>
    <row r="4641" spans="1:2" x14ac:dyDescent="0.25">
      <c r="A4641" s="1" t="s">
        <v>6154</v>
      </c>
      <c r="B4641" t="s">
        <v>9197</v>
      </c>
    </row>
    <row r="4642" spans="1:2" x14ac:dyDescent="0.25">
      <c r="A4642" s="1" t="s">
        <v>9198</v>
      </c>
      <c r="B4642" t="s">
        <v>9199</v>
      </c>
    </row>
    <row r="4643" spans="1:2" x14ac:dyDescent="0.25">
      <c r="A4643" s="1" t="s">
        <v>9200</v>
      </c>
      <c r="B4643" t="s">
        <v>9201</v>
      </c>
    </row>
    <row r="4644" spans="1:2" x14ac:dyDescent="0.25">
      <c r="A4644" s="1" t="s">
        <v>9202</v>
      </c>
      <c r="B4644" t="s">
        <v>9203</v>
      </c>
    </row>
    <row r="4645" spans="1:2" x14ac:dyDescent="0.25">
      <c r="A4645" s="1" t="s">
        <v>6833</v>
      </c>
      <c r="B4645" t="s">
        <v>9204</v>
      </c>
    </row>
    <row r="4646" spans="1:2" x14ac:dyDescent="0.25">
      <c r="A4646" s="1" t="s">
        <v>9205</v>
      </c>
      <c r="B4646" t="s">
        <v>9206</v>
      </c>
    </row>
    <row r="4647" spans="1:2" x14ac:dyDescent="0.25">
      <c r="A4647" s="1" t="s">
        <v>5336</v>
      </c>
      <c r="B4647" t="s">
        <v>9207</v>
      </c>
    </row>
    <row r="4648" spans="1:2" x14ac:dyDescent="0.25">
      <c r="A4648" s="1" t="s">
        <v>9208</v>
      </c>
      <c r="B4648" t="s">
        <v>9209</v>
      </c>
    </row>
    <row r="4649" spans="1:2" x14ac:dyDescent="0.25">
      <c r="A4649" s="1" t="s">
        <v>637</v>
      </c>
      <c r="B4649" t="s">
        <v>9210</v>
      </c>
    </row>
    <row r="4650" spans="1:2" x14ac:dyDescent="0.25">
      <c r="A4650" s="1" t="s">
        <v>2597</v>
      </c>
      <c r="B4650" t="s">
        <v>9211</v>
      </c>
    </row>
    <row r="4651" spans="1:2" x14ac:dyDescent="0.25">
      <c r="A4651" s="1" t="s">
        <v>9175</v>
      </c>
      <c r="B4651" t="s">
        <v>9186</v>
      </c>
    </row>
    <row r="4652" spans="1:2" x14ac:dyDescent="0.25">
      <c r="A4652" s="1" t="s">
        <v>4967</v>
      </c>
      <c r="B4652" t="s">
        <v>9212</v>
      </c>
    </row>
    <row r="4653" spans="1:2" x14ac:dyDescent="0.25">
      <c r="A4653" s="1" t="s">
        <v>9213</v>
      </c>
      <c r="B4653" t="s">
        <v>9214</v>
      </c>
    </row>
    <row r="4654" spans="1:2" x14ac:dyDescent="0.25">
      <c r="A4654" s="1" t="s">
        <v>9215</v>
      </c>
      <c r="B4654" t="s">
        <v>9216</v>
      </c>
    </row>
    <row r="4655" spans="1:2" x14ac:dyDescent="0.25">
      <c r="A4655" s="1" t="s">
        <v>9217</v>
      </c>
      <c r="B4655" t="s">
        <v>9218</v>
      </c>
    </row>
    <row r="4656" spans="1:2" x14ac:dyDescent="0.25">
      <c r="A4656" s="1" t="s">
        <v>2102</v>
      </c>
      <c r="B4656" t="s">
        <v>9219</v>
      </c>
    </row>
    <row r="4657" spans="1:2" x14ac:dyDescent="0.25">
      <c r="A4657" s="1" t="s">
        <v>9220</v>
      </c>
      <c r="B4657" t="s">
        <v>9221</v>
      </c>
    </row>
    <row r="4658" spans="1:2" x14ac:dyDescent="0.25">
      <c r="A4658" s="1" t="s">
        <v>3014</v>
      </c>
      <c r="B4658" t="s">
        <v>1483</v>
      </c>
    </row>
    <row r="4659" spans="1:2" x14ac:dyDescent="0.25">
      <c r="A4659" s="1" t="s">
        <v>9222</v>
      </c>
      <c r="B4659" t="s">
        <v>9223</v>
      </c>
    </row>
    <row r="4660" spans="1:2" x14ac:dyDescent="0.25">
      <c r="A4660" s="1" t="s">
        <v>9224</v>
      </c>
      <c r="B4660" t="s">
        <v>9225</v>
      </c>
    </row>
    <row r="4661" spans="1:2" x14ac:dyDescent="0.25">
      <c r="A4661" s="1" t="s">
        <v>9226</v>
      </c>
      <c r="B4661" t="s">
        <v>9227</v>
      </c>
    </row>
    <row r="4662" spans="1:2" x14ac:dyDescent="0.25">
      <c r="A4662" s="1" t="s">
        <v>2174</v>
      </c>
      <c r="B4662" t="s">
        <v>9228</v>
      </c>
    </row>
    <row r="4663" spans="1:2" x14ac:dyDescent="0.25">
      <c r="A4663" s="1" t="s">
        <v>9229</v>
      </c>
      <c r="B4663" t="s">
        <v>9230</v>
      </c>
    </row>
    <row r="4664" spans="1:2" x14ac:dyDescent="0.25">
      <c r="A4664" s="1" t="s">
        <v>9231</v>
      </c>
      <c r="B4664" t="s">
        <v>9232</v>
      </c>
    </row>
    <row r="4665" spans="1:2" x14ac:dyDescent="0.25">
      <c r="A4665" s="1" t="s">
        <v>9233</v>
      </c>
      <c r="B4665" t="s">
        <v>9234</v>
      </c>
    </row>
    <row r="4666" spans="1:2" x14ac:dyDescent="0.25">
      <c r="A4666" s="1" t="s">
        <v>9235</v>
      </c>
      <c r="B4666" t="s">
        <v>9236</v>
      </c>
    </row>
    <row r="4667" spans="1:2" x14ac:dyDescent="0.25">
      <c r="A4667" s="1" t="s">
        <v>9237</v>
      </c>
      <c r="B4667" t="s">
        <v>9238</v>
      </c>
    </row>
    <row r="4668" spans="1:2" x14ac:dyDescent="0.25">
      <c r="A4668" s="1" t="s">
        <v>9239</v>
      </c>
      <c r="B4668" t="s">
        <v>9240</v>
      </c>
    </row>
    <row r="4669" spans="1:2" x14ac:dyDescent="0.25">
      <c r="A4669" s="1" t="s">
        <v>9241</v>
      </c>
      <c r="B4669" t="s">
        <v>9242</v>
      </c>
    </row>
    <row r="4670" spans="1:2" x14ac:dyDescent="0.25">
      <c r="A4670" s="1" t="s">
        <v>9243</v>
      </c>
      <c r="B4670" t="s">
        <v>9244</v>
      </c>
    </row>
    <row r="4671" spans="1:2" x14ac:dyDescent="0.25">
      <c r="A4671" s="1" t="s">
        <v>9245</v>
      </c>
      <c r="B4671" t="s">
        <v>9246</v>
      </c>
    </row>
    <row r="4672" spans="1:2" x14ac:dyDescent="0.25">
      <c r="A4672" s="1" t="s">
        <v>9247</v>
      </c>
      <c r="B4672" t="s">
        <v>9248</v>
      </c>
    </row>
    <row r="4673" spans="1:2" x14ac:dyDescent="0.25">
      <c r="A4673" s="1" t="s">
        <v>9249</v>
      </c>
      <c r="B4673" t="s">
        <v>9250</v>
      </c>
    </row>
    <row r="4674" spans="1:2" x14ac:dyDescent="0.25">
      <c r="A4674" s="1" t="s">
        <v>9251</v>
      </c>
      <c r="B4674" t="s">
        <v>9252</v>
      </c>
    </row>
    <row r="4675" spans="1:2" x14ac:dyDescent="0.25">
      <c r="A4675" s="1" t="s">
        <v>9253</v>
      </c>
      <c r="B4675" t="s">
        <v>9254</v>
      </c>
    </row>
    <row r="4676" spans="1:2" x14ac:dyDescent="0.25">
      <c r="A4676" s="1" t="s">
        <v>9259</v>
      </c>
      <c r="B4676" t="s">
        <v>9260</v>
      </c>
    </row>
    <row r="4677" spans="1:2" x14ac:dyDescent="0.25">
      <c r="A4677" s="22" t="s">
        <v>9261</v>
      </c>
      <c r="B4677" t="s">
        <v>9262</v>
      </c>
    </row>
    <row r="4678" spans="1:2" x14ac:dyDescent="0.25">
      <c r="A4678" s="1" t="s">
        <v>9263</v>
      </c>
      <c r="B4678" t="s">
        <v>9264</v>
      </c>
    </row>
    <row r="4679" spans="1:2" x14ac:dyDescent="0.25">
      <c r="A4679" s="22" t="s">
        <v>9265</v>
      </c>
      <c r="B4679" t="s">
        <v>9266</v>
      </c>
    </row>
    <row r="4680" spans="1:2" x14ac:dyDescent="0.25">
      <c r="A4680" s="1" t="s">
        <v>9267</v>
      </c>
      <c r="B4680" t="s">
        <v>9268</v>
      </c>
    </row>
    <row r="4681" spans="1:2" x14ac:dyDescent="0.25">
      <c r="A4681" s="1" t="s">
        <v>9269</v>
      </c>
      <c r="B4681" t="s">
        <v>9270</v>
      </c>
    </row>
    <row r="4682" spans="1:2" x14ac:dyDescent="0.25">
      <c r="A4682" s="1" t="s">
        <v>9271</v>
      </c>
      <c r="B4682" t="s">
        <v>9272</v>
      </c>
    </row>
    <row r="4683" spans="1:2" x14ac:dyDescent="0.25">
      <c r="A4683" s="1" t="s">
        <v>9273</v>
      </c>
      <c r="B4683" t="s">
        <v>9274</v>
      </c>
    </row>
    <row r="4684" spans="1:2" x14ac:dyDescent="0.25">
      <c r="A4684" s="22" t="s">
        <v>9277</v>
      </c>
      <c r="B4684" t="s">
        <v>9278</v>
      </c>
    </row>
    <row r="4685" spans="1:2" x14ac:dyDescent="0.25">
      <c r="A4685" s="22" t="s">
        <v>9279</v>
      </c>
      <c r="B4685" t="s">
        <v>9280</v>
      </c>
    </row>
    <row r="4686" spans="1:2" x14ac:dyDescent="0.25">
      <c r="A4686" s="22" t="s">
        <v>9275</v>
      </c>
      <c r="B4686" t="s">
        <v>9281</v>
      </c>
    </row>
    <row r="4687" spans="1:2" x14ac:dyDescent="0.25">
      <c r="A4687" s="22" t="s">
        <v>9276</v>
      </c>
      <c r="B4687" t="s">
        <v>9282</v>
      </c>
    </row>
    <row r="4688" spans="1:2" x14ac:dyDescent="0.25">
      <c r="A4688" s="22" t="s">
        <v>9283</v>
      </c>
      <c r="B4688" t="s">
        <v>9284</v>
      </c>
    </row>
    <row r="4689" spans="1:2" x14ac:dyDescent="0.25">
      <c r="A4689" s="22" t="s">
        <v>9285</v>
      </c>
      <c r="B4689" t="s">
        <v>9286</v>
      </c>
    </row>
    <row r="4690" spans="1:2" x14ac:dyDescent="0.25">
      <c r="A4690" s="22" t="s">
        <v>9288</v>
      </c>
      <c r="B4690" t="s">
        <v>9289</v>
      </c>
    </row>
    <row r="4691" spans="1:2" x14ac:dyDescent="0.25">
      <c r="A4691" s="22" t="s">
        <v>9290</v>
      </c>
      <c r="B4691" t="s">
        <v>9291</v>
      </c>
    </row>
    <row r="4692" spans="1:2" x14ac:dyDescent="0.25">
      <c r="A4692" s="22" t="s">
        <v>9292</v>
      </c>
      <c r="B4692" t="s">
        <v>9293</v>
      </c>
    </row>
    <row r="4693" spans="1:2" x14ac:dyDescent="0.25">
      <c r="A4693" s="22" t="s">
        <v>9294</v>
      </c>
      <c r="B4693" t="s">
        <v>9295</v>
      </c>
    </row>
    <row r="4694" spans="1:2" x14ac:dyDescent="0.25">
      <c r="A4694" s="22" t="s">
        <v>9296</v>
      </c>
      <c r="B4694" t="s">
        <v>9297</v>
      </c>
    </row>
    <row r="4695" spans="1:2" x14ac:dyDescent="0.25">
      <c r="A4695" s="22" t="s">
        <v>9298</v>
      </c>
      <c r="B4695" t="s">
        <v>9299</v>
      </c>
    </row>
    <row r="4696" spans="1:2" x14ac:dyDescent="0.25">
      <c r="A4696" s="22" t="s">
        <v>9300</v>
      </c>
      <c r="B4696" t="s">
        <v>9301</v>
      </c>
    </row>
    <row r="4697" spans="1:2" x14ac:dyDescent="0.25">
      <c r="A4697" s="22" t="s">
        <v>9302</v>
      </c>
      <c r="B4697" t="s">
        <v>9303</v>
      </c>
    </row>
    <row r="4698" spans="1:2" x14ac:dyDescent="0.25">
      <c r="A4698" s="22" t="s">
        <v>9304</v>
      </c>
      <c r="B4698" t="s">
        <v>9305</v>
      </c>
    </row>
    <row r="4699" spans="1:2" x14ac:dyDescent="0.25">
      <c r="A4699" s="22" t="s">
        <v>9306</v>
      </c>
      <c r="B4699" t="s">
        <v>9307</v>
      </c>
    </row>
    <row r="4700" spans="1:2" x14ac:dyDescent="0.25">
      <c r="A4700" s="22" t="s">
        <v>9308</v>
      </c>
      <c r="B4700" t="s">
        <v>9309</v>
      </c>
    </row>
    <row r="4701" spans="1:2" x14ac:dyDescent="0.25">
      <c r="A4701" s="22" t="s">
        <v>9310</v>
      </c>
      <c r="B4701" t="s">
        <v>9311</v>
      </c>
    </row>
    <row r="4702" spans="1:2" x14ac:dyDescent="0.25">
      <c r="A4702" s="22" t="s">
        <v>9312</v>
      </c>
      <c r="B4702" t="s">
        <v>9313</v>
      </c>
    </row>
    <row r="4703" spans="1:2" x14ac:dyDescent="0.25">
      <c r="A4703" s="22" t="s">
        <v>9314</v>
      </c>
      <c r="B4703" t="s">
        <v>9315</v>
      </c>
    </row>
    <row r="4704" spans="1:2" x14ac:dyDescent="0.25">
      <c r="A4704" s="22" t="s">
        <v>9316</v>
      </c>
      <c r="B4704" t="s">
        <v>9317</v>
      </c>
    </row>
    <row r="4705" spans="1:2" x14ac:dyDescent="0.25">
      <c r="A4705" s="22" t="s">
        <v>9318</v>
      </c>
      <c r="B4705" t="s">
        <v>9319</v>
      </c>
    </row>
    <row r="4706" spans="1:2" x14ac:dyDescent="0.25">
      <c r="A4706" s="22" t="s">
        <v>9320</v>
      </c>
      <c r="B4706" t="s">
        <v>9321</v>
      </c>
    </row>
    <row r="4707" spans="1:2" x14ac:dyDescent="0.25">
      <c r="A4707" s="22" t="s">
        <v>9322</v>
      </c>
      <c r="B4707" t="s">
        <v>9323</v>
      </c>
    </row>
    <row r="4708" spans="1:2" x14ac:dyDescent="0.25">
      <c r="A4708" s="22" t="s">
        <v>9324</v>
      </c>
      <c r="B4708" t="s">
        <v>9325</v>
      </c>
    </row>
    <row r="4709" spans="1:2" x14ac:dyDescent="0.25">
      <c r="A4709" s="22" t="s">
        <v>9326</v>
      </c>
      <c r="B4709" t="s">
        <v>9327</v>
      </c>
    </row>
    <row r="4710" spans="1:2" x14ac:dyDescent="0.25">
      <c r="A4710" s="22" t="s">
        <v>9328</v>
      </c>
      <c r="B4710" t="s">
        <v>9329</v>
      </c>
    </row>
    <row r="4711" spans="1:2" x14ac:dyDescent="0.25">
      <c r="A4711" s="22" t="s">
        <v>9330</v>
      </c>
      <c r="B4711" t="s">
        <v>9331</v>
      </c>
    </row>
    <row r="4712" spans="1:2" x14ac:dyDescent="0.25">
      <c r="A4712" s="22" t="s">
        <v>9332</v>
      </c>
      <c r="B4712" t="s">
        <v>9333</v>
      </c>
    </row>
    <row r="4713" spans="1:2" x14ac:dyDescent="0.25">
      <c r="A4713" s="22" t="s">
        <v>9334</v>
      </c>
      <c r="B4713" t="s">
        <v>9335</v>
      </c>
    </row>
    <row r="4714" spans="1:2" x14ac:dyDescent="0.25">
      <c r="A4714" s="22" t="s">
        <v>9367</v>
      </c>
      <c r="B4714" t="s">
        <v>9368</v>
      </c>
    </row>
    <row r="4715" spans="1:2" x14ac:dyDescent="0.25">
      <c r="A4715" s="22" t="s">
        <v>9369</v>
      </c>
      <c r="B4715" t="s">
        <v>9370</v>
      </c>
    </row>
    <row r="4716" spans="1:2" x14ac:dyDescent="0.25">
      <c r="A4716" s="22" t="s">
        <v>9371</v>
      </c>
      <c r="B4716" t="s">
        <v>9372</v>
      </c>
    </row>
    <row r="4717" spans="1:2" x14ac:dyDescent="0.25">
      <c r="A4717" s="22" t="s">
        <v>9373</v>
      </c>
      <c r="B4717" t="s">
        <v>9374</v>
      </c>
    </row>
    <row r="4718" spans="1:2" x14ac:dyDescent="0.25">
      <c r="A4718" s="22" t="s">
        <v>9375</v>
      </c>
      <c r="B4718" t="s">
        <v>9376</v>
      </c>
    </row>
    <row r="4719" spans="1:2" x14ac:dyDescent="0.25">
      <c r="A4719" s="22" t="s">
        <v>9377</v>
      </c>
      <c r="B4719" t="s">
        <v>9378</v>
      </c>
    </row>
    <row r="4720" spans="1:2" x14ac:dyDescent="0.25">
      <c r="A4720" s="22" t="s">
        <v>9379</v>
      </c>
      <c r="B4720" t="s">
        <v>9380</v>
      </c>
    </row>
    <row r="4721" spans="1:2" x14ac:dyDescent="0.25">
      <c r="A4721" s="22" t="s">
        <v>9381</v>
      </c>
      <c r="B4721" t="s">
        <v>9382</v>
      </c>
    </row>
    <row r="4722" spans="1:2" x14ac:dyDescent="0.25">
      <c r="A4722" s="22" t="s">
        <v>9383</v>
      </c>
      <c r="B4722" t="s">
        <v>1411</v>
      </c>
    </row>
    <row r="4723" spans="1:2" x14ac:dyDescent="0.25">
      <c r="A4723" s="22" t="s">
        <v>9385</v>
      </c>
      <c r="B4723" t="s">
        <v>9386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B3" sqref="B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>
      <selection activeCell="F11" sqref="F11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48"/>
      <c r="C1" s="149"/>
      <c r="D1" s="146" t="s">
        <v>8954</v>
      </c>
      <c r="E1" s="147"/>
      <c r="F1" s="147"/>
      <c r="I1" s="88"/>
    </row>
    <row r="3" spans="1:10 16383:16383" ht="21.75" customHeight="1" x14ac:dyDescent="0.25">
      <c r="D3" s="84" t="s">
        <v>8573</v>
      </c>
      <c r="E3" s="85" t="s">
        <v>7944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GRAVADAS]],Tabla3[[#All],[MES]],Tabla7[[#Headers],[ENERO]])/(1.13),2)</f>
        <v>1545.13</v>
      </c>
      <c r="F4" s="93"/>
      <c r="G4" s="110"/>
      <c r="H4" s="91" t="s">
        <v>8759</v>
      </c>
      <c r="I4" s="115">
        <f>ROUND(F7*0.13-F11*0.13-E13-E14,2)</f>
        <v>-202.67</v>
      </c>
      <c r="XFC4" t="s">
        <v>7981</v>
      </c>
    </row>
    <row r="5" spans="1:10 16383:16383" ht="18" customHeight="1" x14ac:dyDescent="0.25">
      <c r="D5" s="91" t="s">
        <v>8760</v>
      </c>
      <c r="E5" s="92">
        <f>ROUND(SUMIFS(Tabla2[[#All],[V. GRAVADA]],Tabla2[[#All],[MES]],Tabla7[[#Headers],[ENERO]],Tabla2[[#All],[TIPO DE DOC]],3),2)</f>
        <v>63.71</v>
      </c>
      <c r="F5" s="93"/>
      <c r="G5" s="76"/>
      <c r="H5" s="91" t="s">
        <v>8761</v>
      </c>
      <c r="I5" s="101">
        <f>ROUND(F7*0.0175,2)+E15</f>
        <v>28.15</v>
      </c>
      <c r="XFC5" t="s">
        <v>8153</v>
      </c>
    </row>
    <row r="6" spans="1:10 16383:16383" ht="18" customHeight="1" x14ac:dyDescent="0.25">
      <c r="D6" s="91" t="s">
        <v>8762</v>
      </c>
      <c r="E6" s="92">
        <f>ROUND(SUMIFS(Tabla2[[#All],[V. GRAVADA]],Tabla2[[#All],[MES]],Tabla7[[#Headers],[ENERO]],Tabla2[[#All],[TIPO DE DOC]],5),2)</f>
        <v>0</v>
      </c>
      <c r="F6" s="93"/>
      <c r="G6" s="110"/>
      <c r="H6" s="108" t="s">
        <v>8763</v>
      </c>
      <c r="I6" s="102">
        <f>SUM(I4:I5)</f>
        <v>-174.51999999999998</v>
      </c>
      <c r="XFC6" t="s">
        <v>8265</v>
      </c>
    </row>
    <row r="7" spans="1:10 16383:16383" ht="18" customHeight="1" x14ac:dyDescent="0.25">
      <c r="D7" s="118" t="s">
        <v>8773</v>
      </c>
      <c r="E7" s="119"/>
      <c r="F7" s="120">
        <f>+E4+E5-E6</f>
        <v>1608.8400000000001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8764</v>
      </c>
      <c r="E8" s="92">
        <f>SUMIFS(Tabla1[[#All],[C. GRAVADA]],Tabla1[[#All],[MES]],Tabla7[[#Headers],[ENERO]],Tabla1[[#All],[TIPO DE DOC]],"03")</f>
        <v>3167.8599999999992</v>
      </c>
      <c r="F8" s="94"/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8765</v>
      </c>
      <c r="E9" s="92">
        <f>SUMIFS(Tabla1[[#All],[IMPOR BIENES]],Tabla1[[#All],[MES]],Tabla7[[#Headers],[ENERO]],Tabla1[[#All],[TIPO DE DOC]],12)</f>
        <v>0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8766</v>
      </c>
      <c r="E10" s="92">
        <f>SUMIFS(Tabla1[[#All],[C. GRAVADA]],Tabla1[[#All],[MES]],Tabla7[[#Headers],[ENERO]],Tabla1[[#All],[TIPO DE DOC]],"05")</f>
        <v>0</v>
      </c>
      <c r="F10" s="95"/>
      <c r="XFC10" t="s">
        <v>8325</v>
      </c>
    </row>
    <row r="11" spans="1:10 16383:16383" ht="18" customHeight="1" x14ac:dyDescent="0.25">
      <c r="D11" s="118" t="s">
        <v>8774</v>
      </c>
      <c r="E11" s="119"/>
      <c r="F11" s="120">
        <f>IFERROR(+E8+E9-E10,"")</f>
        <v>3167.8599999999992</v>
      </c>
      <c r="G11" s="15"/>
      <c r="XFC11" t="s">
        <v>8326</v>
      </c>
    </row>
    <row r="12" spans="1:10 16383:16383" ht="18" customHeight="1" x14ac:dyDescent="0.25">
      <c r="D12" s="91" t="s">
        <v>8767</v>
      </c>
      <c r="E12" s="92">
        <f>SUMIFS(Tabla1[[#All],[C. EXENTAS]],Tabla1[[#All],[MES]],Tabla7[[#Headers],[ENERO]],Tabla1[[#All],[TIPO DE DOC]],"03")</f>
        <v>14.72</v>
      </c>
      <c r="F12" s="96"/>
      <c r="G12" s="15"/>
      <c r="XFC12" t="s">
        <v>8327</v>
      </c>
    </row>
    <row r="13" spans="1:10 16383:16383" ht="18" customHeight="1" x14ac:dyDescent="0.25">
      <c r="D13" s="91" t="s">
        <v>8768</v>
      </c>
      <c r="E13" s="92">
        <f>SUMIFS(Tabla1[[#All],[PERCEPCIONES]],Tabla1[[#All],[MES]],Tabla7[[#Headers],[ENERO]],Tabla1[[#All],[TIPO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8769</v>
      </c>
      <c r="E14" s="92">
        <f>SUMIFS(Tabla6[[#Headers],[#Data],[Monto Retención 1%]],Tabla6[[#Headers],[#Data],[Mes]],Tabla7[[#Headers],[ENERO]])</f>
        <v>0</v>
      </c>
      <c r="F14" s="98"/>
      <c r="XFC14" t="s">
        <v>8329</v>
      </c>
    </row>
    <row r="15" spans="1:10 16383:16383" ht="18" customHeight="1" x14ac:dyDescent="0.25">
      <c r="D15" s="99" t="s">
        <v>8770</v>
      </c>
      <c r="E15" s="100">
        <f>+Tabla9[[#Totals],[IMPUESTO RETENIDO ]]</f>
        <v>0</v>
      </c>
      <c r="F15" s="96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2024-02-15T03:16:08Z</dcterms:modified>
</cp:coreProperties>
</file>