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84"/>
  </bookViews>
  <sheets>
    <sheet name="Compras" sheetId="6" r:id="rId1"/>
    <sheet name="Libro de Compras" sheetId="7" r:id="rId2"/>
    <sheet name="Contribuyente" sheetId="5" r:id="rId3"/>
    <sheet name="base de clientes" sheetId="3" r:id="rId4"/>
    <sheet name="Libro de Contribuyente" sheetId="8" r:id="rId5"/>
    <sheet name="Consumidor" sheetId="9" r:id="rId6"/>
    <sheet name="Libro de Consumidor" sheetId="10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7" i="8" l="1"/>
  <c r="N237" i="8"/>
  <c r="M237" i="8"/>
  <c r="G4" i="6"/>
  <c r="F4" i="6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O76" i="10"/>
  <c r="V76" i="10"/>
  <c r="J4" i="6" l="1"/>
  <c r="D4" i="6" s="1"/>
  <c r="D11" i="5" l="1"/>
  <c r="P129" i="7"/>
  <c r="O129" i="7"/>
  <c r="K129" i="7"/>
  <c r="H129" i="7"/>
  <c r="G3" i="5"/>
  <c r="F3" i="5"/>
  <c r="J3" i="5" l="1"/>
  <c r="D3" i="5" s="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D9" i="5"/>
  <c r="U76" i="10" l="1"/>
  <c r="D9" i="6"/>
  <c r="D9" i="9" l="1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<sst xmlns="http://schemas.openxmlformats.org/spreadsheetml/2006/main" count="4367" uniqueCount="460">
  <si>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</si>
  <si>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</si>
  <si>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</si>
  <si>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</si>
  <si>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</si>
  <si>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</si>
  <si>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</si>
  <si>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</si>
  <si>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</si>
  <si>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</si>
  <si>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</si>
  <si>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</si>
  <si>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</si>
  <si>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</si>
  <si>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</si>
  <si>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</si>
  <si>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</si>
  <si>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</si>
  <si>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</si>
  <si>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</si>
  <si>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</si>
  <si>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</si>
  <si>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</si>
  <si>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</si>
  <si>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</si>
  <si>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</si>
  <si>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</si>
  <si>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</si>
  <si>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</si>
  <si>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</si>
  <si>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</si>
  <si>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</si>
  <si>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</si>
  <si>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</si>
  <si>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</si>
  <si>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</si>
  <si>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</si>
  <si>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</si>
  <si>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</si>
  <si>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</si>
  <si>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</si>
  <si>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</si>
  <si>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</si>
  <si>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</si>
  <si>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</si>
  <si>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</si>
  <si>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</si>
  <si>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</si>
  <si>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</si>
  <si>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</si>
  <si>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</si>
  <si>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</si>
  <si>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</si>
  <si>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</si>
  <si>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</si>
  <si>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</si>
  <si>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</si>
  <si>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</si>
  <si>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</si>
  <si>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</si>
  <si>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</si>
  <si>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</si>
  <si>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</si>
  <si>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</si>
  <si>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</si>
  <si>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</si>
  <si>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</si>
  <si>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</si>
  <si>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</si>
  <si>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</si>
  <si>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</si>
  <si>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</si>
  <si>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</si>
  <si>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</si>
  <si>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</si>
  <si>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</si>
  <si>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</si>
  <si>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</si>
  <si>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</si>
  <si>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</si>
  <si>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</si>
  <si>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</si>
  <si>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</si>
  <si>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</si>
  <si>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</si>
  <si>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</si>
  <si>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</si>
  <si>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</si>
  <si>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</si>
  <si>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</si>
  <si>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</si>
  <si>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</si>
  <si>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</si>
  <si>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</si>
  <si>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</si>
  <si>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</si>
  <si>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</si>
  <si>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</si>
  <si>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</si>
  <si>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</si>
  <si>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</si>
  <si>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</si>
  <si>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</si>
  <si>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</si>
  <si>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</si>
  <si>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</si>
  <si>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</si>
  <si>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</si>
  <si>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</si>
  <si>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</si>
  <si>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</si>
  <si>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</si>
  <si>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</si>
  <si>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</si>
  <si>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</si>
  <si>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</si>
  <si>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</si>
  <si>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</si>
  <si>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</si>
  <si>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</si>
  <si>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</si>
  <si>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</si>
  <si>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</si>
  <si>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</si>
  <si>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</si>
  <si>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</si>
  <si>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</si>
  <si>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</si>
  <si>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</si>
  <si>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</si>
  <si>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</si>
  <si>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</si>
  <si>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</si>
  <si>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</si>
  <si>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</si>
  <si>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</si>
  <si>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</si>
  <si>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</si>
  <si>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</si>
  <si>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</si>
  <si>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</si>
  <si>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</si>
  <si>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</si>
  <si>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</si>
  <si>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</si>
  <si>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</si>
  <si>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</si>
  <si>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</si>
  <si>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</si>
  <si>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</si>
  <si>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</si>
  <si>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</si>
  <si>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</si>
  <si>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</si>
  <si>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</si>
  <si>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</si>
  <si>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</si>
  <si>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</si>
  <si>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</si>
  <si>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</si>
  <si>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</si>
  <si>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</si>
  <si>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</si>
  <si>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</si>
  <si>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</si>
  <si>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</si>
  <si>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</si>
  <si>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</si>
  <si>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CORRELTIVO2</t>
  </si>
  <si>
    <t>FINAL3</t>
  </si>
  <si>
    <t>15/08/2021</t>
  </si>
  <si>
    <t>06143006991022</t>
  </si>
  <si>
    <t>05010703161018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</si>
  <si>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</si>
  <si>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</si>
  <si>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</si>
  <si>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</si>
  <si>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</si>
  <si>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</si>
  <si>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</si>
  <si>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</si>
  <si>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</si>
  <si>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</si>
  <si>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</si>
  <si>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</si>
  <si>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</si>
  <si>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</si>
  <si>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</si>
  <si>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</si>
  <si>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</si>
  <si>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</si>
  <si>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</si>
  <si>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</si>
  <si>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</si>
  <si>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</si>
  <si>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</si>
  <si>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</si>
  <si>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</si>
  <si>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</si>
  <si>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</si>
  <si>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</si>
  <si>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</si>
  <si>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</si>
  <si>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</si>
  <si>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</si>
  <si>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</si>
  <si>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</si>
  <si>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</si>
  <si>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</si>
  <si>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</si>
  <si>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</si>
  <si>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</si>
  <si>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</si>
  <si>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</si>
  <si>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</si>
  <si>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</si>
  <si>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</si>
  <si>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</si>
  <si>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</si>
  <si>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</si>
  <si>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</si>
  <si>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</si>
  <si>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</si>
  <si>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</si>
  <si>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</si>
  <si>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</si>
  <si>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</si>
  <si>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</si>
  <si>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</si>
  <si>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</si>
  <si>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</si>
  <si>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</si>
  <si>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</si>
  <si>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</si>
  <si>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</si>
  <si>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</si>
  <si>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</si>
  <si>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</si>
  <si>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</si>
  <si>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</si>
  <si>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</si>
  <si>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</si>
  <si>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</si>
  <si>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</si>
  <si>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</si>
  <si>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</si>
  <si>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</si>
  <si>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</si>
  <si>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</si>
  <si>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</si>
  <si>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</si>
  <si>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</si>
  <si>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</si>
  <si>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</si>
  <si>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</si>
  <si>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</si>
  <si>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</si>
  <si>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</si>
  <si>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</si>
  <si>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</si>
  <si>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</si>
  <si>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</si>
  <si>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</si>
  <si>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</si>
  <si>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</si>
  <si>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</si>
  <si>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</si>
  <si>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</si>
  <si>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</si>
  <si>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</si>
  <si>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</si>
  <si>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</si>
  <si>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</si>
  <si>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</si>
  <si>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</si>
  <si>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</si>
  <si>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</si>
  <si>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</si>
  <si>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</si>
  <si>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</si>
  <si>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</si>
  <si>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</si>
  <si>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</si>
  <si>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</si>
  <si>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</si>
  <si>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</si>
  <si>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</si>
  <si>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</si>
  <si>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</si>
  <si>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</si>
  <si>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</si>
  <si>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</si>
  <si>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</si>
  <si>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</si>
  <si>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</si>
  <si>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</si>
  <si>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</si>
  <si>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</si>
  <si>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</si>
  <si>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</si>
  <si>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</si>
  <si>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</si>
  <si>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</si>
  <si>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</si>
  <si>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</si>
  <si>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</si>
  <si>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</si>
  <si>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11/07/2021</t>
  </si>
  <si>
    <t>06140307951051</t>
  </si>
  <si>
    <t>ROCELI CONSULTORES, S.A DE C.V.</t>
  </si>
  <si>
    <t>31/07/2021</t>
  </si>
  <si>
    <t>02101809761019</t>
  </si>
  <si>
    <t>ALEJANDRO FRANCISCO MONTOYA GIRON</t>
  </si>
  <si>
    <t>05043110741013</t>
  </si>
  <si>
    <t>OSCAR HUMBERTO RIVAS INTERIANO</t>
  </si>
  <si>
    <t>02/08/2021</t>
  </si>
  <si>
    <t>12172509901024</t>
  </si>
  <si>
    <t>REPUESTOS Y SERVICIOS AUTOMOTRICES, S.A DE C.V.</t>
  </si>
  <si>
    <t>06140607161028</t>
  </si>
  <si>
    <t>PROVEEDORA DE RODAMIENTOS S.A DE C.V.</t>
  </si>
  <si>
    <t>06142201071012</t>
  </si>
  <si>
    <t>IMGRAL S.A DE C.V.</t>
  </si>
  <si>
    <t>06142202770023</t>
  </si>
  <si>
    <t>INFRA DE EL SALVADOR, S.A DE C.V.</t>
  </si>
  <si>
    <t>06141606691119</t>
  </si>
  <si>
    <t>CARLOS ROBERTO HERNANDEZ</t>
  </si>
  <si>
    <t>05032807091015</t>
  </si>
  <si>
    <t>VARRELL S.A DE C.V.</t>
  </si>
  <si>
    <t>05032201151020</t>
  </si>
  <si>
    <t>ELECTRICOS OMEGA S.A DE C.V.</t>
  </si>
  <si>
    <t>03/08/2021</t>
  </si>
  <si>
    <t>06142006031022</t>
  </si>
  <si>
    <t>FERRUSAL S.A DE C.V.</t>
  </si>
  <si>
    <t>04161506530021</t>
  </si>
  <si>
    <t>NOELIA TEJADA DE REYES</t>
  </si>
  <si>
    <t>04072309650015</t>
  </si>
  <si>
    <t>ULISES RODRIGUEZ SOSA</t>
  </si>
  <si>
    <t>06140302870017</t>
  </si>
  <si>
    <t>ACEROS Y SALES SALVADOREÑOS S.A DE C.V.</t>
  </si>
  <si>
    <t>04/08/2021</t>
  </si>
  <si>
    <t>05/08/2021</t>
  </si>
  <si>
    <t>14052604531015</t>
  </si>
  <si>
    <t>MARCOS REYES PALACIOS</t>
  </si>
  <si>
    <t>LLANTAS Y ACCESORIOS S.A DE C.V.</t>
  </si>
  <si>
    <t>09/08/2021</t>
  </si>
  <si>
    <t>06141402560013</t>
  </si>
  <si>
    <t>FERRETERIA LA PALMA S.A DE C.V.</t>
  </si>
  <si>
    <t>26/07/2021</t>
  </si>
  <si>
    <t>06141611951013</t>
  </si>
  <si>
    <t>DISTRIBUIDORA DE ELECTRICIDAD DELSUR</t>
  </si>
  <si>
    <t>12/07/2021</t>
  </si>
  <si>
    <t>06142303911015</t>
  </si>
  <si>
    <t>TELEMOVIL EL SALVADOR S.A DE C.V.</t>
  </si>
  <si>
    <t>10/08/2021</t>
  </si>
  <si>
    <t>05120305630027</t>
  </si>
  <si>
    <t>TONY ALBERTO PEREZ</t>
  </si>
  <si>
    <t>06140706891011</t>
  </si>
  <si>
    <t>PROYECTOS DE METAL MECANICA S.A DE C.V.</t>
  </si>
  <si>
    <t>06140807770026</t>
  </si>
  <si>
    <t>MAPRIMA S.A DE C.V.</t>
  </si>
  <si>
    <t>06141601800012</t>
  </si>
  <si>
    <t>LA CASA DEL SOLDADOR S.A DE C.V.</t>
  </si>
  <si>
    <t>11/08/2021</t>
  </si>
  <si>
    <t>12/08/2021</t>
  </si>
  <si>
    <t>06141307760018</t>
  </si>
  <si>
    <t>REPRESENTACIONES DIVERSAS S.A DE C.V.</t>
  </si>
  <si>
    <t>13/08/2021</t>
  </si>
  <si>
    <t>05030502570014</t>
  </si>
  <si>
    <t>LAURA LOPEZ PEREZ</t>
  </si>
  <si>
    <t>14/08/2021</t>
  </si>
  <si>
    <t>02101911710016</t>
  </si>
  <si>
    <t>ALMACENES VIDRI, S.A DE C.V.</t>
  </si>
  <si>
    <t>06141403161033</t>
  </si>
  <si>
    <t>ECSA OPERADORA EL SALVADOR S.A DE C.V.</t>
  </si>
  <si>
    <t>16/08/2021</t>
  </si>
  <si>
    <t>06142101111025</t>
  </si>
  <si>
    <t>RODAMIENTOS DE CENTROAMERICAS S.A DE C.V.</t>
  </si>
  <si>
    <t>17/08/2021</t>
  </si>
  <si>
    <t>06141705790011</t>
  </si>
  <si>
    <t>INVERCALMA S.A DE C.V.</t>
  </si>
  <si>
    <t>18/08/2021</t>
  </si>
  <si>
    <t>19/08/2021</t>
  </si>
  <si>
    <t>20/08/2021</t>
  </si>
  <si>
    <t>21/08/2021</t>
  </si>
  <si>
    <t>23/08/2021</t>
  </si>
  <si>
    <t>06141008901028</t>
  </si>
  <si>
    <t>TRANPORTES PESADOS S.A DE C.V.</t>
  </si>
  <si>
    <t>24/08/2021</t>
  </si>
  <si>
    <t>05090101650011</t>
  </si>
  <si>
    <t>ISRAEL ALVARADO</t>
  </si>
  <si>
    <t>25/08/2021</t>
  </si>
  <si>
    <t>06140410011032</t>
  </si>
  <si>
    <t>ACERO NOPA STEEL S.A DE C.V.</t>
  </si>
  <si>
    <t>26/08/2021</t>
  </si>
  <si>
    <t>27/08/2021</t>
  </si>
  <si>
    <t>30/08/2021</t>
  </si>
  <si>
    <t>02023112741019</t>
  </si>
  <si>
    <t>OLGA ELIZABETH RIVAS DE ORELLANA</t>
  </si>
  <si>
    <t>31/08/2021</t>
  </si>
  <si>
    <t>15041RESCR705822019</t>
  </si>
  <si>
    <t>19BL000C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</si>
  <si>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</si>
  <si>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</si>
  <si>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</si>
  <si>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</si>
  <si>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</si>
  <si>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</si>
  <si>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</si>
  <si>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</si>
  <si>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</si>
  <si>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</si>
  <si>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</si>
  <si>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</si>
  <si>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</si>
  <si>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</si>
  <si>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</si>
  <si>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</si>
  <si>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01</t>
  </si>
  <si>
    <t>15041RESCR363802014</t>
  </si>
  <si>
    <t>14LB000F</t>
  </si>
  <si>
    <t>0</t>
  </si>
  <si>
    <t>/</t>
  </si>
  <si>
    <t>Total</t>
  </si>
  <si>
    <t>01/09/2021</t>
  </si>
  <si>
    <t>SEPTIEMBRE</t>
  </si>
  <si>
    <t>06141001051037</t>
  </si>
  <si>
    <t>TRANSPORTES DANY</t>
  </si>
  <si>
    <t>02/09/2021</t>
  </si>
  <si>
    <t>06142611121076</t>
  </si>
  <si>
    <t>FIBRATECNICA S.A DE C.V.</t>
  </si>
  <si>
    <t>03/09/2021</t>
  </si>
  <si>
    <t>06141404161045</t>
  </si>
  <si>
    <t>JM CONSTRUCCIONES S.A DE C.V.</t>
  </si>
  <si>
    <t>06/09/2021</t>
  </si>
  <si>
    <t>07/09/2021</t>
  </si>
  <si>
    <t>06140711111040</t>
  </si>
  <si>
    <t>SUPLIDORES DE BIOMASA S.A DE C.V.</t>
  </si>
  <si>
    <t>06141711171023</t>
  </si>
  <si>
    <t>VE EL SALVDOR S.A DE C.V.</t>
  </si>
  <si>
    <t>06111112671013</t>
  </si>
  <si>
    <t>08/09/2021</t>
  </si>
  <si>
    <t>09/09/2021</t>
  </si>
  <si>
    <t>10/09/2021</t>
  </si>
  <si>
    <t>14/09/2021</t>
  </si>
  <si>
    <t>16/09/2021</t>
  </si>
  <si>
    <t>17/09/2021</t>
  </si>
  <si>
    <t>18/09/2021</t>
  </si>
  <si>
    <t>20/09/2021</t>
  </si>
  <si>
    <t>21/09/2021</t>
  </si>
  <si>
    <t>22/09/2021</t>
  </si>
  <si>
    <t>24/09/2021</t>
  </si>
  <si>
    <t>25/06/2021</t>
  </si>
  <si>
    <t>28/09/2021</t>
  </si>
  <si>
    <t>29/09/2021</t>
  </si>
  <si>
    <t>3009</t>
  </si>
  <si>
    <t>30/09/2021</t>
  </si>
  <si>
    <t>04/09/2021</t>
  </si>
  <si>
    <t>27/09/2021</t>
  </si>
  <si>
    <t>02102506011013</t>
  </si>
  <si>
    <t>SERVI REPUESTOS S.A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</si>
</sst>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64" fontId="6" fillId="0" borderId="2" xfId="1" applyFont="1" applyBorder="1" applyAlignment="1">
      <alignment horizontal="right"/>
    </xf>
    <xf numFmtId="16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16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64" fontId="6" fillId="0" borderId="2" xfId="1" applyFont="1" applyBorder="1" applyAlignment="1"/>
    <xf numFmtId="16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16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0" xfId="0" applyFont="1"/>
    <xf numFmtId="49" fontId="8" fillId="0" borderId="0" xfId="0" applyNumberFormat="1" applyFont="1"/>
    <xf numFmtId="0" fontId="6" fillId="3" borderId="2" xfId="0" applyNumberFormat="1" applyFont="1" applyFill="1" applyBorder="1" applyAlignment="1">
      <alignment horizontal="center"/>
    </xf>
    <xf numFmtId="164" fontId="0" fillId="0" borderId="0" xfId="0" applyNumberFormat="1"/>
    <xf numFmtId="164" fontId="9" fillId="0" borderId="0" xfId="1" applyFont="1"/>
  </cellXfs>
  <cellStyles count="2">
    <cellStyle name="Moneda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2:Q129" totalsRowCount="1">
  <autoFilter ref="A2:Q128">
    <filterColumn colId="0">
      <filters blank="1">
        <filter val="SEPTIEMBRE"/>
      </filters>
    </filterColumn>
  </autoFilter>
  <sortState ref="A3:Q17">
    <sortCondition ref="B2:B17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8" dataCellStyle="Moneda"/>
    <tableColumn id="9" name="I. EXENTAS" totalsRowDxfId="7" dataCellStyle="Moneda"/>
    <tableColumn id="10" name="IMPOR EX" totalsRowDxfId="6" dataCellStyle="Moneda"/>
    <tableColumn id="11" name="C. GRAVADA" totalsRowFunction="sum" totalsRowDxfId="5" dataCellStyle="Moneda"/>
    <tableColumn id="12" name="INTER GRAVA" totalsRowDxfId="4" dataCellStyle="Moneda"/>
    <tableColumn id="13" name="IMPOR BIENES" totalsRowDxfId="3" dataCellStyle="Moneda"/>
    <tableColumn id="14" name="IMPOR SERV" totalsRowDxfId="2" dataCellStyle="Moneda"/>
    <tableColumn id="15" name="IVA" totalsRowFunction="sum" totalsRowDxfId="1" dataCellStyle="Moneda"/>
    <tableColumn id="16" name="TOTAL C." totalsRowFunction="sum" totalsRowDxfId="0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237" totalsRowCount="1">
  <autoFilter ref="A2:R236">
    <filterColumn colId="0">
      <filters>
        <filter val="SEPTIEMBRE"/>
      </filters>
    </filterColumn>
  </autoFilter>
  <tableColumns count="18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17" dataCellStyle="Moneda"/>
    <tableColumn id="12" name="VENTA NO SUJETA" totalsRowDxfId="16" dataCellStyle="Moneda"/>
    <tableColumn id="13" name="V. GRAVADA" totalsRowFunction="sum" totalsRowDxfId="15" dataCellStyle="Moneda"/>
    <tableColumn id="14" name="D.FISCAL" totalsRowFunction="sum" totalsRowDxfId="14" dataCellStyle="Moneda"/>
    <tableColumn id="15" name="V CTA DE 3" totalsRowDxfId="13" dataCellStyle="Moneda"/>
    <tableColumn id="16" name="D. FISCAL A 3" totalsRowDxfId="12" dataCellStyle="Moneda"/>
    <tableColumn id="17" name="VENTA TOTAL" totalsRowFunction="sum" totalsRowDxfId="11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76" totalsRowCount="1">
  <autoFilter ref="A2:V75"/>
  <tableColumns count="22">
    <tableColumn id="1" name="MES" totalsRowLabel="Total"/>
    <tableColumn id="2" name="FECHA" dataDxfId="29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27" dataCellStyle="Moneda"/>
    <tableColumn id="13" name="VENTAS NO" totalsRowDxfId="26" dataCellStyle="Moneda"/>
    <tableColumn id="14" name="V NO SUJETAS" totalsRowDxfId="25" dataCellStyle="Moneda"/>
    <tableColumn id="15" name="V GRAVADAS" totalsRowFunction="sum" totalsRowDxfId="24" dataCellStyle="Moneda"/>
    <tableColumn id="16" name="EX IN CA" totalsRowDxfId="23" dataCellStyle="Moneda"/>
    <tableColumn id="17" name="EX OUT CA" totalsRowDxfId="22" dataCellStyle="Moneda"/>
    <tableColumn id="18" name="EX SERVICE" totalsRowDxfId="21" dataCellStyle="Moneda"/>
    <tableColumn id="19" name="V ZONA FRAN" totalsRowDxfId="20" dataCellStyle="Moneda"/>
    <tableColumn id="20" name="V CTA A 3ERO" totalsRowDxfId="19" dataCellStyle="Moneda"/>
    <tableColumn id="21" name="TOTAL VENTA" totalsRowFunction="sum" dataDxfId="28" totalsRowDxfId="18" dataCellStyle="Moneda">
      <calculatedColumnFormula>+Tabla3[[#This Row],[V GRAVADAS]]</calculatedColumnFormula>
    </tableColumn>
    <tableColumn id="22" name="ANEXO" totalsRowFunction="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19"/>
  <sheetViews>
    <sheetView showGridLines="0" tabSelected="1" zoomScale="85" zoomScaleNormal="85" zoomScaleSheetLayoutView="85" workbookViewId="0">
      <selection activeCell="E4" sqref="E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2" t="s">
        <v>424</v>
      </c>
    </row>
    <row r="4" spans="2:10" x14ac:dyDescent="0.25">
      <c r="B4" s="5" t="s">
        <v>2</v>
      </c>
      <c r="D4" s="32" t="str">
        <f>+J4</f>
        <v>0/0/2021</v>
      </c>
      <c r="E4" s="29" t="s">
        <v>420</v>
      </c>
      <c r="F4" s="30" t="str">
        <f>+LEFT(E4,2)</f>
        <v>0</v>
      </c>
      <c r="G4" s="30" t="str">
        <f>+RIGHT(E4,2)</f>
        <v>0</v>
      </c>
      <c r="H4" s="31">
        <v>2021</v>
      </c>
      <c r="I4" s="30" t="s">
        <v>421</v>
      </c>
      <c r="J4" s="30" t="str">
        <f>+F4&amp;I4&amp;G4&amp;I4&amp;H4</f>
        <v>0/0/2021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4"/>
    </row>
    <row r="8" spans="2:10" x14ac:dyDescent="0.25">
      <c r="B8" s="5" t="s">
        <v>6</v>
      </c>
      <c r="D8" s="13" t="s">
        <v>318</v>
      </c>
    </row>
    <row r="9" spans="2:10" x14ac:dyDescent="0.25">
      <c r="B9" s="5" t="s">
        <v>162</v>
      </c>
      <c r="D9" s="8" t="str">
        <f>IFERROR(VLOOKUP(D8,'[1]BASE DE PROVEEDORES'!$A:$B,2,0),"")</f>
        <v>PROVEEDORA DE RODAMIENTOS S.A DE C.V.</v>
      </c>
    </row>
    <row r="10" spans="2:10" x14ac:dyDescent="0.25">
      <c r="B10" s="5" t="s">
        <v>7</v>
      </c>
      <c r="D10" s="9">
        <v>0</v>
      </c>
    </row>
    <row r="11" spans="2:10" x14ac:dyDescent="0.25">
      <c r="B11" s="5" t="s">
        <v>8</v>
      </c>
      <c r="D11" s="9">
        <v>0</v>
      </c>
    </row>
    <row r="12" spans="2:10" x14ac:dyDescent="0.25">
      <c r="B12" s="5" t="s">
        <v>9</v>
      </c>
      <c r="D12" s="9">
        <v>0</v>
      </c>
    </row>
    <row r="13" spans="2:10" x14ac:dyDescent="0.25">
      <c r="B13" s="5" t="s">
        <v>10</v>
      </c>
      <c r="D13" s="15"/>
    </row>
    <row r="14" spans="2:10" x14ac:dyDescent="0.25">
      <c r="B14" s="5" t="s">
        <v>11</v>
      </c>
      <c r="D14" s="9">
        <v>0</v>
      </c>
    </row>
    <row r="15" spans="2:10" x14ac:dyDescent="0.25">
      <c r="B15" s="5" t="s">
        <v>13</v>
      </c>
      <c r="D15" s="9">
        <v>0</v>
      </c>
    </row>
    <row r="16" spans="2:10" x14ac:dyDescent="0.25">
      <c r="B16" s="5" t="s">
        <v>12</v>
      </c>
      <c r="D16" s="9">
        <v>0</v>
      </c>
    </row>
    <row r="17" spans="2:4" x14ac:dyDescent="0.25">
      <c r="B17" s="5" t="s">
        <v>14</v>
      </c>
      <c r="D17" s="9">
        <f>+(D16++D15+D14+D13)*0.13</f>
        <v>0</v>
      </c>
    </row>
    <row r="18" spans="2:4" x14ac:dyDescent="0.25">
      <c r="B18" s="5" t="s">
        <v>15</v>
      </c>
      <c r="D18" s="9">
        <f>+SUBTOTAL(9,D10,D11,D12,D13,D14,D15,D16,D17)</f>
        <v>0</v>
      </c>
    </row>
    <row r="19" spans="2:4" ht="15.75" thickBot="1" x14ac:dyDescent="0.3">
      <c r="B19" s="5" t="s">
        <v>16</v>
      </c>
      <c r="D19" s="11">
        <v>3</v>
      </c>
    </row>
  </sheetData>
  <dataValidations count="2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2:Q129"/>
  <sheetViews>
    <sheetView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6" width="11.42578125" style="3"/>
  </cols>
  <sheetData>
    <row r="2" spans="1:17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162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t="s">
        <v>16</v>
      </c>
    </row>
    <row r="3" spans="1:17" x14ac:dyDescent="0.25">
      <c r="A3" t="s">
        <v>424</v>
      </c>
      <c r="B3" t="s">
        <v>430</v>
      </c>
      <c r="C3" t="s">
        <v>1</v>
      </c>
      <c r="D3" t="s">
        <v>0</v>
      </c>
      <c r="E3">
        <v>9349</v>
      </c>
      <c r="F3" t="s">
        <v>318</v>
      </c>
      <c r="G3" t="s">
        <v>319</v>
      </c>
      <c r="H3" s="3">
        <v>0</v>
      </c>
      <c r="I3" s="3">
        <v>0</v>
      </c>
      <c r="J3" s="3">
        <v>0</v>
      </c>
      <c r="K3" s="3">
        <v>31.7</v>
      </c>
      <c r="L3" s="3">
        <v>0</v>
      </c>
      <c r="M3" s="3">
        <v>0</v>
      </c>
      <c r="N3" s="3">
        <v>0</v>
      </c>
      <c r="O3" s="3">
        <v>4.1210000000000004</v>
      </c>
      <c r="P3" s="3">
        <v>35.820999999999998</v>
      </c>
      <c r="Q3">
        <v>3</v>
      </c>
    </row>
    <row r="4" spans="1:17" x14ac:dyDescent="0.25">
      <c r="A4" t="s">
        <v>424</v>
      </c>
      <c r="B4" t="s">
        <v>430</v>
      </c>
      <c r="C4" t="s">
        <v>1</v>
      </c>
      <c r="D4" t="s">
        <v>0</v>
      </c>
      <c r="E4">
        <v>417</v>
      </c>
      <c r="F4" t="s">
        <v>341</v>
      </c>
      <c r="G4" t="s">
        <v>342</v>
      </c>
      <c r="H4" s="3">
        <v>0</v>
      </c>
      <c r="I4" s="3">
        <v>0</v>
      </c>
      <c r="J4" s="3">
        <v>0</v>
      </c>
      <c r="K4" s="3">
        <v>4.29</v>
      </c>
      <c r="L4" s="3">
        <v>0</v>
      </c>
      <c r="M4" s="3">
        <v>0</v>
      </c>
      <c r="N4" s="3">
        <v>0</v>
      </c>
      <c r="O4" s="3">
        <v>0.55769999999999997</v>
      </c>
      <c r="P4" s="3">
        <v>4.8476999999999997</v>
      </c>
      <c r="Q4">
        <v>3</v>
      </c>
    </row>
    <row r="5" spans="1:17" x14ac:dyDescent="0.25">
      <c r="A5" t="s">
        <v>424</v>
      </c>
      <c r="B5" t="s">
        <v>430</v>
      </c>
      <c r="C5" t="s">
        <v>1</v>
      </c>
      <c r="D5" t="s">
        <v>0</v>
      </c>
      <c r="E5">
        <v>63717</v>
      </c>
      <c r="F5" t="s">
        <v>316</v>
      </c>
      <c r="G5" t="s">
        <v>317</v>
      </c>
      <c r="H5" s="3">
        <v>0</v>
      </c>
      <c r="I5" s="3">
        <v>0</v>
      </c>
      <c r="J5" s="3">
        <v>0</v>
      </c>
      <c r="K5" s="3">
        <v>8.5399999999999991</v>
      </c>
      <c r="L5" s="3">
        <v>0</v>
      </c>
      <c r="M5" s="3">
        <v>0</v>
      </c>
      <c r="N5" s="3">
        <v>0</v>
      </c>
      <c r="O5" s="3">
        <v>1.1101999999999999</v>
      </c>
      <c r="P5" s="3">
        <v>9.6501999999999981</v>
      </c>
      <c r="Q5">
        <v>3</v>
      </c>
    </row>
    <row r="6" spans="1:17" x14ac:dyDescent="0.25">
      <c r="A6" t="s">
        <v>424</v>
      </c>
      <c r="B6" t="s">
        <v>423</v>
      </c>
      <c r="C6" t="s">
        <v>1</v>
      </c>
      <c r="D6" t="s">
        <v>0</v>
      </c>
      <c r="E6">
        <v>10409</v>
      </c>
      <c r="F6" t="s">
        <v>458</v>
      </c>
      <c r="G6" t="s">
        <v>459</v>
      </c>
      <c r="H6" s="3">
        <v>0</v>
      </c>
      <c r="I6" s="3">
        <v>0</v>
      </c>
      <c r="J6" s="3">
        <v>0</v>
      </c>
      <c r="K6" s="3">
        <v>4.87</v>
      </c>
      <c r="L6" s="3">
        <v>0</v>
      </c>
      <c r="M6" s="3">
        <v>0</v>
      </c>
      <c r="N6" s="3">
        <v>0</v>
      </c>
      <c r="O6" s="3">
        <v>0.6331</v>
      </c>
      <c r="P6" s="3">
        <v>5.5030999999999999</v>
      </c>
      <c r="Q6">
        <v>3</v>
      </c>
    </row>
    <row r="7" spans="1:17" x14ac:dyDescent="0.25">
      <c r="A7" t="s">
        <v>424</v>
      </c>
      <c r="B7" t="s">
        <v>423</v>
      </c>
      <c r="C7" t="s">
        <v>1</v>
      </c>
      <c r="D7" t="s">
        <v>0</v>
      </c>
      <c r="E7">
        <v>28422</v>
      </c>
      <c r="F7" t="s">
        <v>331</v>
      </c>
      <c r="G7" t="s">
        <v>332</v>
      </c>
      <c r="H7" s="3">
        <v>2.83</v>
      </c>
      <c r="I7" s="3">
        <v>0</v>
      </c>
      <c r="J7" s="3">
        <v>0</v>
      </c>
      <c r="K7" s="3">
        <v>24.04</v>
      </c>
      <c r="L7" s="3">
        <v>0</v>
      </c>
      <c r="M7" s="3">
        <v>0</v>
      </c>
      <c r="N7" s="3">
        <v>0</v>
      </c>
      <c r="O7" s="3">
        <v>3.1252</v>
      </c>
      <c r="P7" s="3">
        <v>29.995199999999997</v>
      </c>
      <c r="Q7">
        <v>3</v>
      </c>
    </row>
    <row r="8" spans="1:17" x14ac:dyDescent="0.25">
      <c r="A8" t="s">
        <v>424</v>
      </c>
      <c r="B8" t="s">
        <v>423</v>
      </c>
      <c r="C8" t="s">
        <v>1</v>
      </c>
      <c r="D8" t="s">
        <v>0</v>
      </c>
      <c r="E8">
        <v>235048</v>
      </c>
      <c r="F8" t="s">
        <v>370</v>
      </c>
      <c r="G8" t="s">
        <v>371</v>
      </c>
      <c r="H8" s="3">
        <v>0</v>
      </c>
      <c r="I8" s="3">
        <v>0</v>
      </c>
      <c r="J8" s="3">
        <v>0</v>
      </c>
      <c r="K8" s="3">
        <v>8.67</v>
      </c>
      <c r="L8" s="3">
        <v>0</v>
      </c>
      <c r="M8" s="3">
        <v>0</v>
      </c>
      <c r="N8" s="3">
        <v>0</v>
      </c>
      <c r="O8" s="3">
        <v>1.1271</v>
      </c>
      <c r="P8" s="3">
        <v>9.7971000000000004</v>
      </c>
      <c r="Q8">
        <v>3</v>
      </c>
    </row>
    <row r="9" spans="1:17" x14ac:dyDescent="0.25">
      <c r="A9" t="s">
        <v>424</v>
      </c>
      <c r="B9" t="s">
        <v>423</v>
      </c>
      <c r="C9" t="s">
        <v>1</v>
      </c>
      <c r="D9" t="s">
        <v>0</v>
      </c>
      <c r="E9">
        <v>3000</v>
      </c>
      <c r="F9" t="s">
        <v>337</v>
      </c>
      <c r="G9" t="s">
        <v>338</v>
      </c>
      <c r="H9" s="3">
        <v>0</v>
      </c>
      <c r="I9" s="3">
        <v>0</v>
      </c>
      <c r="J9" s="3">
        <v>0</v>
      </c>
      <c r="K9" s="3">
        <v>88.72</v>
      </c>
      <c r="L9" s="3">
        <v>0</v>
      </c>
      <c r="M9" s="3">
        <v>0</v>
      </c>
      <c r="N9" s="3">
        <v>0</v>
      </c>
      <c r="O9" s="3">
        <v>11.5336</v>
      </c>
      <c r="P9" s="3">
        <v>100.25360000000001</v>
      </c>
      <c r="Q9">
        <v>3</v>
      </c>
    </row>
    <row r="10" spans="1:17" x14ac:dyDescent="0.25">
      <c r="A10" t="s">
        <v>424</v>
      </c>
      <c r="B10" t="s">
        <v>423</v>
      </c>
      <c r="C10" t="s">
        <v>1</v>
      </c>
      <c r="D10" t="s">
        <v>0</v>
      </c>
      <c r="E10">
        <v>2529</v>
      </c>
      <c r="F10" t="s">
        <v>378</v>
      </c>
      <c r="G10" t="s">
        <v>379</v>
      </c>
      <c r="H10" s="3">
        <v>0</v>
      </c>
      <c r="I10" s="3">
        <v>0</v>
      </c>
      <c r="J10" s="3">
        <v>0</v>
      </c>
      <c r="K10" s="3">
        <v>22.48</v>
      </c>
      <c r="L10" s="3">
        <v>0</v>
      </c>
      <c r="M10" s="3">
        <v>0</v>
      </c>
      <c r="N10" s="3">
        <v>0</v>
      </c>
      <c r="O10" s="3">
        <v>2.9224000000000001</v>
      </c>
      <c r="P10" s="3">
        <v>25.4024</v>
      </c>
      <c r="Q10">
        <v>3</v>
      </c>
    </row>
    <row r="11" spans="1:17" x14ac:dyDescent="0.25">
      <c r="A11" t="s">
        <v>424</v>
      </c>
      <c r="B11" t="s">
        <v>363</v>
      </c>
      <c r="C11" t="s">
        <v>1</v>
      </c>
      <c r="D11" t="s">
        <v>0</v>
      </c>
      <c r="E11">
        <v>3184266</v>
      </c>
      <c r="F11" t="s">
        <v>351</v>
      </c>
      <c r="G11" t="s">
        <v>352</v>
      </c>
      <c r="H11" s="3">
        <v>0</v>
      </c>
      <c r="I11" s="3">
        <v>0</v>
      </c>
      <c r="J11" s="3">
        <v>0</v>
      </c>
      <c r="K11" s="3">
        <v>47.41</v>
      </c>
      <c r="L11" s="3">
        <v>0</v>
      </c>
      <c r="M11" s="3">
        <v>0</v>
      </c>
      <c r="N11" s="3">
        <v>0</v>
      </c>
      <c r="O11" s="3">
        <v>6.1632999999999996</v>
      </c>
      <c r="P11" s="3">
        <v>53.573299999999996</v>
      </c>
      <c r="Q11">
        <v>3</v>
      </c>
    </row>
    <row r="12" spans="1:17" x14ac:dyDescent="0.25">
      <c r="A12" t="s">
        <v>424</v>
      </c>
      <c r="B12" t="s">
        <v>363</v>
      </c>
      <c r="C12" t="s">
        <v>1</v>
      </c>
      <c r="D12" t="s">
        <v>0</v>
      </c>
      <c r="E12">
        <v>3184320</v>
      </c>
      <c r="F12" t="s">
        <v>351</v>
      </c>
      <c r="G12" t="s">
        <v>352</v>
      </c>
      <c r="H12" s="3">
        <v>0</v>
      </c>
      <c r="I12" s="3">
        <v>0</v>
      </c>
      <c r="J12" s="3">
        <v>0</v>
      </c>
      <c r="K12" s="3">
        <v>51.54</v>
      </c>
      <c r="L12" s="3">
        <v>0</v>
      </c>
      <c r="M12" s="3">
        <v>0</v>
      </c>
      <c r="N12" s="3">
        <v>0</v>
      </c>
      <c r="O12" s="3">
        <v>6.7001999999999997</v>
      </c>
      <c r="P12" s="3">
        <v>58.240200000000002</v>
      </c>
      <c r="Q12">
        <v>3</v>
      </c>
    </row>
    <row r="13" spans="1:17" x14ac:dyDescent="0.25">
      <c r="A13" t="s">
        <v>424</v>
      </c>
      <c r="B13" t="s">
        <v>394</v>
      </c>
      <c r="C13" t="s">
        <v>1</v>
      </c>
      <c r="D13" t="s">
        <v>0</v>
      </c>
      <c r="E13">
        <v>324105</v>
      </c>
      <c r="F13" t="s">
        <v>348</v>
      </c>
      <c r="G13" t="s">
        <v>349</v>
      </c>
      <c r="H13" s="3">
        <v>0</v>
      </c>
      <c r="I13" s="3">
        <v>0</v>
      </c>
      <c r="J13" s="3">
        <v>0</v>
      </c>
      <c r="K13" s="3">
        <v>90.11</v>
      </c>
      <c r="L13" s="3">
        <v>0</v>
      </c>
      <c r="M13" s="3">
        <v>0</v>
      </c>
      <c r="N13" s="3">
        <v>0</v>
      </c>
      <c r="O13" s="3">
        <v>11.7143</v>
      </c>
      <c r="P13" s="3">
        <v>101.82429999999999</v>
      </c>
      <c r="Q13">
        <v>3</v>
      </c>
    </row>
    <row r="14" spans="1:17" x14ac:dyDescent="0.25">
      <c r="A14" t="s">
        <v>424</v>
      </c>
      <c r="B14" t="s">
        <v>394</v>
      </c>
      <c r="C14" t="s">
        <v>1</v>
      </c>
      <c r="D14" t="s">
        <v>0</v>
      </c>
      <c r="E14">
        <v>324065</v>
      </c>
      <c r="F14" t="s">
        <v>348</v>
      </c>
      <c r="G14" t="s">
        <v>349</v>
      </c>
      <c r="H14" s="3">
        <v>0</v>
      </c>
      <c r="I14" s="3">
        <v>0</v>
      </c>
      <c r="J14" s="3">
        <v>0</v>
      </c>
      <c r="K14" s="3">
        <v>48.55</v>
      </c>
      <c r="L14" s="3">
        <v>0</v>
      </c>
      <c r="M14" s="3">
        <v>0</v>
      </c>
      <c r="N14" s="3">
        <v>0</v>
      </c>
      <c r="O14" s="3">
        <v>6.3114999999999997</v>
      </c>
      <c r="P14" s="3">
        <v>54.861499999999999</v>
      </c>
      <c r="Q14">
        <v>3</v>
      </c>
    </row>
    <row r="15" spans="1:17" hidden="1" x14ac:dyDescent="0.25">
      <c r="A15" t="s">
        <v>163</v>
      </c>
      <c r="B15" t="s">
        <v>398</v>
      </c>
      <c r="C15" t="s">
        <v>1</v>
      </c>
      <c r="D15" t="s">
        <v>0</v>
      </c>
      <c r="E15">
        <v>1533</v>
      </c>
      <c r="F15" t="s">
        <v>333</v>
      </c>
      <c r="G15" t="s">
        <v>334</v>
      </c>
      <c r="H15" s="3">
        <v>0</v>
      </c>
      <c r="I15" s="3">
        <v>0</v>
      </c>
      <c r="J15" s="3">
        <v>0</v>
      </c>
      <c r="K15" s="3">
        <v>7.1</v>
      </c>
      <c r="L15" s="3">
        <v>0</v>
      </c>
      <c r="M15" s="3">
        <v>0</v>
      </c>
      <c r="N15" s="3">
        <v>0</v>
      </c>
      <c r="O15" s="3">
        <v>0.92299999999999993</v>
      </c>
      <c r="P15" s="3">
        <v>8.0229999999999997</v>
      </c>
      <c r="Q15">
        <v>3</v>
      </c>
    </row>
    <row r="16" spans="1:17" hidden="1" x14ac:dyDescent="0.25">
      <c r="A16" t="s">
        <v>163</v>
      </c>
      <c r="B16" t="s">
        <v>398</v>
      </c>
      <c r="C16" t="s">
        <v>1</v>
      </c>
      <c r="D16" t="s">
        <v>0</v>
      </c>
      <c r="E16">
        <v>168887</v>
      </c>
      <c r="F16" t="s">
        <v>370</v>
      </c>
      <c r="G16" t="s">
        <v>371</v>
      </c>
      <c r="H16" s="3">
        <v>0</v>
      </c>
      <c r="I16" s="3">
        <v>0</v>
      </c>
      <c r="J16" s="3">
        <v>0</v>
      </c>
      <c r="K16" s="3">
        <v>64.69</v>
      </c>
      <c r="L16" s="3">
        <v>0</v>
      </c>
      <c r="M16" s="3">
        <v>0</v>
      </c>
      <c r="N16" s="3">
        <v>0</v>
      </c>
      <c r="O16" s="3">
        <v>8.4097000000000008</v>
      </c>
      <c r="P16" s="3">
        <v>73.099699999999999</v>
      </c>
      <c r="Q16">
        <v>3</v>
      </c>
    </row>
    <row r="17" spans="1:17" hidden="1" x14ac:dyDescent="0.25">
      <c r="A17" t="s">
        <v>163</v>
      </c>
      <c r="B17" t="s">
        <v>398</v>
      </c>
      <c r="C17" t="s">
        <v>1</v>
      </c>
      <c r="D17" t="s">
        <v>0</v>
      </c>
      <c r="E17">
        <v>33</v>
      </c>
      <c r="F17" t="s">
        <v>360</v>
      </c>
      <c r="G17" t="s">
        <v>361</v>
      </c>
      <c r="H17" s="3">
        <v>0</v>
      </c>
      <c r="I17" s="3">
        <v>0</v>
      </c>
      <c r="J17" s="3">
        <v>0</v>
      </c>
      <c r="K17" s="3">
        <v>33</v>
      </c>
      <c r="L17" s="3">
        <v>0</v>
      </c>
      <c r="M17" s="3">
        <v>0</v>
      </c>
      <c r="N17" s="3">
        <v>0</v>
      </c>
      <c r="O17" s="3">
        <v>4.29</v>
      </c>
      <c r="P17" s="3">
        <v>37.29</v>
      </c>
      <c r="Q17">
        <v>3</v>
      </c>
    </row>
    <row r="18" spans="1:17" hidden="1" x14ac:dyDescent="0.25">
      <c r="A18" t="s">
        <v>163</v>
      </c>
      <c r="B18" t="s">
        <v>395</v>
      </c>
      <c r="C18" t="s">
        <v>1</v>
      </c>
      <c r="D18" t="s">
        <v>0</v>
      </c>
      <c r="E18">
        <v>199</v>
      </c>
      <c r="F18" t="s">
        <v>313</v>
      </c>
      <c r="G18" t="s">
        <v>314</v>
      </c>
      <c r="H18" s="3">
        <v>0</v>
      </c>
      <c r="I18" s="3">
        <v>0</v>
      </c>
      <c r="J18" s="3">
        <v>0</v>
      </c>
      <c r="K18" s="3">
        <v>225</v>
      </c>
      <c r="L18" s="3">
        <v>0</v>
      </c>
      <c r="M18" s="3">
        <v>0</v>
      </c>
      <c r="N18" s="3">
        <v>0</v>
      </c>
      <c r="O18" s="3">
        <v>29.25</v>
      </c>
      <c r="P18" s="3">
        <v>254.25</v>
      </c>
      <c r="Q18">
        <v>3</v>
      </c>
    </row>
    <row r="19" spans="1:17" hidden="1" x14ac:dyDescent="0.25">
      <c r="A19" t="s">
        <v>163</v>
      </c>
      <c r="B19" t="s">
        <v>395</v>
      </c>
      <c r="C19" t="s">
        <v>1</v>
      </c>
      <c r="D19" t="s">
        <v>0</v>
      </c>
      <c r="E19">
        <v>586</v>
      </c>
      <c r="F19" t="s">
        <v>328</v>
      </c>
      <c r="G19" t="s">
        <v>329</v>
      </c>
      <c r="H19" s="3">
        <v>0</v>
      </c>
      <c r="I19" s="3">
        <v>0</v>
      </c>
      <c r="J19" s="3">
        <v>0</v>
      </c>
      <c r="K19" s="3">
        <v>20.62</v>
      </c>
      <c r="L19" s="3">
        <v>0</v>
      </c>
      <c r="M19" s="3">
        <v>0</v>
      </c>
      <c r="N19" s="3">
        <v>0</v>
      </c>
      <c r="O19" s="3">
        <v>2.6806000000000001</v>
      </c>
      <c r="P19" s="3">
        <v>23.300600000000003</v>
      </c>
      <c r="Q19">
        <v>3</v>
      </c>
    </row>
    <row r="20" spans="1:17" hidden="1" x14ac:dyDescent="0.25">
      <c r="A20" t="s">
        <v>163</v>
      </c>
      <c r="B20" t="s">
        <v>395</v>
      </c>
      <c r="C20" t="s">
        <v>1</v>
      </c>
      <c r="D20" t="s">
        <v>0</v>
      </c>
      <c r="E20">
        <v>408</v>
      </c>
      <c r="F20" t="s">
        <v>341</v>
      </c>
      <c r="G20" t="s">
        <v>342</v>
      </c>
      <c r="H20" s="3">
        <v>0</v>
      </c>
      <c r="I20" s="3">
        <v>0</v>
      </c>
      <c r="J20" s="3">
        <v>0</v>
      </c>
      <c r="K20" s="3">
        <v>4.6900000000000004</v>
      </c>
      <c r="L20" s="3">
        <v>0</v>
      </c>
      <c r="M20" s="3">
        <v>0</v>
      </c>
      <c r="N20" s="3">
        <v>0</v>
      </c>
      <c r="O20" s="3">
        <v>0.60970000000000002</v>
      </c>
      <c r="P20" s="3">
        <v>5.2997000000000005</v>
      </c>
      <c r="Q20">
        <v>3</v>
      </c>
    </row>
    <row r="21" spans="1:17" hidden="1" x14ac:dyDescent="0.25">
      <c r="A21" t="s">
        <v>163</v>
      </c>
      <c r="B21" t="s">
        <v>395</v>
      </c>
      <c r="C21" t="s">
        <v>1</v>
      </c>
      <c r="D21" t="s">
        <v>0</v>
      </c>
      <c r="E21">
        <v>404</v>
      </c>
      <c r="F21" t="s">
        <v>396</v>
      </c>
      <c r="G21" t="s">
        <v>397</v>
      </c>
      <c r="H21" s="3">
        <v>0</v>
      </c>
      <c r="I21" s="3">
        <v>0</v>
      </c>
      <c r="J21" s="3">
        <v>0</v>
      </c>
      <c r="K21" s="3">
        <v>40.93</v>
      </c>
      <c r="L21" s="3">
        <v>0</v>
      </c>
      <c r="M21" s="3">
        <v>0</v>
      </c>
      <c r="N21" s="3">
        <v>0</v>
      </c>
      <c r="O21" s="3">
        <v>5.3209</v>
      </c>
      <c r="P21" s="3">
        <v>46.250900000000001</v>
      </c>
      <c r="Q21">
        <v>3</v>
      </c>
    </row>
    <row r="22" spans="1:17" hidden="1" x14ac:dyDescent="0.25">
      <c r="A22" t="s">
        <v>163</v>
      </c>
      <c r="B22" t="s">
        <v>395</v>
      </c>
      <c r="C22" t="s">
        <v>1</v>
      </c>
      <c r="D22" t="s">
        <v>0</v>
      </c>
      <c r="E22">
        <v>9238</v>
      </c>
      <c r="F22" t="s">
        <v>318</v>
      </c>
      <c r="G22" t="s">
        <v>319</v>
      </c>
      <c r="H22" s="3">
        <v>0</v>
      </c>
      <c r="I22" s="3">
        <v>0</v>
      </c>
      <c r="J22" s="3">
        <v>0</v>
      </c>
      <c r="K22" s="3">
        <v>61.95</v>
      </c>
      <c r="L22" s="3">
        <v>0</v>
      </c>
      <c r="M22" s="3">
        <v>0</v>
      </c>
      <c r="N22" s="3">
        <v>0</v>
      </c>
      <c r="O22" s="3">
        <v>8.0535000000000014</v>
      </c>
      <c r="P22" s="3">
        <v>70.003500000000003</v>
      </c>
      <c r="Q22">
        <v>3</v>
      </c>
    </row>
    <row r="23" spans="1:17" hidden="1" x14ac:dyDescent="0.25">
      <c r="A23" t="s">
        <v>163</v>
      </c>
      <c r="B23" t="s">
        <v>395</v>
      </c>
      <c r="C23" t="s">
        <v>1</v>
      </c>
      <c r="D23" t="s">
        <v>0</v>
      </c>
      <c r="E23">
        <v>9262</v>
      </c>
      <c r="F23" t="s">
        <v>318</v>
      </c>
      <c r="G23" t="s">
        <v>319</v>
      </c>
      <c r="H23" s="3">
        <v>0</v>
      </c>
      <c r="I23" s="3">
        <v>0</v>
      </c>
      <c r="J23" s="3">
        <v>0</v>
      </c>
      <c r="K23" s="3">
        <v>16.5</v>
      </c>
      <c r="L23" s="3">
        <v>0</v>
      </c>
      <c r="M23" s="3">
        <v>0</v>
      </c>
      <c r="N23" s="3">
        <v>0</v>
      </c>
      <c r="O23" s="3">
        <v>2.145</v>
      </c>
      <c r="P23" s="3">
        <v>18.645</v>
      </c>
      <c r="Q23">
        <v>3</v>
      </c>
    </row>
    <row r="24" spans="1:17" hidden="1" x14ac:dyDescent="0.25">
      <c r="A24" t="s">
        <v>163</v>
      </c>
      <c r="B24" t="s">
        <v>395</v>
      </c>
      <c r="C24" t="s">
        <v>1</v>
      </c>
      <c r="D24" t="s">
        <v>0</v>
      </c>
      <c r="E24">
        <v>9259</v>
      </c>
      <c r="F24" t="s">
        <v>318</v>
      </c>
      <c r="G24" t="s">
        <v>319</v>
      </c>
      <c r="H24" s="3">
        <v>0</v>
      </c>
      <c r="I24" s="3">
        <v>0</v>
      </c>
      <c r="J24" s="3">
        <v>0</v>
      </c>
      <c r="K24" s="3">
        <v>31.8</v>
      </c>
      <c r="L24" s="3">
        <v>0</v>
      </c>
      <c r="M24" s="3">
        <v>0</v>
      </c>
      <c r="N24" s="3">
        <v>0</v>
      </c>
      <c r="O24" s="3">
        <v>4.1340000000000003</v>
      </c>
      <c r="P24" s="3">
        <v>35.933999999999997</v>
      </c>
      <c r="Q24">
        <v>3</v>
      </c>
    </row>
    <row r="25" spans="1:17" hidden="1" x14ac:dyDescent="0.25">
      <c r="A25" t="s">
        <v>163</v>
      </c>
      <c r="B25" t="s">
        <v>394</v>
      </c>
      <c r="C25" t="s">
        <v>1</v>
      </c>
      <c r="D25" t="s">
        <v>0</v>
      </c>
      <c r="E25">
        <v>9208</v>
      </c>
      <c r="F25" t="s">
        <v>318</v>
      </c>
      <c r="G25" t="s">
        <v>319</v>
      </c>
      <c r="H25" s="3">
        <v>0</v>
      </c>
      <c r="I25" s="3">
        <v>0</v>
      </c>
      <c r="J25" s="3">
        <v>0</v>
      </c>
      <c r="K25" s="3">
        <v>280.83999999999997</v>
      </c>
      <c r="L25" s="3">
        <v>0</v>
      </c>
      <c r="M25" s="3">
        <v>0</v>
      </c>
      <c r="N25" s="3">
        <v>0</v>
      </c>
      <c r="O25" s="3">
        <v>36.5092</v>
      </c>
      <c r="P25" s="3">
        <v>317.3492</v>
      </c>
      <c r="Q25">
        <v>3</v>
      </c>
    </row>
    <row r="26" spans="1:17" hidden="1" x14ac:dyDescent="0.25">
      <c r="A26" t="s">
        <v>163</v>
      </c>
      <c r="B26" t="s">
        <v>394</v>
      </c>
      <c r="C26" t="s">
        <v>1</v>
      </c>
      <c r="D26" t="s">
        <v>0</v>
      </c>
      <c r="E26">
        <v>1911</v>
      </c>
      <c r="F26" t="s">
        <v>391</v>
      </c>
      <c r="G26" t="s">
        <v>392</v>
      </c>
      <c r="H26" s="3">
        <v>0</v>
      </c>
      <c r="I26" s="3">
        <v>0</v>
      </c>
      <c r="J26" s="3">
        <v>0</v>
      </c>
      <c r="K26" s="3">
        <v>48.56</v>
      </c>
      <c r="L26" s="3">
        <v>0</v>
      </c>
      <c r="M26" s="3">
        <v>0</v>
      </c>
      <c r="N26" s="3">
        <v>0</v>
      </c>
      <c r="O26" s="3">
        <v>6.3128000000000002</v>
      </c>
      <c r="P26" s="3">
        <v>54.872800000000005</v>
      </c>
      <c r="Q26">
        <v>3</v>
      </c>
    </row>
    <row r="27" spans="1:17" hidden="1" x14ac:dyDescent="0.25">
      <c r="A27" t="s">
        <v>163</v>
      </c>
      <c r="B27" t="s">
        <v>394</v>
      </c>
      <c r="C27" t="s">
        <v>1</v>
      </c>
      <c r="D27" t="s">
        <v>0</v>
      </c>
      <c r="E27">
        <v>1331810</v>
      </c>
      <c r="F27" t="s">
        <v>370</v>
      </c>
      <c r="G27" t="s">
        <v>371</v>
      </c>
      <c r="H27" s="3">
        <v>0</v>
      </c>
      <c r="I27" s="3">
        <v>0</v>
      </c>
      <c r="J27" s="3">
        <v>0</v>
      </c>
      <c r="K27" s="3">
        <v>92.48</v>
      </c>
      <c r="L27" s="3">
        <v>0</v>
      </c>
      <c r="M27" s="3">
        <v>0</v>
      </c>
      <c r="N27" s="3">
        <v>0</v>
      </c>
      <c r="O27" s="3">
        <v>12.022400000000001</v>
      </c>
      <c r="P27" s="3">
        <v>104.50240000000001</v>
      </c>
      <c r="Q27">
        <v>3</v>
      </c>
    </row>
    <row r="28" spans="1:17" hidden="1" x14ac:dyDescent="0.25">
      <c r="A28" t="s">
        <v>163</v>
      </c>
      <c r="B28" t="s">
        <v>394</v>
      </c>
      <c r="C28" t="s">
        <v>1</v>
      </c>
      <c r="D28" t="s">
        <v>0</v>
      </c>
      <c r="E28">
        <v>405</v>
      </c>
      <c r="F28" t="s">
        <v>341</v>
      </c>
      <c r="G28" t="s">
        <v>342</v>
      </c>
      <c r="H28" s="3">
        <v>0</v>
      </c>
      <c r="I28" s="3">
        <v>0</v>
      </c>
      <c r="J28" s="3">
        <v>0</v>
      </c>
      <c r="K28" s="3">
        <v>2.66</v>
      </c>
      <c r="L28" s="3">
        <v>0</v>
      </c>
      <c r="M28" s="3">
        <v>0</v>
      </c>
      <c r="N28" s="3">
        <v>0</v>
      </c>
      <c r="O28" s="3">
        <v>0.34580000000000005</v>
      </c>
      <c r="P28" s="3">
        <v>3.0058000000000002</v>
      </c>
      <c r="Q28">
        <v>3</v>
      </c>
    </row>
    <row r="29" spans="1:17" hidden="1" x14ac:dyDescent="0.25">
      <c r="A29" t="s">
        <v>163</v>
      </c>
      <c r="B29" t="s">
        <v>394</v>
      </c>
      <c r="C29" t="s">
        <v>1</v>
      </c>
      <c r="D29" t="s">
        <v>0</v>
      </c>
      <c r="E29">
        <v>404</v>
      </c>
      <c r="F29" t="s">
        <v>341</v>
      </c>
      <c r="G29" t="s">
        <v>342</v>
      </c>
      <c r="H29" s="3">
        <v>0</v>
      </c>
      <c r="I29" s="3">
        <v>0</v>
      </c>
      <c r="J29" s="3">
        <v>0</v>
      </c>
      <c r="K29" s="3">
        <v>3.32</v>
      </c>
      <c r="L29" s="3">
        <v>0</v>
      </c>
      <c r="M29" s="3">
        <v>0</v>
      </c>
      <c r="N29" s="3">
        <v>0</v>
      </c>
      <c r="O29" s="3">
        <v>0.43159999999999998</v>
      </c>
      <c r="P29" s="3">
        <v>3.7515999999999998</v>
      </c>
      <c r="Q29">
        <v>3</v>
      </c>
    </row>
    <row r="30" spans="1:17" hidden="1" x14ac:dyDescent="0.25">
      <c r="A30" t="s">
        <v>163</v>
      </c>
      <c r="B30" t="s">
        <v>394</v>
      </c>
      <c r="C30" t="s">
        <v>1</v>
      </c>
      <c r="D30" t="s">
        <v>0</v>
      </c>
      <c r="E30">
        <v>2479</v>
      </c>
      <c r="F30" t="s">
        <v>378</v>
      </c>
      <c r="G30" t="s">
        <v>379</v>
      </c>
      <c r="H30" s="3">
        <v>0</v>
      </c>
      <c r="I30" s="3">
        <v>0</v>
      </c>
      <c r="J30" s="3">
        <v>0</v>
      </c>
      <c r="K30" s="3">
        <v>54.42</v>
      </c>
      <c r="L30" s="3">
        <v>0</v>
      </c>
      <c r="M30" s="3">
        <v>0</v>
      </c>
      <c r="N30" s="3">
        <v>0</v>
      </c>
      <c r="O30" s="3">
        <v>7.0746000000000002</v>
      </c>
      <c r="P30" s="3">
        <v>61.494600000000005</v>
      </c>
      <c r="Q30">
        <v>3</v>
      </c>
    </row>
    <row r="31" spans="1:17" hidden="1" x14ac:dyDescent="0.25">
      <c r="A31" t="s">
        <v>163</v>
      </c>
      <c r="B31" t="s">
        <v>393</v>
      </c>
      <c r="C31" t="s">
        <v>1</v>
      </c>
      <c r="D31" t="s">
        <v>0</v>
      </c>
      <c r="E31">
        <v>9191</v>
      </c>
      <c r="F31" t="s">
        <v>318</v>
      </c>
      <c r="G31" t="s">
        <v>319</v>
      </c>
      <c r="H31" s="3">
        <v>0</v>
      </c>
      <c r="I31" s="3">
        <v>0</v>
      </c>
      <c r="J31" s="3">
        <v>0</v>
      </c>
      <c r="K31" s="3">
        <v>13.3</v>
      </c>
      <c r="L31" s="3">
        <v>0</v>
      </c>
      <c r="M31" s="3">
        <v>0</v>
      </c>
      <c r="N31" s="3">
        <v>0</v>
      </c>
      <c r="O31" s="3">
        <v>1.7290000000000001</v>
      </c>
      <c r="P31" s="3">
        <v>15.029</v>
      </c>
      <c r="Q31">
        <v>3</v>
      </c>
    </row>
    <row r="32" spans="1:17" hidden="1" x14ac:dyDescent="0.25">
      <c r="A32" t="s">
        <v>163</v>
      </c>
      <c r="B32" t="s">
        <v>393</v>
      </c>
      <c r="C32" t="s">
        <v>1</v>
      </c>
      <c r="D32" t="s">
        <v>0</v>
      </c>
      <c r="E32">
        <v>403</v>
      </c>
      <c r="F32" t="s">
        <v>341</v>
      </c>
      <c r="G32" t="s">
        <v>342</v>
      </c>
      <c r="H32" s="3">
        <v>0</v>
      </c>
      <c r="I32" s="3">
        <v>0</v>
      </c>
      <c r="J32" s="3">
        <v>0</v>
      </c>
      <c r="K32" s="3">
        <v>7.07</v>
      </c>
      <c r="L32" s="3">
        <v>0</v>
      </c>
      <c r="M32" s="3">
        <v>0</v>
      </c>
      <c r="N32" s="3">
        <v>0</v>
      </c>
      <c r="O32" s="3">
        <v>0.91910000000000003</v>
      </c>
      <c r="P32" s="3">
        <v>7.9891000000000005</v>
      </c>
      <c r="Q32">
        <v>3</v>
      </c>
    </row>
    <row r="33" spans="1:17" hidden="1" x14ac:dyDescent="0.25">
      <c r="A33" t="s">
        <v>163</v>
      </c>
      <c r="B33" t="s">
        <v>393</v>
      </c>
      <c r="C33" t="s">
        <v>1</v>
      </c>
      <c r="D33" t="s">
        <v>0</v>
      </c>
      <c r="E33">
        <v>113078</v>
      </c>
      <c r="F33" t="s">
        <v>345</v>
      </c>
      <c r="G33" t="s">
        <v>346</v>
      </c>
      <c r="H33" s="3">
        <v>0</v>
      </c>
      <c r="I33" s="3">
        <v>0</v>
      </c>
      <c r="J33" s="3">
        <v>0</v>
      </c>
      <c r="K33" s="3">
        <v>26.51</v>
      </c>
      <c r="L33" s="3">
        <v>0</v>
      </c>
      <c r="M33" s="3">
        <v>0</v>
      </c>
      <c r="N33" s="3">
        <v>0</v>
      </c>
      <c r="O33" s="3">
        <v>3.4463000000000004</v>
      </c>
      <c r="P33" s="3">
        <v>29.956300000000002</v>
      </c>
      <c r="Q33">
        <v>3</v>
      </c>
    </row>
    <row r="34" spans="1:17" hidden="1" x14ac:dyDescent="0.25">
      <c r="A34" t="s">
        <v>163</v>
      </c>
      <c r="B34" t="s">
        <v>393</v>
      </c>
      <c r="C34" t="s">
        <v>1</v>
      </c>
      <c r="D34" t="s">
        <v>0</v>
      </c>
      <c r="E34">
        <v>18299</v>
      </c>
      <c r="F34" t="s">
        <v>333</v>
      </c>
      <c r="G34" t="s">
        <v>334</v>
      </c>
      <c r="H34" s="3">
        <v>0</v>
      </c>
      <c r="I34" s="3">
        <v>0</v>
      </c>
      <c r="J34" s="3">
        <v>0</v>
      </c>
      <c r="K34" s="3">
        <v>240</v>
      </c>
      <c r="L34" s="3">
        <v>0</v>
      </c>
      <c r="M34" s="3">
        <v>0</v>
      </c>
      <c r="N34" s="3">
        <v>0</v>
      </c>
      <c r="O34" s="3">
        <v>31.200000000000003</v>
      </c>
      <c r="P34" s="3">
        <v>271.2</v>
      </c>
      <c r="Q34">
        <v>3</v>
      </c>
    </row>
    <row r="35" spans="1:17" hidden="1" x14ac:dyDescent="0.25">
      <c r="A35" t="s">
        <v>163</v>
      </c>
      <c r="B35" t="s">
        <v>390</v>
      </c>
      <c r="C35" t="s">
        <v>1</v>
      </c>
      <c r="D35" t="s">
        <v>0</v>
      </c>
      <c r="E35">
        <v>1450</v>
      </c>
      <c r="F35" t="s">
        <v>333</v>
      </c>
      <c r="G35" t="s">
        <v>334</v>
      </c>
      <c r="H35" s="3">
        <v>0</v>
      </c>
      <c r="I35" s="3">
        <v>0</v>
      </c>
      <c r="J35" s="3">
        <v>0</v>
      </c>
      <c r="K35" s="3">
        <v>11.36</v>
      </c>
      <c r="L35" s="3">
        <v>0</v>
      </c>
      <c r="M35" s="3">
        <v>0</v>
      </c>
      <c r="N35" s="3">
        <v>0</v>
      </c>
      <c r="O35" s="3">
        <v>1.4767999999999999</v>
      </c>
      <c r="P35" s="3">
        <v>12.8368</v>
      </c>
      <c r="Q35">
        <v>3</v>
      </c>
    </row>
    <row r="36" spans="1:17" hidden="1" x14ac:dyDescent="0.25">
      <c r="A36" t="s">
        <v>163</v>
      </c>
      <c r="B36" t="s">
        <v>390</v>
      </c>
      <c r="C36" t="s">
        <v>1</v>
      </c>
      <c r="D36" t="s">
        <v>0</v>
      </c>
      <c r="E36">
        <v>2456</v>
      </c>
      <c r="F36" t="s">
        <v>378</v>
      </c>
      <c r="G36" t="s">
        <v>379</v>
      </c>
      <c r="H36" s="3">
        <v>0</v>
      </c>
      <c r="I36" s="3">
        <v>0</v>
      </c>
      <c r="J36" s="3">
        <v>0</v>
      </c>
      <c r="K36" s="3">
        <v>22.48</v>
      </c>
      <c r="L36" s="3">
        <v>0</v>
      </c>
      <c r="M36" s="3">
        <v>0</v>
      </c>
      <c r="N36" s="3">
        <v>0</v>
      </c>
      <c r="O36" s="3">
        <v>2.9224000000000001</v>
      </c>
      <c r="P36" s="3">
        <v>25.4024</v>
      </c>
      <c r="Q36">
        <v>3</v>
      </c>
    </row>
    <row r="37" spans="1:17" hidden="1" x14ac:dyDescent="0.25">
      <c r="A37" t="s">
        <v>163</v>
      </c>
      <c r="B37" t="s">
        <v>390</v>
      </c>
      <c r="C37" t="s">
        <v>1</v>
      </c>
      <c r="D37" t="s">
        <v>0</v>
      </c>
      <c r="E37">
        <v>266028</v>
      </c>
      <c r="F37" t="s">
        <v>322</v>
      </c>
      <c r="G37" t="s">
        <v>323</v>
      </c>
      <c r="H37" s="3">
        <v>0</v>
      </c>
      <c r="I37" s="3">
        <v>0</v>
      </c>
      <c r="J37" s="3">
        <v>0</v>
      </c>
      <c r="K37" s="3">
        <v>17</v>
      </c>
      <c r="L37" s="3">
        <v>0</v>
      </c>
      <c r="M37" s="3">
        <v>0</v>
      </c>
      <c r="N37" s="3">
        <v>0</v>
      </c>
      <c r="O37" s="3">
        <v>2.21</v>
      </c>
      <c r="P37" s="3">
        <v>19.21</v>
      </c>
      <c r="Q37">
        <v>3</v>
      </c>
    </row>
    <row r="38" spans="1:17" hidden="1" x14ac:dyDescent="0.25">
      <c r="A38" t="s">
        <v>163</v>
      </c>
      <c r="B38" t="s">
        <v>390</v>
      </c>
      <c r="C38" t="s">
        <v>1</v>
      </c>
      <c r="D38" t="s">
        <v>0</v>
      </c>
      <c r="E38">
        <v>1815</v>
      </c>
      <c r="F38" t="s">
        <v>391</v>
      </c>
      <c r="G38" t="s">
        <v>392</v>
      </c>
      <c r="H38" s="3">
        <v>0</v>
      </c>
      <c r="I38" s="3">
        <v>0</v>
      </c>
      <c r="J38" s="3">
        <v>0</v>
      </c>
      <c r="K38" s="3">
        <v>70.349999999999994</v>
      </c>
      <c r="L38" s="3">
        <v>0</v>
      </c>
      <c r="M38" s="3">
        <v>0</v>
      </c>
      <c r="N38" s="3">
        <v>0</v>
      </c>
      <c r="O38" s="3">
        <v>9.1455000000000002</v>
      </c>
      <c r="P38" s="3">
        <v>79.495499999999993</v>
      </c>
      <c r="Q38">
        <v>3</v>
      </c>
    </row>
    <row r="39" spans="1:17" hidden="1" x14ac:dyDescent="0.25">
      <c r="A39" t="s">
        <v>163</v>
      </c>
      <c r="B39" t="s">
        <v>390</v>
      </c>
      <c r="C39" t="s">
        <v>1</v>
      </c>
      <c r="D39" t="s">
        <v>0</v>
      </c>
      <c r="E39">
        <v>266010</v>
      </c>
      <c r="F39" t="s">
        <v>322</v>
      </c>
      <c r="G39" t="s">
        <v>323</v>
      </c>
      <c r="H39" s="3">
        <v>0</v>
      </c>
      <c r="I39" s="3">
        <v>0</v>
      </c>
      <c r="J39" s="3">
        <v>0</v>
      </c>
      <c r="K39" s="3">
        <v>44.9</v>
      </c>
      <c r="L39" s="3">
        <v>0</v>
      </c>
      <c r="M39" s="3">
        <v>0</v>
      </c>
      <c r="N39" s="3">
        <v>0</v>
      </c>
      <c r="O39" s="3">
        <v>5.8369999999999997</v>
      </c>
      <c r="P39" s="3">
        <v>50.736999999999995</v>
      </c>
      <c r="Q39">
        <v>3</v>
      </c>
    </row>
    <row r="40" spans="1:17" hidden="1" x14ac:dyDescent="0.25">
      <c r="A40" t="s">
        <v>163</v>
      </c>
      <c r="B40" t="s">
        <v>390</v>
      </c>
      <c r="C40" t="s">
        <v>1</v>
      </c>
      <c r="D40" t="s">
        <v>0</v>
      </c>
      <c r="E40">
        <v>1825</v>
      </c>
      <c r="F40" t="s">
        <v>391</v>
      </c>
      <c r="G40" t="s">
        <v>392</v>
      </c>
      <c r="H40" s="3">
        <v>0</v>
      </c>
      <c r="I40" s="3">
        <v>0</v>
      </c>
      <c r="J40" s="3">
        <v>0</v>
      </c>
      <c r="K40" s="3">
        <v>66.81</v>
      </c>
      <c r="L40" s="3">
        <v>0</v>
      </c>
      <c r="M40" s="3">
        <v>0</v>
      </c>
      <c r="N40" s="3">
        <v>0</v>
      </c>
      <c r="O40" s="3">
        <v>8.6852999999999998</v>
      </c>
      <c r="P40" s="3">
        <v>75.4953</v>
      </c>
      <c r="Q40">
        <v>3</v>
      </c>
    </row>
    <row r="41" spans="1:17" hidden="1" x14ac:dyDescent="0.25">
      <c r="A41" t="s">
        <v>163</v>
      </c>
      <c r="B41" t="s">
        <v>387</v>
      </c>
      <c r="C41" t="s">
        <v>1</v>
      </c>
      <c r="D41" t="s">
        <v>0</v>
      </c>
      <c r="E41">
        <v>1323</v>
      </c>
      <c r="F41" t="s">
        <v>388</v>
      </c>
      <c r="G41" t="s">
        <v>389</v>
      </c>
      <c r="H41" s="3">
        <v>0</v>
      </c>
      <c r="I41" s="3">
        <v>0</v>
      </c>
      <c r="J41" s="3">
        <v>0</v>
      </c>
      <c r="K41" s="3">
        <v>75</v>
      </c>
      <c r="L41" s="3">
        <v>0</v>
      </c>
      <c r="M41" s="3">
        <v>0</v>
      </c>
      <c r="N41" s="3">
        <v>0</v>
      </c>
      <c r="O41" s="3">
        <v>9.75</v>
      </c>
      <c r="P41" s="3">
        <v>84.75</v>
      </c>
      <c r="Q41">
        <v>3</v>
      </c>
    </row>
    <row r="42" spans="1:17" hidden="1" x14ac:dyDescent="0.25">
      <c r="A42" t="s">
        <v>163</v>
      </c>
      <c r="B42" t="s">
        <v>387</v>
      </c>
      <c r="C42" t="s">
        <v>1</v>
      </c>
      <c r="D42" t="s">
        <v>0</v>
      </c>
      <c r="E42">
        <v>1421</v>
      </c>
      <c r="F42" t="s">
        <v>360</v>
      </c>
      <c r="G42" t="s">
        <v>361</v>
      </c>
      <c r="H42" s="3">
        <v>0</v>
      </c>
      <c r="I42" s="3">
        <v>0</v>
      </c>
      <c r="J42" s="3">
        <v>0</v>
      </c>
      <c r="K42" s="3">
        <v>117.75</v>
      </c>
      <c r="L42" s="3">
        <v>0</v>
      </c>
      <c r="M42" s="3">
        <v>0</v>
      </c>
      <c r="N42" s="3">
        <v>0</v>
      </c>
      <c r="O42" s="3">
        <v>15.307500000000001</v>
      </c>
      <c r="P42" s="3">
        <v>133.0575</v>
      </c>
      <c r="Q42">
        <v>3</v>
      </c>
    </row>
    <row r="43" spans="1:17" hidden="1" x14ac:dyDescent="0.25">
      <c r="A43" t="s">
        <v>163</v>
      </c>
      <c r="B43" t="s">
        <v>387</v>
      </c>
      <c r="C43" t="s">
        <v>1</v>
      </c>
      <c r="D43" t="s">
        <v>0</v>
      </c>
      <c r="E43">
        <v>27045</v>
      </c>
      <c r="F43" t="s">
        <v>331</v>
      </c>
      <c r="G43" t="s">
        <v>332</v>
      </c>
      <c r="H43" s="3">
        <v>3.17</v>
      </c>
      <c r="I43" s="3">
        <v>0</v>
      </c>
      <c r="J43" s="3">
        <v>0</v>
      </c>
      <c r="K43" s="3">
        <v>27.28</v>
      </c>
      <c r="L43" s="3">
        <v>0</v>
      </c>
      <c r="M43" s="3">
        <v>0</v>
      </c>
      <c r="N43" s="3">
        <v>0</v>
      </c>
      <c r="O43" s="3">
        <v>3.5464000000000002</v>
      </c>
      <c r="P43" s="3">
        <v>33.996400000000001</v>
      </c>
      <c r="Q43">
        <v>3</v>
      </c>
    </row>
    <row r="44" spans="1:17" hidden="1" x14ac:dyDescent="0.25">
      <c r="A44" t="s">
        <v>163</v>
      </c>
      <c r="B44" t="s">
        <v>384</v>
      </c>
      <c r="C44" t="s">
        <v>1</v>
      </c>
      <c r="D44" t="s">
        <v>0</v>
      </c>
      <c r="E44">
        <v>3185</v>
      </c>
      <c r="F44" t="s">
        <v>385</v>
      </c>
      <c r="G44" t="s">
        <v>386</v>
      </c>
      <c r="H44" s="3">
        <v>0</v>
      </c>
      <c r="I44" s="3">
        <v>0</v>
      </c>
      <c r="J44" s="3">
        <v>0</v>
      </c>
      <c r="K44" s="3">
        <v>8.77</v>
      </c>
      <c r="L44" s="3">
        <v>0</v>
      </c>
      <c r="M44" s="3">
        <v>0</v>
      </c>
      <c r="N44" s="3">
        <v>0</v>
      </c>
      <c r="O44" s="3">
        <v>1.1400999999999999</v>
      </c>
      <c r="P44" s="3">
        <v>9.9100999999999999</v>
      </c>
      <c r="Q44">
        <v>3</v>
      </c>
    </row>
    <row r="45" spans="1:17" hidden="1" x14ac:dyDescent="0.25">
      <c r="A45" t="s">
        <v>163</v>
      </c>
      <c r="B45" t="s">
        <v>384</v>
      </c>
      <c r="C45" t="s">
        <v>1</v>
      </c>
      <c r="D45" t="s">
        <v>0</v>
      </c>
      <c r="E45">
        <v>2901</v>
      </c>
      <c r="F45" t="s">
        <v>337</v>
      </c>
      <c r="G45" t="s">
        <v>338</v>
      </c>
      <c r="H45" s="3">
        <v>0</v>
      </c>
      <c r="I45" s="3">
        <v>0</v>
      </c>
      <c r="J45" s="3">
        <v>0</v>
      </c>
      <c r="K45" s="3">
        <v>217.74</v>
      </c>
      <c r="L45" s="3">
        <v>0</v>
      </c>
      <c r="M45" s="3">
        <v>0</v>
      </c>
      <c r="N45" s="3">
        <v>0</v>
      </c>
      <c r="O45" s="3">
        <v>28.3062</v>
      </c>
      <c r="P45" s="3">
        <v>246.0462</v>
      </c>
      <c r="Q45">
        <v>3</v>
      </c>
    </row>
    <row r="46" spans="1:17" hidden="1" x14ac:dyDescent="0.25">
      <c r="A46" t="s">
        <v>163</v>
      </c>
      <c r="B46" t="s">
        <v>384</v>
      </c>
      <c r="C46" t="s">
        <v>1</v>
      </c>
      <c r="D46" t="s">
        <v>0</v>
      </c>
      <c r="E46">
        <v>5173</v>
      </c>
      <c r="F46" t="s">
        <v>356</v>
      </c>
      <c r="G46" t="s">
        <v>357</v>
      </c>
      <c r="H46" s="3">
        <v>0</v>
      </c>
      <c r="I46" s="3">
        <v>0</v>
      </c>
      <c r="J46" s="3">
        <v>0</v>
      </c>
      <c r="K46" s="3">
        <v>81</v>
      </c>
      <c r="L46" s="3">
        <v>0</v>
      </c>
      <c r="M46" s="3">
        <v>0</v>
      </c>
      <c r="N46" s="3">
        <v>0</v>
      </c>
      <c r="O46" s="3">
        <v>10.530000000000001</v>
      </c>
      <c r="P46" s="3">
        <v>91.53</v>
      </c>
      <c r="Q46">
        <v>3</v>
      </c>
    </row>
    <row r="47" spans="1:17" hidden="1" x14ac:dyDescent="0.25">
      <c r="A47" t="s">
        <v>163</v>
      </c>
      <c r="B47" t="s">
        <v>384</v>
      </c>
      <c r="C47" t="s">
        <v>1</v>
      </c>
      <c r="D47" t="s">
        <v>0</v>
      </c>
      <c r="E47">
        <v>6865</v>
      </c>
      <c r="F47" t="s">
        <v>331</v>
      </c>
      <c r="G47" t="s">
        <v>332</v>
      </c>
      <c r="H47" s="3">
        <v>0</v>
      </c>
      <c r="I47" s="3">
        <v>0</v>
      </c>
      <c r="J47" s="3">
        <v>0</v>
      </c>
      <c r="K47" s="3">
        <v>6</v>
      </c>
      <c r="L47" s="3">
        <v>0</v>
      </c>
      <c r="M47" s="3">
        <v>0</v>
      </c>
      <c r="N47" s="3">
        <v>0</v>
      </c>
      <c r="O47" s="3">
        <v>0.78</v>
      </c>
      <c r="P47" s="3">
        <v>6.78</v>
      </c>
      <c r="Q47">
        <v>3</v>
      </c>
    </row>
    <row r="48" spans="1:17" hidden="1" x14ac:dyDescent="0.25">
      <c r="A48" t="s">
        <v>163</v>
      </c>
      <c r="B48" t="s">
        <v>383</v>
      </c>
      <c r="C48" t="s">
        <v>1</v>
      </c>
      <c r="D48" t="s">
        <v>0</v>
      </c>
      <c r="E48">
        <v>26598</v>
      </c>
      <c r="F48" t="s">
        <v>331</v>
      </c>
      <c r="G48" t="s">
        <v>332</v>
      </c>
      <c r="H48" s="3">
        <v>1.41</v>
      </c>
      <c r="I48" s="3">
        <v>0</v>
      </c>
      <c r="J48" s="3">
        <v>0</v>
      </c>
      <c r="K48" s="3">
        <v>12.03</v>
      </c>
      <c r="L48" s="3">
        <v>0</v>
      </c>
      <c r="M48" s="3">
        <v>0</v>
      </c>
      <c r="N48" s="3">
        <v>0</v>
      </c>
      <c r="O48" s="3">
        <v>1.5639000000000001</v>
      </c>
      <c r="P48" s="3">
        <v>15.0039</v>
      </c>
      <c r="Q48">
        <v>3</v>
      </c>
    </row>
    <row r="49" spans="1:17" hidden="1" x14ac:dyDescent="0.25">
      <c r="A49" t="s">
        <v>163</v>
      </c>
      <c r="B49" t="s">
        <v>383</v>
      </c>
      <c r="C49" t="s">
        <v>1</v>
      </c>
      <c r="D49" t="s">
        <v>0</v>
      </c>
      <c r="E49">
        <v>26652</v>
      </c>
      <c r="F49" t="s">
        <v>331</v>
      </c>
      <c r="G49" t="s">
        <v>332</v>
      </c>
      <c r="H49" s="3">
        <v>1.59</v>
      </c>
      <c r="I49" s="3">
        <v>0</v>
      </c>
      <c r="J49" s="3">
        <v>0</v>
      </c>
      <c r="K49" s="3">
        <v>16.29</v>
      </c>
      <c r="L49" s="3">
        <v>0</v>
      </c>
      <c r="M49" s="3">
        <v>0</v>
      </c>
      <c r="N49" s="3">
        <v>0</v>
      </c>
      <c r="O49" s="3">
        <v>2.1177000000000001</v>
      </c>
      <c r="P49" s="3">
        <v>19.997699999999998</v>
      </c>
      <c r="Q49">
        <v>3</v>
      </c>
    </row>
    <row r="50" spans="1:17" hidden="1" x14ac:dyDescent="0.25">
      <c r="A50" t="s">
        <v>163</v>
      </c>
      <c r="B50" t="s">
        <v>383</v>
      </c>
      <c r="C50" t="s">
        <v>1</v>
      </c>
      <c r="D50" t="s">
        <v>0</v>
      </c>
      <c r="E50">
        <v>971</v>
      </c>
      <c r="F50" t="s">
        <v>311</v>
      </c>
      <c r="G50" t="s">
        <v>312</v>
      </c>
      <c r="H50" s="3">
        <v>1.82</v>
      </c>
      <c r="I50" s="3">
        <v>0</v>
      </c>
      <c r="J50" s="3">
        <v>0</v>
      </c>
      <c r="K50" s="3">
        <v>16.09</v>
      </c>
      <c r="L50" s="3">
        <v>0</v>
      </c>
      <c r="M50" s="3">
        <v>0</v>
      </c>
      <c r="N50" s="3">
        <v>0</v>
      </c>
      <c r="O50" s="3">
        <v>2.0916999999999999</v>
      </c>
      <c r="P50" s="3">
        <v>20.0017</v>
      </c>
      <c r="Q50">
        <v>3</v>
      </c>
    </row>
    <row r="51" spans="1:17" hidden="1" x14ac:dyDescent="0.25">
      <c r="A51" t="s">
        <v>163</v>
      </c>
      <c r="B51" t="s">
        <v>382</v>
      </c>
      <c r="C51" t="s">
        <v>1</v>
      </c>
      <c r="D51" t="s">
        <v>0</v>
      </c>
      <c r="E51">
        <v>399</v>
      </c>
      <c r="F51" t="s">
        <v>341</v>
      </c>
      <c r="G51" t="s">
        <v>342</v>
      </c>
      <c r="H51" s="3">
        <v>0</v>
      </c>
      <c r="I51" s="3">
        <v>0</v>
      </c>
      <c r="J51" s="3">
        <v>0</v>
      </c>
      <c r="K51" s="3">
        <v>3.54</v>
      </c>
      <c r="L51" s="3">
        <v>0</v>
      </c>
      <c r="M51" s="3">
        <v>0</v>
      </c>
      <c r="N51" s="3">
        <v>0</v>
      </c>
      <c r="O51" s="3">
        <v>0.4602</v>
      </c>
      <c r="P51" s="3">
        <v>4.0002000000000004</v>
      </c>
      <c r="Q51">
        <v>3</v>
      </c>
    </row>
    <row r="52" spans="1:17" hidden="1" x14ac:dyDescent="0.25">
      <c r="A52" t="s">
        <v>163</v>
      </c>
      <c r="B52" t="s">
        <v>382</v>
      </c>
      <c r="C52" t="s">
        <v>1</v>
      </c>
      <c r="D52" t="s">
        <v>0</v>
      </c>
      <c r="E52">
        <v>397</v>
      </c>
      <c r="F52" t="s">
        <v>341</v>
      </c>
      <c r="G52" t="s">
        <v>342</v>
      </c>
      <c r="H52" s="3">
        <v>0</v>
      </c>
      <c r="I52" s="3">
        <v>0</v>
      </c>
      <c r="J52" s="3">
        <v>0</v>
      </c>
      <c r="K52" s="3">
        <v>6.46</v>
      </c>
      <c r="L52" s="3">
        <v>0</v>
      </c>
      <c r="M52" s="3">
        <v>0</v>
      </c>
      <c r="N52" s="3">
        <v>0</v>
      </c>
      <c r="O52" s="3">
        <v>0.83979999999999999</v>
      </c>
      <c r="P52" s="3">
        <v>7.2998000000000003</v>
      </c>
      <c r="Q52">
        <v>3</v>
      </c>
    </row>
    <row r="53" spans="1:17" hidden="1" x14ac:dyDescent="0.25">
      <c r="A53" t="s">
        <v>163</v>
      </c>
      <c r="B53" t="s">
        <v>382</v>
      </c>
      <c r="C53" t="s">
        <v>1</v>
      </c>
      <c r="D53" t="s">
        <v>0</v>
      </c>
      <c r="E53">
        <v>3414</v>
      </c>
      <c r="F53" t="s">
        <v>354</v>
      </c>
      <c r="G53" t="s">
        <v>355</v>
      </c>
      <c r="H53" s="3">
        <v>0.4</v>
      </c>
      <c r="I53" s="3">
        <v>0</v>
      </c>
      <c r="J53" s="3">
        <v>0</v>
      </c>
      <c r="K53" s="3">
        <v>3.19</v>
      </c>
      <c r="L53" s="3">
        <v>0</v>
      </c>
      <c r="M53" s="3">
        <v>0</v>
      </c>
      <c r="N53" s="3">
        <v>0</v>
      </c>
      <c r="O53" s="3">
        <v>0.41470000000000001</v>
      </c>
      <c r="P53" s="3">
        <v>4.0046999999999997</v>
      </c>
      <c r="Q53">
        <v>3</v>
      </c>
    </row>
    <row r="54" spans="1:17" hidden="1" x14ac:dyDescent="0.25">
      <c r="A54" t="s">
        <v>163</v>
      </c>
      <c r="B54" t="s">
        <v>382</v>
      </c>
      <c r="C54" t="s">
        <v>1</v>
      </c>
      <c r="D54" t="s">
        <v>0</v>
      </c>
      <c r="E54">
        <v>254492</v>
      </c>
      <c r="F54" t="s">
        <v>322</v>
      </c>
      <c r="G54" t="s">
        <v>323</v>
      </c>
      <c r="H54" s="3">
        <v>0</v>
      </c>
      <c r="I54" s="3">
        <v>0</v>
      </c>
      <c r="J54" s="3">
        <v>0</v>
      </c>
      <c r="K54" s="3">
        <v>66.13</v>
      </c>
      <c r="L54" s="3">
        <v>0</v>
      </c>
      <c r="M54" s="3">
        <v>0</v>
      </c>
      <c r="N54" s="3">
        <v>0</v>
      </c>
      <c r="O54" s="3">
        <v>8.5968999999999998</v>
      </c>
      <c r="P54" s="3">
        <v>74.726900000000001</v>
      </c>
      <c r="Q54">
        <v>3</v>
      </c>
    </row>
    <row r="55" spans="1:17" hidden="1" x14ac:dyDescent="0.25">
      <c r="A55" t="s">
        <v>163</v>
      </c>
      <c r="B55" t="s">
        <v>382</v>
      </c>
      <c r="C55" t="s">
        <v>1</v>
      </c>
      <c r="D55" t="s">
        <v>0</v>
      </c>
      <c r="E55">
        <v>3352</v>
      </c>
      <c r="F55" t="s">
        <v>375</v>
      </c>
      <c r="G55" t="s">
        <v>376</v>
      </c>
      <c r="H55" s="3">
        <v>0</v>
      </c>
      <c r="I55" s="3">
        <v>0</v>
      </c>
      <c r="J55" s="3">
        <v>0</v>
      </c>
      <c r="K55" s="3">
        <v>12</v>
      </c>
      <c r="L55" s="3">
        <v>0</v>
      </c>
      <c r="M55" s="3">
        <v>0</v>
      </c>
      <c r="N55" s="3">
        <v>0</v>
      </c>
      <c r="O55" s="3">
        <v>1.56</v>
      </c>
      <c r="P55" s="3">
        <v>13.56</v>
      </c>
      <c r="Q55">
        <v>3</v>
      </c>
    </row>
    <row r="56" spans="1:17" hidden="1" x14ac:dyDescent="0.25">
      <c r="A56" t="s">
        <v>163</v>
      </c>
      <c r="B56" t="s">
        <v>382</v>
      </c>
      <c r="C56" t="s">
        <v>1</v>
      </c>
      <c r="D56" t="s">
        <v>0</v>
      </c>
      <c r="E56">
        <v>2811</v>
      </c>
      <c r="F56" t="s">
        <v>337</v>
      </c>
      <c r="G56" t="s">
        <v>338</v>
      </c>
      <c r="H56" s="3">
        <v>0</v>
      </c>
      <c r="I56" s="3">
        <v>0</v>
      </c>
      <c r="J56" s="3">
        <v>0</v>
      </c>
      <c r="K56" s="3">
        <v>118.32</v>
      </c>
      <c r="L56" s="3">
        <v>0</v>
      </c>
      <c r="M56" s="3">
        <v>0</v>
      </c>
      <c r="N56" s="3">
        <v>0</v>
      </c>
      <c r="O56" s="3">
        <v>15.381599999999999</v>
      </c>
      <c r="P56" s="3">
        <v>133.70159999999998</v>
      </c>
      <c r="Q56">
        <v>3</v>
      </c>
    </row>
    <row r="57" spans="1:17" hidden="1" x14ac:dyDescent="0.25">
      <c r="A57" t="s">
        <v>163</v>
      </c>
      <c r="B57" t="s">
        <v>381</v>
      </c>
      <c r="C57" t="s">
        <v>1</v>
      </c>
      <c r="D57" t="s">
        <v>0</v>
      </c>
      <c r="E57">
        <v>2710</v>
      </c>
      <c r="F57" t="s">
        <v>337</v>
      </c>
      <c r="G57" t="s">
        <v>338</v>
      </c>
      <c r="H57" s="3">
        <v>0</v>
      </c>
      <c r="I57" s="3">
        <v>0</v>
      </c>
      <c r="J57" s="3">
        <v>0</v>
      </c>
      <c r="K57" s="3">
        <v>14.16</v>
      </c>
      <c r="L57" s="3">
        <v>0</v>
      </c>
      <c r="M57" s="3">
        <v>0</v>
      </c>
      <c r="N57" s="3">
        <v>0</v>
      </c>
      <c r="O57" s="3">
        <v>1.8408</v>
      </c>
      <c r="P57" s="3">
        <v>16.000800000000002</v>
      </c>
      <c r="Q57">
        <v>3</v>
      </c>
    </row>
    <row r="58" spans="1:17" hidden="1" x14ac:dyDescent="0.25">
      <c r="A58" t="s">
        <v>163</v>
      </c>
      <c r="B58" t="s">
        <v>381</v>
      </c>
      <c r="C58" t="s">
        <v>1</v>
      </c>
      <c r="D58" t="s">
        <v>0</v>
      </c>
      <c r="E58">
        <v>9044</v>
      </c>
      <c r="F58" t="s">
        <v>318</v>
      </c>
      <c r="G58" t="s">
        <v>319</v>
      </c>
      <c r="H58" s="3">
        <v>0</v>
      </c>
      <c r="I58" s="3">
        <v>0</v>
      </c>
      <c r="J58" s="3">
        <v>0</v>
      </c>
      <c r="K58" s="3">
        <v>222.85</v>
      </c>
      <c r="L58" s="3">
        <v>0</v>
      </c>
      <c r="M58" s="3">
        <v>0</v>
      </c>
      <c r="N58" s="3">
        <v>0</v>
      </c>
      <c r="O58" s="3">
        <v>28.970500000000001</v>
      </c>
      <c r="P58" s="3">
        <v>251.82049999999998</v>
      </c>
      <c r="Q58">
        <v>3</v>
      </c>
    </row>
    <row r="59" spans="1:17" hidden="1" x14ac:dyDescent="0.25">
      <c r="A59" t="s">
        <v>163</v>
      </c>
      <c r="B59" t="s">
        <v>380</v>
      </c>
      <c r="C59" t="s">
        <v>1</v>
      </c>
      <c r="D59" t="s">
        <v>0</v>
      </c>
      <c r="E59">
        <v>254431</v>
      </c>
      <c r="F59" t="s">
        <v>322</v>
      </c>
      <c r="G59" t="s">
        <v>323</v>
      </c>
      <c r="H59" s="3">
        <v>0</v>
      </c>
      <c r="I59" s="3">
        <v>0</v>
      </c>
      <c r="J59" s="3">
        <v>0</v>
      </c>
      <c r="K59" s="3">
        <v>17</v>
      </c>
      <c r="L59" s="3">
        <v>0</v>
      </c>
      <c r="M59" s="3">
        <v>0</v>
      </c>
      <c r="N59" s="3">
        <v>0</v>
      </c>
      <c r="O59" s="3">
        <v>2.21</v>
      </c>
      <c r="P59" s="3">
        <v>19.21</v>
      </c>
      <c r="Q59">
        <v>3</v>
      </c>
    </row>
    <row r="60" spans="1:17" hidden="1" x14ac:dyDescent="0.25">
      <c r="A60" t="s">
        <v>163</v>
      </c>
      <c r="B60" t="s">
        <v>380</v>
      </c>
      <c r="C60" t="s">
        <v>1</v>
      </c>
      <c r="D60" t="s">
        <v>0</v>
      </c>
      <c r="E60">
        <v>2677</v>
      </c>
      <c r="F60" t="s">
        <v>337</v>
      </c>
      <c r="G60" t="s">
        <v>338</v>
      </c>
      <c r="H60" s="3">
        <v>0</v>
      </c>
      <c r="I60" s="3">
        <v>0</v>
      </c>
      <c r="J60" s="3">
        <v>0</v>
      </c>
      <c r="K60" s="3">
        <v>47.88</v>
      </c>
      <c r="L60" s="3">
        <v>0</v>
      </c>
      <c r="M60" s="3">
        <v>0</v>
      </c>
      <c r="N60" s="3">
        <v>0</v>
      </c>
      <c r="O60" s="3">
        <v>6.2244000000000002</v>
      </c>
      <c r="P60" s="3">
        <v>54.104400000000005</v>
      </c>
      <c r="Q60">
        <v>3</v>
      </c>
    </row>
    <row r="61" spans="1:17" hidden="1" x14ac:dyDescent="0.25">
      <c r="A61" t="s">
        <v>163</v>
      </c>
      <c r="B61" t="s">
        <v>380</v>
      </c>
      <c r="C61" t="s">
        <v>1</v>
      </c>
      <c r="D61" t="s">
        <v>0</v>
      </c>
      <c r="E61">
        <v>7774</v>
      </c>
      <c r="F61" t="s">
        <v>358</v>
      </c>
      <c r="G61" t="s">
        <v>359</v>
      </c>
      <c r="H61" s="3">
        <v>0</v>
      </c>
      <c r="I61" s="3">
        <v>0</v>
      </c>
      <c r="J61" s="3">
        <v>0</v>
      </c>
      <c r="K61" s="3">
        <v>26</v>
      </c>
      <c r="L61" s="3">
        <v>0</v>
      </c>
      <c r="M61" s="3">
        <v>0</v>
      </c>
      <c r="N61" s="3">
        <v>0</v>
      </c>
      <c r="O61" s="3">
        <v>3.38</v>
      </c>
      <c r="P61" s="3">
        <v>29.38</v>
      </c>
      <c r="Q61">
        <v>3</v>
      </c>
    </row>
    <row r="62" spans="1:17" hidden="1" x14ac:dyDescent="0.25">
      <c r="A62" t="s">
        <v>163</v>
      </c>
      <c r="B62" t="s">
        <v>380</v>
      </c>
      <c r="C62" t="s">
        <v>1</v>
      </c>
      <c r="D62" t="s">
        <v>0</v>
      </c>
      <c r="E62">
        <v>1417</v>
      </c>
      <c r="F62" t="s">
        <v>333</v>
      </c>
      <c r="G62" t="s">
        <v>334</v>
      </c>
      <c r="H62" s="3">
        <v>0</v>
      </c>
      <c r="I62" s="3">
        <v>0</v>
      </c>
      <c r="J62" s="3">
        <v>0</v>
      </c>
      <c r="K62" s="3">
        <v>11.36</v>
      </c>
      <c r="L62" s="3">
        <v>0</v>
      </c>
      <c r="M62" s="3">
        <v>0</v>
      </c>
      <c r="N62" s="3">
        <v>0</v>
      </c>
      <c r="O62" s="3">
        <v>1.4767999999999999</v>
      </c>
      <c r="P62" s="3">
        <v>12.8368</v>
      </c>
      <c r="Q62">
        <v>3</v>
      </c>
    </row>
    <row r="63" spans="1:17" hidden="1" x14ac:dyDescent="0.25">
      <c r="A63" t="s">
        <v>163</v>
      </c>
      <c r="B63" t="s">
        <v>377</v>
      </c>
      <c r="C63" t="s">
        <v>1</v>
      </c>
      <c r="D63" t="s">
        <v>0</v>
      </c>
      <c r="E63">
        <v>376</v>
      </c>
      <c r="F63" t="s">
        <v>328</v>
      </c>
      <c r="G63" t="s">
        <v>329</v>
      </c>
      <c r="H63" s="3">
        <v>0</v>
      </c>
      <c r="I63" s="3">
        <v>0</v>
      </c>
      <c r="J63" s="3">
        <v>0</v>
      </c>
      <c r="K63" s="3">
        <v>7.13</v>
      </c>
      <c r="L63" s="3">
        <v>0</v>
      </c>
      <c r="M63" s="3">
        <v>0</v>
      </c>
      <c r="N63" s="3">
        <v>0</v>
      </c>
      <c r="O63" s="3">
        <v>0.92690000000000006</v>
      </c>
      <c r="P63" s="3">
        <v>8.0569000000000006</v>
      </c>
      <c r="Q63">
        <v>3</v>
      </c>
    </row>
    <row r="64" spans="1:17" hidden="1" x14ac:dyDescent="0.25">
      <c r="A64" t="s">
        <v>163</v>
      </c>
      <c r="B64" t="s">
        <v>377</v>
      </c>
      <c r="C64" t="s">
        <v>1</v>
      </c>
      <c r="D64" t="s">
        <v>0</v>
      </c>
      <c r="E64">
        <v>25902</v>
      </c>
      <c r="F64" t="s">
        <v>331</v>
      </c>
      <c r="G64" t="s">
        <v>332</v>
      </c>
      <c r="H64" s="3">
        <v>3.09</v>
      </c>
      <c r="I64" s="3">
        <v>0</v>
      </c>
      <c r="J64" s="3">
        <v>0</v>
      </c>
      <c r="K64" s="3">
        <v>26.47</v>
      </c>
      <c r="L64" s="3">
        <v>0</v>
      </c>
      <c r="M64" s="3">
        <v>0</v>
      </c>
      <c r="N64" s="3">
        <v>0</v>
      </c>
      <c r="O64" s="3">
        <v>3.4411</v>
      </c>
      <c r="P64" s="3">
        <v>33.001100000000001</v>
      </c>
      <c r="Q64">
        <v>3</v>
      </c>
    </row>
    <row r="65" spans="1:17" hidden="1" x14ac:dyDescent="0.25">
      <c r="A65" t="s">
        <v>163</v>
      </c>
      <c r="B65" t="s">
        <v>377</v>
      </c>
      <c r="C65" t="s">
        <v>1</v>
      </c>
      <c r="D65" t="s">
        <v>0</v>
      </c>
      <c r="E65">
        <v>2362</v>
      </c>
      <c r="F65" t="s">
        <v>378</v>
      </c>
      <c r="G65" t="s">
        <v>379</v>
      </c>
      <c r="H65" s="3">
        <v>0</v>
      </c>
      <c r="I65" s="3">
        <v>0</v>
      </c>
      <c r="J65" s="3">
        <v>0</v>
      </c>
      <c r="K65" s="3">
        <v>40.119999999999997</v>
      </c>
      <c r="L65" s="3">
        <v>0</v>
      </c>
      <c r="M65" s="3">
        <v>0</v>
      </c>
      <c r="N65" s="3">
        <v>0</v>
      </c>
      <c r="O65" s="3">
        <v>5.2156000000000002</v>
      </c>
      <c r="P65" s="3">
        <v>45.335599999999999</v>
      </c>
      <c r="Q65">
        <v>3</v>
      </c>
    </row>
    <row r="66" spans="1:17" hidden="1" x14ac:dyDescent="0.25">
      <c r="A66" t="s">
        <v>163</v>
      </c>
      <c r="B66" t="s">
        <v>377</v>
      </c>
      <c r="C66" t="s">
        <v>1</v>
      </c>
      <c r="D66" t="s">
        <v>0</v>
      </c>
      <c r="E66">
        <v>254371</v>
      </c>
      <c r="F66" t="s">
        <v>322</v>
      </c>
      <c r="G66" t="s">
        <v>323</v>
      </c>
      <c r="H66" s="3">
        <v>0</v>
      </c>
      <c r="I66" s="3">
        <v>0</v>
      </c>
      <c r="J66" s="3">
        <v>0</v>
      </c>
      <c r="K66" s="3">
        <v>31.98</v>
      </c>
      <c r="L66" s="3">
        <v>0</v>
      </c>
      <c r="M66" s="3">
        <v>0</v>
      </c>
      <c r="N66" s="3">
        <v>0</v>
      </c>
      <c r="O66" s="3">
        <v>4.1574</v>
      </c>
      <c r="P66" s="3">
        <v>36.1374</v>
      </c>
      <c r="Q66">
        <v>3</v>
      </c>
    </row>
    <row r="67" spans="1:17" hidden="1" x14ac:dyDescent="0.25">
      <c r="A67" t="s">
        <v>163</v>
      </c>
      <c r="B67" t="s">
        <v>377</v>
      </c>
      <c r="C67" t="s">
        <v>1</v>
      </c>
      <c r="D67" t="s">
        <v>0</v>
      </c>
      <c r="E67">
        <v>7718</v>
      </c>
      <c r="F67" t="s">
        <v>358</v>
      </c>
      <c r="G67" t="s">
        <v>359</v>
      </c>
      <c r="H67" s="3">
        <v>0</v>
      </c>
      <c r="I67" s="3">
        <v>0</v>
      </c>
      <c r="J67" s="3">
        <v>0</v>
      </c>
      <c r="K67" s="3">
        <v>86.34</v>
      </c>
      <c r="L67" s="3">
        <v>0</v>
      </c>
      <c r="M67" s="3">
        <v>0</v>
      </c>
      <c r="N67" s="3">
        <v>0</v>
      </c>
      <c r="O67" s="3">
        <v>11.224200000000002</v>
      </c>
      <c r="P67" s="3">
        <v>97.5642</v>
      </c>
      <c r="Q67">
        <v>3</v>
      </c>
    </row>
    <row r="68" spans="1:17" hidden="1" x14ac:dyDescent="0.25">
      <c r="A68" t="s">
        <v>163</v>
      </c>
      <c r="B68" t="s">
        <v>374</v>
      </c>
      <c r="C68" t="s">
        <v>1</v>
      </c>
      <c r="D68" t="s">
        <v>0</v>
      </c>
      <c r="E68">
        <v>5431</v>
      </c>
      <c r="F68" t="s">
        <v>360</v>
      </c>
      <c r="G68" t="s">
        <v>361</v>
      </c>
      <c r="H68" s="3">
        <v>0</v>
      </c>
      <c r="I68" s="3">
        <v>0</v>
      </c>
      <c r="J68" s="3">
        <v>0</v>
      </c>
      <c r="K68" s="3">
        <v>12</v>
      </c>
      <c r="L68" s="3">
        <v>0</v>
      </c>
      <c r="M68" s="3">
        <v>0</v>
      </c>
      <c r="N68" s="3">
        <v>0</v>
      </c>
      <c r="O68" s="3">
        <v>1.56</v>
      </c>
      <c r="P68" s="3">
        <v>13.56</v>
      </c>
      <c r="Q68">
        <v>3</v>
      </c>
    </row>
    <row r="69" spans="1:17" hidden="1" x14ac:dyDescent="0.25">
      <c r="A69" t="s">
        <v>163</v>
      </c>
      <c r="B69" t="s">
        <v>374</v>
      </c>
      <c r="C69" t="s">
        <v>1</v>
      </c>
      <c r="D69" t="s">
        <v>0</v>
      </c>
      <c r="E69">
        <v>1228081</v>
      </c>
      <c r="F69" t="s">
        <v>370</v>
      </c>
      <c r="G69" t="s">
        <v>371</v>
      </c>
      <c r="H69" s="3">
        <v>0</v>
      </c>
      <c r="I69" s="3">
        <v>0</v>
      </c>
      <c r="J69" s="3">
        <v>0</v>
      </c>
      <c r="K69" s="3">
        <v>12.17</v>
      </c>
      <c r="L69" s="3">
        <v>0</v>
      </c>
      <c r="M69" s="3">
        <v>0</v>
      </c>
      <c r="N69" s="3">
        <v>0</v>
      </c>
      <c r="O69" s="3">
        <v>1.5821000000000001</v>
      </c>
      <c r="P69" s="3">
        <v>13.7521</v>
      </c>
      <c r="Q69">
        <v>3</v>
      </c>
    </row>
    <row r="70" spans="1:17" hidden="1" x14ac:dyDescent="0.25">
      <c r="A70" t="s">
        <v>163</v>
      </c>
      <c r="B70" t="s">
        <v>374</v>
      </c>
      <c r="C70" t="s">
        <v>1</v>
      </c>
      <c r="D70" t="s">
        <v>0</v>
      </c>
      <c r="E70">
        <v>119086</v>
      </c>
      <c r="F70" t="s">
        <v>372</v>
      </c>
      <c r="G70" t="s">
        <v>373</v>
      </c>
      <c r="H70" s="3">
        <v>0.79</v>
      </c>
      <c r="I70" s="3">
        <v>0</v>
      </c>
      <c r="J70" s="3">
        <v>0</v>
      </c>
      <c r="K70" s="3">
        <v>8.15</v>
      </c>
      <c r="L70" s="3">
        <v>0</v>
      </c>
      <c r="M70" s="3">
        <v>0</v>
      </c>
      <c r="N70" s="3">
        <v>0</v>
      </c>
      <c r="O70" s="3">
        <v>1.0595000000000001</v>
      </c>
      <c r="P70" s="3">
        <v>9.9995000000000012</v>
      </c>
      <c r="Q70">
        <v>3</v>
      </c>
    </row>
    <row r="71" spans="1:17" hidden="1" x14ac:dyDescent="0.25">
      <c r="A71" t="s">
        <v>163</v>
      </c>
      <c r="B71" t="s">
        <v>374</v>
      </c>
      <c r="C71" t="s">
        <v>1</v>
      </c>
      <c r="D71" t="s">
        <v>0</v>
      </c>
      <c r="E71">
        <v>17956</v>
      </c>
      <c r="F71" t="s">
        <v>320</v>
      </c>
      <c r="G71" t="s">
        <v>321</v>
      </c>
      <c r="H71" s="3">
        <v>0</v>
      </c>
      <c r="I71" s="3">
        <v>0</v>
      </c>
      <c r="J71" s="3">
        <v>0</v>
      </c>
      <c r="K71" s="3">
        <v>53.32</v>
      </c>
      <c r="L71" s="3">
        <v>0</v>
      </c>
      <c r="M71" s="3">
        <v>0</v>
      </c>
      <c r="N71" s="3">
        <v>0</v>
      </c>
      <c r="O71" s="3">
        <v>6.9316000000000004</v>
      </c>
      <c r="P71" s="3">
        <v>60.251600000000003</v>
      </c>
      <c r="Q71">
        <v>3</v>
      </c>
    </row>
    <row r="72" spans="1:17" hidden="1" x14ac:dyDescent="0.25">
      <c r="A72" t="s">
        <v>163</v>
      </c>
      <c r="B72" t="s">
        <v>374</v>
      </c>
      <c r="C72" t="s">
        <v>1</v>
      </c>
      <c r="D72" t="s">
        <v>0</v>
      </c>
      <c r="E72">
        <v>3334</v>
      </c>
      <c r="F72" t="s">
        <v>375</v>
      </c>
      <c r="G72" t="s">
        <v>376</v>
      </c>
      <c r="H72" s="3">
        <v>0</v>
      </c>
      <c r="I72" s="3">
        <v>0</v>
      </c>
      <c r="J72" s="3">
        <v>0</v>
      </c>
      <c r="K72" s="3">
        <v>65.67</v>
      </c>
      <c r="L72" s="3">
        <v>0</v>
      </c>
      <c r="M72" s="3">
        <v>0</v>
      </c>
      <c r="N72" s="3">
        <v>0</v>
      </c>
      <c r="O72" s="3">
        <v>8.5371000000000006</v>
      </c>
      <c r="P72" s="3">
        <v>74.207099999999997</v>
      </c>
      <c r="Q72">
        <v>3</v>
      </c>
    </row>
    <row r="73" spans="1:17" hidden="1" x14ac:dyDescent="0.25">
      <c r="A73" t="s">
        <v>163</v>
      </c>
      <c r="B73" t="s">
        <v>170</v>
      </c>
      <c r="C73" t="s">
        <v>1</v>
      </c>
      <c r="D73" t="s">
        <v>0</v>
      </c>
      <c r="E73">
        <v>35455</v>
      </c>
      <c r="F73" t="s">
        <v>372</v>
      </c>
      <c r="G73" t="s">
        <v>373</v>
      </c>
      <c r="H73" s="3">
        <v>1.83</v>
      </c>
      <c r="I73" s="3">
        <v>0</v>
      </c>
      <c r="J73" s="3">
        <v>0</v>
      </c>
      <c r="K73" s="3">
        <v>16.079999999999998</v>
      </c>
      <c r="L73" s="3">
        <v>0</v>
      </c>
      <c r="M73" s="3">
        <v>0</v>
      </c>
      <c r="N73" s="3">
        <v>0</v>
      </c>
      <c r="O73" s="3">
        <v>2.0903999999999998</v>
      </c>
      <c r="P73" s="3">
        <v>20.000399999999996</v>
      </c>
      <c r="Q73">
        <v>3</v>
      </c>
    </row>
    <row r="74" spans="1:17" hidden="1" x14ac:dyDescent="0.25">
      <c r="A74" t="s">
        <v>163</v>
      </c>
      <c r="B74" t="s">
        <v>369</v>
      </c>
      <c r="C74" t="s">
        <v>1</v>
      </c>
      <c r="D74" t="s">
        <v>0</v>
      </c>
      <c r="E74">
        <v>1333394</v>
      </c>
      <c r="F74" t="s">
        <v>370</v>
      </c>
      <c r="G74" t="s">
        <v>371</v>
      </c>
      <c r="H74" s="3">
        <v>0</v>
      </c>
      <c r="I74" s="3">
        <v>0</v>
      </c>
      <c r="J74" s="3">
        <v>0</v>
      </c>
      <c r="K74" s="3">
        <v>9.64</v>
      </c>
      <c r="L74" s="3">
        <v>0</v>
      </c>
      <c r="M74" s="3">
        <v>0</v>
      </c>
      <c r="N74" s="3">
        <v>0</v>
      </c>
      <c r="O74" s="3">
        <v>1.2532000000000001</v>
      </c>
      <c r="P74" s="3">
        <v>10.8932</v>
      </c>
      <c r="Q74">
        <v>3</v>
      </c>
    </row>
    <row r="75" spans="1:17" hidden="1" x14ac:dyDescent="0.25">
      <c r="A75" t="s">
        <v>163</v>
      </c>
      <c r="B75" t="s">
        <v>369</v>
      </c>
      <c r="C75" t="s">
        <v>1</v>
      </c>
      <c r="D75" t="s">
        <v>0</v>
      </c>
      <c r="E75">
        <v>388</v>
      </c>
      <c r="F75" t="s">
        <v>341</v>
      </c>
      <c r="G75" t="s">
        <v>342</v>
      </c>
      <c r="H75" s="3">
        <v>0</v>
      </c>
      <c r="I75" s="3">
        <v>0</v>
      </c>
      <c r="J75" s="3">
        <v>0</v>
      </c>
      <c r="K75" s="3">
        <v>4.41</v>
      </c>
      <c r="L75" s="3">
        <v>0</v>
      </c>
      <c r="M75" s="3">
        <v>0</v>
      </c>
      <c r="N75" s="3">
        <v>0</v>
      </c>
      <c r="O75" s="3">
        <v>0.57330000000000003</v>
      </c>
      <c r="P75" s="3">
        <v>4.9832999999999998</v>
      </c>
      <c r="Q75">
        <v>3</v>
      </c>
    </row>
    <row r="76" spans="1:17" hidden="1" x14ac:dyDescent="0.25">
      <c r="A76" t="s">
        <v>163</v>
      </c>
      <c r="B76" t="s">
        <v>369</v>
      </c>
      <c r="C76" t="s">
        <v>1</v>
      </c>
      <c r="D76" t="s">
        <v>0</v>
      </c>
      <c r="E76">
        <v>58598</v>
      </c>
      <c r="F76" t="s">
        <v>316</v>
      </c>
      <c r="G76" t="s">
        <v>317</v>
      </c>
      <c r="H76" s="3">
        <v>0</v>
      </c>
      <c r="I76" s="3">
        <v>0</v>
      </c>
      <c r="J76" s="3">
        <v>0</v>
      </c>
      <c r="K76" s="3">
        <v>82.43</v>
      </c>
      <c r="L76" s="3">
        <v>0</v>
      </c>
      <c r="M76" s="3">
        <v>0</v>
      </c>
      <c r="N76" s="3">
        <v>0</v>
      </c>
      <c r="O76" s="3">
        <v>10.715900000000001</v>
      </c>
      <c r="P76" s="3">
        <v>93.145900000000012</v>
      </c>
      <c r="Q76">
        <v>3</v>
      </c>
    </row>
    <row r="77" spans="1:17" hidden="1" x14ac:dyDescent="0.25">
      <c r="A77" t="s">
        <v>163</v>
      </c>
      <c r="B77" t="s">
        <v>369</v>
      </c>
      <c r="C77" t="s">
        <v>1</v>
      </c>
      <c r="D77" t="s">
        <v>0</v>
      </c>
      <c r="E77">
        <v>549</v>
      </c>
      <c r="F77" t="s">
        <v>335</v>
      </c>
      <c r="G77" t="s">
        <v>336</v>
      </c>
      <c r="H77" s="3">
        <v>0</v>
      </c>
      <c r="I77" s="3">
        <v>0</v>
      </c>
      <c r="J77" s="3">
        <v>0</v>
      </c>
      <c r="K77" s="3">
        <v>4.83</v>
      </c>
      <c r="L77" s="3">
        <v>0</v>
      </c>
      <c r="M77" s="3">
        <v>0</v>
      </c>
      <c r="N77" s="3">
        <v>0</v>
      </c>
      <c r="O77" s="3">
        <v>0.62790000000000001</v>
      </c>
      <c r="P77" s="3">
        <v>5.4579000000000004</v>
      </c>
      <c r="Q77">
        <v>3</v>
      </c>
    </row>
    <row r="78" spans="1:17" hidden="1" x14ac:dyDescent="0.25">
      <c r="A78" t="s">
        <v>163</v>
      </c>
      <c r="B78" t="s">
        <v>366</v>
      </c>
      <c r="C78" t="s">
        <v>1</v>
      </c>
      <c r="D78" t="s">
        <v>0</v>
      </c>
      <c r="E78">
        <v>58537</v>
      </c>
      <c r="F78" t="s">
        <v>316</v>
      </c>
      <c r="G78" t="s">
        <v>317</v>
      </c>
      <c r="H78" s="3">
        <v>0</v>
      </c>
      <c r="I78" s="3">
        <v>0</v>
      </c>
      <c r="J78" s="3">
        <v>0</v>
      </c>
      <c r="K78" s="3">
        <v>20.88</v>
      </c>
      <c r="L78" s="3">
        <v>0</v>
      </c>
      <c r="M78" s="3">
        <v>0</v>
      </c>
      <c r="N78" s="3">
        <v>0</v>
      </c>
      <c r="O78" s="3">
        <v>2.7143999999999999</v>
      </c>
      <c r="P78" s="3">
        <v>23.5944</v>
      </c>
      <c r="Q78">
        <v>3</v>
      </c>
    </row>
    <row r="79" spans="1:17" hidden="1" x14ac:dyDescent="0.25">
      <c r="A79" t="s">
        <v>163</v>
      </c>
      <c r="B79" t="s">
        <v>366</v>
      </c>
      <c r="C79" t="s">
        <v>1</v>
      </c>
      <c r="D79" t="s">
        <v>0</v>
      </c>
      <c r="E79">
        <v>418</v>
      </c>
      <c r="F79" t="s">
        <v>367</v>
      </c>
      <c r="G79" t="s">
        <v>368</v>
      </c>
      <c r="H79" s="3">
        <v>0</v>
      </c>
      <c r="I79" s="3">
        <v>0</v>
      </c>
      <c r="J79" s="3">
        <v>0</v>
      </c>
      <c r="K79" s="3">
        <v>22.74</v>
      </c>
      <c r="L79" s="3">
        <v>0</v>
      </c>
      <c r="M79" s="3">
        <v>0</v>
      </c>
      <c r="N79" s="3">
        <v>0</v>
      </c>
      <c r="O79" s="3">
        <v>2.9561999999999999</v>
      </c>
      <c r="P79" s="3">
        <v>25.696199999999997</v>
      </c>
      <c r="Q79">
        <v>3</v>
      </c>
    </row>
    <row r="80" spans="1:17" hidden="1" x14ac:dyDescent="0.25">
      <c r="A80" t="s">
        <v>163</v>
      </c>
      <c r="B80" t="s">
        <v>366</v>
      </c>
      <c r="C80" t="s">
        <v>1</v>
      </c>
      <c r="D80" t="s">
        <v>0</v>
      </c>
      <c r="E80">
        <v>58558</v>
      </c>
      <c r="F80" t="s">
        <v>316</v>
      </c>
      <c r="G80" t="s">
        <v>317</v>
      </c>
      <c r="H80" s="3">
        <v>0</v>
      </c>
      <c r="I80" s="3">
        <v>0</v>
      </c>
      <c r="J80" s="3">
        <v>0</v>
      </c>
      <c r="K80" s="3">
        <v>12.48</v>
      </c>
      <c r="L80" s="3">
        <v>0</v>
      </c>
      <c r="M80" s="3">
        <v>0</v>
      </c>
      <c r="N80" s="3">
        <v>0</v>
      </c>
      <c r="O80" s="3">
        <v>1.6224000000000001</v>
      </c>
      <c r="P80" s="3">
        <v>14.102400000000001</v>
      </c>
      <c r="Q80">
        <v>3</v>
      </c>
    </row>
    <row r="81" spans="1:17" hidden="1" x14ac:dyDescent="0.25">
      <c r="A81" t="s">
        <v>163</v>
      </c>
      <c r="B81" t="s">
        <v>366</v>
      </c>
      <c r="C81" t="s">
        <v>1</v>
      </c>
      <c r="D81" t="s">
        <v>0</v>
      </c>
      <c r="E81">
        <v>419</v>
      </c>
      <c r="F81" t="s">
        <v>367</v>
      </c>
      <c r="G81" t="s">
        <v>368</v>
      </c>
      <c r="H81" s="3">
        <v>0</v>
      </c>
      <c r="I81" s="3">
        <v>0</v>
      </c>
      <c r="J81" s="3">
        <v>0</v>
      </c>
      <c r="K81" s="3">
        <v>20.09</v>
      </c>
      <c r="L81" s="3">
        <v>0</v>
      </c>
      <c r="M81" s="3">
        <v>0</v>
      </c>
      <c r="N81" s="3">
        <v>0</v>
      </c>
      <c r="O81" s="3">
        <v>2.6116999999999999</v>
      </c>
      <c r="P81" s="3">
        <v>22.701699999999999</v>
      </c>
      <c r="Q81">
        <v>3</v>
      </c>
    </row>
    <row r="82" spans="1:17" hidden="1" x14ac:dyDescent="0.25">
      <c r="A82" t="s">
        <v>163</v>
      </c>
      <c r="B82" t="s">
        <v>366</v>
      </c>
      <c r="C82" t="s">
        <v>1</v>
      </c>
      <c r="D82" t="s">
        <v>0</v>
      </c>
      <c r="E82">
        <v>386</v>
      </c>
      <c r="F82" t="s">
        <v>341</v>
      </c>
      <c r="G82" t="s">
        <v>342</v>
      </c>
      <c r="H82" s="3">
        <v>0</v>
      </c>
      <c r="I82" s="3">
        <v>0</v>
      </c>
      <c r="J82" s="3">
        <v>0</v>
      </c>
      <c r="K82" s="3">
        <v>3.79</v>
      </c>
      <c r="L82" s="3">
        <v>0</v>
      </c>
      <c r="M82" s="3">
        <v>0</v>
      </c>
      <c r="N82" s="3">
        <v>0</v>
      </c>
      <c r="O82" s="3">
        <v>0.49270000000000003</v>
      </c>
      <c r="P82" s="3">
        <v>4.2827000000000002</v>
      </c>
      <c r="Q82">
        <v>3</v>
      </c>
    </row>
    <row r="83" spans="1:17" hidden="1" x14ac:dyDescent="0.25">
      <c r="A83" t="s">
        <v>163</v>
      </c>
      <c r="B83" t="s">
        <v>366</v>
      </c>
      <c r="C83" t="s">
        <v>1</v>
      </c>
      <c r="D83" t="s">
        <v>0</v>
      </c>
      <c r="E83">
        <v>544</v>
      </c>
      <c r="F83" t="s">
        <v>335</v>
      </c>
      <c r="G83" t="s">
        <v>336</v>
      </c>
      <c r="H83" s="3">
        <v>0</v>
      </c>
      <c r="I83" s="3">
        <v>0</v>
      </c>
      <c r="J83" s="3">
        <v>0</v>
      </c>
      <c r="K83" s="3">
        <v>8.81</v>
      </c>
      <c r="L83" s="3">
        <v>0</v>
      </c>
      <c r="M83" s="3">
        <v>0</v>
      </c>
      <c r="N83" s="3">
        <v>0</v>
      </c>
      <c r="O83" s="3">
        <v>1.1453000000000002</v>
      </c>
      <c r="P83" s="3">
        <v>9.9553000000000011</v>
      </c>
      <c r="Q83">
        <v>3</v>
      </c>
    </row>
    <row r="84" spans="1:17" hidden="1" x14ac:dyDescent="0.25">
      <c r="A84" t="s">
        <v>163</v>
      </c>
      <c r="B84" t="s">
        <v>366</v>
      </c>
      <c r="C84" t="s">
        <v>1</v>
      </c>
      <c r="D84" t="s">
        <v>0</v>
      </c>
      <c r="E84">
        <v>2111</v>
      </c>
      <c r="F84" t="s">
        <v>326</v>
      </c>
      <c r="G84" t="s">
        <v>327</v>
      </c>
      <c r="H84" s="3">
        <v>0</v>
      </c>
      <c r="I84" s="3">
        <v>0</v>
      </c>
      <c r="J84" s="3">
        <v>0</v>
      </c>
      <c r="K84" s="3">
        <v>3.32</v>
      </c>
      <c r="L84" s="3">
        <v>0</v>
      </c>
      <c r="M84" s="3">
        <v>0</v>
      </c>
      <c r="N84" s="3">
        <v>0</v>
      </c>
      <c r="O84" s="3">
        <v>0.43159999999999998</v>
      </c>
      <c r="P84" s="3">
        <v>3.7515999999999998</v>
      </c>
      <c r="Q84">
        <v>3</v>
      </c>
    </row>
    <row r="85" spans="1:17" hidden="1" x14ac:dyDescent="0.25">
      <c r="A85" t="s">
        <v>163</v>
      </c>
      <c r="B85" t="s">
        <v>366</v>
      </c>
      <c r="C85" t="s">
        <v>1</v>
      </c>
      <c r="D85" t="s">
        <v>0</v>
      </c>
      <c r="E85">
        <v>541</v>
      </c>
      <c r="F85" t="s">
        <v>335</v>
      </c>
      <c r="G85" t="s">
        <v>336</v>
      </c>
      <c r="H85" s="3">
        <v>0</v>
      </c>
      <c r="I85" s="3">
        <v>0</v>
      </c>
      <c r="J85" s="3">
        <v>0</v>
      </c>
      <c r="K85" s="3">
        <v>3.4</v>
      </c>
      <c r="L85" s="3">
        <v>0</v>
      </c>
      <c r="M85" s="3">
        <v>0</v>
      </c>
      <c r="N85" s="3">
        <v>0</v>
      </c>
      <c r="O85" s="3">
        <v>0.442</v>
      </c>
      <c r="P85" s="3">
        <v>3.8420000000000001</v>
      </c>
      <c r="Q85">
        <v>3</v>
      </c>
    </row>
    <row r="86" spans="1:17" hidden="1" x14ac:dyDescent="0.25">
      <c r="A86" t="s">
        <v>163</v>
      </c>
      <c r="B86" t="s">
        <v>363</v>
      </c>
      <c r="C86" t="s">
        <v>1</v>
      </c>
      <c r="D86" t="s">
        <v>0</v>
      </c>
      <c r="E86">
        <v>582</v>
      </c>
      <c r="F86" t="s">
        <v>364</v>
      </c>
      <c r="G86" t="s">
        <v>365</v>
      </c>
      <c r="H86" s="3">
        <v>0</v>
      </c>
      <c r="I86" s="3">
        <v>0</v>
      </c>
      <c r="J86" s="3">
        <v>0</v>
      </c>
      <c r="K86" s="3">
        <v>105</v>
      </c>
      <c r="L86" s="3">
        <v>0</v>
      </c>
      <c r="M86" s="3">
        <v>0</v>
      </c>
      <c r="N86" s="3">
        <v>0</v>
      </c>
      <c r="O86" s="3">
        <v>13.65</v>
      </c>
      <c r="P86" s="3">
        <v>118.65</v>
      </c>
      <c r="Q86">
        <v>3</v>
      </c>
    </row>
    <row r="87" spans="1:17" hidden="1" x14ac:dyDescent="0.25">
      <c r="A87" t="s">
        <v>163</v>
      </c>
      <c r="B87" t="s">
        <v>362</v>
      </c>
      <c r="C87" t="s">
        <v>1</v>
      </c>
      <c r="D87" t="s">
        <v>0</v>
      </c>
      <c r="E87">
        <v>1358</v>
      </c>
      <c r="F87" t="s">
        <v>333</v>
      </c>
      <c r="G87" t="s">
        <v>334</v>
      </c>
      <c r="H87" s="3">
        <v>0</v>
      </c>
      <c r="I87" s="3">
        <v>0</v>
      </c>
      <c r="J87" s="3">
        <v>0</v>
      </c>
      <c r="K87" s="3">
        <v>11.36</v>
      </c>
      <c r="L87" s="3">
        <v>0</v>
      </c>
      <c r="M87" s="3">
        <v>0</v>
      </c>
      <c r="N87" s="3">
        <v>0</v>
      </c>
      <c r="O87" s="3">
        <v>1.4767999999999999</v>
      </c>
      <c r="P87" s="3">
        <v>12.8368</v>
      </c>
      <c r="Q87">
        <v>3</v>
      </c>
    </row>
    <row r="88" spans="1:17" hidden="1" x14ac:dyDescent="0.25">
      <c r="A88" t="s">
        <v>163</v>
      </c>
      <c r="B88" t="s">
        <v>362</v>
      </c>
      <c r="C88" t="s">
        <v>1</v>
      </c>
      <c r="D88" t="s">
        <v>0</v>
      </c>
      <c r="E88">
        <v>4913</v>
      </c>
      <c r="F88" t="s">
        <v>356</v>
      </c>
      <c r="G88" t="s">
        <v>357</v>
      </c>
      <c r="H88" s="3">
        <v>0</v>
      </c>
      <c r="I88" s="3">
        <v>0</v>
      </c>
      <c r="J88" s="3">
        <v>0</v>
      </c>
      <c r="K88" s="3">
        <v>18</v>
      </c>
      <c r="L88" s="3">
        <v>0</v>
      </c>
      <c r="M88" s="3">
        <v>0</v>
      </c>
      <c r="N88" s="3">
        <v>0</v>
      </c>
      <c r="O88" s="3">
        <v>2.34</v>
      </c>
      <c r="P88" s="3">
        <v>20.34</v>
      </c>
      <c r="Q88">
        <v>3</v>
      </c>
    </row>
    <row r="89" spans="1:17" hidden="1" x14ac:dyDescent="0.25">
      <c r="A89" t="s">
        <v>163</v>
      </c>
      <c r="B89" t="s">
        <v>362</v>
      </c>
      <c r="C89" t="s">
        <v>1</v>
      </c>
      <c r="D89" t="s">
        <v>0</v>
      </c>
      <c r="E89">
        <v>4918</v>
      </c>
      <c r="F89" t="s">
        <v>356</v>
      </c>
      <c r="G89" t="s">
        <v>357</v>
      </c>
      <c r="H89" s="3">
        <v>0</v>
      </c>
      <c r="I89" s="3">
        <v>0</v>
      </c>
      <c r="J89" s="3">
        <v>0</v>
      </c>
      <c r="K89" s="3">
        <v>18</v>
      </c>
      <c r="L89" s="3">
        <v>0</v>
      </c>
      <c r="M89" s="3">
        <v>0</v>
      </c>
      <c r="N89" s="3">
        <v>0</v>
      </c>
      <c r="O89" s="3">
        <v>2.34</v>
      </c>
      <c r="P89" s="3">
        <v>20.34</v>
      </c>
      <c r="Q89">
        <v>3</v>
      </c>
    </row>
    <row r="90" spans="1:17" hidden="1" x14ac:dyDescent="0.25">
      <c r="A90" t="s">
        <v>163</v>
      </c>
      <c r="B90" t="s">
        <v>353</v>
      </c>
      <c r="C90" t="s">
        <v>1</v>
      </c>
      <c r="D90" t="s">
        <v>0</v>
      </c>
      <c r="E90">
        <v>5341</v>
      </c>
      <c r="F90" t="s">
        <v>360</v>
      </c>
      <c r="G90" t="s">
        <v>361</v>
      </c>
      <c r="H90" s="3">
        <v>0</v>
      </c>
      <c r="I90" s="3">
        <v>0</v>
      </c>
      <c r="J90" s="3">
        <v>0</v>
      </c>
      <c r="K90" s="3">
        <v>51.5</v>
      </c>
      <c r="L90" s="3">
        <v>0</v>
      </c>
      <c r="M90" s="3">
        <v>0</v>
      </c>
      <c r="N90" s="3">
        <v>0</v>
      </c>
      <c r="O90" s="3">
        <v>6.6950000000000003</v>
      </c>
      <c r="P90" s="3">
        <v>58.195</v>
      </c>
      <c r="Q90">
        <v>3</v>
      </c>
    </row>
    <row r="91" spans="1:17" hidden="1" x14ac:dyDescent="0.25">
      <c r="A91" t="s">
        <v>163</v>
      </c>
      <c r="B91" t="s">
        <v>353</v>
      </c>
      <c r="C91" t="s">
        <v>1</v>
      </c>
      <c r="D91" t="s">
        <v>0</v>
      </c>
      <c r="E91">
        <v>7523</v>
      </c>
      <c r="F91" t="s">
        <v>358</v>
      </c>
      <c r="G91" t="s">
        <v>359</v>
      </c>
      <c r="H91" s="3">
        <v>0</v>
      </c>
      <c r="I91" s="3">
        <v>0</v>
      </c>
      <c r="J91" s="3">
        <v>0</v>
      </c>
      <c r="K91" s="3">
        <v>52.39</v>
      </c>
      <c r="L91" s="3">
        <v>0</v>
      </c>
      <c r="M91" s="3">
        <v>0</v>
      </c>
      <c r="N91" s="3">
        <v>0</v>
      </c>
      <c r="O91" s="3">
        <v>6.8107000000000006</v>
      </c>
      <c r="P91" s="3">
        <v>59.200699999999998</v>
      </c>
      <c r="Q91">
        <v>3</v>
      </c>
    </row>
    <row r="92" spans="1:17" hidden="1" x14ac:dyDescent="0.25">
      <c r="A92" t="s">
        <v>163</v>
      </c>
      <c r="B92" t="s">
        <v>344</v>
      </c>
      <c r="C92" t="s">
        <v>1</v>
      </c>
      <c r="D92" t="s">
        <v>0</v>
      </c>
      <c r="E92">
        <v>4860</v>
      </c>
      <c r="F92" t="s">
        <v>356</v>
      </c>
      <c r="G92" t="s">
        <v>357</v>
      </c>
      <c r="H92" s="3">
        <v>0</v>
      </c>
      <c r="I92" s="3">
        <v>0</v>
      </c>
      <c r="J92" s="3">
        <v>0</v>
      </c>
      <c r="K92" s="3">
        <v>32</v>
      </c>
      <c r="L92" s="3">
        <v>0</v>
      </c>
      <c r="M92" s="3">
        <v>0</v>
      </c>
      <c r="N92" s="3">
        <v>0</v>
      </c>
      <c r="O92" s="3">
        <v>4.16</v>
      </c>
      <c r="P92" s="3">
        <v>36.159999999999997</v>
      </c>
      <c r="Q92">
        <v>3</v>
      </c>
    </row>
    <row r="93" spans="1:17" hidden="1" x14ac:dyDescent="0.25">
      <c r="A93" t="s">
        <v>163</v>
      </c>
      <c r="B93" t="s">
        <v>353</v>
      </c>
      <c r="C93" t="s">
        <v>1</v>
      </c>
      <c r="D93" t="s">
        <v>0</v>
      </c>
      <c r="E93">
        <v>4875</v>
      </c>
      <c r="F93" t="s">
        <v>356</v>
      </c>
      <c r="G93" t="s">
        <v>357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9.1</v>
      </c>
      <c r="P93" s="3">
        <v>79.099999999999994</v>
      </c>
      <c r="Q93">
        <v>3</v>
      </c>
    </row>
    <row r="94" spans="1:17" hidden="1" x14ac:dyDescent="0.25">
      <c r="A94" t="s">
        <v>163</v>
      </c>
      <c r="B94" t="s">
        <v>353</v>
      </c>
      <c r="C94" t="s">
        <v>1</v>
      </c>
      <c r="D94" t="s">
        <v>0</v>
      </c>
      <c r="E94">
        <v>3156</v>
      </c>
      <c r="F94" t="s">
        <v>354</v>
      </c>
      <c r="G94" t="s">
        <v>355</v>
      </c>
      <c r="H94" s="3">
        <v>1.04</v>
      </c>
      <c r="I94" s="3">
        <v>0</v>
      </c>
      <c r="J94" s="3">
        <v>0</v>
      </c>
      <c r="K94" s="3">
        <v>9.6999999999999993</v>
      </c>
      <c r="L94" s="3">
        <v>0</v>
      </c>
      <c r="M94" s="3">
        <v>0</v>
      </c>
      <c r="N94" s="3">
        <v>0</v>
      </c>
      <c r="O94" s="3">
        <v>1.2609999999999999</v>
      </c>
      <c r="P94" s="3">
        <v>12.000999999999998</v>
      </c>
      <c r="Q94">
        <v>3</v>
      </c>
    </row>
    <row r="95" spans="1:17" hidden="1" x14ac:dyDescent="0.25">
      <c r="A95" t="s">
        <v>163</v>
      </c>
      <c r="B95" t="s">
        <v>353</v>
      </c>
      <c r="C95" t="s">
        <v>1</v>
      </c>
      <c r="D95" t="s">
        <v>0</v>
      </c>
      <c r="E95">
        <v>3153</v>
      </c>
      <c r="F95" t="s">
        <v>354</v>
      </c>
      <c r="G95" t="s">
        <v>355</v>
      </c>
      <c r="H95" s="3">
        <v>2.8499999999999996</v>
      </c>
      <c r="I95" s="3">
        <v>0</v>
      </c>
      <c r="J95" s="3">
        <v>0</v>
      </c>
      <c r="K95" s="3">
        <v>24.03</v>
      </c>
      <c r="L95" s="3">
        <v>0</v>
      </c>
      <c r="M95" s="3">
        <v>0</v>
      </c>
      <c r="N95" s="3">
        <v>0</v>
      </c>
      <c r="O95" s="3">
        <v>3.1239000000000003</v>
      </c>
      <c r="P95" s="3">
        <v>30.003900000000002</v>
      </c>
      <c r="Q95">
        <v>3</v>
      </c>
    </row>
    <row r="96" spans="1:17" hidden="1" x14ac:dyDescent="0.25">
      <c r="A96" t="s">
        <v>163</v>
      </c>
      <c r="B96" t="s">
        <v>353</v>
      </c>
      <c r="C96" t="s">
        <v>1</v>
      </c>
      <c r="D96" t="s">
        <v>0</v>
      </c>
      <c r="E96">
        <v>2462</v>
      </c>
      <c r="F96" t="s">
        <v>337</v>
      </c>
      <c r="G96" t="s">
        <v>338</v>
      </c>
      <c r="H96" s="3">
        <v>0</v>
      </c>
      <c r="I96" s="3">
        <v>0</v>
      </c>
      <c r="J96" s="3">
        <v>0</v>
      </c>
      <c r="K96" s="3">
        <v>25.22</v>
      </c>
      <c r="L96" s="3">
        <v>0</v>
      </c>
      <c r="M96" s="3">
        <v>0</v>
      </c>
      <c r="N96" s="3">
        <v>0</v>
      </c>
      <c r="O96" s="3">
        <v>3.2786</v>
      </c>
      <c r="P96" s="3">
        <v>28.4986</v>
      </c>
      <c r="Q96">
        <v>3</v>
      </c>
    </row>
    <row r="97" spans="1:17" hidden="1" x14ac:dyDescent="0.25">
      <c r="A97" t="s">
        <v>163</v>
      </c>
      <c r="B97" t="s">
        <v>350</v>
      </c>
      <c r="C97" t="s">
        <v>1</v>
      </c>
      <c r="D97" t="s">
        <v>0</v>
      </c>
      <c r="E97">
        <v>31354706</v>
      </c>
      <c r="F97" t="s">
        <v>351</v>
      </c>
      <c r="G97" t="s">
        <v>352</v>
      </c>
      <c r="H97" s="3">
        <v>0</v>
      </c>
      <c r="I97" s="3">
        <v>0</v>
      </c>
      <c r="J97" s="3">
        <v>0</v>
      </c>
      <c r="K97" s="3">
        <v>47.66</v>
      </c>
      <c r="L97" s="3">
        <v>0</v>
      </c>
      <c r="M97" s="3">
        <v>0</v>
      </c>
      <c r="N97" s="3">
        <v>0</v>
      </c>
      <c r="O97" s="3">
        <v>6.1958000000000002</v>
      </c>
      <c r="P97" s="3">
        <v>53.855799999999995</v>
      </c>
      <c r="Q97">
        <v>3</v>
      </c>
    </row>
    <row r="98" spans="1:17" hidden="1" x14ac:dyDescent="0.25">
      <c r="A98" t="s">
        <v>163</v>
      </c>
      <c r="B98" t="s">
        <v>350</v>
      </c>
      <c r="C98" t="s">
        <v>1</v>
      </c>
      <c r="D98" t="s">
        <v>0</v>
      </c>
      <c r="E98">
        <v>31354705</v>
      </c>
      <c r="F98" t="s">
        <v>351</v>
      </c>
      <c r="G98" t="s">
        <v>352</v>
      </c>
      <c r="H98" s="3">
        <v>0</v>
      </c>
      <c r="I98" s="3">
        <v>0</v>
      </c>
      <c r="J98" s="3">
        <v>0</v>
      </c>
      <c r="K98" s="3">
        <v>47.41</v>
      </c>
      <c r="L98" s="3">
        <v>0</v>
      </c>
      <c r="M98" s="3">
        <v>0</v>
      </c>
      <c r="N98" s="3">
        <v>0</v>
      </c>
      <c r="O98" s="3">
        <v>6.1632999999999996</v>
      </c>
      <c r="P98" s="3">
        <v>53.573299999999996</v>
      </c>
      <c r="Q98">
        <v>3</v>
      </c>
    </row>
    <row r="99" spans="1:17" hidden="1" x14ac:dyDescent="0.25">
      <c r="A99" t="s">
        <v>163</v>
      </c>
      <c r="B99" t="s">
        <v>347</v>
      </c>
      <c r="C99" t="s">
        <v>1</v>
      </c>
      <c r="D99" t="s">
        <v>0</v>
      </c>
      <c r="E99">
        <v>4919196</v>
      </c>
      <c r="F99" t="s">
        <v>348</v>
      </c>
      <c r="G99" t="s">
        <v>349</v>
      </c>
      <c r="H99" s="3">
        <v>0</v>
      </c>
      <c r="I99" s="3">
        <v>0</v>
      </c>
      <c r="J99" s="3">
        <v>0</v>
      </c>
      <c r="K99" s="3">
        <v>82.43</v>
      </c>
      <c r="L99" s="3">
        <v>0</v>
      </c>
      <c r="M99" s="3">
        <v>0</v>
      </c>
      <c r="N99" s="3">
        <v>0</v>
      </c>
      <c r="O99" s="3">
        <v>10.715900000000001</v>
      </c>
      <c r="P99" s="3">
        <v>93.145900000000012</v>
      </c>
      <c r="Q99">
        <v>3</v>
      </c>
    </row>
    <row r="100" spans="1:17" hidden="1" x14ac:dyDescent="0.25">
      <c r="A100" t="s">
        <v>163</v>
      </c>
      <c r="B100" t="s">
        <v>344</v>
      </c>
      <c r="C100" t="s">
        <v>1</v>
      </c>
      <c r="D100" t="s">
        <v>0</v>
      </c>
      <c r="E100">
        <v>58230</v>
      </c>
      <c r="F100" t="s">
        <v>316</v>
      </c>
      <c r="G100" t="s">
        <v>317</v>
      </c>
      <c r="H100" s="3">
        <v>0</v>
      </c>
      <c r="I100" s="3">
        <v>0</v>
      </c>
      <c r="J100" s="3">
        <v>0</v>
      </c>
      <c r="K100" s="3">
        <v>88.56</v>
      </c>
      <c r="L100" s="3">
        <v>0</v>
      </c>
      <c r="M100" s="3">
        <v>0</v>
      </c>
      <c r="N100" s="3">
        <v>0</v>
      </c>
      <c r="O100" s="3">
        <v>11.5128</v>
      </c>
      <c r="P100" s="3">
        <v>100.0728</v>
      </c>
      <c r="Q100">
        <v>3</v>
      </c>
    </row>
    <row r="101" spans="1:17" hidden="1" x14ac:dyDescent="0.25">
      <c r="A101" t="s">
        <v>163</v>
      </c>
      <c r="B101" t="s">
        <v>344</v>
      </c>
      <c r="C101" t="s">
        <v>1</v>
      </c>
      <c r="D101" t="s">
        <v>0</v>
      </c>
      <c r="E101">
        <v>15268</v>
      </c>
      <c r="F101" t="s">
        <v>345</v>
      </c>
      <c r="G101" t="s">
        <v>346</v>
      </c>
      <c r="H101" s="3">
        <v>0</v>
      </c>
      <c r="I101" s="3">
        <v>0</v>
      </c>
      <c r="J101" s="3">
        <v>0</v>
      </c>
      <c r="K101" s="3">
        <v>32.4</v>
      </c>
      <c r="L101" s="3">
        <v>0</v>
      </c>
      <c r="M101" s="3">
        <v>0</v>
      </c>
      <c r="N101" s="3">
        <v>0</v>
      </c>
      <c r="O101" s="3">
        <v>4.2119999999999997</v>
      </c>
      <c r="P101" s="3">
        <v>36.611999999999995</v>
      </c>
      <c r="Q101">
        <v>3</v>
      </c>
    </row>
    <row r="102" spans="1:17" hidden="1" x14ac:dyDescent="0.25">
      <c r="A102" t="s">
        <v>163</v>
      </c>
      <c r="B102" t="s">
        <v>344</v>
      </c>
      <c r="C102" t="s">
        <v>1</v>
      </c>
      <c r="D102" t="s">
        <v>0</v>
      </c>
      <c r="E102">
        <v>8800</v>
      </c>
      <c r="F102" t="s">
        <v>318</v>
      </c>
      <c r="G102" t="s">
        <v>319</v>
      </c>
      <c r="H102" s="3">
        <v>0</v>
      </c>
      <c r="I102" s="3">
        <v>0</v>
      </c>
      <c r="J102" s="3">
        <v>0</v>
      </c>
      <c r="K102" s="3">
        <v>515</v>
      </c>
      <c r="L102" s="3">
        <v>0</v>
      </c>
      <c r="M102" s="3">
        <v>0</v>
      </c>
      <c r="N102" s="3">
        <v>0</v>
      </c>
      <c r="O102" s="3">
        <v>66.95</v>
      </c>
      <c r="P102" s="3">
        <v>581.95000000000005</v>
      </c>
      <c r="Q102">
        <v>3</v>
      </c>
    </row>
    <row r="103" spans="1:17" hidden="1" x14ac:dyDescent="0.25">
      <c r="A103" t="s">
        <v>163</v>
      </c>
      <c r="B103" t="s">
        <v>344</v>
      </c>
      <c r="C103" t="s">
        <v>1</v>
      </c>
      <c r="D103" t="s">
        <v>0</v>
      </c>
      <c r="E103">
        <v>58276</v>
      </c>
      <c r="F103" t="s">
        <v>316</v>
      </c>
      <c r="G103" t="s">
        <v>317</v>
      </c>
      <c r="H103" s="3">
        <v>0</v>
      </c>
      <c r="I103" s="3">
        <v>0</v>
      </c>
      <c r="J103" s="3">
        <v>0</v>
      </c>
      <c r="K103" s="3">
        <v>223.28</v>
      </c>
      <c r="L103" s="3">
        <v>0</v>
      </c>
      <c r="M103" s="3">
        <v>0</v>
      </c>
      <c r="N103" s="3">
        <v>0</v>
      </c>
      <c r="O103" s="3">
        <v>29.026400000000002</v>
      </c>
      <c r="P103" s="3">
        <v>252.3064</v>
      </c>
      <c r="Q103">
        <v>3</v>
      </c>
    </row>
    <row r="104" spans="1:17" hidden="1" x14ac:dyDescent="0.25">
      <c r="A104" t="s">
        <v>163</v>
      </c>
      <c r="B104" t="s">
        <v>344</v>
      </c>
      <c r="C104" t="s">
        <v>1</v>
      </c>
      <c r="D104" t="s">
        <v>0</v>
      </c>
      <c r="E104">
        <v>383</v>
      </c>
      <c r="F104" t="s">
        <v>341</v>
      </c>
      <c r="G104" t="s">
        <v>342</v>
      </c>
      <c r="H104" s="3">
        <v>0</v>
      </c>
      <c r="I104" s="3">
        <v>0</v>
      </c>
      <c r="J104" s="3">
        <v>0</v>
      </c>
      <c r="K104" s="3">
        <v>2.66</v>
      </c>
      <c r="L104" s="3">
        <v>0</v>
      </c>
      <c r="M104" s="3">
        <v>0</v>
      </c>
      <c r="N104" s="3">
        <v>0</v>
      </c>
      <c r="O104" s="3">
        <v>0.34580000000000005</v>
      </c>
      <c r="P104" s="3">
        <v>3.0058000000000002</v>
      </c>
      <c r="Q104">
        <v>3</v>
      </c>
    </row>
    <row r="105" spans="1:17" hidden="1" x14ac:dyDescent="0.25">
      <c r="A105" t="s">
        <v>163</v>
      </c>
      <c r="B105" t="s">
        <v>340</v>
      </c>
      <c r="C105" t="s">
        <v>1</v>
      </c>
      <c r="D105" t="s">
        <v>0</v>
      </c>
      <c r="E105">
        <v>1375</v>
      </c>
      <c r="F105" t="s">
        <v>34</v>
      </c>
      <c r="G105" t="s">
        <v>343</v>
      </c>
      <c r="H105" s="3">
        <v>0</v>
      </c>
      <c r="I105" s="3">
        <v>0</v>
      </c>
      <c r="J105" s="3">
        <v>0</v>
      </c>
      <c r="K105" s="3">
        <v>120.35</v>
      </c>
      <c r="L105" s="3">
        <v>0</v>
      </c>
      <c r="M105" s="3">
        <v>0</v>
      </c>
      <c r="N105" s="3">
        <v>0</v>
      </c>
      <c r="O105" s="3">
        <v>15.6455</v>
      </c>
      <c r="P105" s="3">
        <v>135.99549999999999</v>
      </c>
      <c r="Q105">
        <v>3</v>
      </c>
    </row>
    <row r="106" spans="1:17" hidden="1" x14ac:dyDescent="0.25">
      <c r="A106" t="s">
        <v>163</v>
      </c>
      <c r="B106" t="s">
        <v>340</v>
      </c>
      <c r="C106" t="s">
        <v>1</v>
      </c>
      <c r="D106" t="s">
        <v>0</v>
      </c>
      <c r="E106">
        <v>381</v>
      </c>
      <c r="F106" t="s">
        <v>341</v>
      </c>
      <c r="G106" t="s">
        <v>342</v>
      </c>
      <c r="H106" s="3">
        <v>0</v>
      </c>
      <c r="I106" s="3">
        <v>0</v>
      </c>
      <c r="J106" s="3">
        <v>0</v>
      </c>
      <c r="K106" s="3">
        <v>2.65</v>
      </c>
      <c r="L106" s="3">
        <v>0</v>
      </c>
      <c r="M106" s="3">
        <v>0</v>
      </c>
      <c r="N106" s="3">
        <v>0</v>
      </c>
      <c r="O106" s="3">
        <v>0.34449999999999997</v>
      </c>
      <c r="P106" s="3">
        <v>2.9944999999999999</v>
      </c>
      <c r="Q106">
        <v>3</v>
      </c>
    </row>
    <row r="107" spans="1:17" hidden="1" x14ac:dyDescent="0.25">
      <c r="A107" t="s">
        <v>163</v>
      </c>
      <c r="B107" t="s">
        <v>339</v>
      </c>
      <c r="C107" t="s">
        <v>1</v>
      </c>
      <c r="D107" t="s">
        <v>0</v>
      </c>
      <c r="E107">
        <v>8771</v>
      </c>
      <c r="F107" t="s">
        <v>318</v>
      </c>
      <c r="G107" t="s">
        <v>319</v>
      </c>
      <c r="H107" s="3">
        <v>0</v>
      </c>
      <c r="I107" s="3">
        <v>0</v>
      </c>
      <c r="J107" s="3">
        <v>0</v>
      </c>
      <c r="K107" s="3">
        <v>7.6</v>
      </c>
      <c r="L107" s="3">
        <v>0</v>
      </c>
      <c r="M107" s="3">
        <v>0</v>
      </c>
      <c r="N107" s="3">
        <v>0</v>
      </c>
      <c r="O107" s="3">
        <v>0.98799999999999999</v>
      </c>
      <c r="P107" s="3">
        <v>8.5879999999999992</v>
      </c>
      <c r="Q107">
        <v>3</v>
      </c>
    </row>
    <row r="108" spans="1:17" hidden="1" x14ac:dyDescent="0.25">
      <c r="A108" t="s">
        <v>163</v>
      </c>
      <c r="B108" t="s">
        <v>339</v>
      </c>
      <c r="C108" t="s">
        <v>1</v>
      </c>
      <c r="D108" t="s">
        <v>0</v>
      </c>
      <c r="E108">
        <v>189</v>
      </c>
      <c r="F108" t="s">
        <v>328</v>
      </c>
      <c r="G108" t="s">
        <v>329</v>
      </c>
      <c r="H108" s="3">
        <v>0</v>
      </c>
      <c r="I108" s="3">
        <v>0</v>
      </c>
      <c r="J108" s="3">
        <v>0</v>
      </c>
      <c r="K108" s="3">
        <v>189</v>
      </c>
      <c r="L108" s="3">
        <v>0</v>
      </c>
      <c r="M108" s="3">
        <v>0</v>
      </c>
      <c r="N108" s="3">
        <v>0</v>
      </c>
      <c r="O108" s="3">
        <v>24.57</v>
      </c>
      <c r="P108" s="3">
        <v>213.57</v>
      </c>
      <c r="Q108">
        <v>3</v>
      </c>
    </row>
    <row r="109" spans="1:17" hidden="1" x14ac:dyDescent="0.25">
      <c r="A109" t="s">
        <v>163</v>
      </c>
      <c r="B109" t="s">
        <v>339</v>
      </c>
      <c r="C109" t="s">
        <v>1</v>
      </c>
      <c r="D109" t="s">
        <v>0</v>
      </c>
      <c r="E109">
        <v>8772</v>
      </c>
      <c r="F109" t="s">
        <v>318</v>
      </c>
      <c r="G109" t="s">
        <v>319</v>
      </c>
      <c r="H109" s="3">
        <v>0</v>
      </c>
      <c r="I109" s="3">
        <v>0</v>
      </c>
      <c r="J109" s="3">
        <v>0</v>
      </c>
      <c r="K109" s="3">
        <v>5</v>
      </c>
      <c r="L109" s="3">
        <v>0</v>
      </c>
      <c r="M109" s="3">
        <v>0</v>
      </c>
      <c r="N109" s="3">
        <v>0</v>
      </c>
      <c r="O109" s="3">
        <v>0.65</v>
      </c>
      <c r="P109" s="3">
        <v>5.65</v>
      </c>
      <c r="Q109">
        <v>3</v>
      </c>
    </row>
    <row r="110" spans="1:17" hidden="1" x14ac:dyDescent="0.25">
      <c r="A110" t="s">
        <v>163</v>
      </c>
      <c r="B110" t="s">
        <v>330</v>
      </c>
      <c r="C110" t="s">
        <v>1</v>
      </c>
      <c r="D110" t="s">
        <v>0</v>
      </c>
      <c r="E110">
        <v>2347</v>
      </c>
      <c r="F110" t="s">
        <v>337</v>
      </c>
      <c r="G110" t="s">
        <v>338</v>
      </c>
      <c r="H110" s="3">
        <v>0</v>
      </c>
      <c r="I110" s="3">
        <v>0</v>
      </c>
      <c r="J110" s="3">
        <v>0</v>
      </c>
      <c r="K110" s="3">
        <v>51.99</v>
      </c>
      <c r="L110" s="3">
        <v>0</v>
      </c>
      <c r="M110" s="3">
        <v>0</v>
      </c>
      <c r="N110" s="3">
        <v>0</v>
      </c>
      <c r="O110" s="3">
        <v>6.7587000000000002</v>
      </c>
      <c r="P110" s="3">
        <v>58.748699999999999</v>
      </c>
      <c r="Q110">
        <v>3</v>
      </c>
    </row>
    <row r="111" spans="1:17" hidden="1" x14ac:dyDescent="0.25">
      <c r="A111" t="s">
        <v>163</v>
      </c>
      <c r="B111" t="s">
        <v>330</v>
      </c>
      <c r="C111" t="s">
        <v>1</v>
      </c>
      <c r="D111" t="s">
        <v>0</v>
      </c>
      <c r="E111">
        <v>430</v>
      </c>
      <c r="F111" t="s">
        <v>335</v>
      </c>
      <c r="G111" t="s">
        <v>336</v>
      </c>
      <c r="H111" s="3">
        <v>0</v>
      </c>
      <c r="I111" s="3">
        <v>0</v>
      </c>
      <c r="J111" s="3">
        <v>0</v>
      </c>
      <c r="K111" s="3">
        <v>6.41</v>
      </c>
      <c r="L111" s="3">
        <v>0</v>
      </c>
      <c r="M111" s="3">
        <v>0</v>
      </c>
      <c r="N111" s="3">
        <v>0</v>
      </c>
      <c r="O111" s="3">
        <v>0.83330000000000004</v>
      </c>
      <c r="P111" s="3">
        <v>7.2433000000000005</v>
      </c>
      <c r="Q111">
        <v>3</v>
      </c>
    </row>
    <row r="112" spans="1:17" hidden="1" x14ac:dyDescent="0.25">
      <c r="A112" t="s">
        <v>163</v>
      </c>
      <c r="B112" t="s">
        <v>315</v>
      </c>
      <c r="C112" t="s">
        <v>1</v>
      </c>
      <c r="D112" t="s">
        <v>0</v>
      </c>
      <c r="E112">
        <v>9518</v>
      </c>
      <c r="F112" t="s">
        <v>311</v>
      </c>
      <c r="G112" t="s">
        <v>312</v>
      </c>
      <c r="H112" s="3">
        <v>1.57</v>
      </c>
      <c r="I112" s="3">
        <v>0</v>
      </c>
      <c r="J112" s="3">
        <v>0</v>
      </c>
      <c r="K112" s="3">
        <v>16.309999999999999</v>
      </c>
      <c r="L112" s="3">
        <v>0</v>
      </c>
      <c r="M112" s="3">
        <v>0</v>
      </c>
      <c r="N112" s="3">
        <v>0</v>
      </c>
      <c r="O112" s="3">
        <v>2.1202999999999999</v>
      </c>
      <c r="P112" s="3">
        <v>20.000299999999999</v>
      </c>
      <c r="Q112">
        <v>3</v>
      </c>
    </row>
    <row r="113" spans="1:17" hidden="1" x14ac:dyDescent="0.25">
      <c r="A113" t="s">
        <v>163</v>
      </c>
      <c r="B113" t="s">
        <v>330</v>
      </c>
      <c r="C113" t="s">
        <v>1</v>
      </c>
      <c r="D113" t="s">
        <v>0</v>
      </c>
      <c r="E113">
        <v>1316</v>
      </c>
      <c r="F113" t="s">
        <v>333</v>
      </c>
      <c r="G113" t="s">
        <v>334</v>
      </c>
      <c r="H113" s="3">
        <v>0</v>
      </c>
      <c r="I113" s="3">
        <v>0</v>
      </c>
      <c r="J113" s="3">
        <v>0</v>
      </c>
      <c r="K113" s="3">
        <v>9.94</v>
      </c>
      <c r="L113" s="3">
        <v>0</v>
      </c>
      <c r="M113" s="3">
        <v>0</v>
      </c>
      <c r="N113" s="3">
        <v>0</v>
      </c>
      <c r="O113" s="3">
        <v>1.2922</v>
      </c>
      <c r="P113" s="3">
        <v>11.232199999999999</v>
      </c>
      <c r="Q113">
        <v>3</v>
      </c>
    </row>
    <row r="114" spans="1:17" hidden="1" x14ac:dyDescent="0.25">
      <c r="A114" t="s">
        <v>163</v>
      </c>
      <c r="B114" t="s">
        <v>330</v>
      </c>
      <c r="C114" t="s">
        <v>1</v>
      </c>
      <c r="D114" t="s">
        <v>0</v>
      </c>
      <c r="E114">
        <v>23803</v>
      </c>
      <c r="F114" t="s">
        <v>331</v>
      </c>
      <c r="G114" t="s">
        <v>332</v>
      </c>
      <c r="H114" s="3">
        <v>2.35</v>
      </c>
      <c r="I114" s="3">
        <v>0</v>
      </c>
      <c r="J114" s="3">
        <v>0</v>
      </c>
      <c r="K114" s="3">
        <v>20.04</v>
      </c>
      <c r="L114" s="3">
        <v>0</v>
      </c>
      <c r="M114" s="3">
        <v>0</v>
      </c>
      <c r="N114" s="3">
        <v>0</v>
      </c>
      <c r="O114" s="3">
        <v>2.6052</v>
      </c>
      <c r="P114" s="3">
        <v>24.995200000000001</v>
      </c>
      <c r="Q114">
        <v>3</v>
      </c>
    </row>
    <row r="115" spans="1:17" hidden="1" x14ac:dyDescent="0.25">
      <c r="A115" t="s">
        <v>163</v>
      </c>
      <c r="B115" t="s">
        <v>330</v>
      </c>
      <c r="C115" t="s">
        <v>1</v>
      </c>
      <c r="D115" t="s">
        <v>0</v>
      </c>
      <c r="E115">
        <v>17648</v>
      </c>
      <c r="F115" t="s">
        <v>320</v>
      </c>
      <c r="G115" t="s">
        <v>321</v>
      </c>
      <c r="H115" s="3">
        <v>0</v>
      </c>
      <c r="I115" s="3">
        <v>0</v>
      </c>
      <c r="J115" s="3">
        <v>0</v>
      </c>
      <c r="K115" s="3">
        <v>8.56</v>
      </c>
      <c r="L115" s="3">
        <v>0</v>
      </c>
      <c r="M115" s="3">
        <v>0</v>
      </c>
      <c r="N115" s="3">
        <v>0</v>
      </c>
      <c r="O115" s="3">
        <v>1.1128</v>
      </c>
      <c r="P115" s="3">
        <v>9.6728000000000005</v>
      </c>
      <c r="Q115">
        <v>3</v>
      </c>
    </row>
    <row r="116" spans="1:17" hidden="1" x14ac:dyDescent="0.25">
      <c r="A116" t="s">
        <v>163</v>
      </c>
      <c r="B116" t="s">
        <v>330</v>
      </c>
      <c r="C116" t="s">
        <v>1</v>
      </c>
      <c r="D116" t="s">
        <v>0</v>
      </c>
      <c r="E116">
        <v>231409</v>
      </c>
      <c r="F116" t="s">
        <v>322</v>
      </c>
      <c r="G116" t="s">
        <v>323</v>
      </c>
      <c r="H116" s="3">
        <v>0</v>
      </c>
      <c r="I116" s="3">
        <v>0</v>
      </c>
      <c r="J116" s="3">
        <v>0</v>
      </c>
      <c r="K116" s="3">
        <v>5.22</v>
      </c>
      <c r="L116" s="3">
        <v>0</v>
      </c>
      <c r="M116" s="3">
        <v>0</v>
      </c>
      <c r="N116" s="3">
        <v>0</v>
      </c>
      <c r="O116" s="3">
        <v>0.67859999999999998</v>
      </c>
      <c r="P116" s="3">
        <v>5.8986000000000001</v>
      </c>
      <c r="Q116">
        <v>3</v>
      </c>
    </row>
    <row r="117" spans="1:17" hidden="1" x14ac:dyDescent="0.25">
      <c r="A117" t="s">
        <v>163</v>
      </c>
      <c r="B117" t="s">
        <v>330</v>
      </c>
      <c r="C117" t="s">
        <v>1</v>
      </c>
      <c r="D117" t="s">
        <v>0</v>
      </c>
      <c r="E117">
        <v>8742</v>
      </c>
      <c r="F117" t="s">
        <v>318</v>
      </c>
      <c r="G117" t="s">
        <v>319</v>
      </c>
      <c r="H117" s="3">
        <v>0</v>
      </c>
      <c r="I117" s="3">
        <v>0</v>
      </c>
      <c r="J117" s="3">
        <v>0</v>
      </c>
      <c r="K117" s="3">
        <v>139.6</v>
      </c>
      <c r="L117" s="3">
        <v>0</v>
      </c>
      <c r="M117" s="3">
        <v>0</v>
      </c>
      <c r="N117" s="3">
        <v>0</v>
      </c>
      <c r="O117" s="3">
        <v>18.148</v>
      </c>
      <c r="P117" s="3">
        <v>157.74799999999999</v>
      </c>
      <c r="Q117">
        <v>3</v>
      </c>
    </row>
    <row r="118" spans="1:17" hidden="1" x14ac:dyDescent="0.25">
      <c r="A118" t="s">
        <v>163</v>
      </c>
      <c r="B118" t="s">
        <v>315</v>
      </c>
      <c r="C118" t="s">
        <v>1</v>
      </c>
      <c r="D118" t="s">
        <v>0</v>
      </c>
      <c r="E118">
        <v>154</v>
      </c>
      <c r="F118" t="s">
        <v>328</v>
      </c>
      <c r="G118" t="s">
        <v>329</v>
      </c>
      <c r="H118" s="3">
        <v>0</v>
      </c>
      <c r="I118" s="3">
        <v>0</v>
      </c>
      <c r="J118" s="3">
        <v>0</v>
      </c>
      <c r="K118" s="3">
        <v>30.97</v>
      </c>
      <c r="L118" s="3">
        <v>0</v>
      </c>
      <c r="M118" s="3">
        <v>0</v>
      </c>
      <c r="N118" s="3">
        <v>0</v>
      </c>
      <c r="O118" s="3">
        <v>4.0260999999999996</v>
      </c>
      <c r="P118" s="3">
        <v>34.996099999999998</v>
      </c>
      <c r="Q118">
        <v>3</v>
      </c>
    </row>
    <row r="119" spans="1:17" hidden="1" x14ac:dyDescent="0.25">
      <c r="A119" t="s">
        <v>163</v>
      </c>
      <c r="B119" t="s">
        <v>315</v>
      </c>
      <c r="C119" t="s">
        <v>1</v>
      </c>
      <c r="D119" t="s">
        <v>0</v>
      </c>
      <c r="E119">
        <v>2070</v>
      </c>
      <c r="F119" t="s">
        <v>326</v>
      </c>
      <c r="G119" t="s">
        <v>327</v>
      </c>
      <c r="H119" s="3">
        <v>0</v>
      </c>
      <c r="I119" s="3">
        <v>0</v>
      </c>
      <c r="J119" s="3">
        <v>0</v>
      </c>
      <c r="K119" s="3">
        <v>23.67</v>
      </c>
      <c r="L119" s="3">
        <v>0</v>
      </c>
      <c r="M119" s="3">
        <v>0</v>
      </c>
      <c r="N119" s="3">
        <v>0</v>
      </c>
      <c r="O119" s="3">
        <v>3.0771000000000002</v>
      </c>
      <c r="P119" s="3">
        <v>26.747100000000003</v>
      </c>
      <c r="Q119">
        <v>3</v>
      </c>
    </row>
    <row r="120" spans="1:17" hidden="1" x14ac:dyDescent="0.25">
      <c r="A120" t="s">
        <v>163</v>
      </c>
      <c r="B120" t="s">
        <v>315</v>
      </c>
      <c r="C120" t="s">
        <v>1</v>
      </c>
      <c r="D120" t="s">
        <v>0</v>
      </c>
      <c r="E120">
        <v>86</v>
      </c>
      <c r="F120" t="s">
        <v>324</v>
      </c>
      <c r="G120" t="s">
        <v>325</v>
      </c>
      <c r="H120" s="3">
        <v>0</v>
      </c>
      <c r="I120" s="3">
        <v>0</v>
      </c>
      <c r="J120" s="3">
        <v>0</v>
      </c>
      <c r="K120" s="3">
        <v>47.37</v>
      </c>
      <c r="L120" s="3">
        <v>0</v>
      </c>
      <c r="M120" s="3">
        <v>0</v>
      </c>
      <c r="N120" s="3">
        <v>0</v>
      </c>
      <c r="O120" s="3">
        <v>6.1581000000000001</v>
      </c>
      <c r="P120" s="3">
        <v>53.528099999999995</v>
      </c>
      <c r="Q120">
        <v>3</v>
      </c>
    </row>
    <row r="121" spans="1:17" hidden="1" x14ac:dyDescent="0.25">
      <c r="A121" t="s">
        <v>163</v>
      </c>
      <c r="B121" t="s">
        <v>315</v>
      </c>
      <c r="C121" t="s">
        <v>1</v>
      </c>
      <c r="D121" t="s">
        <v>0</v>
      </c>
      <c r="E121">
        <v>231985</v>
      </c>
      <c r="F121" t="s">
        <v>322</v>
      </c>
      <c r="G121" t="s">
        <v>323</v>
      </c>
      <c r="H121" s="3">
        <v>0</v>
      </c>
      <c r="I121" s="3">
        <v>0</v>
      </c>
      <c r="J121" s="3">
        <v>0</v>
      </c>
      <c r="K121" s="3">
        <v>17</v>
      </c>
      <c r="L121" s="3">
        <v>0</v>
      </c>
      <c r="M121" s="3">
        <v>0</v>
      </c>
      <c r="N121" s="3">
        <v>0</v>
      </c>
      <c r="O121" s="3">
        <v>2.21</v>
      </c>
      <c r="P121" s="3">
        <v>19.21</v>
      </c>
      <c r="Q121">
        <v>3</v>
      </c>
    </row>
    <row r="122" spans="1:17" hidden="1" x14ac:dyDescent="0.25">
      <c r="A122" t="s">
        <v>163</v>
      </c>
      <c r="B122" t="s">
        <v>315</v>
      </c>
      <c r="C122" t="s">
        <v>1</v>
      </c>
      <c r="D122" t="s">
        <v>0</v>
      </c>
      <c r="E122">
        <v>17617</v>
      </c>
      <c r="F122" t="s">
        <v>320</v>
      </c>
      <c r="G122" t="s">
        <v>321</v>
      </c>
      <c r="H122" s="3">
        <v>0</v>
      </c>
      <c r="I122" s="3">
        <v>0</v>
      </c>
      <c r="J122" s="3">
        <v>0</v>
      </c>
      <c r="K122" s="3">
        <v>11</v>
      </c>
      <c r="L122" s="3">
        <v>0</v>
      </c>
      <c r="M122" s="3">
        <v>0</v>
      </c>
      <c r="N122" s="3">
        <v>0</v>
      </c>
      <c r="O122" s="3">
        <v>1.4300000000000002</v>
      </c>
      <c r="P122" s="3">
        <v>12.43</v>
      </c>
      <c r="Q122">
        <v>3</v>
      </c>
    </row>
    <row r="123" spans="1:17" hidden="1" x14ac:dyDescent="0.25">
      <c r="A123" t="s">
        <v>163</v>
      </c>
      <c r="B123" t="s">
        <v>315</v>
      </c>
      <c r="C123" t="s">
        <v>1</v>
      </c>
      <c r="D123" t="s">
        <v>0</v>
      </c>
      <c r="E123">
        <v>8700</v>
      </c>
      <c r="F123" t="s">
        <v>318</v>
      </c>
      <c r="G123" t="s">
        <v>319</v>
      </c>
      <c r="H123" s="3">
        <v>0</v>
      </c>
      <c r="I123" s="3">
        <v>0</v>
      </c>
      <c r="J123" s="3">
        <v>0</v>
      </c>
      <c r="K123" s="3">
        <v>50.1</v>
      </c>
      <c r="L123" s="3">
        <v>0</v>
      </c>
      <c r="M123" s="3">
        <v>0</v>
      </c>
      <c r="N123" s="3">
        <v>0</v>
      </c>
      <c r="O123" s="3">
        <v>6.5130000000000008</v>
      </c>
      <c r="P123" s="3">
        <v>56.613</v>
      </c>
      <c r="Q123">
        <v>3</v>
      </c>
    </row>
    <row r="124" spans="1:17" hidden="1" x14ac:dyDescent="0.25">
      <c r="A124" t="s">
        <v>163</v>
      </c>
      <c r="B124" t="s">
        <v>315</v>
      </c>
      <c r="C124" t="s">
        <v>1</v>
      </c>
      <c r="D124" t="s">
        <v>0</v>
      </c>
      <c r="E124">
        <v>58072</v>
      </c>
      <c r="F124" t="s">
        <v>316</v>
      </c>
      <c r="G124" t="s">
        <v>317</v>
      </c>
      <c r="H124" s="3">
        <v>0</v>
      </c>
      <c r="I124" s="3">
        <v>0</v>
      </c>
      <c r="J124" s="3">
        <v>0</v>
      </c>
      <c r="K124" s="3">
        <v>27.32</v>
      </c>
      <c r="L124" s="3">
        <v>0</v>
      </c>
      <c r="M124" s="3">
        <v>0</v>
      </c>
      <c r="N124" s="3">
        <v>0</v>
      </c>
      <c r="O124" s="3">
        <v>3.5516000000000001</v>
      </c>
      <c r="P124" s="3">
        <v>30.871600000000001</v>
      </c>
      <c r="Q124">
        <v>3</v>
      </c>
    </row>
    <row r="125" spans="1:17" hidden="1" x14ac:dyDescent="0.25">
      <c r="A125" t="s">
        <v>163</v>
      </c>
      <c r="B125" t="s">
        <v>310</v>
      </c>
      <c r="C125" t="s">
        <v>1</v>
      </c>
      <c r="D125" t="s">
        <v>0</v>
      </c>
      <c r="E125">
        <v>190</v>
      </c>
      <c r="F125" t="s">
        <v>313</v>
      </c>
      <c r="G125" t="s">
        <v>314</v>
      </c>
      <c r="H125" s="3">
        <v>0</v>
      </c>
      <c r="I125" s="3">
        <v>0</v>
      </c>
      <c r="J125" s="3">
        <v>0</v>
      </c>
      <c r="K125" s="3">
        <v>225</v>
      </c>
      <c r="L125" s="3">
        <v>0</v>
      </c>
      <c r="M125" s="3">
        <v>0</v>
      </c>
      <c r="N125" s="3">
        <v>0</v>
      </c>
      <c r="O125" s="3">
        <v>29.25</v>
      </c>
      <c r="P125" s="3">
        <v>254.25</v>
      </c>
      <c r="Q125">
        <v>3</v>
      </c>
    </row>
    <row r="126" spans="1:17" hidden="1" x14ac:dyDescent="0.25">
      <c r="A126" t="s">
        <v>163</v>
      </c>
      <c r="B126" t="s">
        <v>310</v>
      </c>
      <c r="C126" t="s">
        <v>1</v>
      </c>
      <c r="D126" t="s">
        <v>0</v>
      </c>
      <c r="E126">
        <v>9341</v>
      </c>
      <c r="F126" t="s">
        <v>311</v>
      </c>
      <c r="G126" t="s">
        <v>312</v>
      </c>
      <c r="H126" s="3">
        <v>1.83</v>
      </c>
      <c r="I126" s="3">
        <v>0</v>
      </c>
      <c r="J126" s="3">
        <v>0</v>
      </c>
      <c r="K126" s="3">
        <v>16.079999999999998</v>
      </c>
      <c r="L126" s="3">
        <v>0</v>
      </c>
      <c r="M126" s="3">
        <v>0</v>
      </c>
      <c r="N126" s="3">
        <v>0</v>
      </c>
      <c r="O126" s="3">
        <v>2.0903999999999998</v>
      </c>
      <c r="P126" s="3">
        <v>20.000399999999996</v>
      </c>
      <c r="Q126">
        <v>3</v>
      </c>
    </row>
    <row r="127" spans="1:17" s="3" customFormat="1" hidden="1" x14ac:dyDescent="0.25">
      <c r="A127" t="s">
        <v>163</v>
      </c>
      <c r="B127" t="s">
        <v>307</v>
      </c>
      <c r="C127" t="s">
        <v>1</v>
      </c>
      <c r="D127" t="s">
        <v>0</v>
      </c>
      <c r="E127">
        <v>11593</v>
      </c>
      <c r="F127" t="s">
        <v>308</v>
      </c>
      <c r="G127" t="s">
        <v>309</v>
      </c>
      <c r="H127" s="3">
        <v>0.9</v>
      </c>
      <c r="I127" s="3">
        <v>0</v>
      </c>
      <c r="J127" s="3">
        <v>0</v>
      </c>
      <c r="K127" s="3">
        <v>8.0500000000000007</v>
      </c>
      <c r="L127" s="3">
        <v>0</v>
      </c>
      <c r="M127" s="3">
        <v>0</v>
      </c>
      <c r="N127" s="3">
        <v>0</v>
      </c>
      <c r="O127" s="3">
        <v>1.0465000000000002</v>
      </c>
      <c r="P127" s="3">
        <v>9.9965000000000011</v>
      </c>
      <c r="Q127">
        <v>3</v>
      </c>
    </row>
    <row r="128" spans="1:17" s="3" customFormat="1" x14ac:dyDescent="0.25">
      <c r="A128"/>
      <c r="B128"/>
      <c r="C128"/>
      <c r="D128"/>
      <c r="E128"/>
      <c r="F128"/>
      <c r="G128"/>
      <c r="Q128"/>
    </row>
    <row r="129" spans="1:16" x14ac:dyDescent="0.25">
      <c r="A129" t="s">
        <v>422</v>
      </c>
      <c r="H129" s="34">
        <f>SUBTOTAL(109,Tabla1[C. EXENTAS])</f>
        <v>2.83</v>
      </c>
      <c r="I129" s="34"/>
      <c r="J129" s="34"/>
      <c r="K129" s="34">
        <f>SUBTOTAL(109,Tabla1[C. GRAVADA])</f>
        <v>430.92</v>
      </c>
      <c r="L129" s="34"/>
      <c r="M129" s="34"/>
      <c r="N129" s="34"/>
      <c r="O129" s="34">
        <f>SUBTOTAL(109,Tabla1[IVA])</f>
        <v>56.019600000000004</v>
      </c>
      <c r="P129" s="34">
        <f>SUBTOTAL(109,Tabla1[TOTAL C.])</f>
        <v>489.76960000000003</v>
      </c>
    </row>
  </sheetData>
  <dataConsolidate/>
  <conditionalFormatting sqref="E130:E1048576 E1:E128">
    <cfRule type="duplicateValues" dxfId="10" priority="1"/>
    <cfRule type="duplicateValues" dxfId="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J19"/>
  <sheetViews>
    <sheetView showGridLines="0" zoomScaleNormal="100" zoomScaleSheetLayoutView="100" workbookViewId="0">
      <selection activeCell="E3" sqref="E3:J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10" ht="90" customHeight="1" thickBot="1" x14ac:dyDescent="0.3"/>
    <row r="2" spans="2:10" x14ac:dyDescent="0.25">
      <c r="B2" s="5" t="s">
        <v>17</v>
      </c>
      <c r="D2" s="12" t="s">
        <v>424</v>
      </c>
    </row>
    <row r="3" spans="2:10" x14ac:dyDescent="0.25">
      <c r="B3" s="5" t="s">
        <v>2</v>
      </c>
      <c r="D3" s="32" t="str">
        <f>+J3</f>
        <v>30/09/2021</v>
      </c>
      <c r="E3" s="29" t="s">
        <v>454</v>
      </c>
      <c r="F3" s="30" t="str">
        <f>+LEFT(E3,2)</f>
        <v>30</v>
      </c>
      <c r="G3" s="30" t="str">
        <f>+RIGHT(E3,2)</f>
        <v>09</v>
      </c>
      <c r="H3" s="31">
        <v>2021</v>
      </c>
      <c r="I3" s="30" t="s">
        <v>421</v>
      </c>
      <c r="J3" s="30" t="str">
        <f>+F3&amp;I3&amp;G3&amp;I3&amp;H3</f>
        <v>30/09/2021</v>
      </c>
    </row>
    <row r="4" spans="2:10" x14ac:dyDescent="0.25">
      <c r="B4" s="5" t="s">
        <v>3</v>
      </c>
      <c r="D4" s="16" t="s">
        <v>1</v>
      </c>
    </row>
    <row r="5" spans="2:10" x14ac:dyDescent="0.25">
      <c r="B5" s="5" t="s">
        <v>4</v>
      </c>
      <c r="D5" s="16" t="s">
        <v>0</v>
      </c>
    </row>
    <row r="6" spans="2:10" x14ac:dyDescent="0.25">
      <c r="B6" s="6" t="s">
        <v>28</v>
      </c>
      <c r="D6" s="17" t="s">
        <v>399</v>
      </c>
    </row>
    <row r="7" spans="2:10" x14ac:dyDescent="0.25">
      <c r="B7" s="5" t="s">
        <v>27</v>
      </c>
      <c r="D7" s="17" t="s">
        <v>400</v>
      </c>
    </row>
    <row r="8" spans="2:10" x14ac:dyDescent="0.25">
      <c r="B8" s="5" t="s">
        <v>26</v>
      </c>
      <c r="D8" s="18"/>
    </row>
    <row r="9" spans="2:10" x14ac:dyDescent="0.25">
      <c r="B9" s="5" t="s">
        <v>25</v>
      </c>
      <c r="D9" s="19">
        <f>+D8</f>
        <v>0</v>
      </c>
    </row>
    <row r="10" spans="2:10" x14ac:dyDescent="0.25">
      <c r="B10" s="5" t="s">
        <v>24</v>
      </c>
      <c r="D10" s="20"/>
    </row>
    <row r="11" spans="2:10" x14ac:dyDescent="0.25">
      <c r="B11" s="6" t="s">
        <v>164</v>
      </c>
      <c r="D11" s="21" t="str">
        <f>IFERROR(VLOOKUP(D10,'base de clientes'!A:B,2,0),"")</f>
        <v/>
      </c>
    </row>
    <row r="12" spans="2:10" x14ac:dyDescent="0.25">
      <c r="B12" s="6" t="s">
        <v>166</v>
      </c>
      <c r="D12" s="22">
        <v>0</v>
      </c>
    </row>
    <row r="13" spans="2:10" x14ac:dyDescent="0.25">
      <c r="B13" s="6" t="s">
        <v>165</v>
      </c>
      <c r="D13" s="9">
        <v>0</v>
      </c>
    </row>
    <row r="14" spans="2:10" x14ac:dyDescent="0.25">
      <c r="B14" s="5" t="s">
        <v>23</v>
      </c>
      <c r="D14" s="10">
        <v>0</v>
      </c>
    </row>
    <row r="15" spans="2:10" x14ac:dyDescent="0.25">
      <c r="B15" s="5" t="s">
        <v>22</v>
      </c>
      <c r="D15" s="22">
        <f>+D14*0.13</f>
        <v>0</v>
      </c>
    </row>
    <row r="16" spans="2:10" x14ac:dyDescent="0.25">
      <c r="B16" s="5" t="s">
        <v>21</v>
      </c>
      <c r="D16" s="9">
        <v>0</v>
      </c>
    </row>
    <row r="17" spans="2:4" x14ac:dyDescent="0.25">
      <c r="B17" s="5" t="s">
        <v>20</v>
      </c>
      <c r="D17" s="9">
        <v>0</v>
      </c>
    </row>
    <row r="18" spans="2:4" ht="15" customHeight="1" x14ac:dyDescent="0.25">
      <c r="B18" s="5" t="s">
        <v>167</v>
      </c>
      <c r="D18" s="9">
        <f>+(D12+D13+D14+D15+D16+D17)</f>
        <v>0</v>
      </c>
    </row>
    <row r="19" spans="2:4" ht="15.75" thickBot="1" x14ac:dyDescent="0.3">
      <c r="B19" s="5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41"/>
  <sheetViews>
    <sheetView topLeftCell="A94" workbookViewId="0">
      <selection activeCell="A114" sqref="A11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146</v>
      </c>
      <c r="B1" t="s">
        <v>145</v>
      </c>
    </row>
    <row r="2" spans="1:8" x14ac:dyDescent="0.25">
      <c r="A2" s="1" t="s">
        <v>144</v>
      </c>
      <c r="B2" t="s">
        <v>143</v>
      </c>
      <c r="E2" s="1"/>
      <c r="F2" s="1"/>
      <c r="G2" s="1"/>
      <c r="H2" s="1"/>
    </row>
    <row r="3" spans="1:8" x14ac:dyDescent="0.25">
      <c r="A3" s="1" t="s">
        <v>142</v>
      </c>
      <c r="B3" t="s">
        <v>141</v>
      </c>
      <c r="E3" s="1"/>
      <c r="F3" s="1"/>
      <c r="G3" s="1"/>
      <c r="H3" s="1"/>
    </row>
    <row r="4" spans="1:8" x14ac:dyDescent="0.25">
      <c r="A4" s="1" t="s">
        <v>140</v>
      </c>
      <c r="B4" t="s">
        <v>139</v>
      </c>
      <c r="E4" s="1"/>
      <c r="F4" s="1"/>
      <c r="G4" s="1"/>
      <c r="H4" s="1"/>
    </row>
    <row r="5" spans="1:8" x14ac:dyDescent="0.25">
      <c r="A5" s="1" t="s">
        <v>138</v>
      </c>
      <c r="B5" t="s">
        <v>137</v>
      </c>
      <c r="E5" s="1"/>
      <c r="F5" s="1"/>
      <c r="G5" s="1"/>
      <c r="H5" s="1"/>
    </row>
    <row r="6" spans="1:8" x14ac:dyDescent="0.25">
      <c r="A6" s="1" t="s">
        <v>136</v>
      </c>
      <c r="B6" t="s">
        <v>135</v>
      </c>
      <c r="E6" s="1"/>
      <c r="F6" s="1"/>
      <c r="G6" s="1"/>
      <c r="H6" s="1"/>
    </row>
    <row r="7" spans="1:8" x14ac:dyDescent="0.25">
      <c r="A7" s="1" t="s">
        <v>134</v>
      </c>
      <c r="B7" t="s">
        <v>133</v>
      </c>
      <c r="E7" s="1"/>
      <c r="F7" s="1"/>
      <c r="G7" s="1"/>
      <c r="H7" s="1"/>
    </row>
    <row r="8" spans="1:8" x14ac:dyDescent="0.25">
      <c r="A8" s="1" t="s">
        <v>132</v>
      </c>
      <c r="B8" t="s">
        <v>131</v>
      </c>
      <c r="E8" s="1"/>
      <c r="F8" s="1"/>
      <c r="G8" s="1"/>
      <c r="H8" s="1"/>
    </row>
    <row r="9" spans="1:8" x14ac:dyDescent="0.25">
      <c r="A9" s="1" t="s">
        <v>130</v>
      </c>
      <c r="B9" t="s">
        <v>129</v>
      </c>
      <c r="E9" s="1"/>
      <c r="F9" s="1"/>
      <c r="G9" s="1"/>
      <c r="H9" s="1"/>
    </row>
    <row r="10" spans="1:8" x14ac:dyDescent="0.25">
      <c r="A10" s="1" t="s">
        <v>128</v>
      </c>
      <c r="B10" t="s">
        <v>127</v>
      </c>
      <c r="E10" s="1"/>
      <c r="F10" s="1"/>
      <c r="G10" s="1"/>
      <c r="H10" s="1"/>
    </row>
    <row r="11" spans="1:8" x14ac:dyDescent="0.25">
      <c r="A11" s="1" t="s">
        <v>126</v>
      </c>
      <c r="B11" t="s">
        <v>125</v>
      </c>
      <c r="E11" s="1"/>
      <c r="F11" s="1"/>
      <c r="G11" s="1"/>
      <c r="H11" s="1"/>
    </row>
    <row r="12" spans="1:8" x14ac:dyDescent="0.25">
      <c r="A12" s="1" t="s">
        <v>124</v>
      </c>
      <c r="B12" t="s">
        <v>123</v>
      </c>
      <c r="E12" s="1"/>
      <c r="F12" s="1"/>
      <c r="G12" s="1"/>
      <c r="H12" s="1"/>
    </row>
    <row r="13" spans="1:8" x14ac:dyDescent="0.25">
      <c r="A13" s="1" t="s">
        <v>122</v>
      </c>
      <c r="B13" t="s">
        <v>121</v>
      </c>
    </row>
    <row r="14" spans="1:8" x14ac:dyDescent="0.25">
      <c r="A14" s="1" t="s">
        <v>120</v>
      </c>
      <c r="B14" t="s">
        <v>119</v>
      </c>
    </row>
    <row r="15" spans="1:8" x14ac:dyDescent="0.25">
      <c r="A15" s="1" t="s">
        <v>118</v>
      </c>
      <c r="B15" t="s">
        <v>117</v>
      </c>
    </row>
    <row r="16" spans="1:8" x14ac:dyDescent="0.25">
      <c r="A16" s="1" t="s">
        <v>116</v>
      </c>
      <c r="B16" t="s">
        <v>115</v>
      </c>
    </row>
    <row r="17" spans="1:2" x14ac:dyDescent="0.25">
      <c r="A17" s="1" t="s">
        <v>114</v>
      </c>
      <c r="B17" t="s">
        <v>113</v>
      </c>
    </row>
    <row r="18" spans="1:2" x14ac:dyDescent="0.25">
      <c r="A18" s="1" t="s">
        <v>112</v>
      </c>
      <c r="B18" t="s">
        <v>111</v>
      </c>
    </row>
    <row r="19" spans="1:2" x14ac:dyDescent="0.25">
      <c r="A19" s="1" t="s">
        <v>110</v>
      </c>
      <c r="B19" t="s">
        <v>109</v>
      </c>
    </row>
    <row r="20" spans="1:2" x14ac:dyDescent="0.25">
      <c r="A20" s="1" t="s">
        <v>108</v>
      </c>
      <c r="B20" t="s">
        <v>107</v>
      </c>
    </row>
    <row r="21" spans="1:2" x14ac:dyDescent="0.25">
      <c r="A21" s="1" t="s">
        <v>106</v>
      </c>
      <c r="B21" t="s">
        <v>105</v>
      </c>
    </row>
    <row r="22" spans="1:2" x14ac:dyDescent="0.25">
      <c r="A22" s="1" t="s">
        <v>104</v>
      </c>
      <c r="B22" t="s">
        <v>103</v>
      </c>
    </row>
    <row r="23" spans="1:2" x14ac:dyDescent="0.25">
      <c r="A23" s="1" t="s">
        <v>102</v>
      </c>
      <c r="B23" t="s">
        <v>101</v>
      </c>
    </row>
    <row r="24" spans="1:2" x14ac:dyDescent="0.25">
      <c r="A24" s="1" t="s">
        <v>100</v>
      </c>
      <c r="B24" t="s">
        <v>99</v>
      </c>
    </row>
    <row r="25" spans="1:2" x14ac:dyDescent="0.25">
      <c r="A25" s="1" t="s">
        <v>98</v>
      </c>
      <c r="B25" t="s">
        <v>97</v>
      </c>
    </row>
    <row r="26" spans="1:2" x14ac:dyDescent="0.25">
      <c r="A26" s="1" t="s">
        <v>96</v>
      </c>
      <c r="B26" t="s">
        <v>95</v>
      </c>
    </row>
    <row r="27" spans="1:2" x14ac:dyDescent="0.25">
      <c r="A27" s="1" t="s">
        <v>94</v>
      </c>
      <c r="B27" t="s">
        <v>93</v>
      </c>
    </row>
    <row r="28" spans="1:2" x14ac:dyDescent="0.25">
      <c r="A28" s="1" t="s">
        <v>171</v>
      </c>
      <c r="B28" t="s">
        <v>92</v>
      </c>
    </row>
    <row r="29" spans="1:2" x14ac:dyDescent="0.25">
      <c r="A29" s="1" t="s">
        <v>91</v>
      </c>
      <c r="B29" t="s">
        <v>90</v>
      </c>
    </row>
    <row r="30" spans="1:2" x14ac:dyDescent="0.25">
      <c r="A30" s="1" t="s">
        <v>89</v>
      </c>
      <c r="B30" t="s">
        <v>88</v>
      </c>
    </row>
    <row r="31" spans="1:2" x14ac:dyDescent="0.25">
      <c r="A31" s="1" t="s">
        <v>87</v>
      </c>
      <c r="B31" t="s">
        <v>86</v>
      </c>
    </row>
    <row r="32" spans="1:2" x14ac:dyDescent="0.25">
      <c r="A32" s="1" t="s">
        <v>85</v>
      </c>
      <c r="B32" t="s">
        <v>84</v>
      </c>
    </row>
    <row r="33" spans="1:2" x14ac:dyDescent="0.25">
      <c r="A33" s="1" t="s">
        <v>83</v>
      </c>
      <c r="B33" t="s">
        <v>82</v>
      </c>
    </row>
    <row r="34" spans="1:2" x14ac:dyDescent="0.25">
      <c r="A34" s="1" t="s">
        <v>172</v>
      </c>
      <c r="B34" t="s">
        <v>81</v>
      </c>
    </row>
    <row r="35" spans="1:2" x14ac:dyDescent="0.25">
      <c r="A35" s="1" t="s">
        <v>80</v>
      </c>
      <c r="B35" t="s">
        <v>79</v>
      </c>
    </row>
    <row r="36" spans="1:2" x14ac:dyDescent="0.25">
      <c r="A36" s="1" t="s">
        <v>78</v>
      </c>
      <c r="B36" t="s">
        <v>77</v>
      </c>
    </row>
    <row r="37" spans="1:2" x14ac:dyDescent="0.25">
      <c r="A37" s="1" t="s">
        <v>76</v>
      </c>
      <c r="B37" t="s">
        <v>75</v>
      </c>
    </row>
    <row r="38" spans="1:2" x14ac:dyDescent="0.25">
      <c r="A38" s="1" t="s">
        <v>74</v>
      </c>
      <c r="B38" t="s">
        <v>73</v>
      </c>
    </row>
    <row r="39" spans="1:2" x14ac:dyDescent="0.25">
      <c r="A39" s="1" t="s">
        <v>72</v>
      </c>
      <c r="B39" t="s">
        <v>71</v>
      </c>
    </row>
    <row r="40" spans="1:2" x14ac:dyDescent="0.25">
      <c r="A40" s="1" t="s">
        <v>70</v>
      </c>
      <c r="B40" t="s">
        <v>69</v>
      </c>
    </row>
    <row r="41" spans="1:2" x14ac:dyDescent="0.25">
      <c r="A41" s="1" t="s">
        <v>68</v>
      </c>
      <c r="B41" t="s">
        <v>67</v>
      </c>
    </row>
    <row r="42" spans="1:2" x14ac:dyDescent="0.25">
      <c r="A42" s="1" t="s">
        <v>66</v>
      </c>
      <c r="B42" t="s">
        <v>65</v>
      </c>
    </row>
    <row r="43" spans="1:2" x14ac:dyDescent="0.25">
      <c r="A43" s="1" t="s">
        <v>64</v>
      </c>
      <c r="B43" t="s">
        <v>63</v>
      </c>
    </row>
    <row r="44" spans="1:2" x14ac:dyDescent="0.25">
      <c r="A44" s="1" t="s">
        <v>62</v>
      </c>
      <c r="B44" t="s">
        <v>61</v>
      </c>
    </row>
    <row r="45" spans="1:2" x14ac:dyDescent="0.25">
      <c r="A45" s="1" t="s">
        <v>60</v>
      </c>
      <c r="B45" t="s">
        <v>59</v>
      </c>
    </row>
    <row r="46" spans="1:2" x14ac:dyDescent="0.25">
      <c r="A46" s="1" t="s">
        <v>58</v>
      </c>
      <c r="B46" t="s">
        <v>57</v>
      </c>
    </row>
    <row r="47" spans="1:2" x14ac:dyDescent="0.25">
      <c r="A47" s="1" t="s">
        <v>56</v>
      </c>
      <c r="B47" t="s">
        <v>55</v>
      </c>
    </row>
    <row r="48" spans="1:2" x14ac:dyDescent="0.25">
      <c r="A48" s="1" t="s">
        <v>54</v>
      </c>
      <c r="B48" s="1" t="s">
        <v>53</v>
      </c>
    </row>
    <row r="49" spans="1:2" x14ac:dyDescent="0.25">
      <c r="A49" s="1" t="s">
        <v>52</v>
      </c>
      <c r="B49" t="s">
        <v>51</v>
      </c>
    </row>
    <row r="50" spans="1:2" x14ac:dyDescent="0.25">
      <c r="A50" s="1" t="s">
        <v>50</v>
      </c>
      <c r="B50" t="s">
        <v>49</v>
      </c>
    </row>
    <row r="51" spans="1:2" x14ac:dyDescent="0.25">
      <c r="A51" s="1" t="s">
        <v>48</v>
      </c>
      <c r="B51" t="s">
        <v>47</v>
      </c>
    </row>
    <row r="52" spans="1:2" x14ac:dyDescent="0.25">
      <c r="A52" s="1" t="s">
        <v>46</v>
      </c>
      <c r="B52" t="s">
        <v>45</v>
      </c>
    </row>
    <row r="53" spans="1:2" x14ac:dyDescent="0.25">
      <c r="A53" s="1" t="s">
        <v>44</v>
      </c>
      <c r="B53" t="s">
        <v>43</v>
      </c>
    </row>
    <row r="54" spans="1:2" x14ac:dyDescent="0.25">
      <c r="A54" s="1" t="s">
        <v>42</v>
      </c>
      <c r="B54" t="s">
        <v>41</v>
      </c>
    </row>
    <row r="55" spans="1:2" x14ac:dyDescent="0.25">
      <c r="A55" s="1" t="s">
        <v>40</v>
      </c>
      <c r="B55" t="s">
        <v>39</v>
      </c>
    </row>
    <row r="56" spans="1:2" x14ac:dyDescent="0.25">
      <c r="A56" s="1" t="s">
        <v>38</v>
      </c>
      <c r="B56" t="s">
        <v>37</v>
      </c>
    </row>
    <row r="57" spans="1:2" x14ac:dyDescent="0.25">
      <c r="A57" s="1" t="s">
        <v>36</v>
      </c>
      <c r="B57" t="s">
        <v>35</v>
      </c>
    </row>
    <row r="58" spans="1:2" x14ac:dyDescent="0.25">
      <c r="A58" s="1" t="s">
        <v>34</v>
      </c>
      <c r="B58" t="s">
        <v>33</v>
      </c>
    </row>
    <row r="59" spans="1:2" x14ac:dyDescent="0.25">
      <c r="A59" s="1" t="s">
        <v>32</v>
      </c>
      <c r="B59" t="s">
        <v>31</v>
      </c>
    </row>
    <row r="60" spans="1:2" x14ac:dyDescent="0.25">
      <c r="A60" s="1" t="s">
        <v>30</v>
      </c>
      <c r="B60" t="s">
        <v>29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  <row r="100" spans="1:2" x14ac:dyDescent="0.25">
      <c r="A100" s="1" t="s">
        <v>251</v>
      </c>
      <c r="B100" t="s">
        <v>252</v>
      </c>
    </row>
    <row r="101" spans="1:2" x14ac:dyDescent="0.25">
      <c r="A101" s="1" t="s">
        <v>253</v>
      </c>
      <c r="B101" t="s">
        <v>254</v>
      </c>
    </row>
    <row r="102" spans="1:2" x14ac:dyDescent="0.25">
      <c r="A102" s="1" t="s">
        <v>255</v>
      </c>
      <c r="B102" t="s">
        <v>256</v>
      </c>
    </row>
    <row r="103" spans="1:2" x14ac:dyDescent="0.25">
      <c r="A103" s="1" t="s">
        <v>257</v>
      </c>
      <c r="B103" t="s">
        <v>258</v>
      </c>
    </row>
    <row r="104" spans="1:2" x14ac:dyDescent="0.25">
      <c r="A104" s="1" t="s">
        <v>259</v>
      </c>
      <c r="B104" t="s">
        <v>260</v>
      </c>
    </row>
    <row r="105" spans="1:2" x14ac:dyDescent="0.25">
      <c r="A105" s="1" t="s">
        <v>261</v>
      </c>
      <c r="B105" t="s">
        <v>262</v>
      </c>
    </row>
    <row r="106" spans="1:2" x14ac:dyDescent="0.25">
      <c r="A106" s="1" t="s">
        <v>263</v>
      </c>
      <c r="B106" t="s">
        <v>264</v>
      </c>
    </row>
    <row r="107" spans="1:2" x14ac:dyDescent="0.25">
      <c r="A107" s="1" t="s">
        <v>265</v>
      </c>
      <c r="B107" t="s">
        <v>266</v>
      </c>
    </row>
    <row r="108" spans="1:2" x14ac:dyDescent="0.25">
      <c r="A108" s="1" t="s">
        <v>267</v>
      </c>
      <c r="B108" t="s">
        <v>268</v>
      </c>
    </row>
    <row r="109" spans="1:2" x14ac:dyDescent="0.25">
      <c r="A109" s="1" t="s">
        <v>269</v>
      </c>
      <c r="B109" t="s">
        <v>270</v>
      </c>
    </row>
    <row r="110" spans="1:2" x14ac:dyDescent="0.25">
      <c r="A110" s="1" t="s">
        <v>271</v>
      </c>
      <c r="B110" t="s">
        <v>272</v>
      </c>
    </row>
    <row r="111" spans="1:2" x14ac:dyDescent="0.25">
      <c r="A111" s="1" t="s">
        <v>273</v>
      </c>
      <c r="B111" t="s">
        <v>274</v>
      </c>
    </row>
    <row r="112" spans="1:2" x14ac:dyDescent="0.25">
      <c r="A112" s="1" t="s">
        <v>275</v>
      </c>
      <c r="B112" t="s">
        <v>276</v>
      </c>
    </row>
    <row r="113" spans="1:2" x14ac:dyDescent="0.25">
      <c r="A113" s="1" t="s">
        <v>277</v>
      </c>
      <c r="B113" t="s">
        <v>278</v>
      </c>
    </row>
    <row r="114" spans="1:2" x14ac:dyDescent="0.25">
      <c r="A114" s="1" t="s">
        <v>279</v>
      </c>
      <c r="B114" t="s">
        <v>280</v>
      </c>
    </row>
    <row r="115" spans="1:2" x14ac:dyDescent="0.25">
      <c r="A115" s="1" t="s">
        <v>281</v>
      </c>
      <c r="B115" t="s">
        <v>282</v>
      </c>
    </row>
    <row r="116" spans="1:2" x14ac:dyDescent="0.25">
      <c r="A116" s="1" t="s">
        <v>283</v>
      </c>
      <c r="B116" t="s">
        <v>284</v>
      </c>
    </row>
    <row r="117" spans="1:2" x14ac:dyDescent="0.25">
      <c r="A117" s="1" t="s">
        <v>285</v>
      </c>
      <c r="B117" t="s">
        <v>286</v>
      </c>
    </row>
    <row r="118" spans="1:2" x14ac:dyDescent="0.25">
      <c r="A118" s="1" t="s">
        <v>287</v>
      </c>
      <c r="B118" t="s">
        <v>288</v>
      </c>
    </row>
    <row r="119" spans="1:2" x14ac:dyDescent="0.25">
      <c r="A119" s="1" t="s">
        <v>289</v>
      </c>
      <c r="B119" t="s">
        <v>290</v>
      </c>
    </row>
    <row r="120" spans="1:2" x14ac:dyDescent="0.25">
      <c r="A120" s="1" t="s">
        <v>291</v>
      </c>
      <c r="B120" t="s">
        <v>292</v>
      </c>
    </row>
    <row r="121" spans="1:2" x14ac:dyDescent="0.25">
      <c r="A121" s="1" t="s">
        <v>293</v>
      </c>
      <c r="B121" t="s">
        <v>294</v>
      </c>
    </row>
    <row r="122" spans="1:2" x14ac:dyDescent="0.25">
      <c r="A122" s="1" t="s">
        <v>295</v>
      </c>
      <c r="B122" t="s">
        <v>296</v>
      </c>
    </row>
    <row r="123" spans="1:2" x14ac:dyDescent="0.25">
      <c r="A123" s="1" t="s">
        <v>297</v>
      </c>
      <c r="B123" t="s">
        <v>298</v>
      </c>
    </row>
    <row r="124" spans="1:2" x14ac:dyDescent="0.25">
      <c r="A124" s="1" t="s">
        <v>299</v>
      </c>
      <c r="B124" t="s">
        <v>300</v>
      </c>
    </row>
    <row r="125" spans="1:2" x14ac:dyDescent="0.25">
      <c r="A125" s="1" t="s">
        <v>301</v>
      </c>
      <c r="B125" t="s">
        <v>302</v>
      </c>
    </row>
    <row r="126" spans="1:2" x14ac:dyDescent="0.25">
      <c r="A126" s="1" t="s">
        <v>303</v>
      </c>
      <c r="B126" t="s">
        <v>304</v>
      </c>
    </row>
    <row r="127" spans="1:2" x14ac:dyDescent="0.25">
      <c r="A127" s="1" t="s">
        <v>305</v>
      </c>
      <c r="B127" t="s">
        <v>306</v>
      </c>
    </row>
    <row r="128" spans="1:2" x14ac:dyDescent="0.25">
      <c r="A128" s="1" t="s">
        <v>401</v>
      </c>
      <c r="B128" t="s">
        <v>402</v>
      </c>
    </row>
    <row r="129" spans="1:2" x14ac:dyDescent="0.25">
      <c r="A129" s="1" t="s">
        <v>403</v>
      </c>
      <c r="B129" t="s">
        <v>404</v>
      </c>
    </row>
    <row r="130" spans="1:2" x14ac:dyDescent="0.25">
      <c r="A130" s="1" t="s">
        <v>405</v>
      </c>
      <c r="B130" t="s">
        <v>406</v>
      </c>
    </row>
    <row r="131" spans="1:2" x14ac:dyDescent="0.25">
      <c r="A131" s="1" t="s">
        <v>407</v>
      </c>
      <c r="B131" t="s">
        <v>408</v>
      </c>
    </row>
    <row r="132" spans="1:2" x14ac:dyDescent="0.25">
      <c r="A132" s="1" t="s">
        <v>409</v>
      </c>
      <c r="B132" t="s">
        <v>410</v>
      </c>
    </row>
    <row r="133" spans="1:2" x14ac:dyDescent="0.25">
      <c r="A133" s="1" t="s">
        <v>411</v>
      </c>
      <c r="B133" t="s">
        <v>412</v>
      </c>
    </row>
    <row r="134" spans="1:2" x14ac:dyDescent="0.25">
      <c r="A134" s="1" t="s">
        <v>413</v>
      </c>
      <c r="B134" t="s">
        <v>414</v>
      </c>
    </row>
    <row r="135" spans="1:2" x14ac:dyDescent="0.25">
      <c r="A135" s="1" t="s">
        <v>415</v>
      </c>
      <c r="B135" t="s">
        <v>416</v>
      </c>
    </row>
    <row r="136" spans="1:2" x14ac:dyDescent="0.25">
      <c r="A136" s="1" t="s">
        <v>425</v>
      </c>
      <c r="B136" t="s">
        <v>426</v>
      </c>
    </row>
    <row r="137" spans="1:2" x14ac:dyDescent="0.25">
      <c r="A137" s="1" t="s">
        <v>428</v>
      </c>
      <c r="B137" t="s">
        <v>429</v>
      </c>
    </row>
    <row r="138" spans="1:2" x14ac:dyDescent="0.25">
      <c r="A138" s="1" t="s">
        <v>431</v>
      </c>
      <c r="B138" t="s">
        <v>432</v>
      </c>
    </row>
    <row r="139" spans="1:2" x14ac:dyDescent="0.25">
      <c r="A139" s="1" t="s">
        <v>435</v>
      </c>
      <c r="B139" t="s">
        <v>436</v>
      </c>
    </row>
    <row r="140" spans="1:2" x14ac:dyDescent="0.25">
      <c r="A140" s="1" t="s">
        <v>437</v>
      </c>
      <c r="B140" t="s">
        <v>438</v>
      </c>
    </row>
    <row r="141" spans="1:2" x14ac:dyDescent="0.25">
      <c r="A141" s="1" t="s">
        <v>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237"/>
  <sheetViews>
    <sheetView topLeftCell="D39" workbookViewId="0">
      <selection activeCell="M46" sqref="M46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164</v>
      </c>
      <c r="K2" s="3" t="s">
        <v>166</v>
      </c>
      <c r="L2" s="3" t="s">
        <v>165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167</v>
      </c>
      <c r="R2" t="s">
        <v>18</v>
      </c>
    </row>
    <row r="3" spans="1:18" x14ac:dyDescent="0.25">
      <c r="A3" t="s">
        <v>424</v>
      </c>
      <c r="B3" t="s">
        <v>455</v>
      </c>
      <c r="C3" t="s">
        <v>1</v>
      </c>
      <c r="D3" t="s">
        <v>0</v>
      </c>
      <c r="E3" t="s">
        <v>399</v>
      </c>
      <c r="F3" t="s">
        <v>400</v>
      </c>
      <c r="G3">
        <v>2023</v>
      </c>
      <c r="H3">
        <v>2023</v>
      </c>
      <c r="I3" t="s">
        <v>91</v>
      </c>
      <c r="J3" t="s">
        <v>90</v>
      </c>
      <c r="K3" s="3">
        <v>0</v>
      </c>
      <c r="L3" s="3">
        <v>0</v>
      </c>
      <c r="M3" s="3">
        <v>80</v>
      </c>
      <c r="N3" s="3">
        <v>10.4</v>
      </c>
      <c r="O3" s="3">
        <v>0</v>
      </c>
      <c r="P3" s="3">
        <v>0</v>
      </c>
      <c r="Q3" s="3">
        <v>90.4</v>
      </c>
      <c r="R3" t="s">
        <v>1</v>
      </c>
    </row>
    <row r="4" spans="1:18" x14ac:dyDescent="0.25">
      <c r="A4" t="s">
        <v>424</v>
      </c>
      <c r="B4" t="s">
        <v>455</v>
      </c>
      <c r="C4" t="s">
        <v>1</v>
      </c>
      <c r="D4" t="s">
        <v>0</v>
      </c>
      <c r="E4" t="s">
        <v>399</v>
      </c>
      <c r="F4" t="s">
        <v>400</v>
      </c>
      <c r="G4">
        <v>2022</v>
      </c>
      <c r="H4">
        <v>2022</v>
      </c>
      <c r="I4" t="s">
        <v>265</v>
      </c>
      <c r="J4" t="s">
        <v>266</v>
      </c>
      <c r="K4" s="3">
        <v>0</v>
      </c>
      <c r="L4" s="3">
        <v>0</v>
      </c>
      <c r="M4" s="3">
        <v>25</v>
      </c>
      <c r="N4" s="3">
        <v>3.25</v>
      </c>
      <c r="O4" s="3">
        <v>0</v>
      </c>
      <c r="P4" s="3">
        <v>0</v>
      </c>
      <c r="Q4" s="3">
        <v>28.25</v>
      </c>
      <c r="R4" t="s">
        <v>1</v>
      </c>
    </row>
    <row r="5" spans="1:18" x14ac:dyDescent="0.25">
      <c r="A5" t="s">
        <v>424</v>
      </c>
      <c r="B5" t="s">
        <v>455</v>
      </c>
      <c r="C5" t="s">
        <v>1</v>
      </c>
      <c r="D5" t="s">
        <v>0</v>
      </c>
      <c r="E5" t="s">
        <v>399</v>
      </c>
      <c r="F5" t="s">
        <v>400</v>
      </c>
      <c r="G5">
        <v>2021</v>
      </c>
      <c r="H5">
        <v>2021</v>
      </c>
      <c r="I5" t="s">
        <v>265</v>
      </c>
      <c r="J5" t="s">
        <v>266</v>
      </c>
      <c r="K5" s="3">
        <v>0</v>
      </c>
      <c r="L5" s="3">
        <v>0</v>
      </c>
      <c r="M5" s="3">
        <v>12.39</v>
      </c>
      <c r="N5" s="3">
        <v>1.6107</v>
      </c>
      <c r="O5" s="3">
        <v>0</v>
      </c>
      <c r="P5" s="3">
        <v>0</v>
      </c>
      <c r="Q5" s="3">
        <v>14.0007</v>
      </c>
      <c r="R5" t="s">
        <v>1</v>
      </c>
    </row>
    <row r="6" spans="1:18" x14ac:dyDescent="0.25">
      <c r="A6" t="s">
        <v>424</v>
      </c>
      <c r="B6" t="s">
        <v>453</v>
      </c>
      <c r="C6" t="s">
        <v>1</v>
      </c>
      <c r="D6" t="s">
        <v>0</v>
      </c>
      <c r="E6" t="s">
        <v>399</v>
      </c>
      <c r="F6" t="s">
        <v>400</v>
      </c>
      <c r="G6">
        <v>2020</v>
      </c>
      <c r="H6">
        <v>2020</v>
      </c>
      <c r="I6" t="s">
        <v>91</v>
      </c>
      <c r="J6" t="s">
        <v>90</v>
      </c>
      <c r="K6" s="3">
        <v>0</v>
      </c>
      <c r="L6" s="3">
        <v>0</v>
      </c>
      <c r="M6" s="3">
        <v>20</v>
      </c>
      <c r="N6" s="3">
        <v>2.6</v>
      </c>
      <c r="O6" s="3">
        <v>0</v>
      </c>
      <c r="P6" s="3">
        <v>0</v>
      </c>
      <c r="Q6" s="3">
        <v>22.6</v>
      </c>
      <c r="R6" t="s">
        <v>1</v>
      </c>
    </row>
    <row r="7" spans="1:18" x14ac:dyDescent="0.25">
      <c r="A7" t="s">
        <v>424</v>
      </c>
      <c r="B7" t="s">
        <v>453</v>
      </c>
      <c r="C7" t="s">
        <v>1</v>
      </c>
      <c r="D7" t="s">
        <v>0</v>
      </c>
      <c r="E7" t="s">
        <v>399</v>
      </c>
      <c r="F7" t="s">
        <v>400</v>
      </c>
      <c r="G7">
        <v>2019</v>
      </c>
      <c r="H7">
        <v>2019</v>
      </c>
      <c r="I7" t="s">
        <v>91</v>
      </c>
      <c r="J7" t="s">
        <v>90</v>
      </c>
      <c r="K7" s="3">
        <v>0</v>
      </c>
      <c r="L7" s="3">
        <v>0</v>
      </c>
      <c r="M7" s="3">
        <v>25</v>
      </c>
      <c r="N7" s="3">
        <v>3.25</v>
      </c>
      <c r="O7" s="3">
        <v>0</v>
      </c>
      <c r="P7" s="3">
        <v>0</v>
      </c>
      <c r="Q7" s="3">
        <v>28.25</v>
      </c>
      <c r="R7" t="s">
        <v>1</v>
      </c>
    </row>
    <row r="8" spans="1:18" x14ac:dyDescent="0.25">
      <c r="A8" t="s">
        <v>424</v>
      </c>
      <c r="B8" t="s">
        <v>453</v>
      </c>
      <c r="C8" t="s">
        <v>1</v>
      </c>
      <c r="D8" t="s">
        <v>0</v>
      </c>
      <c r="E8" t="s">
        <v>399</v>
      </c>
      <c r="F8" t="s">
        <v>400</v>
      </c>
      <c r="G8">
        <v>2018</v>
      </c>
      <c r="H8">
        <v>2018</v>
      </c>
      <c r="I8" t="s">
        <v>38</v>
      </c>
      <c r="J8" t="s">
        <v>37</v>
      </c>
      <c r="K8" s="3">
        <v>0</v>
      </c>
      <c r="L8" s="3">
        <v>0</v>
      </c>
      <c r="M8" s="3">
        <v>300</v>
      </c>
      <c r="N8" s="3">
        <v>39</v>
      </c>
      <c r="O8" s="3">
        <v>0</v>
      </c>
      <c r="P8" s="3">
        <v>0</v>
      </c>
      <c r="Q8" s="3">
        <v>339</v>
      </c>
      <c r="R8" t="s">
        <v>1</v>
      </c>
    </row>
    <row r="9" spans="1:18" x14ac:dyDescent="0.25">
      <c r="A9" t="s">
        <v>424</v>
      </c>
      <c r="B9" t="s">
        <v>453</v>
      </c>
      <c r="C9" t="s">
        <v>1</v>
      </c>
      <c r="D9" t="s">
        <v>0</v>
      </c>
      <c r="E9" t="s">
        <v>399</v>
      </c>
      <c r="F9" t="s">
        <v>400</v>
      </c>
      <c r="G9">
        <v>2017</v>
      </c>
      <c r="H9">
        <v>2017</v>
      </c>
      <c r="I9" t="s">
        <v>38</v>
      </c>
      <c r="J9" t="s">
        <v>37</v>
      </c>
      <c r="K9" s="3">
        <v>0</v>
      </c>
      <c r="L9" s="3">
        <v>0</v>
      </c>
      <c r="M9" s="3">
        <v>127</v>
      </c>
      <c r="N9" s="3">
        <v>16.510000000000002</v>
      </c>
      <c r="O9" s="3">
        <v>0</v>
      </c>
      <c r="P9" s="3">
        <v>0</v>
      </c>
      <c r="Q9" s="3">
        <v>143.51</v>
      </c>
      <c r="R9" t="s">
        <v>1</v>
      </c>
    </row>
    <row r="10" spans="1:18" x14ac:dyDescent="0.25">
      <c r="A10" t="s">
        <v>424</v>
      </c>
      <c r="B10" t="s">
        <v>452</v>
      </c>
      <c r="C10" t="s">
        <v>1</v>
      </c>
      <c r="D10" t="s">
        <v>0</v>
      </c>
      <c r="E10" t="s">
        <v>399</v>
      </c>
      <c r="F10" t="s">
        <v>400</v>
      </c>
      <c r="G10">
        <v>2016</v>
      </c>
      <c r="H10">
        <v>2016</v>
      </c>
      <c r="I10" t="s">
        <v>263</v>
      </c>
      <c r="J10" t="s">
        <v>264</v>
      </c>
      <c r="K10" s="3">
        <v>0</v>
      </c>
      <c r="L10" s="3">
        <v>0</v>
      </c>
      <c r="M10" s="3">
        <v>80</v>
      </c>
      <c r="N10" s="3">
        <v>10.4</v>
      </c>
      <c r="O10" s="3">
        <v>0</v>
      </c>
      <c r="P10" s="3">
        <v>0</v>
      </c>
      <c r="Q10" s="3">
        <v>90.4</v>
      </c>
      <c r="R10" t="s">
        <v>1</v>
      </c>
    </row>
    <row r="11" spans="1:18" x14ac:dyDescent="0.25">
      <c r="A11" t="s">
        <v>424</v>
      </c>
      <c r="B11" t="s">
        <v>452</v>
      </c>
      <c r="C11" t="s">
        <v>1</v>
      </c>
      <c r="D11" t="s">
        <v>0</v>
      </c>
      <c r="E11" t="s">
        <v>399</v>
      </c>
      <c r="F11" t="s">
        <v>400</v>
      </c>
      <c r="G11">
        <v>2015</v>
      </c>
      <c r="H11">
        <v>2015</v>
      </c>
      <c r="I11" t="s">
        <v>263</v>
      </c>
      <c r="J11" t="s">
        <v>264</v>
      </c>
      <c r="K11" s="3">
        <v>0</v>
      </c>
      <c r="L11" s="3">
        <v>0</v>
      </c>
      <c r="M11" s="3">
        <v>12</v>
      </c>
      <c r="N11" s="3">
        <v>1.56</v>
      </c>
      <c r="O11" s="3">
        <v>0</v>
      </c>
      <c r="P11" s="3">
        <v>0</v>
      </c>
      <c r="Q11" s="3">
        <v>13.56</v>
      </c>
      <c r="R11" t="s">
        <v>1</v>
      </c>
    </row>
    <row r="12" spans="1:18" x14ac:dyDescent="0.25">
      <c r="A12" t="s">
        <v>424</v>
      </c>
      <c r="B12" t="s">
        <v>452</v>
      </c>
      <c r="C12" t="s">
        <v>1</v>
      </c>
      <c r="D12" t="s">
        <v>0</v>
      </c>
      <c r="E12" t="s">
        <v>399</v>
      </c>
      <c r="F12" t="s">
        <v>400</v>
      </c>
      <c r="G12">
        <v>2014</v>
      </c>
      <c r="H12">
        <v>2014</v>
      </c>
      <c r="I12" t="s">
        <v>58</v>
      </c>
      <c r="J12" t="s">
        <v>57</v>
      </c>
      <c r="K12" s="3">
        <v>0</v>
      </c>
      <c r="L12" s="3">
        <v>0</v>
      </c>
      <c r="M12" s="3">
        <v>330</v>
      </c>
      <c r="N12" s="3">
        <v>42.9</v>
      </c>
      <c r="O12" s="3">
        <v>0</v>
      </c>
      <c r="P12" s="3">
        <v>0</v>
      </c>
      <c r="Q12" s="3">
        <v>372.9</v>
      </c>
      <c r="R12" t="s">
        <v>1</v>
      </c>
    </row>
    <row r="13" spans="1:18" x14ac:dyDescent="0.25">
      <c r="A13" t="s">
        <v>424</v>
      </c>
      <c r="B13" t="s">
        <v>452</v>
      </c>
      <c r="C13" t="s">
        <v>1</v>
      </c>
      <c r="D13" t="s">
        <v>0</v>
      </c>
      <c r="E13" t="s">
        <v>399</v>
      </c>
      <c r="F13" t="s">
        <v>400</v>
      </c>
      <c r="G13">
        <v>2013</v>
      </c>
      <c r="H13">
        <v>2013</v>
      </c>
      <c r="I13" t="s">
        <v>58</v>
      </c>
      <c r="J13" t="s">
        <v>57</v>
      </c>
      <c r="K13" s="3">
        <v>0</v>
      </c>
      <c r="L13" s="3">
        <v>0</v>
      </c>
      <c r="M13" s="3">
        <v>250</v>
      </c>
      <c r="N13" s="3">
        <v>32.5</v>
      </c>
      <c r="O13" s="3">
        <v>0</v>
      </c>
      <c r="P13" s="3">
        <v>0</v>
      </c>
      <c r="Q13" s="3">
        <v>282.5</v>
      </c>
      <c r="R13" t="s">
        <v>1</v>
      </c>
    </row>
    <row r="14" spans="1:18" x14ac:dyDescent="0.25">
      <c r="A14" t="s">
        <v>424</v>
      </c>
      <c r="B14" t="s">
        <v>452</v>
      </c>
      <c r="C14" t="s">
        <v>1</v>
      </c>
      <c r="D14" t="s">
        <v>0</v>
      </c>
      <c r="E14" t="s">
        <v>399</v>
      </c>
      <c r="F14" t="s">
        <v>400</v>
      </c>
      <c r="G14">
        <v>2012</v>
      </c>
      <c r="H14">
        <v>2012</v>
      </c>
      <c r="I14" t="s">
        <v>172</v>
      </c>
      <c r="J14" t="s">
        <v>81</v>
      </c>
      <c r="K14" s="3">
        <v>0</v>
      </c>
      <c r="L14" s="3">
        <v>0</v>
      </c>
      <c r="M14" s="3">
        <v>35</v>
      </c>
      <c r="N14" s="3">
        <v>4.55</v>
      </c>
      <c r="O14" s="3">
        <v>0</v>
      </c>
      <c r="P14" s="3">
        <v>0</v>
      </c>
      <c r="Q14" s="3">
        <v>39.549999999999997</v>
      </c>
      <c r="R14" t="s">
        <v>1</v>
      </c>
    </row>
    <row r="15" spans="1:18" x14ac:dyDescent="0.25">
      <c r="A15" t="s">
        <v>424</v>
      </c>
      <c r="B15" t="s">
        <v>451</v>
      </c>
      <c r="C15" t="s">
        <v>1</v>
      </c>
      <c r="D15" t="s">
        <v>0</v>
      </c>
      <c r="E15" t="s">
        <v>399</v>
      </c>
      <c r="F15" t="s">
        <v>400</v>
      </c>
      <c r="G15">
        <v>2011</v>
      </c>
      <c r="H15">
        <v>2011</v>
      </c>
      <c r="I15" t="s">
        <v>54</v>
      </c>
      <c r="J15" t="s">
        <v>53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t="s">
        <v>1</v>
      </c>
    </row>
    <row r="16" spans="1:18" x14ac:dyDescent="0.25">
      <c r="A16" t="s">
        <v>424</v>
      </c>
      <c r="B16" t="s">
        <v>451</v>
      </c>
      <c r="C16" t="s">
        <v>1</v>
      </c>
      <c r="D16" t="s">
        <v>0</v>
      </c>
      <c r="E16" t="s">
        <v>399</v>
      </c>
      <c r="F16" t="s">
        <v>400</v>
      </c>
      <c r="G16">
        <v>2010</v>
      </c>
      <c r="H16">
        <v>2010</v>
      </c>
      <c r="I16" t="s">
        <v>91</v>
      </c>
      <c r="J16" t="s">
        <v>90</v>
      </c>
      <c r="K16" s="3">
        <v>0</v>
      </c>
      <c r="L16" s="3">
        <v>0</v>
      </c>
      <c r="M16" s="3">
        <v>30</v>
      </c>
      <c r="N16" s="3">
        <v>3.9000000000000004</v>
      </c>
      <c r="O16" s="3">
        <v>0</v>
      </c>
      <c r="P16" s="3">
        <v>0</v>
      </c>
      <c r="Q16" s="3">
        <v>33.9</v>
      </c>
      <c r="R16" t="s">
        <v>1</v>
      </c>
    </row>
    <row r="17" spans="1:18" x14ac:dyDescent="0.25">
      <c r="A17" t="s">
        <v>424</v>
      </c>
      <c r="B17" t="s">
        <v>451</v>
      </c>
      <c r="C17" t="s">
        <v>1</v>
      </c>
      <c r="D17" t="s">
        <v>0</v>
      </c>
      <c r="E17" t="s">
        <v>399</v>
      </c>
      <c r="F17" t="s">
        <v>400</v>
      </c>
      <c r="G17">
        <v>2009</v>
      </c>
      <c r="H17">
        <v>2009</v>
      </c>
      <c r="I17" t="s">
        <v>263</v>
      </c>
      <c r="J17" t="s">
        <v>264</v>
      </c>
      <c r="K17" s="3">
        <v>0</v>
      </c>
      <c r="L17" s="3">
        <v>0</v>
      </c>
      <c r="M17" s="3">
        <v>68</v>
      </c>
      <c r="N17" s="3">
        <v>8.84</v>
      </c>
      <c r="O17" s="3">
        <v>0</v>
      </c>
      <c r="P17" s="3">
        <v>0</v>
      </c>
      <c r="Q17" s="3">
        <v>76.84</v>
      </c>
      <c r="R17" t="s">
        <v>1</v>
      </c>
    </row>
    <row r="18" spans="1:18" x14ac:dyDescent="0.25">
      <c r="A18" t="s">
        <v>424</v>
      </c>
      <c r="B18" t="s">
        <v>451</v>
      </c>
      <c r="C18" t="s">
        <v>1</v>
      </c>
      <c r="D18" t="s">
        <v>0</v>
      </c>
      <c r="E18" t="s">
        <v>399</v>
      </c>
      <c r="F18" t="s">
        <v>400</v>
      </c>
      <c r="G18">
        <v>2008</v>
      </c>
      <c r="H18">
        <v>2008</v>
      </c>
      <c r="I18" t="s">
        <v>263</v>
      </c>
      <c r="J18" t="s">
        <v>264</v>
      </c>
      <c r="K18" s="3">
        <v>0</v>
      </c>
      <c r="L18" s="3">
        <v>0</v>
      </c>
      <c r="M18" s="3">
        <v>30</v>
      </c>
      <c r="N18" s="3">
        <v>3.9000000000000004</v>
      </c>
      <c r="O18" s="3">
        <v>0</v>
      </c>
      <c r="P18" s="3">
        <v>0</v>
      </c>
      <c r="Q18" s="3">
        <v>33.9</v>
      </c>
      <c r="R18" t="s">
        <v>1</v>
      </c>
    </row>
    <row r="19" spans="1:18" x14ac:dyDescent="0.25">
      <c r="A19" t="s">
        <v>424</v>
      </c>
      <c r="B19" t="s">
        <v>451</v>
      </c>
      <c r="C19" t="s">
        <v>1</v>
      </c>
      <c r="D19" t="s">
        <v>0</v>
      </c>
      <c r="E19" t="s">
        <v>399</v>
      </c>
      <c r="F19" t="s">
        <v>400</v>
      </c>
      <c r="G19">
        <v>2007</v>
      </c>
      <c r="H19">
        <v>2007</v>
      </c>
      <c r="I19" t="s">
        <v>78</v>
      </c>
      <c r="J19" t="s">
        <v>77</v>
      </c>
      <c r="K19" s="3">
        <v>0</v>
      </c>
      <c r="L19" s="3">
        <v>0</v>
      </c>
      <c r="M19" s="3">
        <v>20</v>
      </c>
      <c r="N19" s="3">
        <v>2.6</v>
      </c>
      <c r="O19" s="3">
        <v>0</v>
      </c>
      <c r="P19" s="3">
        <v>0</v>
      </c>
      <c r="Q19" s="3">
        <v>22.6</v>
      </c>
      <c r="R19" t="s">
        <v>1</v>
      </c>
    </row>
    <row r="20" spans="1:18" x14ac:dyDescent="0.25">
      <c r="A20" t="s">
        <v>424</v>
      </c>
      <c r="B20" t="s">
        <v>450</v>
      </c>
      <c r="C20" t="s">
        <v>1</v>
      </c>
      <c r="D20" t="s">
        <v>0</v>
      </c>
      <c r="E20" t="s">
        <v>399</v>
      </c>
      <c r="F20" t="s">
        <v>400</v>
      </c>
      <c r="G20">
        <v>2006</v>
      </c>
      <c r="H20">
        <v>2006</v>
      </c>
      <c r="I20" t="s">
        <v>233</v>
      </c>
      <c r="J20" t="s">
        <v>234</v>
      </c>
      <c r="K20" s="3">
        <v>0</v>
      </c>
      <c r="L20" s="3">
        <v>0</v>
      </c>
      <c r="M20" s="3">
        <v>60</v>
      </c>
      <c r="N20" s="3">
        <v>7.8000000000000007</v>
      </c>
      <c r="O20" s="3">
        <v>0</v>
      </c>
      <c r="P20" s="3">
        <v>0</v>
      </c>
      <c r="Q20" s="3">
        <v>67.8</v>
      </c>
      <c r="R20" t="s">
        <v>1</v>
      </c>
    </row>
    <row r="21" spans="1:18" x14ac:dyDescent="0.25">
      <c r="A21" t="s">
        <v>424</v>
      </c>
      <c r="B21" t="s">
        <v>450</v>
      </c>
      <c r="C21" t="s">
        <v>1</v>
      </c>
      <c r="D21" t="s">
        <v>0</v>
      </c>
      <c r="E21" t="s">
        <v>399</v>
      </c>
      <c r="F21" t="s">
        <v>400</v>
      </c>
      <c r="G21">
        <v>2005</v>
      </c>
      <c r="H21">
        <v>2005</v>
      </c>
      <c r="I21" t="s">
        <v>106</v>
      </c>
      <c r="J21" t="s">
        <v>105</v>
      </c>
      <c r="K21" s="3">
        <v>0</v>
      </c>
      <c r="L21" s="3">
        <v>0</v>
      </c>
      <c r="M21" s="3">
        <v>5</v>
      </c>
      <c r="N21" s="3">
        <v>0.65</v>
      </c>
      <c r="O21" s="3">
        <v>0</v>
      </c>
      <c r="P21" s="3">
        <v>0</v>
      </c>
      <c r="Q21" s="3">
        <v>5.65</v>
      </c>
      <c r="R21" t="s">
        <v>1</v>
      </c>
    </row>
    <row r="22" spans="1:18" x14ac:dyDescent="0.25">
      <c r="A22" t="s">
        <v>424</v>
      </c>
      <c r="B22" t="s">
        <v>450</v>
      </c>
      <c r="C22" t="s">
        <v>1</v>
      </c>
      <c r="D22" t="s">
        <v>0</v>
      </c>
      <c r="E22" t="s">
        <v>399</v>
      </c>
      <c r="F22" t="s">
        <v>400</v>
      </c>
      <c r="G22">
        <v>2004</v>
      </c>
      <c r="H22">
        <v>2004</v>
      </c>
      <c r="I22" t="s">
        <v>106</v>
      </c>
      <c r="J22" t="s">
        <v>105</v>
      </c>
      <c r="K22" s="3">
        <v>0</v>
      </c>
      <c r="L22" s="3">
        <v>0</v>
      </c>
      <c r="M22" s="3">
        <v>53.1</v>
      </c>
      <c r="N22" s="3">
        <v>6.9030000000000005</v>
      </c>
      <c r="O22" s="3">
        <v>0</v>
      </c>
      <c r="P22" s="3">
        <v>0</v>
      </c>
      <c r="Q22" s="3">
        <v>60.003</v>
      </c>
      <c r="R22" t="s">
        <v>1</v>
      </c>
    </row>
    <row r="23" spans="1:18" x14ac:dyDescent="0.25">
      <c r="A23" t="s">
        <v>424</v>
      </c>
      <c r="B23" t="s">
        <v>450</v>
      </c>
      <c r="C23" t="s">
        <v>1</v>
      </c>
      <c r="D23" t="s">
        <v>0</v>
      </c>
      <c r="E23" t="s">
        <v>399</v>
      </c>
      <c r="F23" t="s">
        <v>400</v>
      </c>
      <c r="G23">
        <v>2003</v>
      </c>
      <c r="H23">
        <v>2003</v>
      </c>
      <c r="I23" t="s">
        <v>106</v>
      </c>
      <c r="J23" t="s">
        <v>105</v>
      </c>
      <c r="K23" s="3">
        <v>0</v>
      </c>
      <c r="L23" s="3">
        <v>0</v>
      </c>
      <c r="M23" s="3">
        <v>45.12</v>
      </c>
      <c r="N23" s="3">
        <v>5.8655999999999997</v>
      </c>
      <c r="O23" s="3">
        <v>0</v>
      </c>
      <c r="P23" s="3">
        <v>0</v>
      </c>
      <c r="Q23" s="3">
        <v>50.985599999999998</v>
      </c>
      <c r="R23" t="s">
        <v>1</v>
      </c>
    </row>
    <row r="24" spans="1:18" x14ac:dyDescent="0.25">
      <c r="A24" t="s">
        <v>424</v>
      </c>
      <c r="B24" s="1" t="s">
        <v>449</v>
      </c>
      <c r="C24" t="s">
        <v>1</v>
      </c>
      <c r="D24" t="s">
        <v>0</v>
      </c>
      <c r="E24" t="s">
        <v>399</v>
      </c>
      <c r="F24" t="s">
        <v>400</v>
      </c>
      <c r="G24">
        <v>2002</v>
      </c>
      <c r="H24">
        <v>2002</v>
      </c>
      <c r="I24" t="s">
        <v>58</v>
      </c>
      <c r="J24" t="s">
        <v>57</v>
      </c>
      <c r="K24" s="3">
        <v>0</v>
      </c>
      <c r="L24" s="3">
        <v>0</v>
      </c>
      <c r="M24" s="3">
        <v>48</v>
      </c>
      <c r="N24" s="3">
        <v>6.24</v>
      </c>
      <c r="O24" s="3">
        <v>0</v>
      </c>
      <c r="P24" s="3">
        <v>0</v>
      </c>
      <c r="Q24" s="3">
        <v>54.24</v>
      </c>
      <c r="R24" t="s">
        <v>1</v>
      </c>
    </row>
    <row r="25" spans="1:18" x14ac:dyDescent="0.25">
      <c r="A25" t="s">
        <v>424</v>
      </c>
      <c r="B25" s="1" t="s">
        <v>449</v>
      </c>
      <c r="C25" t="s">
        <v>1</v>
      </c>
      <c r="D25" t="s">
        <v>0</v>
      </c>
      <c r="E25" t="s">
        <v>399</v>
      </c>
      <c r="F25" t="s">
        <v>400</v>
      </c>
      <c r="G25">
        <v>2001</v>
      </c>
      <c r="H25">
        <v>2001</v>
      </c>
      <c r="I25" t="s">
        <v>279</v>
      </c>
      <c r="J25" t="s">
        <v>280</v>
      </c>
      <c r="K25" s="3">
        <v>0</v>
      </c>
      <c r="L25" s="3">
        <v>0</v>
      </c>
      <c r="M25" s="3">
        <v>95</v>
      </c>
      <c r="N25" s="3">
        <v>12.35</v>
      </c>
      <c r="O25" s="3">
        <v>0</v>
      </c>
      <c r="P25" s="3">
        <v>0</v>
      </c>
      <c r="Q25" s="3">
        <v>107.35</v>
      </c>
      <c r="R25" t="s">
        <v>1</v>
      </c>
    </row>
    <row r="26" spans="1:18" x14ac:dyDescent="0.25">
      <c r="A26" t="s">
        <v>424</v>
      </c>
      <c r="B26" s="1" t="s">
        <v>449</v>
      </c>
      <c r="C26" t="s">
        <v>1</v>
      </c>
      <c r="D26" t="s">
        <v>0</v>
      </c>
      <c r="E26" t="s">
        <v>399</v>
      </c>
      <c r="F26" t="s">
        <v>400</v>
      </c>
      <c r="G26">
        <v>2000</v>
      </c>
      <c r="H26">
        <v>2000</v>
      </c>
      <c r="I26" t="s">
        <v>85</v>
      </c>
      <c r="J26" t="s">
        <v>84</v>
      </c>
      <c r="K26" s="3">
        <v>0</v>
      </c>
      <c r="L26" s="3">
        <v>0</v>
      </c>
      <c r="M26" s="3">
        <v>240</v>
      </c>
      <c r="N26" s="3">
        <v>31.200000000000003</v>
      </c>
      <c r="O26" s="3">
        <v>0</v>
      </c>
      <c r="P26" s="3">
        <v>0</v>
      </c>
      <c r="Q26" s="3">
        <v>271.2</v>
      </c>
      <c r="R26" t="s">
        <v>1</v>
      </c>
    </row>
    <row r="27" spans="1:18" x14ac:dyDescent="0.25">
      <c r="A27" t="s">
        <v>424</v>
      </c>
      <c r="B27" s="1" t="s">
        <v>449</v>
      </c>
      <c r="C27" t="s">
        <v>1</v>
      </c>
      <c r="D27" t="s">
        <v>0</v>
      </c>
      <c r="E27" t="s">
        <v>399</v>
      </c>
      <c r="F27" t="s">
        <v>400</v>
      </c>
      <c r="G27">
        <v>1999</v>
      </c>
      <c r="H27">
        <v>1999</v>
      </c>
      <c r="I27" t="s">
        <v>199</v>
      </c>
      <c r="J27" t="s">
        <v>200</v>
      </c>
      <c r="K27" s="3">
        <v>0</v>
      </c>
      <c r="L27" s="3">
        <v>0</v>
      </c>
      <c r="M27" s="3">
        <v>12.39</v>
      </c>
      <c r="N27" s="3">
        <v>1.6107</v>
      </c>
      <c r="O27" s="3">
        <v>0</v>
      </c>
      <c r="P27" s="3">
        <v>0</v>
      </c>
      <c r="Q27" s="3">
        <v>14.0007</v>
      </c>
      <c r="R27" t="s">
        <v>1</v>
      </c>
    </row>
    <row r="28" spans="1:18" x14ac:dyDescent="0.25">
      <c r="A28" t="s">
        <v>424</v>
      </c>
      <c r="B28" s="1" t="s">
        <v>449</v>
      </c>
      <c r="C28" t="s">
        <v>1</v>
      </c>
      <c r="D28" t="s">
        <v>0</v>
      </c>
      <c r="E28" t="s">
        <v>399</v>
      </c>
      <c r="F28" t="s">
        <v>400</v>
      </c>
      <c r="G28">
        <v>1998</v>
      </c>
      <c r="H28">
        <v>1998</v>
      </c>
      <c r="I28" t="s">
        <v>193</v>
      </c>
      <c r="J28" t="s">
        <v>194</v>
      </c>
      <c r="K28" s="3">
        <v>0</v>
      </c>
      <c r="L28" s="3">
        <v>0</v>
      </c>
      <c r="M28" s="3">
        <v>35</v>
      </c>
      <c r="N28" s="3">
        <v>4.55</v>
      </c>
      <c r="O28" s="3">
        <v>0</v>
      </c>
      <c r="P28" s="3">
        <v>0</v>
      </c>
      <c r="Q28" s="3">
        <v>39.549999999999997</v>
      </c>
      <c r="R28" t="s">
        <v>1</v>
      </c>
    </row>
    <row r="29" spans="1:18" x14ac:dyDescent="0.25">
      <c r="A29" t="s">
        <v>424</v>
      </c>
      <c r="B29" s="1" t="s">
        <v>449</v>
      </c>
      <c r="C29" t="s">
        <v>1</v>
      </c>
      <c r="D29" t="s">
        <v>0</v>
      </c>
      <c r="E29" t="s">
        <v>399</v>
      </c>
      <c r="F29" t="s">
        <v>400</v>
      </c>
      <c r="G29">
        <v>1997</v>
      </c>
      <c r="H29">
        <v>1997</v>
      </c>
      <c r="I29" t="s">
        <v>34</v>
      </c>
      <c r="J29" t="s">
        <v>33</v>
      </c>
      <c r="K29" s="3">
        <v>0</v>
      </c>
      <c r="L29" s="3">
        <v>0</v>
      </c>
      <c r="M29" s="3">
        <v>53.12</v>
      </c>
      <c r="N29" s="3">
        <v>6.9055999999999997</v>
      </c>
      <c r="O29" s="3">
        <v>0</v>
      </c>
      <c r="P29" s="3">
        <v>0</v>
      </c>
      <c r="Q29" s="3">
        <v>60.025599999999997</v>
      </c>
      <c r="R29" t="s">
        <v>1</v>
      </c>
    </row>
    <row r="30" spans="1:18" x14ac:dyDescent="0.25">
      <c r="A30" t="s">
        <v>424</v>
      </c>
      <c r="B30" s="1" t="s">
        <v>449</v>
      </c>
      <c r="C30" t="s">
        <v>1</v>
      </c>
      <c r="D30" t="s">
        <v>0</v>
      </c>
      <c r="E30" t="s">
        <v>399</v>
      </c>
      <c r="F30" t="s">
        <v>400</v>
      </c>
      <c r="G30">
        <v>1996</v>
      </c>
      <c r="H30">
        <v>1996</v>
      </c>
      <c r="I30" t="s">
        <v>106</v>
      </c>
      <c r="J30" t="s">
        <v>105</v>
      </c>
      <c r="K30" s="3">
        <v>0</v>
      </c>
      <c r="L30" s="3">
        <v>0</v>
      </c>
      <c r="M30" s="3">
        <v>320</v>
      </c>
      <c r="N30" s="3">
        <v>41.6</v>
      </c>
      <c r="O30" s="3">
        <v>0</v>
      </c>
      <c r="P30" s="3">
        <v>0</v>
      </c>
      <c r="Q30" s="3">
        <v>361.6</v>
      </c>
      <c r="R30" t="s">
        <v>1</v>
      </c>
    </row>
    <row r="31" spans="1:18" x14ac:dyDescent="0.25">
      <c r="A31" t="s">
        <v>424</v>
      </c>
      <c r="B31" t="s">
        <v>448</v>
      </c>
      <c r="C31" t="s">
        <v>1</v>
      </c>
      <c r="D31" t="s">
        <v>0</v>
      </c>
      <c r="E31" t="s">
        <v>399</v>
      </c>
      <c r="F31" t="s">
        <v>400</v>
      </c>
      <c r="G31">
        <v>1995</v>
      </c>
      <c r="H31">
        <v>1995</v>
      </c>
      <c r="I31" t="s">
        <v>91</v>
      </c>
      <c r="J31" t="s">
        <v>90</v>
      </c>
      <c r="K31" s="3">
        <v>0</v>
      </c>
      <c r="L31" s="3">
        <v>0</v>
      </c>
      <c r="M31" s="3">
        <v>40</v>
      </c>
      <c r="N31" s="3">
        <v>5.2</v>
      </c>
      <c r="O31" s="3">
        <v>0</v>
      </c>
      <c r="P31" s="3">
        <v>0</v>
      </c>
      <c r="Q31" s="3">
        <v>45.2</v>
      </c>
      <c r="R31" t="s">
        <v>1</v>
      </c>
    </row>
    <row r="32" spans="1:18" x14ac:dyDescent="0.25">
      <c r="A32" t="s">
        <v>424</v>
      </c>
      <c r="B32" t="s">
        <v>448</v>
      </c>
      <c r="C32" t="s">
        <v>1</v>
      </c>
      <c r="D32" t="s">
        <v>0</v>
      </c>
      <c r="E32" t="s">
        <v>399</v>
      </c>
      <c r="F32" t="s">
        <v>400</v>
      </c>
      <c r="G32">
        <v>1994</v>
      </c>
      <c r="H32">
        <v>1994</v>
      </c>
      <c r="I32" t="s">
        <v>142</v>
      </c>
      <c r="J32" t="s">
        <v>141</v>
      </c>
      <c r="K32" s="3">
        <v>0</v>
      </c>
      <c r="L32" s="3">
        <v>0</v>
      </c>
      <c r="M32" s="3">
        <v>138</v>
      </c>
      <c r="N32" s="3">
        <v>17.940000000000001</v>
      </c>
      <c r="O32" s="3">
        <v>0</v>
      </c>
      <c r="P32" s="3">
        <v>0</v>
      </c>
      <c r="Q32" s="3">
        <v>155.94</v>
      </c>
      <c r="R32" t="s">
        <v>1</v>
      </c>
    </row>
    <row r="33" spans="1:18" x14ac:dyDescent="0.25">
      <c r="A33" t="s">
        <v>424</v>
      </c>
      <c r="B33" t="s">
        <v>448</v>
      </c>
      <c r="C33" t="s">
        <v>1</v>
      </c>
      <c r="D33" t="s">
        <v>0</v>
      </c>
      <c r="E33" t="s">
        <v>399</v>
      </c>
      <c r="F33" t="s">
        <v>400</v>
      </c>
      <c r="G33">
        <v>1993</v>
      </c>
      <c r="H33">
        <v>1993</v>
      </c>
      <c r="I33" t="s">
        <v>78</v>
      </c>
      <c r="J33" t="s">
        <v>77</v>
      </c>
      <c r="K33" s="3">
        <v>0</v>
      </c>
      <c r="L33" s="3">
        <v>0</v>
      </c>
      <c r="M33" s="3">
        <v>40</v>
      </c>
      <c r="N33" s="3">
        <v>5.2</v>
      </c>
      <c r="O33" s="3">
        <v>0</v>
      </c>
      <c r="P33" s="3">
        <v>0</v>
      </c>
      <c r="Q33" s="3">
        <v>45.2</v>
      </c>
      <c r="R33" t="s">
        <v>1</v>
      </c>
    </row>
    <row r="34" spans="1:18" x14ac:dyDescent="0.25">
      <c r="A34" t="s">
        <v>424</v>
      </c>
      <c r="B34" t="s">
        <v>448</v>
      </c>
      <c r="C34" t="s">
        <v>1</v>
      </c>
      <c r="D34" t="s">
        <v>0</v>
      </c>
      <c r="E34" t="s">
        <v>399</v>
      </c>
      <c r="F34" t="s">
        <v>400</v>
      </c>
      <c r="G34">
        <v>1992</v>
      </c>
      <c r="H34">
        <v>1992</v>
      </c>
      <c r="I34" t="s">
        <v>94</v>
      </c>
      <c r="J34" t="s">
        <v>93</v>
      </c>
      <c r="K34" s="3">
        <v>0</v>
      </c>
      <c r="L34" s="3">
        <v>0</v>
      </c>
      <c r="M34" s="3">
        <v>277</v>
      </c>
      <c r="N34" s="3">
        <v>36.01</v>
      </c>
      <c r="O34" s="3">
        <v>0</v>
      </c>
      <c r="P34" s="3">
        <v>0</v>
      </c>
      <c r="Q34" s="3">
        <v>313.01</v>
      </c>
      <c r="R34" t="s">
        <v>1</v>
      </c>
    </row>
    <row r="35" spans="1:18" x14ac:dyDescent="0.25">
      <c r="A35" t="s">
        <v>424</v>
      </c>
      <c r="B35" t="s">
        <v>448</v>
      </c>
      <c r="C35" t="s">
        <v>1</v>
      </c>
      <c r="D35" t="s">
        <v>0</v>
      </c>
      <c r="E35" t="s">
        <v>399</v>
      </c>
      <c r="F35" t="s">
        <v>400</v>
      </c>
      <c r="G35">
        <v>1991</v>
      </c>
      <c r="H35">
        <v>1991</v>
      </c>
      <c r="I35" t="s">
        <v>58</v>
      </c>
      <c r="J35" t="s">
        <v>57</v>
      </c>
      <c r="K35" s="3">
        <v>0</v>
      </c>
      <c r="L35" s="3">
        <v>0</v>
      </c>
      <c r="M35" s="3">
        <v>115</v>
      </c>
      <c r="N35" s="3">
        <v>14.950000000000001</v>
      </c>
      <c r="O35" s="3">
        <v>0</v>
      </c>
      <c r="P35" s="3">
        <v>0</v>
      </c>
      <c r="Q35" s="3">
        <v>129.94999999999999</v>
      </c>
      <c r="R35" t="s">
        <v>1</v>
      </c>
    </row>
    <row r="36" spans="1:18" x14ac:dyDescent="0.25">
      <c r="A36" t="s">
        <v>424</v>
      </c>
      <c r="B36" t="s">
        <v>447</v>
      </c>
      <c r="C36" t="s">
        <v>1</v>
      </c>
      <c r="D36" t="s">
        <v>0</v>
      </c>
      <c r="E36" t="s">
        <v>399</v>
      </c>
      <c r="F36" t="s">
        <v>400</v>
      </c>
      <c r="G36">
        <v>1990</v>
      </c>
      <c r="H36">
        <v>1990</v>
      </c>
      <c r="I36" t="s">
        <v>76</v>
      </c>
      <c r="J36" t="s">
        <v>75</v>
      </c>
      <c r="K36" s="3">
        <v>0</v>
      </c>
      <c r="L36" s="3">
        <v>0</v>
      </c>
      <c r="M36" s="3">
        <v>40</v>
      </c>
      <c r="N36" s="3">
        <v>5.2</v>
      </c>
      <c r="O36" s="3">
        <v>0</v>
      </c>
      <c r="P36" s="3">
        <v>0</v>
      </c>
      <c r="Q36" s="3">
        <v>45.2</v>
      </c>
      <c r="R36" t="s">
        <v>1</v>
      </c>
    </row>
    <row r="37" spans="1:18" x14ac:dyDescent="0.25">
      <c r="A37" t="s">
        <v>424</v>
      </c>
      <c r="B37" t="s">
        <v>447</v>
      </c>
      <c r="C37" t="s">
        <v>1</v>
      </c>
      <c r="D37" t="s">
        <v>0</v>
      </c>
      <c r="E37" t="s">
        <v>399</v>
      </c>
      <c r="F37" t="s">
        <v>400</v>
      </c>
      <c r="G37">
        <v>1989</v>
      </c>
      <c r="H37">
        <v>1989</v>
      </c>
      <c r="I37" t="s">
        <v>76</v>
      </c>
      <c r="J37" t="s">
        <v>75</v>
      </c>
      <c r="K37" s="3">
        <v>0</v>
      </c>
      <c r="L37" s="3">
        <v>0</v>
      </c>
      <c r="M37" s="3">
        <v>40</v>
      </c>
      <c r="N37" s="3">
        <v>5.2</v>
      </c>
      <c r="O37" s="3">
        <v>0</v>
      </c>
      <c r="P37" s="3">
        <v>0</v>
      </c>
      <c r="Q37" s="3">
        <v>45.2</v>
      </c>
      <c r="R37" t="s">
        <v>1</v>
      </c>
    </row>
    <row r="38" spans="1:18" x14ac:dyDescent="0.25">
      <c r="A38" t="s">
        <v>424</v>
      </c>
      <c r="B38" t="s">
        <v>447</v>
      </c>
      <c r="C38" t="s">
        <v>1</v>
      </c>
      <c r="D38" t="s">
        <v>0</v>
      </c>
      <c r="E38" t="s">
        <v>399</v>
      </c>
      <c r="F38" t="s">
        <v>400</v>
      </c>
      <c r="G38">
        <v>1988</v>
      </c>
      <c r="H38">
        <v>1988</v>
      </c>
      <c r="I38" t="s">
        <v>295</v>
      </c>
      <c r="J38" t="s">
        <v>296</v>
      </c>
      <c r="K38" s="3">
        <v>0</v>
      </c>
      <c r="L38" s="3">
        <v>0</v>
      </c>
      <c r="M38" s="3">
        <v>161.41999999999999</v>
      </c>
      <c r="N38" s="3">
        <v>20.9846</v>
      </c>
      <c r="O38" s="3">
        <v>0</v>
      </c>
      <c r="P38" s="3">
        <v>0</v>
      </c>
      <c r="Q38" s="3">
        <v>182.40459999999999</v>
      </c>
      <c r="R38" t="s">
        <v>1</v>
      </c>
    </row>
    <row r="39" spans="1:18" x14ac:dyDescent="0.25">
      <c r="A39" t="s">
        <v>424</v>
      </c>
      <c r="B39" t="s">
        <v>447</v>
      </c>
      <c r="C39" t="s">
        <v>1</v>
      </c>
      <c r="D39" t="s">
        <v>0</v>
      </c>
      <c r="E39" t="s">
        <v>399</v>
      </c>
      <c r="F39" t="s">
        <v>400</v>
      </c>
      <c r="G39">
        <v>1987</v>
      </c>
      <c r="H39">
        <v>1987</v>
      </c>
      <c r="I39" t="s">
        <v>91</v>
      </c>
      <c r="J39" t="s">
        <v>90</v>
      </c>
      <c r="K39" s="3">
        <v>0</v>
      </c>
      <c r="L39" s="3">
        <v>0</v>
      </c>
      <c r="M39" s="3">
        <v>80</v>
      </c>
      <c r="N39" s="3">
        <v>10.4</v>
      </c>
      <c r="O39" s="3">
        <v>0</v>
      </c>
      <c r="P39" s="3">
        <v>0</v>
      </c>
      <c r="Q39" s="3">
        <v>90.4</v>
      </c>
      <c r="R39" t="s">
        <v>1</v>
      </c>
    </row>
    <row r="40" spans="1:18" x14ac:dyDescent="0.25">
      <c r="A40" t="s">
        <v>424</v>
      </c>
      <c r="B40" t="s">
        <v>447</v>
      </c>
      <c r="C40" t="s">
        <v>1</v>
      </c>
      <c r="D40" t="s">
        <v>0</v>
      </c>
      <c r="E40" t="s">
        <v>399</v>
      </c>
      <c r="F40" t="s">
        <v>400</v>
      </c>
      <c r="G40">
        <v>1986</v>
      </c>
      <c r="H40">
        <v>1986</v>
      </c>
      <c r="I40" t="s">
        <v>58</v>
      </c>
      <c r="J40" t="s">
        <v>57</v>
      </c>
      <c r="K40" s="3">
        <v>0</v>
      </c>
      <c r="L40" s="3">
        <v>0</v>
      </c>
      <c r="M40" s="3">
        <v>75</v>
      </c>
      <c r="N40" s="3">
        <v>9.75</v>
      </c>
      <c r="O40" s="3">
        <v>0</v>
      </c>
      <c r="P40" s="3">
        <v>0</v>
      </c>
      <c r="Q40" s="3">
        <v>84.75</v>
      </c>
      <c r="R40" t="s">
        <v>1</v>
      </c>
    </row>
    <row r="41" spans="1:18" x14ac:dyDescent="0.25">
      <c r="A41" t="s">
        <v>424</v>
      </c>
      <c r="B41" t="s">
        <v>446</v>
      </c>
      <c r="C41" t="s">
        <v>1</v>
      </c>
      <c r="D41" t="s">
        <v>0</v>
      </c>
      <c r="E41" t="s">
        <v>399</v>
      </c>
      <c r="F41" t="s">
        <v>400</v>
      </c>
      <c r="G41">
        <v>1985</v>
      </c>
      <c r="H41">
        <v>1985</v>
      </c>
      <c r="I41" t="s">
        <v>100</v>
      </c>
      <c r="J41" t="s">
        <v>99</v>
      </c>
      <c r="K41" s="3">
        <v>0</v>
      </c>
      <c r="L41" s="3">
        <v>0</v>
      </c>
      <c r="M41" s="3">
        <v>107.35</v>
      </c>
      <c r="N41" s="3">
        <v>13.955499999999999</v>
      </c>
      <c r="O41" s="3">
        <v>0</v>
      </c>
      <c r="P41" s="3">
        <v>0</v>
      </c>
      <c r="Q41" s="3">
        <v>121.30549999999999</v>
      </c>
      <c r="R41" t="s">
        <v>1</v>
      </c>
    </row>
    <row r="42" spans="1:18" x14ac:dyDescent="0.25">
      <c r="A42" t="s">
        <v>424</v>
      </c>
      <c r="B42" t="s">
        <v>446</v>
      </c>
      <c r="C42" t="s">
        <v>1</v>
      </c>
      <c r="D42" t="s">
        <v>0</v>
      </c>
      <c r="E42" t="s">
        <v>399</v>
      </c>
      <c r="F42" t="s">
        <v>400</v>
      </c>
      <c r="G42">
        <v>1984</v>
      </c>
      <c r="H42">
        <v>1984</v>
      </c>
      <c r="I42" t="s">
        <v>58</v>
      </c>
      <c r="J42" t="s">
        <v>57</v>
      </c>
      <c r="K42" s="3">
        <v>0</v>
      </c>
      <c r="L42" s="3">
        <v>0</v>
      </c>
      <c r="M42" s="3">
        <v>35</v>
      </c>
      <c r="N42" s="3">
        <v>4.55</v>
      </c>
      <c r="O42" s="3">
        <v>0</v>
      </c>
      <c r="P42" s="3">
        <v>0</v>
      </c>
      <c r="Q42" s="3">
        <v>39.549999999999997</v>
      </c>
      <c r="R42" t="s">
        <v>1</v>
      </c>
    </row>
    <row r="43" spans="1:18" x14ac:dyDescent="0.25">
      <c r="A43" t="s">
        <v>424</v>
      </c>
      <c r="B43" t="s">
        <v>446</v>
      </c>
      <c r="C43" t="s">
        <v>1</v>
      </c>
      <c r="D43" t="s">
        <v>0</v>
      </c>
      <c r="E43" t="s">
        <v>399</v>
      </c>
      <c r="F43" t="s">
        <v>400</v>
      </c>
      <c r="G43">
        <v>1983</v>
      </c>
      <c r="H43">
        <v>1983</v>
      </c>
      <c r="I43" t="s">
        <v>263</v>
      </c>
      <c r="J43" t="s">
        <v>264</v>
      </c>
      <c r="K43" s="3">
        <v>0</v>
      </c>
      <c r="L43" s="3">
        <v>0</v>
      </c>
      <c r="M43" s="3">
        <v>30</v>
      </c>
      <c r="N43" s="3">
        <v>3.9000000000000004</v>
      </c>
      <c r="O43" s="3">
        <v>0</v>
      </c>
      <c r="P43" s="3">
        <v>0</v>
      </c>
      <c r="Q43" s="3">
        <v>33.9</v>
      </c>
      <c r="R43" t="s">
        <v>1</v>
      </c>
    </row>
    <row r="44" spans="1:18" x14ac:dyDescent="0.25">
      <c r="A44" t="s">
        <v>424</v>
      </c>
      <c r="B44" t="s">
        <v>446</v>
      </c>
      <c r="C44" t="s">
        <v>1</v>
      </c>
      <c r="D44" t="s">
        <v>0</v>
      </c>
      <c r="E44" t="s">
        <v>399</v>
      </c>
      <c r="F44" t="s">
        <v>400</v>
      </c>
      <c r="G44">
        <v>1982</v>
      </c>
      <c r="H44">
        <v>1982</v>
      </c>
      <c r="I44" t="s">
        <v>207</v>
      </c>
      <c r="J44" t="s">
        <v>208</v>
      </c>
      <c r="K44" s="3">
        <v>0</v>
      </c>
      <c r="L44" s="3">
        <v>0</v>
      </c>
      <c r="M44" s="3">
        <v>165.76</v>
      </c>
      <c r="N44" s="3">
        <v>21.5488</v>
      </c>
      <c r="O44" s="3">
        <v>0</v>
      </c>
      <c r="P44" s="3">
        <v>0</v>
      </c>
      <c r="Q44" s="3">
        <v>187.30879999999999</v>
      </c>
      <c r="R44" t="s">
        <v>1</v>
      </c>
    </row>
    <row r="45" spans="1:18" x14ac:dyDescent="0.25">
      <c r="A45" t="s">
        <v>424</v>
      </c>
      <c r="B45" t="s">
        <v>445</v>
      </c>
      <c r="C45" t="s">
        <v>1</v>
      </c>
      <c r="D45" t="s">
        <v>0</v>
      </c>
      <c r="E45" t="s">
        <v>399</v>
      </c>
      <c r="F45" t="s">
        <v>400</v>
      </c>
      <c r="G45">
        <v>1977</v>
      </c>
      <c r="H45">
        <v>1977</v>
      </c>
      <c r="I45" t="s">
        <v>199</v>
      </c>
      <c r="J45" t="s">
        <v>200</v>
      </c>
      <c r="K45" s="3">
        <v>0</v>
      </c>
      <c r="L45" s="3">
        <v>0</v>
      </c>
      <c r="M45" s="3">
        <v>36.28</v>
      </c>
      <c r="N45" s="3">
        <v>4.7164000000000001</v>
      </c>
      <c r="O45" s="3">
        <v>0</v>
      </c>
      <c r="P45" s="3">
        <v>0</v>
      </c>
      <c r="Q45" s="3">
        <v>40.996400000000001</v>
      </c>
      <c r="R45" t="s">
        <v>1</v>
      </c>
    </row>
    <row r="46" spans="1:18" x14ac:dyDescent="0.25">
      <c r="A46" t="s">
        <v>424</v>
      </c>
      <c r="B46" t="s">
        <v>445</v>
      </c>
      <c r="C46" t="s">
        <v>1</v>
      </c>
      <c r="D46" t="s">
        <v>0</v>
      </c>
      <c r="E46" t="s">
        <v>399</v>
      </c>
      <c r="F46" t="s">
        <v>400</v>
      </c>
      <c r="G46">
        <v>1978</v>
      </c>
      <c r="H46">
        <v>1978</v>
      </c>
      <c r="I46" t="s">
        <v>85</v>
      </c>
      <c r="J46" t="s">
        <v>84</v>
      </c>
      <c r="K46" s="3">
        <v>0</v>
      </c>
      <c r="L46" s="3">
        <v>0</v>
      </c>
      <c r="M46" s="3">
        <v>40</v>
      </c>
      <c r="N46" s="3">
        <v>5.2</v>
      </c>
      <c r="O46" s="3">
        <v>0</v>
      </c>
      <c r="P46" s="3">
        <v>0</v>
      </c>
      <c r="Q46" s="3">
        <v>45.2</v>
      </c>
      <c r="R46" t="s">
        <v>1</v>
      </c>
    </row>
    <row r="47" spans="1:18" x14ac:dyDescent="0.25">
      <c r="A47" t="s">
        <v>424</v>
      </c>
      <c r="B47" t="s">
        <v>445</v>
      </c>
      <c r="C47" t="s">
        <v>1</v>
      </c>
      <c r="D47" t="s">
        <v>0</v>
      </c>
      <c r="E47" t="s">
        <v>399</v>
      </c>
      <c r="F47" t="s">
        <v>400</v>
      </c>
      <c r="G47">
        <v>1979</v>
      </c>
      <c r="H47">
        <v>1979</v>
      </c>
      <c r="I47" t="s">
        <v>54</v>
      </c>
      <c r="J47" t="s">
        <v>53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t="s">
        <v>1</v>
      </c>
    </row>
    <row r="48" spans="1:18" x14ac:dyDescent="0.25">
      <c r="A48" t="s">
        <v>424</v>
      </c>
      <c r="B48" t="s">
        <v>445</v>
      </c>
      <c r="C48" t="s">
        <v>1</v>
      </c>
      <c r="D48" t="s">
        <v>0</v>
      </c>
      <c r="E48" t="s">
        <v>399</v>
      </c>
      <c r="F48" t="s">
        <v>400</v>
      </c>
      <c r="G48">
        <v>1980</v>
      </c>
      <c r="H48">
        <v>1980</v>
      </c>
      <c r="I48" t="s">
        <v>295</v>
      </c>
      <c r="J48" t="s">
        <v>296</v>
      </c>
      <c r="K48" s="3">
        <v>0</v>
      </c>
      <c r="L48" s="3">
        <v>0</v>
      </c>
      <c r="M48" s="3">
        <v>30.4</v>
      </c>
      <c r="N48" s="3">
        <v>3.952</v>
      </c>
      <c r="O48" s="3">
        <v>0</v>
      </c>
      <c r="P48" s="3">
        <v>0</v>
      </c>
      <c r="Q48" s="3">
        <v>34.351999999999997</v>
      </c>
      <c r="R48" t="s">
        <v>1</v>
      </c>
    </row>
    <row r="49" spans="1:18" x14ac:dyDescent="0.25">
      <c r="A49" t="s">
        <v>424</v>
      </c>
      <c r="B49" t="s">
        <v>445</v>
      </c>
      <c r="C49" t="s">
        <v>1</v>
      </c>
      <c r="D49" t="s">
        <v>0</v>
      </c>
      <c r="E49" t="s">
        <v>399</v>
      </c>
      <c r="F49" t="s">
        <v>400</v>
      </c>
      <c r="G49">
        <v>1981</v>
      </c>
      <c r="H49">
        <v>1981</v>
      </c>
      <c r="I49" t="s">
        <v>76</v>
      </c>
      <c r="J49" t="s">
        <v>75</v>
      </c>
      <c r="K49" s="3">
        <v>0</v>
      </c>
      <c r="L49" s="3">
        <v>0</v>
      </c>
      <c r="M49" s="3">
        <v>60</v>
      </c>
      <c r="N49" s="3">
        <v>7.8000000000000007</v>
      </c>
      <c r="O49" s="3">
        <v>0</v>
      </c>
      <c r="P49" s="3">
        <v>0</v>
      </c>
      <c r="Q49" s="3">
        <v>67.8</v>
      </c>
      <c r="R49" t="s">
        <v>1</v>
      </c>
    </row>
    <row r="50" spans="1:18" x14ac:dyDescent="0.25">
      <c r="A50" t="s">
        <v>424</v>
      </c>
      <c r="B50" t="s">
        <v>444</v>
      </c>
      <c r="C50" t="s">
        <v>1</v>
      </c>
      <c r="D50" t="s">
        <v>0</v>
      </c>
      <c r="E50" t="s">
        <v>399</v>
      </c>
      <c r="F50" t="s">
        <v>400</v>
      </c>
      <c r="G50">
        <v>1976</v>
      </c>
      <c r="H50">
        <v>1976</v>
      </c>
      <c r="I50" t="s">
        <v>91</v>
      </c>
      <c r="J50" t="s">
        <v>90</v>
      </c>
      <c r="K50" s="3">
        <v>0</v>
      </c>
      <c r="L50" s="3">
        <v>0</v>
      </c>
      <c r="M50" s="3">
        <v>48</v>
      </c>
      <c r="N50" s="3">
        <v>6.24</v>
      </c>
      <c r="O50" s="3">
        <v>0</v>
      </c>
      <c r="P50" s="3">
        <v>0</v>
      </c>
      <c r="Q50" s="3">
        <v>54.24</v>
      </c>
      <c r="R50" t="s">
        <v>1</v>
      </c>
    </row>
    <row r="51" spans="1:18" x14ac:dyDescent="0.25">
      <c r="A51" t="s">
        <v>424</v>
      </c>
      <c r="B51" t="s">
        <v>444</v>
      </c>
      <c r="C51" t="s">
        <v>1</v>
      </c>
      <c r="D51" t="s">
        <v>0</v>
      </c>
      <c r="E51" t="s">
        <v>399</v>
      </c>
      <c r="F51" t="s">
        <v>400</v>
      </c>
      <c r="G51">
        <v>1975</v>
      </c>
      <c r="H51">
        <v>1975</v>
      </c>
      <c r="I51" t="s">
        <v>70</v>
      </c>
      <c r="J51" t="s">
        <v>69</v>
      </c>
      <c r="K51" s="3">
        <v>0</v>
      </c>
      <c r="L51" s="3">
        <v>0</v>
      </c>
      <c r="M51" s="3">
        <v>20</v>
      </c>
      <c r="N51" s="3">
        <v>2.6</v>
      </c>
      <c r="O51" s="3">
        <v>0</v>
      </c>
      <c r="P51" s="3">
        <v>0</v>
      </c>
      <c r="Q51" s="3">
        <v>22.6</v>
      </c>
      <c r="R51" t="s">
        <v>1</v>
      </c>
    </row>
    <row r="52" spans="1:18" x14ac:dyDescent="0.25">
      <c r="A52" t="s">
        <v>424</v>
      </c>
      <c r="B52" t="s">
        <v>444</v>
      </c>
      <c r="C52" t="s">
        <v>1</v>
      </c>
      <c r="D52" t="s">
        <v>0</v>
      </c>
      <c r="E52" t="s">
        <v>399</v>
      </c>
      <c r="F52" t="s">
        <v>400</v>
      </c>
      <c r="G52">
        <v>1974</v>
      </c>
      <c r="H52">
        <v>1974</v>
      </c>
      <c r="I52" t="s">
        <v>42</v>
      </c>
      <c r="J52" t="s">
        <v>41</v>
      </c>
      <c r="K52" s="3">
        <v>0</v>
      </c>
      <c r="L52" s="3">
        <v>0</v>
      </c>
      <c r="M52" s="3">
        <v>60</v>
      </c>
      <c r="N52" s="3">
        <v>7.8000000000000007</v>
      </c>
      <c r="O52" s="3">
        <v>0</v>
      </c>
      <c r="P52" s="3">
        <v>0</v>
      </c>
      <c r="Q52" s="3">
        <v>67.8</v>
      </c>
      <c r="R52" t="s">
        <v>1</v>
      </c>
    </row>
    <row r="53" spans="1:18" x14ac:dyDescent="0.25">
      <c r="A53" t="s">
        <v>424</v>
      </c>
      <c r="B53" t="s">
        <v>443</v>
      </c>
      <c r="C53" t="s">
        <v>1</v>
      </c>
      <c r="D53" t="s">
        <v>0</v>
      </c>
      <c r="E53" t="s">
        <v>399</v>
      </c>
      <c r="F53" t="s">
        <v>400</v>
      </c>
      <c r="G53">
        <v>1973</v>
      </c>
      <c r="H53">
        <v>1973</v>
      </c>
      <c r="I53" t="s">
        <v>58</v>
      </c>
      <c r="J53" t="s">
        <v>57</v>
      </c>
      <c r="K53" s="3">
        <v>0</v>
      </c>
      <c r="L53" s="3">
        <v>0</v>
      </c>
      <c r="M53" s="3">
        <v>225</v>
      </c>
      <c r="N53" s="3">
        <v>29.25</v>
      </c>
      <c r="O53" s="3">
        <v>0</v>
      </c>
      <c r="P53" s="3">
        <v>0</v>
      </c>
      <c r="Q53" s="3">
        <v>254.25</v>
      </c>
      <c r="R53" t="s">
        <v>1</v>
      </c>
    </row>
    <row r="54" spans="1:18" x14ac:dyDescent="0.25">
      <c r="A54" t="s">
        <v>424</v>
      </c>
      <c r="B54" t="s">
        <v>443</v>
      </c>
      <c r="C54" t="s">
        <v>1</v>
      </c>
      <c r="D54" t="s">
        <v>0</v>
      </c>
      <c r="E54" t="s">
        <v>399</v>
      </c>
      <c r="F54" t="s">
        <v>400</v>
      </c>
      <c r="G54">
        <v>1972</v>
      </c>
      <c r="H54">
        <v>1972</v>
      </c>
      <c r="I54" t="s">
        <v>60</v>
      </c>
      <c r="J54" t="s">
        <v>59</v>
      </c>
      <c r="K54" s="3">
        <v>0</v>
      </c>
      <c r="L54" s="3">
        <v>0</v>
      </c>
      <c r="M54" s="3">
        <v>101.94</v>
      </c>
      <c r="N54" s="3">
        <v>13.2522</v>
      </c>
      <c r="O54" s="3">
        <v>0</v>
      </c>
      <c r="P54" s="3">
        <v>0</v>
      </c>
      <c r="Q54" s="3">
        <v>115.1922</v>
      </c>
      <c r="R54" t="s">
        <v>1</v>
      </c>
    </row>
    <row r="55" spans="1:18" x14ac:dyDescent="0.25">
      <c r="A55" t="s">
        <v>424</v>
      </c>
      <c r="B55" t="s">
        <v>443</v>
      </c>
      <c r="C55" t="s">
        <v>1</v>
      </c>
      <c r="D55" t="s">
        <v>0</v>
      </c>
      <c r="E55" t="s">
        <v>399</v>
      </c>
      <c r="F55" t="s">
        <v>400</v>
      </c>
      <c r="G55">
        <v>1971</v>
      </c>
      <c r="H55">
        <v>1971</v>
      </c>
      <c r="I55" t="s">
        <v>263</v>
      </c>
      <c r="J55" t="s">
        <v>264</v>
      </c>
      <c r="K55" s="3">
        <v>0</v>
      </c>
      <c r="L55" s="3">
        <v>0</v>
      </c>
      <c r="M55" s="3">
        <v>24</v>
      </c>
      <c r="N55" s="3">
        <v>3.12</v>
      </c>
      <c r="O55" s="3">
        <v>0</v>
      </c>
      <c r="P55" s="3">
        <v>0</v>
      </c>
      <c r="Q55" s="3">
        <v>27.12</v>
      </c>
      <c r="R55" t="s">
        <v>1</v>
      </c>
    </row>
    <row r="56" spans="1:18" x14ac:dyDescent="0.25">
      <c r="A56" t="s">
        <v>424</v>
      </c>
      <c r="B56" t="s">
        <v>443</v>
      </c>
      <c r="C56" t="s">
        <v>1</v>
      </c>
      <c r="D56" t="s">
        <v>0</v>
      </c>
      <c r="E56" t="s">
        <v>399</v>
      </c>
      <c r="F56" t="s">
        <v>400</v>
      </c>
      <c r="G56">
        <v>1970</v>
      </c>
      <c r="H56">
        <v>1970</v>
      </c>
      <c r="I56" t="s">
        <v>289</v>
      </c>
      <c r="J56" t="s">
        <v>290</v>
      </c>
      <c r="K56" s="3">
        <v>0</v>
      </c>
      <c r="L56" s="3">
        <v>0</v>
      </c>
      <c r="M56" s="3">
        <v>13.54</v>
      </c>
      <c r="N56" s="3">
        <v>1.7602</v>
      </c>
      <c r="O56" s="3">
        <v>0</v>
      </c>
      <c r="P56" s="3">
        <v>0</v>
      </c>
      <c r="Q56" s="3">
        <v>15.300199999999998</v>
      </c>
      <c r="R56" t="s">
        <v>1</v>
      </c>
    </row>
    <row r="57" spans="1:18" x14ac:dyDescent="0.25">
      <c r="A57" t="s">
        <v>424</v>
      </c>
      <c r="B57" t="s">
        <v>443</v>
      </c>
      <c r="C57" t="s">
        <v>1</v>
      </c>
      <c r="D57" t="s">
        <v>0</v>
      </c>
      <c r="E57" t="s">
        <v>399</v>
      </c>
      <c r="F57" t="s">
        <v>400</v>
      </c>
      <c r="G57">
        <v>1969</v>
      </c>
      <c r="H57">
        <v>1969</v>
      </c>
      <c r="I57" t="s">
        <v>54</v>
      </c>
      <c r="J57" t="s">
        <v>53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t="s">
        <v>1</v>
      </c>
    </row>
    <row r="58" spans="1:18" x14ac:dyDescent="0.25">
      <c r="A58" t="s">
        <v>424</v>
      </c>
      <c r="B58" t="s">
        <v>443</v>
      </c>
      <c r="C58" t="s">
        <v>1</v>
      </c>
      <c r="D58" t="s">
        <v>0</v>
      </c>
      <c r="E58" t="s">
        <v>399</v>
      </c>
      <c r="F58" t="s">
        <v>400</v>
      </c>
      <c r="G58">
        <v>1968</v>
      </c>
      <c r="H58">
        <v>1968</v>
      </c>
      <c r="I58" t="s">
        <v>60</v>
      </c>
      <c r="J58" t="s">
        <v>59</v>
      </c>
      <c r="K58" s="3">
        <v>0</v>
      </c>
      <c r="L58" s="3">
        <v>0</v>
      </c>
      <c r="M58" s="3">
        <v>649</v>
      </c>
      <c r="N58" s="3">
        <v>84.37</v>
      </c>
      <c r="O58" s="3">
        <v>0</v>
      </c>
      <c r="P58" s="3">
        <v>0</v>
      </c>
      <c r="Q58" s="3">
        <v>733.37</v>
      </c>
      <c r="R58" t="s">
        <v>1</v>
      </c>
    </row>
    <row r="59" spans="1:18" x14ac:dyDescent="0.25">
      <c r="A59" t="s">
        <v>424</v>
      </c>
      <c r="B59" t="s">
        <v>443</v>
      </c>
      <c r="C59" t="s">
        <v>1</v>
      </c>
      <c r="D59" t="s">
        <v>0</v>
      </c>
      <c r="E59" t="s">
        <v>399</v>
      </c>
      <c r="F59" t="s">
        <v>400</v>
      </c>
      <c r="G59">
        <v>1967</v>
      </c>
      <c r="H59">
        <v>1967</v>
      </c>
      <c r="I59" t="s">
        <v>54</v>
      </c>
      <c r="J59" t="s">
        <v>53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t="s">
        <v>1</v>
      </c>
    </row>
    <row r="60" spans="1:18" x14ac:dyDescent="0.25">
      <c r="A60" t="s">
        <v>424</v>
      </c>
      <c r="B60" t="s">
        <v>443</v>
      </c>
      <c r="C60" t="s">
        <v>1</v>
      </c>
      <c r="D60" t="s">
        <v>0</v>
      </c>
      <c r="E60" t="s">
        <v>399</v>
      </c>
      <c r="F60" t="s">
        <v>400</v>
      </c>
      <c r="G60">
        <v>1966</v>
      </c>
      <c r="H60">
        <v>1966</v>
      </c>
      <c r="I60" t="s">
        <v>44</v>
      </c>
      <c r="J60" t="s">
        <v>43</v>
      </c>
      <c r="K60" s="3">
        <v>0</v>
      </c>
      <c r="L60" s="3">
        <v>0</v>
      </c>
      <c r="M60" s="3">
        <v>365</v>
      </c>
      <c r="N60" s="3">
        <v>47.45</v>
      </c>
      <c r="O60" s="3">
        <v>0</v>
      </c>
      <c r="P60" s="3">
        <v>0</v>
      </c>
      <c r="Q60" s="3">
        <v>412.45</v>
      </c>
      <c r="R60" t="s">
        <v>1</v>
      </c>
    </row>
    <row r="61" spans="1:18" x14ac:dyDescent="0.25">
      <c r="A61" t="s">
        <v>424</v>
      </c>
      <c r="B61" t="s">
        <v>443</v>
      </c>
      <c r="C61" t="s">
        <v>1</v>
      </c>
      <c r="D61" t="s">
        <v>0</v>
      </c>
      <c r="E61" t="s">
        <v>399</v>
      </c>
      <c r="F61" t="s">
        <v>400</v>
      </c>
      <c r="G61">
        <v>1965</v>
      </c>
      <c r="H61">
        <v>1965</v>
      </c>
      <c r="I61" t="s">
        <v>295</v>
      </c>
      <c r="J61" t="s">
        <v>296</v>
      </c>
      <c r="K61" s="3">
        <v>0</v>
      </c>
      <c r="L61" s="3">
        <v>0</v>
      </c>
      <c r="M61" s="3">
        <v>20</v>
      </c>
      <c r="N61" s="3">
        <v>2.6</v>
      </c>
      <c r="O61" s="3">
        <v>0</v>
      </c>
      <c r="P61" s="3">
        <v>0</v>
      </c>
      <c r="Q61" s="3">
        <v>22.6</v>
      </c>
      <c r="R61" t="s">
        <v>1</v>
      </c>
    </row>
    <row r="62" spans="1:18" x14ac:dyDescent="0.25">
      <c r="A62" t="s">
        <v>424</v>
      </c>
      <c r="B62" t="s">
        <v>442</v>
      </c>
      <c r="C62" t="s">
        <v>1</v>
      </c>
      <c r="D62" t="s">
        <v>0</v>
      </c>
      <c r="E62" t="s">
        <v>399</v>
      </c>
      <c r="F62" t="s">
        <v>400</v>
      </c>
      <c r="G62">
        <v>1964</v>
      </c>
      <c r="H62">
        <v>1964</v>
      </c>
      <c r="I62" t="s">
        <v>201</v>
      </c>
      <c r="J62" t="s">
        <v>202</v>
      </c>
      <c r="K62" s="3">
        <v>0</v>
      </c>
      <c r="L62" s="3">
        <v>0</v>
      </c>
      <c r="M62" s="3">
        <v>54.2</v>
      </c>
      <c r="N62" s="3">
        <v>7.0460000000000003</v>
      </c>
      <c r="O62" s="3">
        <v>0</v>
      </c>
      <c r="P62" s="3">
        <v>0</v>
      </c>
      <c r="Q62" s="3">
        <v>61.246000000000002</v>
      </c>
      <c r="R62" t="s">
        <v>1</v>
      </c>
    </row>
    <row r="63" spans="1:18" x14ac:dyDescent="0.25">
      <c r="A63" t="s">
        <v>424</v>
      </c>
      <c r="B63" t="s">
        <v>442</v>
      </c>
      <c r="C63" t="s">
        <v>1</v>
      </c>
      <c r="D63" t="s">
        <v>0</v>
      </c>
      <c r="E63" t="s">
        <v>399</v>
      </c>
      <c r="F63" t="s">
        <v>400</v>
      </c>
      <c r="G63">
        <v>1963</v>
      </c>
      <c r="H63">
        <v>1963</v>
      </c>
      <c r="I63" t="s">
        <v>34</v>
      </c>
      <c r="J63" t="s">
        <v>33</v>
      </c>
      <c r="K63" s="3">
        <v>0</v>
      </c>
      <c r="L63" s="3">
        <v>0</v>
      </c>
      <c r="M63" s="3">
        <v>20</v>
      </c>
      <c r="N63" s="3">
        <v>2.6</v>
      </c>
      <c r="O63" s="3">
        <v>0</v>
      </c>
      <c r="P63" s="3">
        <v>0</v>
      </c>
      <c r="Q63" s="3">
        <v>22.6</v>
      </c>
      <c r="R63" t="s">
        <v>1</v>
      </c>
    </row>
    <row r="64" spans="1:18" x14ac:dyDescent="0.25">
      <c r="A64" t="s">
        <v>424</v>
      </c>
      <c r="B64" t="s">
        <v>442</v>
      </c>
      <c r="C64" t="s">
        <v>1</v>
      </c>
      <c r="D64" t="s">
        <v>0</v>
      </c>
      <c r="E64" t="s">
        <v>399</v>
      </c>
      <c r="F64" t="s">
        <v>400</v>
      </c>
      <c r="G64">
        <v>1962</v>
      </c>
      <c r="H64">
        <v>1962</v>
      </c>
      <c r="I64" t="s">
        <v>199</v>
      </c>
      <c r="J64" t="s">
        <v>200</v>
      </c>
      <c r="K64" s="3">
        <v>0</v>
      </c>
      <c r="L64" s="3">
        <v>0</v>
      </c>
      <c r="M64" s="3">
        <v>29.64</v>
      </c>
      <c r="N64" s="3">
        <v>3.8532000000000002</v>
      </c>
      <c r="O64" s="3">
        <v>0</v>
      </c>
      <c r="P64" s="3">
        <v>0</v>
      </c>
      <c r="Q64" s="3">
        <v>33.493200000000002</v>
      </c>
      <c r="R64" t="s">
        <v>1</v>
      </c>
    </row>
    <row r="65" spans="1:18" x14ac:dyDescent="0.25">
      <c r="A65" t="s">
        <v>424</v>
      </c>
      <c r="B65" t="s">
        <v>442</v>
      </c>
      <c r="C65" t="s">
        <v>1</v>
      </c>
      <c r="D65" t="s">
        <v>0</v>
      </c>
      <c r="E65" t="s">
        <v>399</v>
      </c>
      <c r="F65" t="s">
        <v>400</v>
      </c>
      <c r="G65">
        <v>1961</v>
      </c>
      <c r="H65">
        <v>1961</v>
      </c>
      <c r="I65" t="s">
        <v>193</v>
      </c>
      <c r="J65" t="s">
        <v>194</v>
      </c>
      <c r="K65" s="3">
        <v>0</v>
      </c>
      <c r="L65" s="3">
        <v>0</v>
      </c>
      <c r="M65" s="3">
        <v>10</v>
      </c>
      <c r="N65" s="3">
        <v>1.3</v>
      </c>
      <c r="O65" s="3">
        <v>0</v>
      </c>
      <c r="P65" s="3">
        <v>0</v>
      </c>
      <c r="Q65" s="3">
        <v>11.3</v>
      </c>
      <c r="R65" t="s">
        <v>1</v>
      </c>
    </row>
    <row r="66" spans="1:18" x14ac:dyDescent="0.25">
      <c r="A66" t="s">
        <v>424</v>
      </c>
      <c r="B66" t="s">
        <v>442</v>
      </c>
      <c r="C66" t="s">
        <v>1</v>
      </c>
      <c r="D66" t="s">
        <v>0</v>
      </c>
      <c r="E66" t="s">
        <v>399</v>
      </c>
      <c r="F66" t="s">
        <v>400</v>
      </c>
      <c r="G66">
        <v>1960</v>
      </c>
      <c r="H66">
        <v>1960</v>
      </c>
      <c r="I66" t="s">
        <v>68</v>
      </c>
      <c r="J66" t="s">
        <v>67</v>
      </c>
      <c r="K66" s="3">
        <v>0</v>
      </c>
      <c r="L66" s="3">
        <v>0</v>
      </c>
      <c r="M66" s="3">
        <v>73.099999999999994</v>
      </c>
      <c r="N66" s="3">
        <v>9.5030000000000001</v>
      </c>
      <c r="O66" s="3">
        <v>0</v>
      </c>
      <c r="P66" s="3">
        <v>0</v>
      </c>
      <c r="Q66" s="3">
        <v>82.602999999999994</v>
      </c>
      <c r="R66" t="s">
        <v>1</v>
      </c>
    </row>
    <row r="67" spans="1:18" x14ac:dyDescent="0.25">
      <c r="A67" t="s">
        <v>424</v>
      </c>
      <c r="B67" t="s">
        <v>441</v>
      </c>
      <c r="C67" t="s">
        <v>1</v>
      </c>
      <c r="D67" t="s">
        <v>0</v>
      </c>
      <c r="E67" t="s">
        <v>399</v>
      </c>
      <c r="F67" t="s">
        <v>400</v>
      </c>
      <c r="G67">
        <v>1959</v>
      </c>
      <c r="H67">
        <v>1959</v>
      </c>
      <c r="I67" t="s">
        <v>54</v>
      </c>
      <c r="J67" t="s">
        <v>53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t="s">
        <v>1</v>
      </c>
    </row>
    <row r="68" spans="1:18" x14ac:dyDescent="0.25">
      <c r="A68" t="s">
        <v>424</v>
      </c>
      <c r="B68" t="s">
        <v>441</v>
      </c>
      <c r="C68" t="s">
        <v>1</v>
      </c>
      <c r="D68" t="s">
        <v>0</v>
      </c>
      <c r="E68" t="s">
        <v>399</v>
      </c>
      <c r="F68" t="s">
        <v>400</v>
      </c>
      <c r="G68">
        <v>1958</v>
      </c>
      <c r="H68">
        <v>1958</v>
      </c>
      <c r="I68" t="s">
        <v>54</v>
      </c>
      <c r="J68" t="s">
        <v>53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t="s">
        <v>1</v>
      </c>
    </row>
    <row r="69" spans="1:18" x14ac:dyDescent="0.25">
      <c r="A69" t="s">
        <v>424</v>
      </c>
      <c r="B69" t="s">
        <v>441</v>
      </c>
      <c r="C69" t="s">
        <v>1</v>
      </c>
      <c r="D69" t="s">
        <v>0</v>
      </c>
      <c r="E69" t="s">
        <v>399</v>
      </c>
      <c r="F69" t="s">
        <v>400</v>
      </c>
      <c r="G69">
        <v>1957</v>
      </c>
      <c r="H69">
        <v>1957</v>
      </c>
      <c r="I69" t="s">
        <v>199</v>
      </c>
      <c r="J69" t="s">
        <v>200</v>
      </c>
      <c r="K69" s="3">
        <v>0</v>
      </c>
      <c r="L69" s="3">
        <v>0</v>
      </c>
      <c r="M69" s="3">
        <v>5.31</v>
      </c>
      <c r="N69" s="3">
        <v>0.69030000000000002</v>
      </c>
      <c r="O69" s="3">
        <v>0</v>
      </c>
      <c r="P69" s="3">
        <v>0</v>
      </c>
      <c r="Q69" s="3">
        <v>6.0002999999999993</v>
      </c>
      <c r="R69" t="s">
        <v>1</v>
      </c>
    </row>
    <row r="70" spans="1:18" x14ac:dyDescent="0.25">
      <c r="A70" t="s">
        <v>424</v>
      </c>
      <c r="B70" t="s">
        <v>441</v>
      </c>
      <c r="C70" t="s">
        <v>1</v>
      </c>
      <c r="D70" t="s">
        <v>0</v>
      </c>
      <c r="E70" t="s">
        <v>399</v>
      </c>
      <c r="F70" t="s">
        <v>400</v>
      </c>
      <c r="G70">
        <v>1956</v>
      </c>
      <c r="H70">
        <v>1956</v>
      </c>
      <c r="I70" t="s">
        <v>201</v>
      </c>
      <c r="J70" t="s">
        <v>202</v>
      </c>
      <c r="K70" s="3">
        <v>0</v>
      </c>
      <c r="L70" s="3">
        <v>0</v>
      </c>
      <c r="M70" s="3">
        <v>48</v>
      </c>
      <c r="N70" s="3">
        <v>6.24</v>
      </c>
      <c r="O70" s="3">
        <v>0</v>
      </c>
      <c r="P70" s="3">
        <v>0</v>
      </c>
      <c r="Q70" s="3">
        <v>54.24</v>
      </c>
      <c r="R70" t="s">
        <v>1</v>
      </c>
    </row>
    <row r="71" spans="1:18" x14ac:dyDescent="0.25">
      <c r="A71" t="s">
        <v>424</v>
      </c>
      <c r="B71" t="s">
        <v>441</v>
      </c>
      <c r="C71" t="s">
        <v>1</v>
      </c>
      <c r="D71" t="s">
        <v>0</v>
      </c>
      <c r="E71" t="s">
        <v>399</v>
      </c>
      <c r="F71" t="s">
        <v>400</v>
      </c>
      <c r="G71">
        <v>1955</v>
      </c>
      <c r="H71">
        <v>1955</v>
      </c>
      <c r="I71" t="s">
        <v>68</v>
      </c>
      <c r="J71" t="s">
        <v>67</v>
      </c>
      <c r="K71" s="3">
        <v>0</v>
      </c>
      <c r="L71" s="3">
        <v>0</v>
      </c>
      <c r="M71" s="3">
        <v>120</v>
      </c>
      <c r="N71" s="3">
        <v>15.600000000000001</v>
      </c>
      <c r="O71" s="3">
        <v>0</v>
      </c>
      <c r="P71" s="3">
        <v>0</v>
      </c>
      <c r="Q71" s="3">
        <v>135.6</v>
      </c>
      <c r="R71" t="s">
        <v>1</v>
      </c>
    </row>
    <row r="72" spans="1:18" x14ac:dyDescent="0.25">
      <c r="A72" t="s">
        <v>424</v>
      </c>
      <c r="B72" t="s">
        <v>441</v>
      </c>
      <c r="C72" t="s">
        <v>1</v>
      </c>
      <c r="D72" t="s">
        <v>0</v>
      </c>
      <c r="E72" t="s">
        <v>399</v>
      </c>
      <c r="F72" t="s">
        <v>400</v>
      </c>
      <c r="G72">
        <v>1954</v>
      </c>
      <c r="H72">
        <v>1954</v>
      </c>
      <c r="I72" t="s">
        <v>58</v>
      </c>
      <c r="J72" t="s">
        <v>57</v>
      </c>
      <c r="K72" s="3">
        <v>0</v>
      </c>
      <c r="L72" s="3">
        <v>0</v>
      </c>
      <c r="M72" s="3">
        <v>30</v>
      </c>
      <c r="N72" s="3">
        <v>3.9000000000000004</v>
      </c>
      <c r="O72" s="3">
        <v>0</v>
      </c>
      <c r="P72" s="3">
        <v>0</v>
      </c>
      <c r="Q72" s="3">
        <v>33.9</v>
      </c>
      <c r="R72" t="s">
        <v>1</v>
      </c>
    </row>
    <row r="73" spans="1:18" x14ac:dyDescent="0.25">
      <c r="A73" t="s">
        <v>424</v>
      </c>
      <c r="B73" t="s">
        <v>441</v>
      </c>
      <c r="C73" t="s">
        <v>1</v>
      </c>
      <c r="D73" t="s">
        <v>0</v>
      </c>
      <c r="E73" t="s">
        <v>399</v>
      </c>
      <c r="F73" t="s">
        <v>400</v>
      </c>
      <c r="G73">
        <v>1953</v>
      </c>
      <c r="H73">
        <v>1953</v>
      </c>
      <c r="I73" t="s">
        <v>171</v>
      </c>
      <c r="J73" t="s">
        <v>92</v>
      </c>
      <c r="K73" s="3">
        <v>0</v>
      </c>
      <c r="L73" s="3">
        <v>0</v>
      </c>
      <c r="M73" s="3">
        <v>100</v>
      </c>
      <c r="N73" s="3">
        <v>13</v>
      </c>
      <c r="O73" s="3">
        <v>0</v>
      </c>
      <c r="P73" s="3">
        <v>0</v>
      </c>
      <c r="Q73" s="3">
        <v>113</v>
      </c>
      <c r="R73" t="s">
        <v>1</v>
      </c>
    </row>
    <row r="74" spans="1:18" x14ac:dyDescent="0.25">
      <c r="A74" t="s">
        <v>424</v>
      </c>
      <c r="B74" t="s">
        <v>440</v>
      </c>
      <c r="C74" t="s">
        <v>1</v>
      </c>
      <c r="D74" t="s">
        <v>0</v>
      </c>
      <c r="E74" t="s">
        <v>399</v>
      </c>
      <c r="F74" t="s">
        <v>400</v>
      </c>
      <c r="G74">
        <v>1952</v>
      </c>
      <c r="H74">
        <v>1952</v>
      </c>
      <c r="I74" t="s">
        <v>273</v>
      </c>
      <c r="J74" t="s">
        <v>274</v>
      </c>
      <c r="K74" s="3">
        <v>0</v>
      </c>
      <c r="L74" s="3">
        <v>0</v>
      </c>
      <c r="M74" s="3">
        <v>12</v>
      </c>
      <c r="N74" s="3">
        <v>1.56</v>
      </c>
      <c r="O74" s="3">
        <v>0</v>
      </c>
      <c r="P74" s="3">
        <v>0</v>
      </c>
      <c r="Q74" s="3">
        <v>13.56</v>
      </c>
      <c r="R74" t="s">
        <v>1</v>
      </c>
    </row>
    <row r="75" spans="1:18" x14ac:dyDescent="0.25">
      <c r="A75" t="s">
        <v>424</v>
      </c>
      <c r="B75" t="s">
        <v>440</v>
      </c>
      <c r="C75" t="s">
        <v>1</v>
      </c>
      <c r="D75" t="s">
        <v>0</v>
      </c>
      <c r="E75" t="s">
        <v>399</v>
      </c>
      <c r="F75" t="s">
        <v>400</v>
      </c>
      <c r="G75">
        <v>1951</v>
      </c>
      <c r="H75">
        <v>1951</v>
      </c>
      <c r="I75" t="s">
        <v>72</v>
      </c>
      <c r="J75" t="s">
        <v>71</v>
      </c>
      <c r="K75" s="3">
        <v>0</v>
      </c>
      <c r="L75" s="3">
        <v>0</v>
      </c>
      <c r="M75" s="3">
        <v>25</v>
      </c>
      <c r="N75" s="3">
        <v>3.25</v>
      </c>
      <c r="O75" s="3">
        <v>0</v>
      </c>
      <c r="P75" s="3">
        <v>0</v>
      </c>
      <c r="Q75" s="3">
        <v>28.25</v>
      </c>
      <c r="R75" t="s">
        <v>1</v>
      </c>
    </row>
    <row r="76" spans="1:18" x14ac:dyDescent="0.25">
      <c r="A76" t="s">
        <v>424</v>
      </c>
      <c r="B76" t="s">
        <v>440</v>
      </c>
      <c r="C76" t="s">
        <v>1</v>
      </c>
      <c r="D76" t="s">
        <v>0</v>
      </c>
      <c r="E76" t="s">
        <v>399</v>
      </c>
      <c r="F76" t="s">
        <v>400</v>
      </c>
      <c r="G76">
        <v>1950</v>
      </c>
      <c r="H76">
        <v>1950</v>
      </c>
      <c r="I76" t="s">
        <v>181</v>
      </c>
      <c r="J76" t="s">
        <v>182</v>
      </c>
      <c r="K76" s="3">
        <v>0</v>
      </c>
      <c r="L76" s="3">
        <v>0</v>
      </c>
      <c r="M76" s="3">
        <v>17</v>
      </c>
      <c r="N76" s="3">
        <v>2.21</v>
      </c>
      <c r="O76" s="3">
        <v>0</v>
      </c>
      <c r="P76" s="3">
        <v>0</v>
      </c>
      <c r="Q76" s="3">
        <v>19.21</v>
      </c>
      <c r="R76" t="s">
        <v>1</v>
      </c>
    </row>
    <row r="77" spans="1:18" x14ac:dyDescent="0.25">
      <c r="A77" t="s">
        <v>424</v>
      </c>
      <c r="B77" t="s">
        <v>440</v>
      </c>
      <c r="C77" t="s">
        <v>1</v>
      </c>
      <c r="D77" t="s">
        <v>0</v>
      </c>
      <c r="E77" t="s">
        <v>399</v>
      </c>
      <c r="F77" t="s">
        <v>400</v>
      </c>
      <c r="G77">
        <v>1949</v>
      </c>
      <c r="H77">
        <v>1949</v>
      </c>
      <c r="I77" t="s">
        <v>64</v>
      </c>
      <c r="J77" t="s">
        <v>63</v>
      </c>
      <c r="K77" s="3">
        <v>0</v>
      </c>
      <c r="L77" s="3">
        <v>0</v>
      </c>
      <c r="M77" s="3">
        <v>390</v>
      </c>
      <c r="N77" s="3">
        <v>50.7</v>
      </c>
      <c r="O77" s="3">
        <v>0</v>
      </c>
      <c r="P77" s="3">
        <v>0</v>
      </c>
      <c r="Q77" s="3">
        <v>440.7</v>
      </c>
      <c r="R77" t="s">
        <v>1</v>
      </c>
    </row>
    <row r="78" spans="1:18" x14ac:dyDescent="0.25">
      <c r="A78" t="s">
        <v>424</v>
      </c>
      <c r="B78" t="s">
        <v>440</v>
      </c>
      <c r="C78" t="s">
        <v>1</v>
      </c>
      <c r="D78" t="s">
        <v>0</v>
      </c>
      <c r="E78" t="s">
        <v>399</v>
      </c>
      <c r="F78" t="s">
        <v>400</v>
      </c>
      <c r="G78">
        <v>1948</v>
      </c>
      <c r="H78">
        <v>1948</v>
      </c>
      <c r="I78" t="s">
        <v>78</v>
      </c>
      <c r="J78" t="s">
        <v>77</v>
      </c>
      <c r="K78" s="3">
        <v>0</v>
      </c>
      <c r="L78" s="3">
        <v>0</v>
      </c>
      <c r="M78" s="3">
        <v>16</v>
      </c>
      <c r="N78" s="3">
        <v>2.08</v>
      </c>
      <c r="O78" s="3">
        <v>0</v>
      </c>
      <c r="P78" s="3">
        <v>0</v>
      </c>
      <c r="Q78" s="3">
        <v>18.079999999999998</v>
      </c>
      <c r="R78" t="s">
        <v>1</v>
      </c>
    </row>
    <row r="79" spans="1:18" x14ac:dyDescent="0.25">
      <c r="A79" t="s">
        <v>424</v>
      </c>
      <c r="B79" t="s">
        <v>434</v>
      </c>
      <c r="C79" t="s">
        <v>1</v>
      </c>
      <c r="D79" t="s">
        <v>0</v>
      </c>
      <c r="E79" t="s">
        <v>399</v>
      </c>
      <c r="F79" t="s">
        <v>400</v>
      </c>
      <c r="G79">
        <v>1947</v>
      </c>
      <c r="H79">
        <v>1947</v>
      </c>
      <c r="I79" t="s">
        <v>201</v>
      </c>
      <c r="J79" t="s">
        <v>202</v>
      </c>
      <c r="K79" s="3">
        <v>0</v>
      </c>
      <c r="L79" s="3">
        <v>0</v>
      </c>
      <c r="M79" s="3">
        <v>65</v>
      </c>
      <c r="N79" s="3">
        <v>8.4500000000000011</v>
      </c>
      <c r="O79" s="3">
        <v>0</v>
      </c>
      <c r="P79" s="3">
        <v>0</v>
      </c>
      <c r="Q79" s="3">
        <v>73.45</v>
      </c>
      <c r="R79" t="s">
        <v>1</v>
      </c>
    </row>
    <row r="80" spans="1:18" x14ac:dyDescent="0.25">
      <c r="A80" t="s">
        <v>424</v>
      </c>
      <c r="B80" t="s">
        <v>434</v>
      </c>
      <c r="C80" t="s">
        <v>1</v>
      </c>
      <c r="D80" t="s">
        <v>0</v>
      </c>
      <c r="E80" t="s">
        <v>399</v>
      </c>
      <c r="F80" t="s">
        <v>400</v>
      </c>
      <c r="G80">
        <v>1946</v>
      </c>
      <c r="H80">
        <v>1946</v>
      </c>
      <c r="I80" t="s">
        <v>437</v>
      </c>
      <c r="J80" t="s">
        <v>438</v>
      </c>
      <c r="K80" s="3">
        <v>0</v>
      </c>
      <c r="L80" s="3">
        <v>0</v>
      </c>
      <c r="M80" s="3">
        <v>43.46</v>
      </c>
      <c r="N80" s="3">
        <v>5.6497999999999999</v>
      </c>
      <c r="O80" s="3">
        <v>0</v>
      </c>
      <c r="P80" s="3">
        <v>0</v>
      </c>
      <c r="Q80" s="3">
        <v>49.1098</v>
      </c>
      <c r="R80" t="s">
        <v>1</v>
      </c>
    </row>
    <row r="81" spans="1:18" x14ac:dyDescent="0.25">
      <c r="A81" t="s">
        <v>424</v>
      </c>
      <c r="B81" t="s">
        <v>434</v>
      </c>
      <c r="C81" t="s">
        <v>1</v>
      </c>
      <c r="D81" t="s">
        <v>0</v>
      </c>
      <c r="E81" t="s">
        <v>399</v>
      </c>
      <c r="F81" t="s">
        <v>400</v>
      </c>
      <c r="G81">
        <v>1945</v>
      </c>
      <c r="H81">
        <v>1945</v>
      </c>
      <c r="I81" t="s">
        <v>249</v>
      </c>
      <c r="J81" t="s">
        <v>250</v>
      </c>
      <c r="K81" s="3">
        <v>0</v>
      </c>
      <c r="L81" s="3">
        <v>0</v>
      </c>
      <c r="M81" s="3">
        <v>30.97</v>
      </c>
      <c r="N81" s="3">
        <v>4.0260999999999996</v>
      </c>
      <c r="O81" s="3">
        <v>0</v>
      </c>
      <c r="P81" s="3">
        <v>0</v>
      </c>
      <c r="Q81" s="3">
        <v>34.996099999999998</v>
      </c>
      <c r="R81" t="s">
        <v>1</v>
      </c>
    </row>
    <row r="82" spans="1:18" x14ac:dyDescent="0.25">
      <c r="A82" t="s">
        <v>424</v>
      </c>
      <c r="B82" t="s">
        <v>434</v>
      </c>
      <c r="C82" t="s">
        <v>1</v>
      </c>
      <c r="D82" t="s">
        <v>0</v>
      </c>
      <c r="E82" t="s">
        <v>399</v>
      </c>
      <c r="F82" t="s">
        <v>400</v>
      </c>
      <c r="G82">
        <v>1944</v>
      </c>
      <c r="H82">
        <v>1944</v>
      </c>
      <c r="I82" t="s">
        <v>435</v>
      </c>
      <c r="J82" t="s">
        <v>436</v>
      </c>
      <c r="K82" s="3">
        <v>0</v>
      </c>
      <c r="L82" s="3">
        <v>0</v>
      </c>
      <c r="M82" s="3">
        <v>125</v>
      </c>
      <c r="N82" s="3">
        <v>16.25</v>
      </c>
      <c r="O82" s="3">
        <v>0</v>
      </c>
      <c r="P82" s="3">
        <v>0</v>
      </c>
      <c r="Q82" s="3">
        <v>141.25</v>
      </c>
      <c r="R82" t="s">
        <v>1</v>
      </c>
    </row>
    <row r="83" spans="1:18" x14ac:dyDescent="0.25">
      <c r="A83" t="s">
        <v>424</v>
      </c>
      <c r="B83" t="s">
        <v>434</v>
      </c>
      <c r="C83" t="s">
        <v>1</v>
      </c>
      <c r="D83" t="s">
        <v>0</v>
      </c>
      <c r="E83" t="s">
        <v>399</v>
      </c>
      <c r="F83" t="s">
        <v>400</v>
      </c>
      <c r="G83">
        <v>1943</v>
      </c>
      <c r="H83">
        <v>1943</v>
      </c>
      <c r="I83" t="s">
        <v>48</v>
      </c>
      <c r="J83" t="s">
        <v>47</v>
      </c>
      <c r="K83" s="3">
        <v>0</v>
      </c>
      <c r="L83" s="3">
        <v>0</v>
      </c>
      <c r="M83" s="3">
        <v>170</v>
      </c>
      <c r="N83" s="3">
        <v>22.1</v>
      </c>
      <c r="O83" s="3">
        <v>0</v>
      </c>
      <c r="P83" s="3">
        <v>0</v>
      </c>
      <c r="Q83" s="3">
        <v>192.1</v>
      </c>
      <c r="R83" t="s">
        <v>1</v>
      </c>
    </row>
    <row r="84" spans="1:18" x14ac:dyDescent="0.25">
      <c r="A84" t="s">
        <v>424</v>
      </c>
      <c r="B84" t="s">
        <v>434</v>
      </c>
      <c r="C84" t="s">
        <v>1</v>
      </c>
      <c r="D84" t="s">
        <v>0</v>
      </c>
      <c r="E84" t="s">
        <v>399</v>
      </c>
      <c r="F84" t="s">
        <v>400</v>
      </c>
      <c r="G84">
        <v>1943</v>
      </c>
      <c r="H84">
        <v>1943</v>
      </c>
      <c r="I84" t="s">
        <v>48</v>
      </c>
      <c r="J84" t="s">
        <v>47</v>
      </c>
      <c r="K84" s="3">
        <v>0</v>
      </c>
      <c r="L84" s="3">
        <v>0</v>
      </c>
      <c r="M84" s="3">
        <v>170</v>
      </c>
      <c r="N84" s="3">
        <v>22.1</v>
      </c>
      <c r="O84" s="3">
        <v>0</v>
      </c>
      <c r="P84" s="3">
        <v>0</v>
      </c>
      <c r="Q84" s="3">
        <v>192.1</v>
      </c>
      <c r="R84" t="s">
        <v>1</v>
      </c>
    </row>
    <row r="85" spans="1:18" x14ac:dyDescent="0.25">
      <c r="A85" t="s">
        <v>424</v>
      </c>
      <c r="B85" t="s">
        <v>434</v>
      </c>
      <c r="C85" t="s">
        <v>1</v>
      </c>
      <c r="D85" t="s">
        <v>0</v>
      </c>
      <c r="E85" t="s">
        <v>399</v>
      </c>
      <c r="F85" t="s">
        <v>400</v>
      </c>
      <c r="G85">
        <v>1942</v>
      </c>
      <c r="H85">
        <v>1942</v>
      </c>
      <c r="I85" t="s">
        <v>54</v>
      </c>
      <c r="J85" t="s">
        <v>53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t="s">
        <v>1</v>
      </c>
    </row>
    <row r="86" spans="1:18" x14ac:dyDescent="0.25">
      <c r="A86" t="s">
        <v>424</v>
      </c>
      <c r="B86" t="s">
        <v>434</v>
      </c>
      <c r="C86" t="s">
        <v>1</v>
      </c>
      <c r="D86" t="s">
        <v>0</v>
      </c>
      <c r="E86" t="s">
        <v>399</v>
      </c>
      <c r="F86" t="s">
        <v>400</v>
      </c>
      <c r="G86">
        <v>1941</v>
      </c>
      <c r="H86">
        <v>1941</v>
      </c>
      <c r="I86" t="s">
        <v>54</v>
      </c>
      <c r="J86" t="s">
        <v>53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t="s">
        <v>1</v>
      </c>
    </row>
    <row r="87" spans="1:18" x14ac:dyDescent="0.25">
      <c r="A87" t="s">
        <v>424</v>
      </c>
      <c r="B87" t="s">
        <v>434</v>
      </c>
      <c r="C87" t="s">
        <v>1</v>
      </c>
      <c r="D87" t="s">
        <v>0</v>
      </c>
      <c r="E87" t="s">
        <v>399</v>
      </c>
      <c r="F87" t="s">
        <v>400</v>
      </c>
      <c r="G87">
        <v>1940</v>
      </c>
      <c r="H87">
        <v>1940</v>
      </c>
      <c r="I87" t="s">
        <v>191</v>
      </c>
      <c r="J87" t="s">
        <v>192</v>
      </c>
      <c r="K87" s="3">
        <v>0</v>
      </c>
      <c r="L87" s="3">
        <v>0</v>
      </c>
      <c r="M87" s="3">
        <v>65</v>
      </c>
      <c r="N87" s="3">
        <v>8.4500000000000011</v>
      </c>
      <c r="O87" s="3">
        <v>0</v>
      </c>
      <c r="P87" s="3">
        <v>0</v>
      </c>
      <c r="Q87" s="3">
        <v>73.45</v>
      </c>
      <c r="R87" t="s">
        <v>1</v>
      </c>
    </row>
    <row r="88" spans="1:18" x14ac:dyDescent="0.25">
      <c r="A88" t="s">
        <v>424</v>
      </c>
      <c r="B88" t="s">
        <v>434</v>
      </c>
      <c r="C88" t="s">
        <v>1</v>
      </c>
      <c r="D88" t="s">
        <v>0</v>
      </c>
      <c r="E88" t="s">
        <v>399</v>
      </c>
      <c r="F88" t="s">
        <v>400</v>
      </c>
      <c r="G88">
        <v>1939</v>
      </c>
      <c r="H88">
        <v>1939</v>
      </c>
      <c r="I88" t="s">
        <v>431</v>
      </c>
      <c r="J88" t="s">
        <v>432</v>
      </c>
      <c r="K88" s="3">
        <v>0</v>
      </c>
      <c r="L88" s="3">
        <v>0</v>
      </c>
      <c r="M88" s="3">
        <v>785</v>
      </c>
      <c r="N88" s="3">
        <v>102.05</v>
      </c>
      <c r="O88" s="3">
        <v>0</v>
      </c>
      <c r="P88" s="3">
        <v>0</v>
      </c>
      <c r="Q88" s="3">
        <v>887.05</v>
      </c>
      <c r="R88" t="s">
        <v>1</v>
      </c>
    </row>
    <row r="89" spans="1:18" x14ac:dyDescent="0.25">
      <c r="A89" t="s">
        <v>424</v>
      </c>
      <c r="B89" t="s">
        <v>434</v>
      </c>
      <c r="C89" t="s">
        <v>1</v>
      </c>
      <c r="D89" t="s">
        <v>0</v>
      </c>
      <c r="E89" t="s">
        <v>399</v>
      </c>
      <c r="F89" t="s">
        <v>400</v>
      </c>
      <c r="G89">
        <v>1938</v>
      </c>
      <c r="H89">
        <v>1938</v>
      </c>
      <c r="I89" t="s">
        <v>171</v>
      </c>
      <c r="J89" t="s">
        <v>92</v>
      </c>
      <c r="K89" s="3">
        <v>0</v>
      </c>
      <c r="L89" s="3">
        <v>0</v>
      </c>
      <c r="M89" s="3">
        <v>131</v>
      </c>
      <c r="N89" s="3">
        <v>17.03</v>
      </c>
      <c r="O89" s="3">
        <v>0</v>
      </c>
      <c r="P89" s="3">
        <v>0</v>
      </c>
      <c r="Q89" s="3">
        <v>148.03</v>
      </c>
      <c r="R89" t="s">
        <v>1</v>
      </c>
    </row>
    <row r="90" spans="1:18" x14ac:dyDescent="0.25">
      <c r="A90" t="s">
        <v>424</v>
      </c>
      <c r="B90" t="s">
        <v>434</v>
      </c>
      <c r="C90" t="s">
        <v>1</v>
      </c>
      <c r="D90" t="s">
        <v>0</v>
      </c>
      <c r="E90" t="s">
        <v>399</v>
      </c>
      <c r="F90" t="s">
        <v>400</v>
      </c>
      <c r="G90">
        <v>1937</v>
      </c>
      <c r="H90">
        <v>1937</v>
      </c>
      <c r="I90" t="s">
        <v>171</v>
      </c>
      <c r="J90" t="s">
        <v>92</v>
      </c>
      <c r="K90" s="3">
        <v>0</v>
      </c>
      <c r="L90" s="3">
        <v>0</v>
      </c>
      <c r="M90" s="3">
        <v>210</v>
      </c>
      <c r="N90" s="3">
        <v>27.3</v>
      </c>
      <c r="O90" s="3">
        <v>0</v>
      </c>
      <c r="P90" s="3">
        <v>0</v>
      </c>
      <c r="Q90" s="3">
        <v>237.3</v>
      </c>
      <c r="R90" t="s">
        <v>1</v>
      </c>
    </row>
    <row r="91" spans="1:18" x14ac:dyDescent="0.25">
      <c r="A91" t="s">
        <v>424</v>
      </c>
      <c r="B91" t="s">
        <v>434</v>
      </c>
      <c r="C91" t="s">
        <v>1</v>
      </c>
      <c r="D91" t="s">
        <v>0</v>
      </c>
      <c r="E91" t="s">
        <v>399</v>
      </c>
      <c r="F91" t="s">
        <v>400</v>
      </c>
      <c r="G91">
        <v>1936</v>
      </c>
      <c r="H91">
        <v>1936</v>
      </c>
      <c r="I91" t="s">
        <v>72</v>
      </c>
      <c r="J91" t="s">
        <v>71</v>
      </c>
      <c r="K91" s="3">
        <v>0</v>
      </c>
      <c r="L91" s="3">
        <v>0</v>
      </c>
      <c r="M91" s="3">
        <v>25</v>
      </c>
      <c r="N91" s="3">
        <v>3.25</v>
      </c>
      <c r="O91" s="3">
        <v>0</v>
      </c>
      <c r="P91" s="3">
        <v>0</v>
      </c>
      <c r="Q91" s="3">
        <v>28.25</v>
      </c>
      <c r="R91" t="s">
        <v>1</v>
      </c>
    </row>
    <row r="92" spans="1:18" x14ac:dyDescent="0.25">
      <c r="A92" t="s">
        <v>424</v>
      </c>
      <c r="B92" t="s">
        <v>433</v>
      </c>
      <c r="C92" t="s">
        <v>1</v>
      </c>
      <c r="D92" t="s">
        <v>0</v>
      </c>
      <c r="E92" t="s">
        <v>399</v>
      </c>
      <c r="F92" t="s">
        <v>400</v>
      </c>
      <c r="G92">
        <v>1935</v>
      </c>
      <c r="H92">
        <v>1935</v>
      </c>
      <c r="I92" t="s">
        <v>199</v>
      </c>
      <c r="J92" t="s">
        <v>200</v>
      </c>
      <c r="K92" s="3">
        <v>0</v>
      </c>
      <c r="L92" s="3">
        <v>0</v>
      </c>
      <c r="M92" s="3">
        <v>22.35</v>
      </c>
      <c r="N92" s="3">
        <v>2.9055000000000004</v>
      </c>
      <c r="O92" s="3">
        <v>0</v>
      </c>
      <c r="P92" s="3">
        <v>0</v>
      </c>
      <c r="Q92" s="3">
        <v>25.255500000000001</v>
      </c>
      <c r="R92" t="s">
        <v>1</v>
      </c>
    </row>
    <row r="93" spans="1:18" x14ac:dyDescent="0.25">
      <c r="A93" t="s">
        <v>424</v>
      </c>
      <c r="B93" t="s">
        <v>433</v>
      </c>
      <c r="C93" t="s">
        <v>1</v>
      </c>
      <c r="D93" t="s">
        <v>0</v>
      </c>
      <c r="E93" t="s">
        <v>399</v>
      </c>
      <c r="F93" t="s">
        <v>400</v>
      </c>
      <c r="G93">
        <v>1934</v>
      </c>
      <c r="H93">
        <v>1934</v>
      </c>
      <c r="I93" t="s">
        <v>62</v>
      </c>
      <c r="J93" t="s">
        <v>61</v>
      </c>
      <c r="K93" s="3">
        <v>0</v>
      </c>
      <c r="L93" s="3">
        <v>0</v>
      </c>
      <c r="M93" s="3">
        <v>8.85</v>
      </c>
      <c r="N93" s="3">
        <v>1.1505000000000001</v>
      </c>
      <c r="O93" s="3">
        <v>0</v>
      </c>
      <c r="P93" s="3">
        <v>0</v>
      </c>
      <c r="Q93" s="3">
        <v>10.000499999999999</v>
      </c>
      <c r="R93" t="s">
        <v>1</v>
      </c>
    </row>
    <row r="94" spans="1:18" x14ac:dyDescent="0.25">
      <c r="A94" t="s">
        <v>424</v>
      </c>
      <c r="B94" t="s">
        <v>433</v>
      </c>
      <c r="C94" t="s">
        <v>1</v>
      </c>
      <c r="D94" t="s">
        <v>0</v>
      </c>
      <c r="E94" t="s">
        <v>399</v>
      </c>
      <c r="F94" t="s">
        <v>400</v>
      </c>
      <c r="G94">
        <v>1933</v>
      </c>
      <c r="H94">
        <v>1933</v>
      </c>
      <c r="I94" t="s">
        <v>54</v>
      </c>
      <c r="J94" t="s">
        <v>53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t="s">
        <v>1</v>
      </c>
    </row>
    <row r="95" spans="1:18" x14ac:dyDescent="0.25">
      <c r="A95" t="s">
        <v>424</v>
      </c>
      <c r="B95" t="s">
        <v>433</v>
      </c>
      <c r="C95" t="s">
        <v>1</v>
      </c>
      <c r="D95" t="s">
        <v>0</v>
      </c>
      <c r="E95" t="s">
        <v>399</v>
      </c>
      <c r="F95" t="s">
        <v>400</v>
      </c>
      <c r="G95">
        <v>1932</v>
      </c>
      <c r="H95">
        <v>1932</v>
      </c>
      <c r="I95" t="s">
        <v>431</v>
      </c>
      <c r="J95" t="s">
        <v>432</v>
      </c>
      <c r="K95" s="3">
        <v>0</v>
      </c>
      <c r="L95" s="3">
        <v>0</v>
      </c>
      <c r="M95" s="3">
        <v>45</v>
      </c>
      <c r="N95" s="3">
        <v>5.8500000000000005</v>
      </c>
      <c r="O95" s="3">
        <v>0</v>
      </c>
      <c r="P95" s="3">
        <v>0</v>
      </c>
      <c r="Q95" s="3">
        <v>50.85</v>
      </c>
      <c r="R95" t="s">
        <v>1</v>
      </c>
    </row>
    <row r="96" spans="1:18" x14ac:dyDescent="0.25">
      <c r="A96" t="s">
        <v>424</v>
      </c>
      <c r="B96" t="s">
        <v>430</v>
      </c>
      <c r="C96" t="s">
        <v>1</v>
      </c>
      <c r="D96" t="s">
        <v>0</v>
      </c>
      <c r="E96" t="s">
        <v>399</v>
      </c>
      <c r="F96" t="s">
        <v>400</v>
      </c>
      <c r="G96">
        <v>1931</v>
      </c>
      <c r="H96">
        <v>1931</v>
      </c>
      <c r="I96" t="s">
        <v>199</v>
      </c>
      <c r="J96" t="s">
        <v>200</v>
      </c>
      <c r="K96" s="3">
        <v>0</v>
      </c>
      <c r="L96" s="3">
        <v>0</v>
      </c>
      <c r="M96" s="3">
        <v>22.12</v>
      </c>
      <c r="N96" s="3">
        <v>2.8756000000000004</v>
      </c>
      <c r="O96" s="3">
        <v>0</v>
      </c>
      <c r="P96" s="3">
        <v>0</v>
      </c>
      <c r="Q96" s="3">
        <v>24.995600000000003</v>
      </c>
      <c r="R96" t="s">
        <v>1</v>
      </c>
    </row>
    <row r="97" spans="1:18" x14ac:dyDescent="0.25">
      <c r="A97" t="s">
        <v>424</v>
      </c>
      <c r="B97" t="s">
        <v>430</v>
      </c>
      <c r="C97" t="s">
        <v>1</v>
      </c>
      <c r="D97" t="s">
        <v>0</v>
      </c>
      <c r="E97" t="s">
        <v>399</v>
      </c>
      <c r="F97" t="s">
        <v>400</v>
      </c>
      <c r="G97">
        <v>1930</v>
      </c>
      <c r="H97">
        <v>1930</v>
      </c>
      <c r="I97" t="s">
        <v>91</v>
      </c>
      <c r="J97" t="s">
        <v>90</v>
      </c>
      <c r="K97" s="3">
        <v>0</v>
      </c>
      <c r="L97" s="3">
        <v>0</v>
      </c>
      <c r="M97" s="3">
        <v>20</v>
      </c>
      <c r="N97" s="3">
        <v>2.6</v>
      </c>
      <c r="O97" s="3">
        <v>0</v>
      </c>
      <c r="P97" s="3">
        <v>0</v>
      </c>
      <c r="Q97" s="3">
        <v>22.6</v>
      </c>
      <c r="R97" t="s">
        <v>1</v>
      </c>
    </row>
    <row r="98" spans="1:18" x14ac:dyDescent="0.25">
      <c r="A98" t="s">
        <v>424</v>
      </c>
      <c r="B98" t="s">
        <v>430</v>
      </c>
      <c r="C98" t="s">
        <v>1</v>
      </c>
      <c r="D98" t="s">
        <v>0</v>
      </c>
      <c r="E98" t="s">
        <v>399</v>
      </c>
      <c r="F98" t="s">
        <v>400</v>
      </c>
      <c r="G98">
        <v>1929</v>
      </c>
      <c r="H98">
        <v>1929</v>
      </c>
      <c r="I98" t="s">
        <v>44</v>
      </c>
      <c r="J98" t="s">
        <v>43</v>
      </c>
      <c r="K98" s="3">
        <v>0</v>
      </c>
      <c r="L98" s="3">
        <v>0</v>
      </c>
      <c r="M98" s="3">
        <v>80</v>
      </c>
      <c r="N98" s="3">
        <v>10.4</v>
      </c>
      <c r="O98" s="3">
        <v>0</v>
      </c>
      <c r="P98" s="3">
        <v>0</v>
      </c>
      <c r="Q98" s="3">
        <v>90.4</v>
      </c>
      <c r="R98" t="s">
        <v>1</v>
      </c>
    </row>
    <row r="99" spans="1:18" x14ac:dyDescent="0.25">
      <c r="A99" t="s">
        <v>424</v>
      </c>
      <c r="B99" t="s">
        <v>430</v>
      </c>
      <c r="C99" t="s">
        <v>1</v>
      </c>
      <c r="D99" t="s">
        <v>0</v>
      </c>
      <c r="E99" t="s">
        <v>399</v>
      </c>
      <c r="F99" t="s">
        <v>400</v>
      </c>
      <c r="G99">
        <v>1928</v>
      </c>
      <c r="H99">
        <v>1928</v>
      </c>
      <c r="I99" t="s">
        <v>44</v>
      </c>
      <c r="J99" t="s">
        <v>43</v>
      </c>
      <c r="K99" s="3">
        <v>0</v>
      </c>
      <c r="L99" s="3">
        <v>0</v>
      </c>
      <c r="M99" s="3">
        <v>98</v>
      </c>
      <c r="N99" s="3">
        <v>12.74</v>
      </c>
      <c r="O99" s="3">
        <v>0</v>
      </c>
      <c r="P99" s="3">
        <v>0</v>
      </c>
      <c r="Q99" s="3">
        <v>110.74</v>
      </c>
      <c r="R99" t="s">
        <v>1</v>
      </c>
    </row>
    <row r="100" spans="1:18" x14ac:dyDescent="0.25">
      <c r="A100" t="s">
        <v>424</v>
      </c>
      <c r="B100" t="s">
        <v>430</v>
      </c>
      <c r="C100" t="s">
        <v>1</v>
      </c>
      <c r="D100" t="s">
        <v>0</v>
      </c>
      <c r="E100" t="s">
        <v>399</v>
      </c>
      <c r="F100" t="s">
        <v>400</v>
      </c>
      <c r="G100">
        <v>1927</v>
      </c>
      <c r="H100">
        <v>1927</v>
      </c>
      <c r="I100" t="s">
        <v>60</v>
      </c>
      <c r="J100" t="s">
        <v>59</v>
      </c>
      <c r="K100" s="3">
        <v>0</v>
      </c>
      <c r="L100" s="3">
        <v>0</v>
      </c>
      <c r="M100" s="3">
        <v>62</v>
      </c>
      <c r="N100" s="3">
        <v>8.06</v>
      </c>
      <c r="O100" s="3">
        <v>0</v>
      </c>
      <c r="P100" s="3">
        <v>0</v>
      </c>
      <c r="Q100" s="3">
        <v>70.06</v>
      </c>
      <c r="R100" t="s">
        <v>1</v>
      </c>
    </row>
    <row r="101" spans="1:18" x14ac:dyDescent="0.25">
      <c r="A101" t="s">
        <v>424</v>
      </c>
      <c r="B101" t="s">
        <v>430</v>
      </c>
      <c r="C101" t="s">
        <v>1</v>
      </c>
      <c r="D101" t="s">
        <v>0</v>
      </c>
      <c r="E101" t="s">
        <v>399</v>
      </c>
      <c r="F101" t="s">
        <v>400</v>
      </c>
      <c r="G101">
        <v>1926</v>
      </c>
      <c r="H101">
        <v>1926</v>
      </c>
      <c r="I101" t="s">
        <v>91</v>
      </c>
      <c r="J101" t="s">
        <v>90</v>
      </c>
      <c r="K101" s="3">
        <v>0</v>
      </c>
      <c r="L101" s="3">
        <v>0</v>
      </c>
      <c r="M101" s="3">
        <v>20</v>
      </c>
      <c r="N101" s="3">
        <v>2.6</v>
      </c>
      <c r="O101" s="3">
        <v>0</v>
      </c>
      <c r="P101" s="3">
        <v>0</v>
      </c>
      <c r="Q101" s="3">
        <v>22.6</v>
      </c>
      <c r="R101" t="s">
        <v>1</v>
      </c>
    </row>
    <row r="102" spans="1:18" x14ac:dyDescent="0.25">
      <c r="A102" t="s">
        <v>424</v>
      </c>
      <c r="B102" t="s">
        <v>430</v>
      </c>
      <c r="C102" t="s">
        <v>1</v>
      </c>
      <c r="D102" t="s">
        <v>0</v>
      </c>
      <c r="E102" t="s">
        <v>399</v>
      </c>
      <c r="F102" t="s">
        <v>400</v>
      </c>
      <c r="G102">
        <v>1925</v>
      </c>
      <c r="H102">
        <v>1925</v>
      </c>
      <c r="I102" t="s">
        <v>32</v>
      </c>
      <c r="J102" t="s">
        <v>31</v>
      </c>
      <c r="K102" s="3">
        <v>0</v>
      </c>
      <c r="L102" s="3">
        <v>0</v>
      </c>
      <c r="M102" s="3">
        <v>43</v>
      </c>
      <c r="N102" s="3">
        <v>5.59</v>
      </c>
      <c r="O102" s="3">
        <v>0</v>
      </c>
      <c r="P102" s="3">
        <v>0</v>
      </c>
      <c r="Q102" s="3">
        <v>48.59</v>
      </c>
      <c r="R102" t="s">
        <v>1</v>
      </c>
    </row>
    <row r="103" spans="1:18" x14ac:dyDescent="0.25">
      <c r="A103" t="s">
        <v>424</v>
      </c>
      <c r="B103" t="s">
        <v>430</v>
      </c>
      <c r="C103" t="s">
        <v>1</v>
      </c>
      <c r="D103" t="s">
        <v>0</v>
      </c>
      <c r="E103" t="s">
        <v>399</v>
      </c>
      <c r="F103" t="s">
        <v>400</v>
      </c>
      <c r="G103">
        <v>1924</v>
      </c>
      <c r="H103">
        <v>1924</v>
      </c>
      <c r="I103" t="s">
        <v>428</v>
      </c>
      <c r="J103" t="s">
        <v>429</v>
      </c>
      <c r="K103" s="3">
        <v>0</v>
      </c>
      <c r="L103" s="3">
        <v>0</v>
      </c>
      <c r="M103" s="3">
        <v>105</v>
      </c>
      <c r="N103" s="3">
        <v>13.65</v>
      </c>
      <c r="O103" s="3">
        <v>0</v>
      </c>
      <c r="P103" s="3">
        <v>0</v>
      </c>
      <c r="Q103" s="3">
        <v>118.65</v>
      </c>
      <c r="R103" t="s">
        <v>1</v>
      </c>
    </row>
    <row r="104" spans="1:18" x14ac:dyDescent="0.25">
      <c r="A104" t="s">
        <v>424</v>
      </c>
      <c r="B104" t="s">
        <v>427</v>
      </c>
      <c r="C104" t="s">
        <v>1</v>
      </c>
      <c r="D104" t="s">
        <v>0</v>
      </c>
      <c r="E104" t="s">
        <v>399</v>
      </c>
      <c r="F104" t="s">
        <v>400</v>
      </c>
      <c r="G104">
        <v>1923</v>
      </c>
      <c r="H104">
        <v>1923</v>
      </c>
      <c r="I104" t="s">
        <v>62</v>
      </c>
      <c r="J104" t="s">
        <v>61</v>
      </c>
      <c r="K104" s="3">
        <v>0</v>
      </c>
      <c r="L104" s="3">
        <v>0</v>
      </c>
      <c r="M104" s="3">
        <v>250</v>
      </c>
      <c r="N104" s="3">
        <v>32.5</v>
      </c>
      <c r="O104" s="3">
        <v>0</v>
      </c>
      <c r="P104" s="3">
        <v>0</v>
      </c>
      <c r="Q104" s="3">
        <v>282.5</v>
      </c>
      <c r="R104" t="s">
        <v>1</v>
      </c>
    </row>
    <row r="105" spans="1:18" x14ac:dyDescent="0.25">
      <c r="A105" t="s">
        <v>424</v>
      </c>
      <c r="B105" t="s">
        <v>427</v>
      </c>
      <c r="C105" t="s">
        <v>1</v>
      </c>
      <c r="D105" t="s">
        <v>0</v>
      </c>
      <c r="E105" t="s">
        <v>399</v>
      </c>
      <c r="F105" t="s">
        <v>400</v>
      </c>
      <c r="G105">
        <v>1922</v>
      </c>
      <c r="H105">
        <v>1922</v>
      </c>
      <c r="I105" t="s">
        <v>30</v>
      </c>
      <c r="J105" t="s">
        <v>29</v>
      </c>
      <c r="K105" s="3">
        <v>0</v>
      </c>
      <c r="L105" s="3">
        <v>0</v>
      </c>
      <c r="M105" s="3">
        <v>20.8</v>
      </c>
      <c r="N105" s="3">
        <v>2.7040000000000002</v>
      </c>
      <c r="O105" s="3">
        <v>0</v>
      </c>
      <c r="P105" s="3">
        <v>0</v>
      </c>
      <c r="Q105" s="3">
        <v>23.504000000000001</v>
      </c>
      <c r="R105" t="s">
        <v>1</v>
      </c>
    </row>
    <row r="106" spans="1:18" x14ac:dyDescent="0.25">
      <c r="A106" t="s">
        <v>424</v>
      </c>
      <c r="B106" t="s">
        <v>427</v>
      </c>
      <c r="C106" t="s">
        <v>1</v>
      </c>
      <c r="D106" t="s">
        <v>0</v>
      </c>
      <c r="E106" t="s">
        <v>399</v>
      </c>
      <c r="F106" t="s">
        <v>400</v>
      </c>
      <c r="G106">
        <v>1921</v>
      </c>
      <c r="H106">
        <v>1921</v>
      </c>
      <c r="I106" t="s">
        <v>193</v>
      </c>
      <c r="J106" t="s">
        <v>194</v>
      </c>
      <c r="K106" s="3">
        <v>0</v>
      </c>
      <c r="L106" s="3">
        <v>0</v>
      </c>
      <c r="M106" s="3">
        <v>50</v>
      </c>
      <c r="N106" s="3">
        <v>6.5</v>
      </c>
      <c r="O106" s="3">
        <v>0</v>
      </c>
      <c r="P106" s="3">
        <v>0</v>
      </c>
      <c r="Q106" s="3">
        <v>56.5</v>
      </c>
      <c r="R106" t="s">
        <v>1</v>
      </c>
    </row>
    <row r="107" spans="1:18" x14ac:dyDescent="0.25">
      <c r="A107" t="s">
        <v>424</v>
      </c>
      <c r="B107" t="s">
        <v>423</v>
      </c>
      <c r="C107" t="s">
        <v>1</v>
      </c>
      <c r="D107" t="s">
        <v>0</v>
      </c>
      <c r="E107" t="s">
        <v>399</v>
      </c>
      <c r="F107" t="s">
        <v>400</v>
      </c>
      <c r="G107">
        <v>1920</v>
      </c>
      <c r="H107">
        <v>1920</v>
      </c>
      <c r="I107" t="s">
        <v>91</v>
      </c>
      <c r="J107" t="s">
        <v>90</v>
      </c>
      <c r="K107" s="3">
        <v>0</v>
      </c>
      <c r="L107" s="3">
        <v>0</v>
      </c>
      <c r="M107" s="3">
        <v>20</v>
      </c>
      <c r="N107" s="3">
        <v>2.6</v>
      </c>
      <c r="O107" s="3">
        <v>0</v>
      </c>
      <c r="P107" s="3">
        <v>0</v>
      </c>
      <c r="Q107" s="3">
        <v>22.6</v>
      </c>
      <c r="R107" t="s">
        <v>1</v>
      </c>
    </row>
    <row r="108" spans="1:18" x14ac:dyDescent="0.25">
      <c r="A108" t="s">
        <v>424</v>
      </c>
      <c r="B108" t="s">
        <v>423</v>
      </c>
      <c r="C108" t="s">
        <v>1</v>
      </c>
      <c r="D108" t="s">
        <v>0</v>
      </c>
      <c r="E108" t="s">
        <v>399</v>
      </c>
      <c r="F108" t="s">
        <v>400</v>
      </c>
      <c r="G108">
        <v>1919</v>
      </c>
      <c r="H108">
        <v>1919</v>
      </c>
      <c r="I108" t="s">
        <v>425</v>
      </c>
      <c r="J108" t="s">
        <v>426</v>
      </c>
      <c r="K108" s="3">
        <v>0</v>
      </c>
      <c r="L108" s="3">
        <v>0</v>
      </c>
      <c r="M108" s="3">
        <v>50</v>
      </c>
      <c r="N108" s="3">
        <v>6.5</v>
      </c>
      <c r="O108" s="3">
        <v>0</v>
      </c>
      <c r="P108" s="3">
        <v>0</v>
      </c>
      <c r="Q108" s="3">
        <v>56.5</v>
      </c>
      <c r="R108" t="s">
        <v>1</v>
      </c>
    </row>
    <row r="109" spans="1:18" x14ac:dyDescent="0.25">
      <c r="A109" t="s">
        <v>424</v>
      </c>
      <c r="B109" t="s">
        <v>423</v>
      </c>
      <c r="C109" t="s">
        <v>1</v>
      </c>
      <c r="D109" t="s">
        <v>0</v>
      </c>
      <c r="E109" t="s">
        <v>399</v>
      </c>
      <c r="F109" t="s">
        <v>400</v>
      </c>
      <c r="G109">
        <v>1918</v>
      </c>
      <c r="H109">
        <v>1918</v>
      </c>
      <c r="I109" t="s">
        <v>401</v>
      </c>
      <c r="J109" t="s">
        <v>402</v>
      </c>
      <c r="K109" s="3">
        <v>0</v>
      </c>
      <c r="L109" s="3">
        <v>0</v>
      </c>
      <c r="M109" s="3">
        <v>20</v>
      </c>
      <c r="N109" s="3">
        <v>2.6</v>
      </c>
      <c r="O109" s="3">
        <v>0</v>
      </c>
      <c r="P109" s="3">
        <v>0</v>
      </c>
      <c r="Q109" s="3">
        <v>22.6</v>
      </c>
      <c r="R109" t="s">
        <v>1</v>
      </c>
    </row>
    <row r="110" spans="1:18" x14ac:dyDescent="0.25">
      <c r="A110" t="s">
        <v>424</v>
      </c>
      <c r="B110" t="s">
        <v>423</v>
      </c>
      <c r="C110" t="s">
        <v>1</v>
      </c>
      <c r="D110" t="s">
        <v>0</v>
      </c>
      <c r="E110" t="s">
        <v>399</v>
      </c>
      <c r="F110" t="s">
        <v>400</v>
      </c>
      <c r="G110">
        <v>1917</v>
      </c>
      <c r="H110">
        <v>1917</v>
      </c>
      <c r="I110" t="s">
        <v>207</v>
      </c>
      <c r="J110" t="s">
        <v>208</v>
      </c>
      <c r="K110" s="3">
        <v>0</v>
      </c>
      <c r="L110" s="3">
        <v>0</v>
      </c>
      <c r="M110" s="3">
        <v>60</v>
      </c>
      <c r="N110" s="3">
        <v>7.8000000000000007</v>
      </c>
      <c r="O110" s="3">
        <v>0</v>
      </c>
      <c r="P110" s="3">
        <v>0</v>
      </c>
      <c r="Q110" s="3">
        <v>67.8</v>
      </c>
      <c r="R110" t="s">
        <v>1</v>
      </c>
    </row>
    <row r="111" spans="1:18" hidden="1" x14ac:dyDescent="0.25">
      <c r="A111" t="s">
        <v>163</v>
      </c>
      <c r="B111" t="s">
        <v>395</v>
      </c>
      <c r="C111" t="s">
        <v>1</v>
      </c>
      <c r="D111" t="s">
        <v>0</v>
      </c>
      <c r="E111" t="s">
        <v>399</v>
      </c>
      <c r="F111" t="s">
        <v>400</v>
      </c>
      <c r="G111">
        <v>1916</v>
      </c>
      <c r="H111">
        <v>1916</v>
      </c>
      <c r="I111" t="s">
        <v>91</v>
      </c>
      <c r="J111" t="s">
        <v>90</v>
      </c>
      <c r="K111" s="3">
        <v>0</v>
      </c>
      <c r="L111" s="3">
        <v>0</v>
      </c>
      <c r="M111" s="3">
        <v>45</v>
      </c>
      <c r="N111" s="3">
        <v>5.8500000000000005</v>
      </c>
      <c r="O111" s="3">
        <v>0</v>
      </c>
      <c r="P111" s="3">
        <v>0</v>
      </c>
      <c r="Q111" s="3">
        <v>50.85</v>
      </c>
      <c r="R111" t="s">
        <v>1</v>
      </c>
    </row>
    <row r="112" spans="1:18" hidden="1" x14ac:dyDescent="0.25">
      <c r="A112" t="s">
        <v>163</v>
      </c>
      <c r="B112" t="s">
        <v>395</v>
      </c>
      <c r="C112" t="s">
        <v>1</v>
      </c>
      <c r="D112" t="s">
        <v>0</v>
      </c>
      <c r="E112" t="s">
        <v>399</v>
      </c>
      <c r="F112" t="s">
        <v>400</v>
      </c>
      <c r="G112">
        <v>1915</v>
      </c>
      <c r="H112">
        <v>1915</v>
      </c>
      <c r="I112" t="s">
        <v>91</v>
      </c>
      <c r="J112" t="s">
        <v>90</v>
      </c>
      <c r="K112" s="3">
        <v>0</v>
      </c>
      <c r="L112" s="3">
        <v>0</v>
      </c>
      <c r="M112" s="3">
        <v>44.6</v>
      </c>
      <c r="N112" s="3">
        <v>5.798</v>
      </c>
      <c r="O112" s="3">
        <v>0</v>
      </c>
      <c r="P112" s="3">
        <v>0</v>
      </c>
      <c r="Q112" s="3">
        <v>50.398000000000003</v>
      </c>
      <c r="R112" t="s">
        <v>1</v>
      </c>
    </row>
    <row r="113" spans="1:18" hidden="1" x14ac:dyDescent="0.25">
      <c r="A113" t="s">
        <v>163</v>
      </c>
      <c r="B113" t="s">
        <v>395</v>
      </c>
      <c r="C113" t="s">
        <v>1</v>
      </c>
      <c r="D113" t="s">
        <v>0</v>
      </c>
      <c r="E113" t="s">
        <v>399</v>
      </c>
      <c r="F113" t="s">
        <v>400</v>
      </c>
      <c r="G113">
        <v>1914</v>
      </c>
      <c r="H113">
        <v>1914</v>
      </c>
      <c r="I113" t="s">
        <v>91</v>
      </c>
      <c r="J113" t="s">
        <v>90</v>
      </c>
      <c r="K113" s="3">
        <v>0</v>
      </c>
      <c r="L113" s="3">
        <v>0</v>
      </c>
      <c r="M113" s="3">
        <v>22.12</v>
      </c>
      <c r="N113" s="3">
        <v>2.8756000000000004</v>
      </c>
      <c r="O113" s="3">
        <v>0</v>
      </c>
      <c r="P113" s="3">
        <v>0</v>
      </c>
      <c r="Q113" s="3">
        <v>24.995600000000003</v>
      </c>
      <c r="R113" t="s">
        <v>1</v>
      </c>
    </row>
    <row r="114" spans="1:18" hidden="1" x14ac:dyDescent="0.25">
      <c r="A114" t="s">
        <v>163</v>
      </c>
      <c r="B114" t="s">
        <v>395</v>
      </c>
      <c r="C114" t="s">
        <v>1</v>
      </c>
      <c r="D114" t="s">
        <v>0</v>
      </c>
      <c r="E114" t="s">
        <v>399</v>
      </c>
      <c r="F114" t="s">
        <v>400</v>
      </c>
      <c r="G114">
        <v>1913</v>
      </c>
      <c r="H114">
        <v>1913</v>
      </c>
      <c r="I114" t="s">
        <v>91</v>
      </c>
      <c r="J114" t="s">
        <v>90</v>
      </c>
      <c r="K114" s="3">
        <v>0</v>
      </c>
      <c r="L114" s="3">
        <v>0</v>
      </c>
      <c r="M114" s="3">
        <v>150.44</v>
      </c>
      <c r="N114" s="3">
        <v>19.557200000000002</v>
      </c>
      <c r="O114" s="3">
        <v>0</v>
      </c>
      <c r="P114" s="3">
        <v>0</v>
      </c>
      <c r="Q114" s="3">
        <v>169.99719999999999</v>
      </c>
      <c r="R114" t="s">
        <v>1</v>
      </c>
    </row>
    <row r="115" spans="1:18" hidden="1" x14ac:dyDescent="0.25">
      <c r="A115" t="s">
        <v>163</v>
      </c>
      <c r="B115" t="s">
        <v>395</v>
      </c>
      <c r="C115" t="s">
        <v>1</v>
      </c>
      <c r="D115" t="s">
        <v>0</v>
      </c>
      <c r="E115" t="s">
        <v>399</v>
      </c>
      <c r="F115" t="s">
        <v>400</v>
      </c>
      <c r="G115">
        <v>1912</v>
      </c>
      <c r="H115">
        <v>1912</v>
      </c>
      <c r="I115" t="s">
        <v>32</v>
      </c>
      <c r="J115" t="s">
        <v>31</v>
      </c>
      <c r="K115" s="3">
        <v>0</v>
      </c>
      <c r="L115" s="3">
        <v>0</v>
      </c>
      <c r="M115" s="3">
        <v>110</v>
      </c>
      <c r="N115" s="3">
        <v>14.3</v>
      </c>
      <c r="O115" s="3">
        <v>0</v>
      </c>
      <c r="P115" s="3">
        <v>0</v>
      </c>
      <c r="Q115" s="3">
        <v>124.3</v>
      </c>
      <c r="R115" t="s">
        <v>1</v>
      </c>
    </row>
    <row r="116" spans="1:18" hidden="1" x14ac:dyDescent="0.25">
      <c r="A116" t="s">
        <v>163</v>
      </c>
      <c r="B116" t="s">
        <v>395</v>
      </c>
      <c r="C116" t="s">
        <v>1</v>
      </c>
      <c r="D116" t="s">
        <v>0</v>
      </c>
      <c r="E116" t="s">
        <v>399</v>
      </c>
      <c r="F116" t="s">
        <v>400</v>
      </c>
      <c r="G116">
        <v>19111</v>
      </c>
      <c r="H116">
        <v>19111</v>
      </c>
      <c r="I116" t="s">
        <v>54</v>
      </c>
      <c r="J116" t="s">
        <v>53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t="s">
        <v>1</v>
      </c>
    </row>
    <row r="117" spans="1:18" hidden="1" x14ac:dyDescent="0.25">
      <c r="A117" t="s">
        <v>163</v>
      </c>
      <c r="B117" t="s">
        <v>395</v>
      </c>
      <c r="C117" t="s">
        <v>1</v>
      </c>
      <c r="D117" t="s">
        <v>0</v>
      </c>
      <c r="E117" t="s">
        <v>399</v>
      </c>
      <c r="F117" t="s">
        <v>400</v>
      </c>
      <c r="G117">
        <v>1910</v>
      </c>
      <c r="H117">
        <v>1910</v>
      </c>
      <c r="I117" t="s">
        <v>171</v>
      </c>
      <c r="J117" t="s">
        <v>92</v>
      </c>
      <c r="K117" s="3">
        <v>0</v>
      </c>
      <c r="L117" s="3">
        <v>0</v>
      </c>
      <c r="M117" s="3">
        <v>100</v>
      </c>
      <c r="N117" s="3">
        <v>13</v>
      </c>
      <c r="O117" s="3">
        <v>0</v>
      </c>
      <c r="P117" s="3">
        <v>0</v>
      </c>
      <c r="Q117" s="3">
        <v>113</v>
      </c>
      <c r="R117" t="s">
        <v>1</v>
      </c>
    </row>
    <row r="118" spans="1:18" hidden="1" x14ac:dyDescent="0.25">
      <c r="A118" t="s">
        <v>163</v>
      </c>
      <c r="B118" t="s">
        <v>395</v>
      </c>
      <c r="C118" t="s">
        <v>1</v>
      </c>
      <c r="D118" t="s">
        <v>0</v>
      </c>
      <c r="E118" t="s">
        <v>399</v>
      </c>
      <c r="F118" t="s">
        <v>400</v>
      </c>
      <c r="G118">
        <v>1909</v>
      </c>
      <c r="H118">
        <v>1909</v>
      </c>
      <c r="I118" t="s">
        <v>72</v>
      </c>
      <c r="J118" t="s">
        <v>71</v>
      </c>
      <c r="K118" s="3">
        <v>0</v>
      </c>
      <c r="L118" s="3">
        <v>0</v>
      </c>
      <c r="M118" s="3">
        <v>15</v>
      </c>
      <c r="N118" s="3">
        <v>1.9500000000000002</v>
      </c>
      <c r="O118" s="3">
        <v>0</v>
      </c>
      <c r="P118" s="3">
        <v>0</v>
      </c>
      <c r="Q118" s="3">
        <v>16.95</v>
      </c>
      <c r="R118" t="s">
        <v>1</v>
      </c>
    </row>
    <row r="119" spans="1:18" hidden="1" x14ac:dyDescent="0.25">
      <c r="A119" t="s">
        <v>163</v>
      </c>
      <c r="B119" t="s">
        <v>395</v>
      </c>
      <c r="C119" t="s">
        <v>1</v>
      </c>
      <c r="D119" t="s">
        <v>0</v>
      </c>
      <c r="E119" t="s">
        <v>399</v>
      </c>
      <c r="F119" t="s">
        <v>400</v>
      </c>
      <c r="G119">
        <v>1908</v>
      </c>
      <c r="H119">
        <v>1908</v>
      </c>
      <c r="I119" t="s">
        <v>199</v>
      </c>
      <c r="J119" t="s">
        <v>200</v>
      </c>
      <c r="K119" s="3">
        <v>0</v>
      </c>
      <c r="L119" s="3">
        <v>0</v>
      </c>
      <c r="M119" s="3">
        <v>5.75</v>
      </c>
      <c r="N119" s="3">
        <v>0.74750000000000005</v>
      </c>
      <c r="O119" s="3">
        <v>0</v>
      </c>
      <c r="P119" s="3">
        <v>0</v>
      </c>
      <c r="Q119" s="3">
        <v>6.4975000000000005</v>
      </c>
      <c r="R119" t="s">
        <v>1</v>
      </c>
    </row>
    <row r="120" spans="1:18" hidden="1" x14ac:dyDescent="0.25">
      <c r="A120" t="s">
        <v>163</v>
      </c>
      <c r="B120" t="s">
        <v>395</v>
      </c>
      <c r="C120" t="s">
        <v>1</v>
      </c>
      <c r="D120" t="s">
        <v>0</v>
      </c>
      <c r="E120" t="s">
        <v>399</v>
      </c>
      <c r="F120" t="s">
        <v>400</v>
      </c>
      <c r="G120">
        <v>1907</v>
      </c>
      <c r="H120">
        <v>1907</v>
      </c>
      <c r="I120" t="s">
        <v>199</v>
      </c>
      <c r="J120" t="s">
        <v>200</v>
      </c>
      <c r="K120" s="3">
        <v>0</v>
      </c>
      <c r="L120" s="3">
        <v>0</v>
      </c>
      <c r="M120" s="3">
        <v>125</v>
      </c>
      <c r="N120" s="3">
        <v>16.25</v>
      </c>
      <c r="O120" s="3">
        <v>0</v>
      </c>
      <c r="P120" s="3">
        <v>0</v>
      </c>
      <c r="Q120" s="3">
        <v>141.25</v>
      </c>
      <c r="R120" t="s">
        <v>1</v>
      </c>
    </row>
    <row r="121" spans="1:18" hidden="1" x14ac:dyDescent="0.25">
      <c r="A121" t="s">
        <v>163</v>
      </c>
      <c r="B121" t="s">
        <v>395</v>
      </c>
      <c r="C121" t="s">
        <v>1</v>
      </c>
      <c r="D121" t="s">
        <v>0</v>
      </c>
      <c r="E121" t="s">
        <v>399</v>
      </c>
      <c r="F121" t="s">
        <v>400</v>
      </c>
      <c r="G121">
        <v>1906</v>
      </c>
      <c r="H121">
        <v>1906</v>
      </c>
      <c r="I121" t="s">
        <v>267</v>
      </c>
      <c r="J121" t="s">
        <v>268</v>
      </c>
      <c r="K121" s="3">
        <v>0</v>
      </c>
      <c r="L121" s="3">
        <v>0</v>
      </c>
      <c r="M121" s="3">
        <v>221.24</v>
      </c>
      <c r="N121" s="3">
        <v>28.761200000000002</v>
      </c>
      <c r="O121" s="3">
        <v>0</v>
      </c>
      <c r="P121" s="3">
        <v>0</v>
      </c>
      <c r="Q121" s="3">
        <v>250.00120000000001</v>
      </c>
      <c r="R121" t="s">
        <v>1</v>
      </c>
    </row>
    <row r="122" spans="1:18" hidden="1" x14ac:dyDescent="0.25">
      <c r="A122" t="s">
        <v>163</v>
      </c>
      <c r="B122" t="s">
        <v>395</v>
      </c>
      <c r="C122" t="s">
        <v>1</v>
      </c>
      <c r="D122" t="s">
        <v>0</v>
      </c>
      <c r="E122" t="s">
        <v>399</v>
      </c>
      <c r="F122" t="s">
        <v>400</v>
      </c>
      <c r="G122">
        <v>1905</v>
      </c>
      <c r="H122">
        <v>1905</v>
      </c>
      <c r="I122" t="s">
        <v>175</v>
      </c>
      <c r="J122" t="s">
        <v>176</v>
      </c>
      <c r="K122" s="3">
        <v>0</v>
      </c>
      <c r="L122" s="3">
        <v>0</v>
      </c>
      <c r="M122" s="3">
        <v>8.67</v>
      </c>
      <c r="N122" s="3">
        <v>1.1271</v>
      </c>
      <c r="O122" s="3">
        <v>0</v>
      </c>
      <c r="P122" s="3">
        <v>0</v>
      </c>
      <c r="Q122" s="3">
        <v>9.7971000000000004</v>
      </c>
      <c r="R122" t="s">
        <v>1</v>
      </c>
    </row>
    <row r="123" spans="1:18" hidden="1" x14ac:dyDescent="0.25">
      <c r="A123" t="s">
        <v>163</v>
      </c>
      <c r="B123" t="s">
        <v>395</v>
      </c>
      <c r="C123" t="s">
        <v>1</v>
      </c>
      <c r="D123" t="s">
        <v>0</v>
      </c>
      <c r="E123" t="s">
        <v>399</v>
      </c>
      <c r="F123" t="s">
        <v>400</v>
      </c>
      <c r="G123">
        <v>1904</v>
      </c>
      <c r="H123">
        <v>1904</v>
      </c>
      <c r="I123" t="s">
        <v>58</v>
      </c>
      <c r="J123" t="s">
        <v>57</v>
      </c>
      <c r="K123" s="3">
        <v>0</v>
      </c>
      <c r="L123" s="3">
        <v>0</v>
      </c>
      <c r="M123" s="3">
        <v>60</v>
      </c>
      <c r="N123" s="3">
        <v>7.8000000000000007</v>
      </c>
      <c r="O123" s="3">
        <v>0</v>
      </c>
      <c r="P123" s="3">
        <v>0</v>
      </c>
      <c r="Q123" s="3">
        <v>67.8</v>
      </c>
      <c r="R123" t="s">
        <v>1</v>
      </c>
    </row>
    <row r="124" spans="1:18" hidden="1" x14ac:dyDescent="0.25">
      <c r="A124" t="s">
        <v>163</v>
      </c>
      <c r="B124" t="s">
        <v>395</v>
      </c>
      <c r="C124" t="s">
        <v>1</v>
      </c>
      <c r="D124" t="s">
        <v>0</v>
      </c>
      <c r="E124" t="s">
        <v>399</v>
      </c>
      <c r="F124" t="s">
        <v>400</v>
      </c>
      <c r="G124">
        <v>1903</v>
      </c>
      <c r="H124">
        <v>1903</v>
      </c>
      <c r="I124" t="s">
        <v>106</v>
      </c>
      <c r="J124" t="s">
        <v>105</v>
      </c>
      <c r="K124" s="3">
        <v>0</v>
      </c>
      <c r="L124" s="3">
        <v>0</v>
      </c>
      <c r="M124" s="3">
        <v>350</v>
      </c>
      <c r="N124" s="3">
        <v>45.5</v>
      </c>
      <c r="O124" s="3">
        <v>0</v>
      </c>
      <c r="P124" s="3">
        <v>0</v>
      </c>
      <c r="Q124" s="3">
        <v>395.5</v>
      </c>
      <c r="R124" t="s">
        <v>1</v>
      </c>
    </row>
    <row r="125" spans="1:18" hidden="1" x14ac:dyDescent="0.25">
      <c r="A125" t="s">
        <v>163</v>
      </c>
      <c r="B125" t="s">
        <v>394</v>
      </c>
      <c r="C125" t="s">
        <v>1</v>
      </c>
      <c r="D125" t="s">
        <v>0</v>
      </c>
      <c r="E125" t="s">
        <v>399</v>
      </c>
      <c r="F125" t="s">
        <v>400</v>
      </c>
      <c r="G125">
        <v>1902</v>
      </c>
      <c r="H125">
        <v>1902</v>
      </c>
      <c r="I125" t="s">
        <v>38</v>
      </c>
      <c r="J125" t="s">
        <v>37</v>
      </c>
      <c r="K125" s="3">
        <v>0</v>
      </c>
      <c r="L125" s="3">
        <v>0</v>
      </c>
      <c r="M125" s="3">
        <v>283.60000000000002</v>
      </c>
      <c r="N125" s="3">
        <v>36.868000000000002</v>
      </c>
      <c r="O125" s="3">
        <v>0</v>
      </c>
      <c r="P125" s="3">
        <v>0</v>
      </c>
      <c r="Q125" s="3">
        <v>320.46800000000002</v>
      </c>
      <c r="R125" t="s">
        <v>1</v>
      </c>
    </row>
    <row r="126" spans="1:18" hidden="1" x14ac:dyDescent="0.25">
      <c r="A126" t="s">
        <v>163</v>
      </c>
      <c r="B126" t="s">
        <v>394</v>
      </c>
      <c r="C126" t="s">
        <v>1</v>
      </c>
      <c r="D126" t="s">
        <v>0</v>
      </c>
      <c r="E126" t="s">
        <v>399</v>
      </c>
      <c r="F126" t="s">
        <v>400</v>
      </c>
      <c r="G126">
        <v>1901</v>
      </c>
      <c r="H126">
        <v>1901</v>
      </c>
      <c r="I126" t="s">
        <v>38</v>
      </c>
      <c r="J126" t="s">
        <v>37</v>
      </c>
      <c r="K126" s="3">
        <v>0</v>
      </c>
      <c r="L126" s="3">
        <v>0</v>
      </c>
      <c r="M126" s="3">
        <v>20</v>
      </c>
      <c r="N126" s="3">
        <v>2.6</v>
      </c>
      <c r="O126" s="3">
        <v>0</v>
      </c>
      <c r="P126" s="3">
        <v>0</v>
      </c>
      <c r="Q126" s="3">
        <v>22.6</v>
      </c>
      <c r="R126" t="s">
        <v>1</v>
      </c>
    </row>
    <row r="127" spans="1:18" hidden="1" x14ac:dyDescent="0.25">
      <c r="A127" t="s">
        <v>163</v>
      </c>
      <c r="B127" t="s">
        <v>394</v>
      </c>
      <c r="C127" t="s">
        <v>1</v>
      </c>
      <c r="D127" t="s">
        <v>0</v>
      </c>
      <c r="E127" t="s">
        <v>399</v>
      </c>
      <c r="F127" t="s">
        <v>400</v>
      </c>
      <c r="G127">
        <v>1900</v>
      </c>
      <c r="H127">
        <v>1900</v>
      </c>
      <c r="I127" t="s">
        <v>273</v>
      </c>
      <c r="J127" t="s">
        <v>274</v>
      </c>
      <c r="K127" s="3">
        <v>0</v>
      </c>
      <c r="L127" s="3">
        <v>0</v>
      </c>
      <c r="M127" s="3">
        <v>12</v>
      </c>
      <c r="N127" s="3">
        <v>1.56</v>
      </c>
      <c r="O127" s="3">
        <v>0</v>
      </c>
      <c r="P127" s="3">
        <v>0</v>
      </c>
      <c r="Q127" s="3">
        <v>13.56</v>
      </c>
      <c r="R127" t="s">
        <v>1</v>
      </c>
    </row>
    <row r="128" spans="1:18" hidden="1" x14ac:dyDescent="0.25">
      <c r="A128" t="s">
        <v>163</v>
      </c>
      <c r="B128" t="s">
        <v>394</v>
      </c>
      <c r="C128" t="s">
        <v>1</v>
      </c>
      <c r="D128" t="s">
        <v>0</v>
      </c>
      <c r="E128" t="s">
        <v>399</v>
      </c>
      <c r="F128" t="s">
        <v>400</v>
      </c>
      <c r="G128">
        <v>1899</v>
      </c>
      <c r="H128">
        <v>1899</v>
      </c>
      <c r="I128" t="s">
        <v>201</v>
      </c>
      <c r="J128" t="s">
        <v>202</v>
      </c>
      <c r="K128" s="3">
        <v>0</v>
      </c>
      <c r="L128" s="3">
        <v>0</v>
      </c>
      <c r="M128" s="3">
        <v>36</v>
      </c>
      <c r="N128" s="3">
        <v>4.68</v>
      </c>
      <c r="O128" s="3">
        <v>0</v>
      </c>
      <c r="P128" s="3">
        <v>0</v>
      </c>
      <c r="Q128" s="3">
        <v>40.68</v>
      </c>
      <c r="R128" t="s">
        <v>1</v>
      </c>
    </row>
    <row r="129" spans="1:18" hidden="1" x14ac:dyDescent="0.25">
      <c r="A129" t="s">
        <v>163</v>
      </c>
      <c r="B129" t="s">
        <v>394</v>
      </c>
      <c r="C129" t="s">
        <v>1</v>
      </c>
      <c r="D129" t="s">
        <v>0</v>
      </c>
      <c r="E129" t="s">
        <v>399</v>
      </c>
      <c r="F129" t="s">
        <v>400</v>
      </c>
      <c r="G129">
        <v>1898</v>
      </c>
      <c r="H129">
        <v>1898</v>
      </c>
      <c r="I129" t="s">
        <v>94</v>
      </c>
      <c r="J129" t="s">
        <v>93</v>
      </c>
      <c r="K129" s="3">
        <v>0</v>
      </c>
      <c r="L129" s="3">
        <v>0</v>
      </c>
      <c r="M129" s="3">
        <v>540</v>
      </c>
      <c r="N129" s="3">
        <v>70.2</v>
      </c>
      <c r="O129" s="3">
        <v>0</v>
      </c>
      <c r="P129" s="3">
        <v>0</v>
      </c>
      <c r="Q129" s="3">
        <v>610.20000000000005</v>
      </c>
      <c r="R129" t="s">
        <v>1</v>
      </c>
    </row>
    <row r="130" spans="1:18" hidden="1" x14ac:dyDescent="0.25">
      <c r="A130" t="s">
        <v>163</v>
      </c>
      <c r="B130" t="s">
        <v>394</v>
      </c>
      <c r="C130" t="s">
        <v>1</v>
      </c>
      <c r="D130" t="s">
        <v>0</v>
      </c>
      <c r="E130" t="s">
        <v>399</v>
      </c>
      <c r="F130" t="s">
        <v>400</v>
      </c>
      <c r="G130">
        <v>1897</v>
      </c>
      <c r="H130">
        <v>1897</v>
      </c>
      <c r="I130" t="s">
        <v>72</v>
      </c>
      <c r="J130" t="s">
        <v>71</v>
      </c>
      <c r="K130" s="3">
        <v>0</v>
      </c>
      <c r="L130" s="3">
        <v>0</v>
      </c>
      <c r="M130" s="3">
        <v>70</v>
      </c>
      <c r="N130" s="3">
        <v>9.1</v>
      </c>
      <c r="O130" s="3">
        <v>0</v>
      </c>
      <c r="P130" s="3">
        <v>0</v>
      </c>
      <c r="Q130" s="3">
        <v>79.099999999999994</v>
      </c>
      <c r="R130" t="s">
        <v>1</v>
      </c>
    </row>
    <row r="131" spans="1:18" hidden="1" x14ac:dyDescent="0.25">
      <c r="A131" t="s">
        <v>163</v>
      </c>
      <c r="B131" t="s">
        <v>394</v>
      </c>
      <c r="C131" t="s">
        <v>1</v>
      </c>
      <c r="D131" t="s">
        <v>0</v>
      </c>
      <c r="E131" t="s">
        <v>399</v>
      </c>
      <c r="F131" t="s">
        <v>400</v>
      </c>
      <c r="G131">
        <v>1896</v>
      </c>
      <c r="H131">
        <v>1896</v>
      </c>
      <c r="I131" t="s">
        <v>54</v>
      </c>
      <c r="J131" t="s">
        <v>53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t="s">
        <v>1</v>
      </c>
    </row>
    <row r="132" spans="1:18" hidden="1" x14ac:dyDescent="0.25">
      <c r="A132" t="s">
        <v>163</v>
      </c>
      <c r="B132" t="s">
        <v>394</v>
      </c>
      <c r="C132" t="s">
        <v>1</v>
      </c>
      <c r="D132" t="s">
        <v>0</v>
      </c>
      <c r="E132" t="s">
        <v>399</v>
      </c>
      <c r="F132" t="s">
        <v>400</v>
      </c>
      <c r="G132">
        <v>1895</v>
      </c>
      <c r="H132">
        <v>1895</v>
      </c>
      <c r="I132" t="s">
        <v>199</v>
      </c>
      <c r="J132" t="s">
        <v>200</v>
      </c>
      <c r="K132" s="3">
        <v>0</v>
      </c>
      <c r="L132" s="3">
        <v>0</v>
      </c>
      <c r="M132" s="3">
        <v>9.73</v>
      </c>
      <c r="N132" s="3">
        <v>1.2649000000000001</v>
      </c>
      <c r="O132" s="3">
        <v>0</v>
      </c>
      <c r="P132" s="3">
        <v>0</v>
      </c>
      <c r="Q132" s="3">
        <v>10.994900000000001</v>
      </c>
      <c r="R132" t="s">
        <v>1</v>
      </c>
    </row>
    <row r="133" spans="1:18" hidden="1" x14ac:dyDescent="0.25">
      <c r="A133" t="s">
        <v>163</v>
      </c>
      <c r="B133" t="s">
        <v>394</v>
      </c>
      <c r="C133" t="s">
        <v>1</v>
      </c>
      <c r="D133" t="s">
        <v>0</v>
      </c>
      <c r="E133" t="s">
        <v>399</v>
      </c>
      <c r="F133" t="s">
        <v>400</v>
      </c>
      <c r="G133">
        <v>1894</v>
      </c>
      <c r="H133">
        <v>1894</v>
      </c>
      <c r="I133" t="s">
        <v>199</v>
      </c>
      <c r="J133" t="s">
        <v>200</v>
      </c>
      <c r="K133" s="3">
        <v>0</v>
      </c>
      <c r="L133" s="3">
        <v>0</v>
      </c>
      <c r="M133" s="3">
        <v>60.39</v>
      </c>
      <c r="N133" s="3">
        <v>7.8507000000000007</v>
      </c>
      <c r="O133" s="3">
        <v>0</v>
      </c>
      <c r="P133" s="3">
        <v>0</v>
      </c>
      <c r="Q133" s="3">
        <v>68.240700000000004</v>
      </c>
      <c r="R133" t="s">
        <v>1</v>
      </c>
    </row>
    <row r="134" spans="1:18" hidden="1" x14ac:dyDescent="0.25">
      <c r="A134" t="s">
        <v>163</v>
      </c>
      <c r="B134" t="s">
        <v>394</v>
      </c>
      <c r="C134" t="s">
        <v>1</v>
      </c>
      <c r="D134" t="s">
        <v>0</v>
      </c>
      <c r="E134" t="s">
        <v>399</v>
      </c>
      <c r="F134" t="s">
        <v>400</v>
      </c>
      <c r="G134">
        <v>1892</v>
      </c>
      <c r="H134">
        <v>1892</v>
      </c>
      <c r="I134" t="s">
        <v>85</v>
      </c>
      <c r="J134" t="s">
        <v>84</v>
      </c>
      <c r="K134" s="3">
        <v>0</v>
      </c>
      <c r="L134" s="3">
        <v>0</v>
      </c>
      <c r="M134" s="3">
        <v>75.959999999999994</v>
      </c>
      <c r="N134" s="3">
        <v>9.8747999999999987</v>
      </c>
      <c r="O134" s="3">
        <v>0</v>
      </c>
      <c r="P134" s="3">
        <v>0</v>
      </c>
      <c r="Q134" s="3">
        <v>85.834799999999987</v>
      </c>
      <c r="R134" t="s">
        <v>1</v>
      </c>
    </row>
    <row r="135" spans="1:18" hidden="1" x14ac:dyDescent="0.25">
      <c r="A135" t="s">
        <v>163</v>
      </c>
      <c r="B135" t="s">
        <v>394</v>
      </c>
      <c r="C135" t="s">
        <v>1</v>
      </c>
      <c r="D135" t="s">
        <v>0</v>
      </c>
      <c r="E135" t="s">
        <v>399</v>
      </c>
      <c r="F135" t="s">
        <v>400</v>
      </c>
      <c r="G135">
        <v>1893</v>
      </c>
      <c r="H135">
        <v>1893</v>
      </c>
      <c r="I135" t="s">
        <v>85</v>
      </c>
      <c r="J135" t="s">
        <v>84</v>
      </c>
      <c r="K135" s="3">
        <v>0</v>
      </c>
      <c r="L135" s="3">
        <v>0</v>
      </c>
      <c r="M135" s="3">
        <v>13.27</v>
      </c>
      <c r="N135" s="3">
        <v>1.7251000000000001</v>
      </c>
      <c r="O135" s="3">
        <v>0</v>
      </c>
      <c r="P135" s="3">
        <v>0</v>
      </c>
      <c r="Q135" s="3">
        <v>14.995099999999999</v>
      </c>
      <c r="R135" t="s">
        <v>1</v>
      </c>
    </row>
    <row r="136" spans="1:18" hidden="1" x14ac:dyDescent="0.25">
      <c r="A136" t="s">
        <v>163</v>
      </c>
      <c r="B136" t="s">
        <v>393</v>
      </c>
      <c r="C136" t="s">
        <v>1</v>
      </c>
      <c r="D136" t="s">
        <v>0</v>
      </c>
      <c r="E136" t="s">
        <v>399</v>
      </c>
      <c r="F136" t="s">
        <v>400</v>
      </c>
      <c r="G136">
        <v>1891</v>
      </c>
      <c r="H136">
        <v>1891</v>
      </c>
      <c r="I136" t="s">
        <v>201</v>
      </c>
      <c r="J136" t="s">
        <v>202</v>
      </c>
      <c r="K136" s="3">
        <v>0</v>
      </c>
      <c r="L136" s="3">
        <v>0</v>
      </c>
      <c r="M136" s="3">
        <v>84.82</v>
      </c>
      <c r="N136" s="3">
        <v>11.0266</v>
      </c>
      <c r="O136" s="3">
        <v>0</v>
      </c>
      <c r="P136" s="3">
        <v>0</v>
      </c>
      <c r="Q136" s="3">
        <v>95.846599999999995</v>
      </c>
      <c r="R136" t="s">
        <v>1</v>
      </c>
    </row>
    <row r="137" spans="1:18" hidden="1" x14ac:dyDescent="0.25">
      <c r="A137" t="s">
        <v>163</v>
      </c>
      <c r="B137" t="s">
        <v>393</v>
      </c>
      <c r="C137" t="s">
        <v>1</v>
      </c>
      <c r="D137" t="s">
        <v>0</v>
      </c>
      <c r="E137" t="s">
        <v>399</v>
      </c>
      <c r="F137" t="s">
        <v>400</v>
      </c>
      <c r="G137">
        <v>1890</v>
      </c>
      <c r="H137">
        <v>1890</v>
      </c>
      <c r="I137" t="s">
        <v>201</v>
      </c>
      <c r="J137" t="s">
        <v>202</v>
      </c>
      <c r="K137" s="3">
        <v>0</v>
      </c>
      <c r="L137" s="3">
        <v>0</v>
      </c>
      <c r="M137" s="3">
        <v>12</v>
      </c>
      <c r="N137" s="3">
        <v>1.56</v>
      </c>
      <c r="O137" s="3">
        <v>0</v>
      </c>
      <c r="P137" s="3">
        <v>0</v>
      </c>
      <c r="Q137" s="3">
        <v>13.56</v>
      </c>
      <c r="R137" t="s">
        <v>1</v>
      </c>
    </row>
    <row r="138" spans="1:18" hidden="1" x14ac:dyDescent="0.25">
      <c r="A138" t="s">
        <v>163</v>
      </c>
      <c r="B138" t="s">
        <v>393</v>
      </c>
      <c r="C138" t="s">
        <v>1</v>
      </c>
      <c r="D138" t="s">
        <v>0</v>
      </c>
      <c r="E138" t="s">
        <v>399</v>
      </c>
      <c r="F138" t="s">
        <v>400</v>
      </c>
      <c r="G138">
        <v>1889</v>
      </c>
      <c r="H138">
        <v>1889</v>
      </c>
      <c r="I138" t="s">
        <v>172</v>
      </c>
      <c r="J138" t="s">
        <v>81</v>
      </c>
      <c r="K138" s="3">
        <v>0</v>
      </c>
      <c r="L138" s="3">
        <v>0</v>
      </c>
      <c r="M138" s="3">
        <v>22.57</v>
      </c>
      <c r="N138" s="3">
        <v>2.9340999999999999</v>
      </c>
      <c r="O138" s="3">
        <v>0</v>
      </c>
      <c r="P138" s="3">
        <v>0</v>
      </c>
      <c r="Q138" s="3">
        <v>25.504100000000001</v>
      </c>
      <c r="R138" t="s">
        <v>1</v>
      </c>
    </row>
    <row r="139" spans="1:18" hidden="1" x14ac:dyDescent="0.25">
      <c r="A139" t="s">
        <v>163</v>
      </c>
      <c r="B139" t="s">
        <v>393</v>
      </c>
      <c r="C139" t="s">
        <v>1</v>
      </c>
      <c r="D139" t="s">
        <v>0</v>
      </c>
      <c r="E139" t="s">
        <v>399</v>
      </c>
      <c r="F139" t="s">
        <v>400</v>
      </c>
      <c r="G139">
        <v>1888</v>
      </c>
      <c r="H139">
        <v>1888</v>
      </c>
      <c r="I139" t="s">
        <v>172</v>
      </c>
      <c r="J139" t="s">
        <v>81</v>
      </c>
      <c r="K139" s="3">
        <v>0</v>
      </c>
      <c r="L139" s="3">
        <v>0</v>
      </c>
      <c r="M139" s="3">
        <v>136</v>
      </c>
      <c r="N139" s="3">
        <v>17.68</v>
      </c>
      <c r="O139" s="3">
        <v>0</v>
      </c>
      <c r="P139" s="3">
        <v>0</v>
      </c>
      <c r="Q139" s="3">
        <v>153.68</v>
      </c>
      <c r="R139" t="s">
        <v>1</v>
      </c>
    </row>
    <row r="140" spans="1:18" hidden="1" x14ac:dyDescent="0.25">
      <c r="A140" t="s">
        <v>163</v>
      </c>
      <c r="B140" t="s">
        <v>393</v>
      </c>
      <c r="C140" t="s">
        <v>1</v>
      </c>
      <c r="D140" t="s">
        <v>0</v>
      </c>
      <c r="E140" t="s">
        <v>399</v>
      </c>
      <c r="F140" t="s">
        <v>400</v>
      </c>
      <c r="G140">
        <v>1887</v>
      </c>
      <c r="H140">
        <v>1887</v>
      </c>
      <c r="I140" t="s">
        <v>64</v>
      </c>
      <c r="J140" t="s">
        <v>63</v>
      </c>
      <c r="K140" s="3">
        <v>0</v>
      </c>
      <c r="L140" s="3">
        <v>0</v>
      </c>
      <c r="M140" s="3">
        <v>1145</v>
      </c>
      <c r="N140" s="3">
        <v>148.85</v>
      </c>
      <c r="O140" s="3">
        <v>0</v>
      </c>
      <c r="P140" s="3">
        <v>0</v>
      </c>
      <c r="Q140" s="3">
        <v>1293.8499999999999</v>
      </c>
      <c r="R140" t="s">
        <v>1</v>
      </c>
    </row>
    <row r="141" spans="1:18" hidden="1" x14ac:dyDescent="0.25">
      <c r="A141" t="s">
        <v>163</v>
      </c>
      <c r="B141" t="s">
        <v>393</v>
      </c>
      <c r="C141" t="s">
        <v>1</v>
      </c>
      <c r="D141" t="s">
        <v>0</v>
      </c>
      <c r="E141" t="s">
        <v>399</v>
      </c>
      <c r="F141" t="s">
        <v>400</v>
      </c>
      <c r="G141">
        <v>1886</v>
      </c>
      <c r="H141">
        <v>1886</v>
      </c>
      <c r="I141" t="s">
        <v>38</v>
      </c>
      <c r="J141" t="s">
        <v>37</v>
      </c>
      <c r="K141" s="3">
        <v>0</v>
      </c>
      <c r="L141" s="3">
        <v>0</v>
      </c>
      <c r="M141" s="3">
        <v>50</v>
      </c>
      <c r="N141" s="3">
        <v>6.5</v>
      </c>
      <c r="O141" s="3">
        <v>0</v>
      </c>
      <c r="P141" s="3">
        <v>0</v>
      </c>
      <c r="Q141" s="3">
        <v>56.5</v>
      </c>
      <c r="R141" t="s">
        <v>1</v>
      </c>
    </row>
    <row r="142" spans="1:18" hidden="1" x14ac:dyDescent="0.25">
      <c r="A142" t="s">
        <v>163</v>
      </c>
      <c r="B142" t="s">
        <v>390</v>
      </c>
      <c r="C142" t="s">
        <v>1</v>
      </c>
      <c r="D142" t="s">
        <v>0</v>
      </c>
      <c r="E142" t="s">
        <v>399</v>
      </c>
      <c r="F142" t="s">
        <v>400</v>
      </c>
      <c r="G142">
        <v>1885</v>
      </c>
      <c r="H142">
        <v>1885</v>
      </c>
      <c r="I142" t="s">
        <v>38</v>
      </c>
      <c r="J142" t="s">
        <v>37</v>
      </c>
      <c r="K142" s="3">
        <v>0</v>
      </c>
      <c r="L142" s="3">
        <v>0</v>
      </c>
      <c r="M142" s="3">
        <v>25</v>
      </c>
      <c r="N142" s="3">
        <v>3.25</v>
      </c>
      <c r="O142" s="3">
        <v>0</v>
      </c>
      <c r="P142" s="3">
        <v>0</v>
      </c>
      <c r="Q142" s="3">
        <v>28.25</v>
      </c>
      <c r="R142" t="s">
        <v>1</v>
      </c>
    </row>
    <row r="143" spans="1:18" hidden="1" x14ac:dyDescent="0.25">
      <c r="A143" t="s">
        <v>163</v>
      </c>
      <c r="B143" t="s">
        <v>390</v>
      </c>
      <c r="C143" t="s">
        <v>1</v>
      </c>
      <c r="D143" t="s">
        <v>0</v>
      </c>
      <c r="E143" t="s">
        <v>399</v>
      </c>
      <c r="F143" t="s">
        <v>400</v>
      </c>
      <c r="G143">
        <v>1884</v>
      </c>
      <c r="H143">
        <v>1884</v>
      </c>
      <c r="I143" t="s">
        <v>91</v>
      </c>
      <c r="J143" t="s">
        <v>90</v>
      </c>
      <c r="K143" s="3">
        <v>0</v>
      </c>
      <c r="L143" s="3">
        <v>0</v>
      </c>
      <c r="M143" s="3">
        <v>25</v>
      </c>
      <c r="N143" s="3">
        <v>3.25</v>
      </c>
      <c r="O143" s="3">
        <v>0</v>
      </c>
      <c r="P143" s="3">
        <v>0</v>
      </c>
      <c r="Q143" s="3">
        <v>28.25</v>
      </c>
      <c r="R143" t="s">
        <v>1</v>
      </c>
    </row>
    <row r="144" spans="1:18" hidden="1" x14ac:dyDescent="0.25">
      <c r="A144" t="s">
        <v>163</v>
      </c>
      <c r="B144" t="s">
        <v>390</v>
      </c>
      <c r="C144" t="s">
        <v>1</v>
      </c>
      <c r="D144" t="s">
        <v>0</v>
      </c>
      <c r="E144" t="s">
        <v>399</v>
      </c>
      <c r="F144" t="s">
        <v>400</v>
      </c>
      <c r="G144">
        <v>1883</v>
      </c>
      <c r="H144">
        <v>1883</v>
      </c>
      <c r="I144" t="s">
        <v>91</v>
      </c>
      <c r="J144" t="s">
        <v>90</v>
      </c>
      <c r="K144" s="3">
        <v>0</v>
      </c>
      <c r="L144" s="3">
        <v>0</v>
      </c>
      <c r="M144" s="3">
        <v>30</v>
      </c>
      <c r="N144" s="3">
        <v>3.9000000000000004</v>
      </c>
      <c r="O144" s="3">
        <v>0</v>
      </c>
      <c r="P144" s="3">
        <v>0</v>
      </c>
      <c r="Q144" s="3">
        <v>33.9</v>
      </c>
      <c r="R144" t="s">
        <v>1</v>
      </c>
    </row>
    <row r="145" spans="1:18" hidden="1" x14ac:dyDescent="0.25">
      <c r="A145" t="s">
        <v>163</v>
      </c>
      <c r="B145" t="s">
        <v>390</v>
      </c>
      <c r="C145" t="s">
        <v>1</v>
      </c>
      <c r="D145" t="s">
        <v>0</v>
      </c>
      <c r="E145" t="s">
        <v>399</v>
      </c>
      <c r="F145" t="s">
        <v>400</v>
      </c>
      <c r="G145">
        <v>1882</v>
      </c>
      <c r="H145">
        <v>1882</v>
      </c>
      <c r="I145" t="s">
        <v>44</v>
      </c>
      <c r="J145" t="s">
        <v>43</v>
      </c>
      <c r="K145" s="3">
        <v>0</v>
      </c>
      <c r="L145" s="3">
        <v>0</v>
      </c>
      <c r="M145" s="3">
        <v>83</v>
      </c>
      <c r="N145" s="3">
        <v>10.790000000000001</v>
      </c>
      <c r="O145" s="3">
        <v>0</v>
      </c>
      <c r="P145" s="3">
        <v>0</v>
      </c>
      <c r="Q145" s="3">
        <v>93.79</v>
      </c>
      <c r="R145" t="s">
        <v>1</v>
      </c>
    </row>
    <row r="146" spans="1:18" hidden="1" x14ac:dyDescent="0.25">
      <c r="A146" t="s">
        <v>163</v>
      </c>
      <c r="B146" t="s">
        <v>390</v>
      </c>
      <c r="C146" t="s">
        <v>1</v>
      </c>
      <c r="D146" t="s">
        <v>0</v>
      </c>
      <c r="E146" t="s">
        <v>399</v>
      </c>
      <c r="F146" t="s">
        <v>400</v>
      </c>
      <c r="G146">
        <v>1881</v>
      </c>
      <c r="H146">
        <v>1881</v>
      </c>
      <c r="I146" t="s">
        <v>106</v>
      </c>
      <c r="J146" t="s">
        <v>105</v>
      </c>
      <c r="K146" s="3">
        <v>0</v>
      </c>
      <c r="L146" s="3">
        <v>0</v>
      </c>
      <c r="M146" s="3">
        <v>225</v>
      </c>
      <c r="N146" s="3">
        <v>29.25</v>
      </c>
      <c r="O146" s="3">
        <v>0</v>
      </c>
      <c r="P146" s="3">
        <v>0</v>
      </c>
      <c r="Q146" s="3">
        <v>254.25</v>
      </c>
      <c r="R146" t="s">
        <v>1</v>
      </c>
    </row>
    <row r="147" spans="1:18" hidden="1" x14ac:dyDescent="0.25">
      <c r="A147" t="s">
        <v>163</v>
      </c>
      <c r="B147" t="s">
        <v>390</v>
      </c>
      <c r="C147" t="s">
        <v>1</v>
      </c>
      <c r="D147" t="s">
        <v>0</v>
      </c>
      <c r="E147" t="s">
        <v>399</v>
      </c>
      <c r="F147" t="s">
        <v>400</v>
      </c>
      <c r="G147">
        <v>1880</v>
      </c>
      <c r="H147">
        <v>1880</v>
      </c>
      <c r="I147" t="s">
        <v>106</v>
      </c>
      <c r="J147" t="s">
        <v>105</v>
      </c>
      <c r="K147" s="3">
        <v>0</v>
      </c>
      <c r="L147" s="3">
        <v>0</v>
      </c>
      <c r="M147" s="3">
        <v>75</v>
      </c>
      <c r="N147" s="3">
        <v>9.75</v>
      </c>
      <c r="O147" s="3">
        <v>0</v>
      </c>
      <c r="P147" s="3">
        <v>0</v>
      </c>
      <c r="Q147" s="3">
        <v>84.75</v>
      </c>
      <c r="R147" t="s">
        <v>1</v>
      </c>
    </row>
    <row r="148" spans="1:18" hidden="1" x14ac:dyDescent="0.25">
      <c r="A148" t="s">
        <v>163</v>
      </c>
      <c r="B148" t="s">
        <v>390</v>
      </c>
      <c r="C148" t="s">
        <v>1</v>
      </c>
      <c r="D148" t="s">
        <v>0</v>
      </c>
      <c r="E148" t="s">
        <v>399</v>
      </c>
      <c r="F148" t="s">
        <v>400</v>
      </c>
      <c r="G148">
        <v>1879</v>
      </c>
      <c r="H148">
        <v>1879</v>
      </c>
      <c r="I148" t="s">
        <v>106</v>
      </c>
      <c r="J148" t="s">
        <v>105</v>
      </c>
      <c r="K148" s="3">
        <v>0</v>
      </c>
      <c r="L148" s="3">
        <v>0</v>
      </c>
      <c r="M148" s="3">
        <v>282</v>
      </c>
      <c r="N148" s="3">
        <v>36.660000000000004</v>
      </c>
      <c r="O148" s="3">
        <v>0</v>
      </c>
      <c r="P148" s="3">
        <v>0</v>
      </c>
      <c r="Q148" s="3">
        <v>318.66000000000003</v>
      </c>
      <c r="R148" t="s">
        <v>1</v>
      </c>
    </row>
    <row r="149" spans="1:18" hidden="1" x14ac:dyDescent="0.25">
      <c r="A149" t="s">
        <v>163</v>
      </c>
      <c r="B149" t="s">
        <v>384</v>
      </c>
      <c r="C149" t="s">
        <v>1</v>
      </c>
      <c r="D149" t="s">
        <v>0</v>
      </c>
      <c r="E149" t="s">
        <v>399</v>
      </c>
      <c r="F149" t="s">
        <v>400</v>
      </c>
      <c r="G149">
        <v>1878</v>
      </c>
      <c r="H149">
        <v>1878</v>
      </c>
      <c r="I149" t="s">
        <v>265</v>
      </c>
      <c r="J149" t="s">
        <v>266</v>
      </c>
      <c r="K149" s="3">
        <v>0</v>
      </c>
      <c r="L149" s="3">
        <v>0</v>
      </c>
      <c r="M149" s="3">
        <v>25</v>
      </c>
      <c r="N149" s="3">
        <v>3.25</v>
      </c>
      <c r="O149" s="3">
        <v>0</v>
      </c>
      <c r="P149" s="3">
        <v>0</v>
      </c>
      <c r="Q149" s="3">
        <v>28.25</v>
      </c>
      <c r="R149" t="s">
        <v>1</v>
      </c>
    </row>
    <row r="150" spans="1:18" hidden="1" x14ac:dyDescent="0.25">
      <c r="A150" t="s">
        <v>163</v>
      </c>
      <c r="B150" t="s">
        <v>384</v>
      </c>
      <c r="C150" t="s">
        <v>1</v>
      </c>
      <c r="D150" t="s">
        <v>0</v>
      </c>
      <c r="E150" t="s">
        <v>399</v>
      </c>
      <c r="F150" t="s">
        <v>400</v>
      </c>
      <c r="G150">
        <v>1877</v>
      </c>
      <c r="H150">
        <v>1877</v>
      </c>
      <c r="I150" t="s">
        <v>44</v>
      </c>
      <c r="J150" t="s">
        <v>43</v>
      </c>
      <c r="K150" s="3">
        <v>0</v>
      </c>
      <c r="L150" s="3">
        <v>0</v>
      </c>
      <c r="M150" s="3">
        <v>215</v>
      </c>
      <c r="N150" s="3">
        <v>27.95</v>
      </c>
      <c r="O150" s="3">
        <v>0</v>
      </c>
      <c r="P150" s="3">
        <v>0</v>
      </c>
      <c r="Q150" s="3">
        <v>242.95</v>
      </c>
      <c r="R150" t="s">
        <v>1</v>
      </c>
    </row>
    <row r="151" spans="1:18" hidden="1" x14ac:dyDescent="0.25">
      <c r="A151" t="s">
        <v>163</v>
      </c>
      <c r="B151" t="s">
        <v>384</v>
      </c>
      <c r="C151" t="s">
        <v>1</v>
      </c>
      <c r="D151" t="s">
        <v>0</v>
      </c>
      <c r="E151" t="s">
        <v>399</v>
      </c>
      <c r="F151" t="s">
        <v>400</v>
      </c>
      <c r="G151">
        <v>1876</v>
      </c>
      <c r="H151">
        <v>1876</v>
      </c>
      <c r="I151" t="s">
        <v>91</v>
      </c>
      <c r="J151" t="s">
        <v>90</v>
      </c>
      <c r="K151" s="3">
        <v>0</v>
      </c>
      <c r="L151" s="3">
        <v>0</v>
      </c>
      <c r="M151" s="3">
        <v>125</v>
      </c>
      <c r="N151" s="3">
        <v>16.25</v>
      </c>
      <c r="O151" s="3">
        <v>0</v>
      </c>
      <c r="P151" s="3">
        <v>0</v>
      </c>
      <c r="Q151" s="3">
        <v>141.25</v>
      </c>
      <c r="R151" t="s">
        <v>1</v>
      </c>
    </row>
    <row r="152" spans="1:18" hidden="1" x14ac:dyDescent="0.25">
      <c r="A152" t="s">
        <v>163</v>
      </c>
      <c r="B152" t="s">
        <v>384</v>
      </c>
      <c r="C152" t="s">
        <v>1</v>
      </c>
      <c r="D152" t="s">
        <v>0</v>
      </c>
      <c r="E152" t="s">
        <v>399</v>
      </c>
      <c r="F152" t="s">
        <v>400</v>
      </c>
      <c r="G152">
        <v>1875</v>
      </c>
      <c r="H152">
        <v>1875</v>
      </c>
      <c r="I152" t="s">
        <v>91</v>
      </c>
      <c r="J152" t="s">
        <v>90</v>
      </c>
      <c r="K152" s="3">
        <v>0</v>
      </c>
      <c r="L152" s="3">
        <v>0</v>
      </c>
      <c r="M152" s="3">
        <v>20</v>
      </c>
      <c r="N152" s="3">
        <v>2.6</v>
      </c>
      <c r="O152" s="3">
        <v>0</v>
      </c>
      <c r="P152" s="3">
        <v>0</v>
      </c>
      <c r="Q152" s="3">
        <v>22.6</v>
      </c>
      <c r="R152" t="s">
        <v>1</v>
      </c>
    </row>
    <row r="153" spans="1:18" hidden="1" x14ac:dyDescent="0.25">
      <c r="A153" t="s">
        <v>163</v>
      </c>
      <c r="B153" t="s">
        <v>384</v>
      </c>
      <c r="C153" t="s">
        <v>1</v>
      </c>
      <c r="D153" t="s">
        <v>0</v>
      </c>
      <c r="E153" t="s">
        <v>399</v>
      </c>
      <c r="F153" t="s">
        <v>400</v>
      </c>
      <c r="G153">
        <v>1874</v>
      </c>
      <c r="H153">
        <v>1874</v>
      </c>
      <c r="I153" t="s">
        <v>54</v>
      </c>
      <c r="J153" t="s">
        <v>53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t="s">
        <v>1</v>
      </c>
    </row>
    <row r="154" spans="1:18" hidden="1" x14ac:dyDescent="0.25">
      <c r="A154" t="s">
        <v>163</v>
      </c>
      <c r="B154" t="s">
        <v>384</v>
      </c>
      <c r="C154" t="s">
        <v>1</v>
      </c>
      <c r="D154" t="s">
        <v>0</v>
      </c>
      <c r="E154" t="s">
        <v>399</v>
      </c>
      <c r="F154" t="s">
        <v>400</v>
      </c>
      <c r="G154">
        <v>1873</v>
      </c>
      <c r="H154">
        <v>1873</v>
      </c>
      <c r="I154" t="s">
        <v>91</v>
      </c>
      <c r="J154" t="s">
        <v>90</v>
      </c>
      <c r="K154" s="3">
        <v>0</v>
      </c>
      <c r="L154" s="3">
        <v>0</v>
      </c>
      <c r="M154" s="3">
        <v>17.7</v>
      </c>
      <c r="N154" s="3">
        <v>2.3010000000000002</v>
      </c>
      <c r="O154" s="3">
        <v>0</v>
      </c>
      <c r="P154" s="3">
        <v>0</v>
      </c>
      <c r="Q154" s="3">
        <v>20.000999999999998</v>
      </c>
      <c r="R154" t="s">
        <v>1</v>
      </c>
    </row>
    <row r="155" spans="1:18" hidden="1" x14ac:dyDescent="0.25">
      <c r="A155" t="s">
        <v>163</v>
      </c>
      <c r="B155" t="s">
        <v>384</v>
      </c>
      <c r="C155" t="s">
        <v>1</v>
      </c>
      <c r="D155" t="s">
        <v>0</v>
      </c>
      <c r="E155" t="s">
        <v>399</v>
      </c>
      <c r="F155" t="s">
        <v>400</v>
      </c>
      <c r="G155">
        <v>1872</v>
      </c>
      <c r="H155">
        <v>1872</v>
      </c>
      <c r="I155" t="s">
        <v>54</v>
      </c>
      <c r="J155" t="s">
        <v>53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t="s">
        <v>1</v>
      </c>
    </row>
    <row r="156" spans="1:18" hidden="1" x14ac:dyDescent="0.25">
      <c r="A156" t="s">
        <v>163</v>
      </c>
      <c r="B156" t="s">
        <v>384</v>
      </c>
      <c r="C156" t="s">
        <v>1</v>
      </c>
      <c r="D156" t="s">
        <v>0</v>
      </c>
      <c r="E156" t="s">
        <v>399</v>
      </c>
      <c r="F156" t="s">
        <v>400</v>
      </c>
      <c r="G156">
        <v>1871</v>
      </c>
      <c r="H156">
        <v>1871</v>
      </c>
      <c r="I156" t="s">
        <v>267</v>
      </c>
      <c r="J156" t="s">
        <v>268</v>
      </c>
      <c r="K156" s="3">
        <v>0</v>
      </c>
      <c r="L156" s="3">
        <v>0</v>
      </c>
      <c r="M156" s="3">
        <v>221.24</v>
      </c>
      <c r="N156" s="3">
        <v>28.761200000000002</v>
      </c>
      <c r="O156" s="3">
        <v>0</v>
      </c>
      <c r="P156" s="3">
        <v>0</v>
      </c>
      <c r="Q156" s="3">
        <v>250.00120000000001</v>
      </c>
      <c r="R156" t="s">
        <v>1</v>
      </c>
    </row>
    <row r="157" spans="1:18" hidden="1" x14ac:dyDescent="0.25">
      <c r="A157" t="s">
        <v>163</v>
      </c>
      <c r="B157" t="s">
        <v>383</v>
      </c>
      <c r="C157" t="s">
        <v>1</v>
      </c>
      <c r="D157" t="s">
        <v>0</v>
      </c>
      <c r="E157" t="s">
        <v>399</v>
      </c>
      <c r="F157" t="s">
        <v>400</v>
      </c>
      <c r="G157">
        <v>1870</v>
      </c>
      <c r="H157">
        <v>1870</v>
      </c>
      <c r="I157" t="s">
        <v>295</v>
      </c>
      <c r="J157" t="s">
        <v>296</v>
      </c>
      <c r="K157" s="3">
        <v>0</v>
      </c>
      <c r="L157" s="3">
        <v>0</v>
      </c>
      <c r="M157" s="3">
        <v>90</v>
      </c>
      <c r="N157" s="3">
        <v>11.700000000000001</v>
      </c>
      <c r="O157" s="3">
        <v>0</v>
      </c>
      <c r="P157" s="3">
        <v>0</v>
      </c>
      <c r="Q157" s="3">
        <v>101.7</v>
      </c>
      <c r="R157" t="s">
        <v>1</v>
      </c>
    </row>
    <row r="158" spans="1:18" hidden="1" x14ac:dyDescent="0.25">
      <c r="A158" t="s">
        <v>163</v>
      </c>
      <c r="B158" t="s">
        <v>383</v>
      </c>
      <c r="C158" t="s">
        <v>1</v>
      </c>
      <c r="D158" t="s">
        <v>0</v>
      </c>
      <c r="E158" t="s">
        <v>399</v>
      </c>
      <c r="F158" t="s">
        <v>400</v>
      </c>
      <c r="G158">
        <v>1869</v>
      </c>
      <c r="H158">
        <v>1869</v>
      </c>
      <c r="I158" t="s">
        <v>91</v>
      </c>
      <c r="J158" t="s">
        <v>90</v>
      </c>
      <c r="K158" s="3">
        <v>0</v>
      </c>
      <c r="L158" s="3">
        <v>0</v>
      </c>
      <c r="M158" s="3">
        <v>132</v>
      </c>
      <c r="N158" s="3">
        <v>17.16</v>
      </c>
      <c r="O158" s="3">
        <v>0</v>
      </c>
      <c r="P158" s="3">
        <v>0</v>
      </c>
      <c r="Q158" s="3">
        <v>149.16</v>
      </c>
      <c r="R158" t="s">
        <v>1</v>
      </c>
    </row>
    <row r="159" spans="1:18" hidden="1" x14ac:dyDescent="0.25">
      <c r="A159" t="s">
        <v>163</v>
      </c>
      <c r="B159" t="s">
        <v>383</v>
      </c>
      <c r="C159" t="s">
        <v>1</v>
      </c>
      <c r="D159" t="s">
        <v>0</v>
      </c>
      <c r="E159" t="s">
        <v>399</v>
      </c>
      <c r="F159" t="s">
        <v>400</v>
      </c>
      <c r="G159">
        <v>1868</v>
      </c>
      <c r="H159">
        <v>1868</v>
      </c>
      <c r="I159" t="s">
        <v>91</v>
      </c>
      <c r="J159" t="s">
        <v>90</v>
      </c>
      <c r="K159" s="3">
        <v>0</v>
      </c>
      <c r="L159" s="3">
        <v>0</v>
      </c>
      <c r="M159" s="3">
        <v>25.14</v>
      </c>
      <c r="N159" s="3">
        <v>3.2682000000000002</v>
      </c>
      <c r="O159" s="3">
        <v>0</v>
      </c>
      <c r="P159" s="3">
        <v>0</v>
      </c>
      <c r="Q159" s="3">
        <v>28.408200000000001</v>
      </c>
      <c r="R159" t="s">
        <v>1</v>
      </c>
    </row>
    <row r="160" spans="1:18" hidden="1" x14ac:dyDescent="0.25">
      <c r="A160" t="s">
        <v>163</v>
      </c>
      <c r="B160" t="s">
        <v>383</v>
      </c>
      <c r="C160" t="s">
        <v>1</v>
      </c>
      <c r="D160" t="s">
        <v>0</v>
      </c>
      <c r="E160" t="s">
        <v>399</v>
      </c>
      <c r="F160" t="s">
        <v>400</v>
      </c>
      <c r="G160">
        <v>1867</v>
      </c>
      <c r="H160">
        <v>1867</v>
      </c>
      <c r="I160" t="s">
        <v>91</v>
      </c>
      <c r="J160" t="s">
        <v>90</v>
      </c>
      <c r="K160" s="3">
        <v>0</v>
      </c>
      <c r="L160" s="3">
        <v>0</v>
      </c>
      <c r="M160" s="3">
        <v>35</v>
      </c>
      <c r="N160" s="3">
        <v>4.55</v>
      </c>
      <c r="O160" s="3">
        <v>0</v>
      </c>
      <c r="P160" s="3">
        <v>0</v>
      </c>
      <c r="Q160" s="3">
        <v>39.549999999999997</v>
      </c>
      <c r="R160" t="s">
        <v>1</v>
      </c>
    </row>
    <row r="161" spans="1:18" hidden="1" x14ac:dyDescent="0.25">
      <c r="A161" t="s">
        <v>163</v>
      </c>
      <c r="B161" t="s">
        <v>381</v>
      </c>
      <c r="C161" t="s">
        <v>1</v>
      </c>
      <c r="D161" t="s">
        <v>0</v>
      </c>
      <c r="E161" t="s">
        <v>399</v>
      </c>
      <c r="F161" t="s">
        <v>400</v>
      </c>
      <c r="G161">
        <v>1866</v>
      </c>
      <c r="H161">
        <v>1866</v>
      </c>
      <c r="I161" t="s">
        <v>171</v>
      </c>
      <c r="J161" t="s">
        <v>92</v>
      </c>
      <c r="K161" s="3">
        <v>0</v>
      </c>
      <c r="L161" s="3">
        <v>0</v>
      </c>
      <c r="M161" s="3">
        <v>45</v>
      </c>
      <c r="N161" s="3">
        <v>5.8500000000000005</v>
      </c>
      <c r="O161" s="3">
        <v>0</v>
      </c>
      <c r="P161" s="3">
        <v>0</v>
      </c>
      <c r="Q161" s="3">
        <v>50.85</v>
      </c>
      <c r="R161" t="s">
        <v>1</v>
      </c>
    </row>
    <row r="162" spans="1:18" hidden="1" x14ac:dyDescent="0.25">
      <c r="A162" t="s">
        <v>163</v>
      </c>
      <c r="B162" t="s">
        <v>381</v>
      </c>
      <c r="C162" t="s">
        <v>1</v>
      </c>
      <c r="D162" t="s">
        <v>0</v>
      </c>
      <c r="E162" t="s">
        <v>399</v>
      </c>
      <c r="F162" t="s">
        <v>400</v>
      </c>
      <c r="G162">
        <v>1865</v>
      </c>
      <c r="H162">
        <v>1865</v>
      </c>
      <c r="I162" t="s">
        <v>87</v>
      </c>
      <c r="J162" t="s">
        <v>86</v>
      </c>
      <c r="K162" s="3">
        <v>0</v>
      </c>
      <c r="L162" s="3">
        <v>0</v>
      </c>
      <c r="M162" s="3">
        <v>69.69</v>
      </c>
      <c r="N162" s="3">
        <v>9.0596999999999994</v>
      </c>
      <c r="O162" s="3">
        <v>0</v>
      </c>
      <c r="P162" s="3">
        <v>0</v>
      </c>
      <c r="Q162" s="3">
        <v>78.74969999999999</v>
      </c>
      <c r="R162" t="s">
        <v>1</v>
      </c>
    </row>
    <row r="163" spans="1:18" hidden="1" x14ac:dyDescent="0.25">
      <c r="A163" t="s">
        <v>163</v>
      </c>
      <c r="B163" t="s">
        <v>381</v>
      </c>
      <c r="C163" t="s">
        <v>1</v>
      </c>
      <c r="D163" t="s">
        <v>0</v>
      </c>
      <c r="E163" t="s">
        <v>399</v>
      </c>
      <c r="F163" t="s">
        <v>400</v>
      </c>
      <c r="G163">
        <v>1864</v>
      </c>
      <c r="H163">
        <v>1864</v>
      </c>
      <c r="I163" t="s">
        <v>30</v>
      </c>
      <c r="J163" t="s">
        <v>29</v>
      </c>
      <c r="K163" s="3">
        <v>0</v>
      </c>
      <c r="L163" s="3">
        <v>0</v>
      </c>
      <c r="M163" s="3">
        <v>3.98</v>
      </c>
      <c r="N163" s="3">
        <v>0.51739999999999997</v>
      </c>
      <c r="O163" s="3">
        <v>0</v>
      </c>
      <c r="P163" s="3">
        <v>0</v>
      </c>
      <c r="Q163" s="3">
        <v>4.4973999999999998</v>
      </c>
      <c r="R163" t="s">
        <v>1</v>
      </c>
    </row>
    <row r="164" spans="1:18" hidden="1" x14ac:dyDescent="0.25">
      <c r="A164" t="s">
        <v>163</v>
      </c>
      <c r="B164" t="s">
        <v>381</v>
      </c>
      <c r="C164" t="s">
        <v>1</v>
      </c>
      <c r="D164" t="s">
        <v>0</v>
      </c>
      <c r="E164" t="s">
        <v>399</v>
      </c>
      <c r="F164" t="s">
        <v>400</v>
      </c>
      <c r="G164">
        <v>1863</v>
      </c>
      <c r="H164">
        <v>1863</v>
      </c>
      <c r="I164" t="s">
        <v>293</v>
      </c>
      <c r="J164" t="s">
        <v>294</v>
      </c>
      <c r="K164" s="3">
        <v>0</v>
      </c>
      <c r="L164" s="3">
        <v>0</v>
      </c>
      <c r="M164" s="3">
        <v>24</v>
      </c>
      <c r="N164" s="3">
        <v>3.12</v>
      </c>
      <c r="O164" s="3">
        <v>0</v>
      </c>
      <c r="P164" s="3">
        <v>0</v>
      </c>
      <c r="Q164" s="3">
        <v>27.12</v>
      </c>
      <c r="R164" t="s">
        <v>1</v>
      </c>
    </row>
    <row r="165" spans="1:18" hidden="1" x14ac:dyDescent="0.25">
      <c r="A165" t="s">
        <v>163</v>
      </c>
      <c r="B165" t="s">
        <v>381</v>
      </c>
      <c r="C165" t="s">
        <v>1</v>
      </c>
      <c r="D165" t="s">
        <v>0</v>
      </c>
      <c r="E165" t="s">
        <v>399</v>
      </c>
      <c r="F165" t="s">
        <v>400</v>
      </c>
      <c r="G165">
        <v>1862</v>
      </c>
      <c r="H165">
        <v>1862</v>
      </c>
      <c r="I165" t="s">
        <v>91</v>
      </c>
      <c r="J165" t="s">
        <v>90</v>
      </c>
      <c r="K165" s="3">
        <v>0</v>
      </c>
      <c r="L165" s="3">
        <v>0</v>
      </c>
      <c r="M165" s="3">
        <v>24</v>
      </c>
      <c r="N165" s="3">
        <v>3.12</v>
      </c>
      <c r="O165" s="3">
        <v>0</v>
      </c>
      <c r="P165" s="3">
        <v>0</v>
      </c>
      <c r="Q165" s="3">
        <v>27.12</v>
      </c>
      <c r="R165" t="s">
        <v>1</v>
      </c>
    </row>
    <row r="166" spans="1:18" hidden="1" x14ac:dyDescent="0.25">
      <c r="A166" t="s">
        <v>163</v>
      </c>
      <c r="B166" t="s">
        <v>381</v>
      </c>
      <c r="C166" t="s">
        <v>1</v>
      </c>
      <c r="D166" t="s">
        <v>0</v>
      </c>
      <c r="E166" t="s">
        <v>399</v>
      </c>
      <c r="F166" t="s">
        <v>400</v>
      </c>
      <c r="G166">
        <v>1861</v>
      </c>
      <c r="H166">
        <v>1861</v>
      </c>
      <c r="I166" t="s">
        <v>91</v>
      </c>
      <c r="J166" t="s">
        <v>90</v>
      </c>
      <c r="K166" s="3">
        <v>0</v>
      </c>
      <c r="L166" s="3">
        <v>0</v>
      </c>
      <c r="M166" s="3">
        <v>20</v>
      </c>
      <c r="N166" s="3">
        <v>2.6</v>
      </c>
      <c r="O166" s="3">
        <v>0</v>
      </c>
      <c r="P166" s="3">
        <v>0</v>
      </c>
      <c r="Q166" s="3">
        <v>22.6</v>
      </c>
      <c r="R166" t="s">
        <v>1</v>
      </c>
    </row>
    <row r="167" spans="1:18" hidden="1" x14ac:dyDescent="0.25">
      <c r="A167" t="s">
        <v>163</v>
      </c>
      <c r="B167" t="s">
        <v>381</v>
      </c>
      <c r="C167" t="s">
        <v>1</v>
      </c>
      <c r="D167" t="s">
        <v>0</v>
      </c>
      <c r="E167" t="s">
        <v>399</v>
      </c>
      <c r="F167" t="s">
        <v>400</v>
      </c>
      <c r="G167">
        <v>1860</v>
      </c>
      <c r="H167">
        <v>1860</v>
      </c>
      <c r="I167" t="s">
        <v>171</v>
      </c>
      <c r="J167" t="s">
        <v>92</v>
      </c>
      <c r="K167" s="3">
        <v>0</v>
      </c>
      <c r="L167" s="3">
        <v>0</v>
      </c>
      <c r="M167" s="3">
        <v>65</v>
      </c>
      <c r="N167" s="3">
        <v>8.4500000000000011</v>
      </c>
      <c r="O167" s="3">
        <v>0</v>
      </c>
      <c r="P167" s="3">
        <v>0</v>
      </c>
      <c r="Q167" s="3">
        <v>73.45</v>
      </c>
      <c r="R167" t="s">
        <v>1</v>
      </c>
    </row>
    <row r="168" spans="1:18" hidden="1" x14ac:dyDescent="0.25">
      <c r="A168" t="s">
        <v>163</v>
      </c>
      <c r="B168" t="s">
        <v>381</v>
      </c>
      <c r="C168" t="s">
        <v>1</v>
      </c>
      <c r="D168" t="s">
        <v>0</v>
      </c>
      <c r="E168" t="s">
        <v>399</v>
      </c>
      <c r="F168" t="s">
        <v>400</v>
      </c>
      <c r="G168">
        <v>1859</v>
      </c>
      <c r="H168">
        <v>1859</v>
      </c>
      <c r="I168" t="s">
        <v>102</v>
      </c>
      <c r="J168" t="s">
        <v>101</v>
      </c>
      <c r="K168" s="3">
        <v>0</v>
      </c>
      <c r="L168" s="3">
        <v>0</v>
      </c>
      <c r="M168" s="3">
        <v>40</v>
      </c>
      <c r="N168" s="3">
        <v>5.2</v>
      </c>
      <c r="O168" s="3">
        <v>0</v>
      </c>
      <c r="P168" s="3">
        <v>0</v>
      </c>
      <c r="Q168" s="3">
        <v>45.2</v>
      </c>
      <c r="R168" t="s">
        <v>1</v>
      </c>
    </row>
    <row r="169" spans="1:18" hidden="1" x14ac:dyDescent="0.25">
      <c r="A169" t="s">
        <v>163</v>
      </c>
      <c r="B169" t="s">
        <v>381</v>
      </c>
      <c r="C169" t="s">
        <v>1</v>
      </c>
      <c r="D169" t="s">
        <v>0</v>
      </c>
      <c r="E169" t="s">
        <v>399</v>
      </c>
      <c r="F169" t="s">
        <v>400</v>
      </c>
      <c r="G169">
        <v>1858</v>
      </c>
      <c r="H169">
        <v>1858</v>
      </c>
      <c r="I169" t="s">
        <v>106</v>
      </c>
      <c r="J169" t="s">
        <v>105</v>
      </c>
      <c r="K169" s="3">
        <v>0</v>
      </c>
      <c r="L169" s="3">
        <v>0</v>
      </c>
      <c r="M169" s="3">
        <v>44.48</v>
      </c>
      <c r="N169" s="3">
        <v>5.7824</v>
      </c>
      <c r="O169" s="3">
        <v>0</v>
      </c>
      <c r="P169" s="3">
        <v>0</v>
      </c>
      <c r="Q169" s="3">
        <v>50.2624</v>
      </c>
      <c r="R169" t="s">
        <v>1</v>
      </c>
    </row>
    <row r="170" spans="1:18" hidden="1" x14ac:dyDescent="0.25">
      <c r="A170" t="s">
        <v>163</v>
      </c>
      <c r="B170" t="s">
        <v>381</v>
      </c>
      <c r="C170" t="s">
        <v>1</v>
      </c>
      <c r="D170" t="s">
        <v>0</v>
      </c>
      <c r="E170" t="s">
        <v>399</v>
      </c>
      <c r="F170" t="s">
        <v>400</v>
      </c>
      <c r="G170">
        <v>1857</v>
      </c>
      <c r="H170">
        <v>1857</v>
      </c>
      <c r="I170" t="s">
        <v>32</v>
      </c>
      <c r="J170" t="s">
        <v>31</v>
      </c>
      <c r="K170" s="3">
        <v>0</v>
      </c>
      <c r="L170" s="3">
        <v>0</v>
      </c>
      <c r="M170" s="3">
        <v>51.77</v>
      </c>
      <c r="N170" s="3">
        <v>6.7301000000000002</v>
      </c>
      <c r="O170" s="3">
        <v>0</v>
      </c>
      <c r="P170" s="3">
        <v>0</v>
      </c>
      <c r="Q170" s="3">
        <v>58.500100000000003</v>
      </c>
      <c r="R170" t="s">
        <v>1</v>
      </c>
    </row>
    <row r="171" spans="1:18" hidden="1" x14ac:dyDescent="0.25">
      <c r="A171" t="s">
        <v>163</v>
      </c>
      <c r="B171" t="s">
        <v>381</v>
      </c>
      <c r="C171" t="s">
        <v>1</v>
      </c>
      <c r="D171" t="s">
        <v>0</v>
      </c>
      <c r="E171" t="s">
        <v>399</v>
      </c>
      <c r="F171" t="s">
        <v>400</v>
      </c>
      <c r="G171">
        <v>1856</v>
      </c>
      <c r="H171">
        <v>1856</v>
      </c>
      <c r="I171" t="s">
        <v>249</v>
      </c>
      <c r="J171" t="s">
        <v>250</v>
      </c>
      <c r="K171" s="3">
        <v>0</v>
      </c>
      <c r="L171" s="3">
        <v>0</v>
      </c>
      <c r="M171" s="3">
        <v>50</v>
      </c>
      <c r="N171" s="3">
        <v>6.5</v>
      </c>
      <c r="O171" s="3">
        <v>0</v>
      </c>
      <c r="P171" s="3">
        <v>0</v>
      </c>
      <c r="Q171" s="3">
        <v>56.5</v>
      </c>
      <c r="R171" t="s">
        <v>1</v>
      </c>
    </row>
    <row r="172" spans="1:18" hidden="1" x14ac:dyDescent="0.25">
      <c r="A172" t="s">
        <v>163</v>
      </c>
      <c r="B172" t="s">
        <v>381</v>
      </c>
      <c r="C172" t="s">
        <v>1</v>
      </c>
      <c r="D172" t="s">
        <v>0</v>
      </c>
      <c r="E172" t="s">
        <v>399</v>
      </c>
      <c r="F172" t="s">
        <v>400</v>
      </c>
      <c r="G172">
        <v>1855</v>
      </c>
      <c r="H172">
        <v>1855</v>
      </c>
      <c r="I172" t="s">
        <v>72</v>
      </c>
      <c r="J172" t="s">
        <v>71</v>
      </c>
      <c r="K172" s="3">
        <v>0</v>
      </c>
      <c r="L172" s="3">
        <v>0</v>
      </c>
      <c r="M172" s="3">
        <v>48</v>
      </c>
      <c r="N172" s="3">
        <v>6.24</v>
      </c>
      <c r="O172" s="3">
        <v>0</v>
      </c>
      <c r="P172" s="3">
        <v>0</v>
      </c>
      <c r="Q172" s="3">
        <v>54.24</v>
      </c>
      <c r="R172" t="s">
        <v>1</v>
      </c>
    </row>
    <row r="173" spans="1:18" hidden="1" x14ac:dyDescent="0.25">
      <c r="A173" t="s">
        <v>163</v>
      </c>
      <c r="B173" t="s">
        <v>381</v>
      </c>
      <c r="C173" t="s">
        <v>1</v>
      </c>
      <c r="D173" t="s">
        <v>0</v>
      </c>
      <c r="E173" t="s">
        <v>399</v>
      </c>
      <c r="F173" t="s">
        <v>400</v>
      </c>
      <c r="G173">
        <v>1854</v>
      </c>
      <c r="H173">
        <v>1854</v>
      </c>
      <c r="I173" t="s">
        <v>58</v>
      </c>
      <c r="J173" t="s">
        <v>57</v>
      </c>
      <c r="K173" s="3">
        <v>0</v>
      </c>
      <c r="L173" s="3">
        <v>0</v>
      </c>
      <c r="M173" s="3">
        <v>70</v>
      </c>
      <c r="N173" s="3">
        <v>9.1</v>
      </c>
      <c r="O173" s="3">
        <v>0</v>
      </c>
      <c r="P173" s="3">
        <v>0</v>
      </c>
      <c r="Q173" s="3">
        <v>79.099999999999994</v>
      </c>
      <c r="R173" t="s">
        <v>1</v>
      </c>
    </row>
    <row r="174" spans="1:18" hidden="1" x14ac:dyDescent="0.25">
      <c r="A174" t="s">
        <v>163</v>
      </c>
      <c r="B174" t="s">
        <v>381</v>
      </c>
      <c r="C174" t="s">
        <v>1</v>
      </c>
      <c r="D174" t="s">
        <v>0</v>
      </c>
      <c r="E174" t="s">
        <v>399</v>
      </c>
      <c r="F174" t="s">
        <v>400</v>
      </c>
      <c r="G174">
        <v>1853</v>
      </c>
      <c r="H174">
        <v>1853</v>
      </c>
      <c r="I174" t="s">
        <v>30</v>
      </c>
      <c r="J174" t="s">
        <v>29</v>
      </c>
      <c r="K174" s="3">
        <v>0</v>
      </c>
      <c r="L174" s="3">
        <v>0</v>
      </c>
      <c r="M174" s="3">
        <v>15.48</v>
      </c>
      <c r="N174" s="3">
        <v>2.0124</v>
      </c>
      <c r="O174" s="3">
        <v>0</v>
      </c>
      <c r="P174" s="3">
        <v>0</v>
      </c>
      <c r="Q174" s="3">
        <v>17.4924</v>
      </c>
      <c r="R174" t="s">
        <v>1</v>
      </c>
    </row>
    <row r="175" spans="1:18" hidden="1" x14ac:dyDescent="0.25">
      <c r="A175" t="s">
        <v>163</v>
      </c>
      <c r="B175" t="s">
        <v>374</v>
      </c>
      <c r="C175" t="s">
        <v>1</v>
      </c>
      <c r="D175" t="s">
        <v>0</v>
      </c>
      <c r="E175" t="s">
        <v>399</v>
      </c>
      <c r="F175" t="s">
        <v>400</v>
      </c>
      <c r="G175">
        <v>1852</v>
      </c>
      <c r="H175">
        <v>1852</v>
      </c>
      <c r="I175" t="s">
        <v>100</v>
      </c>
      <c r="J175" t="s">
        <v>99</v>
      </c>
      <c r="K175" s="3">
        <v>0</v>
      </c>
      <c r="L175" s="3">
        <v>0</v>
      </c>
      <c r="M175" s="3">
        <v>100</v>
      </c>
      <c r="N175" s="3">
        <v>13</v>
      </c>
      <c r="O175" s="3">
        <v>0</v>
      </c>
      <c r="P175" s="3">
        <v>0</v>
      </c>
      <c r="Q175" s="3">
        <v>113</v>
      </c>
      <c r="R175" t="s">
        <v>1</v>
      </c>
    </row>
    <row r="176" spans="1:18" hidden="1" x14ac:dyDescent="0.25">
      <c r="A176" t="s">
        <v>163</v>
      </c>
      <c r="B176" t="s">
        <v>374</v>
      </c>
      <c r="C176" t="s">
        <v>1</v>
      </c>
      <c r="D176" t="s">
        <v>0</v>
      </c>
      <c r="E176" t="s">
        <v>399</v>
      </c>
      <c r="F176" t="s">
        <v>400</v>
      </c>
      <c r="G176">
        <v>1851</v>
      </c>
      <c r="H176">
        <v>1851</v>
      </c>
      <c r="I176" t="s">
        <v>100</v>
      </c>
      <c r="J176" t="s">
        <v>99</v>
      </c>
      <c r="K176" s="3">
        <v>0</v>
      </c>
      <c r="L176" s="3">
        <v>0</v>
      </c>
      <c r="M176" s="3">
        <v>50</v>
      </c>
      <c r="N176" s="3">
        <v>6.5</v>
      </c>
      <c r="O176" s="3">
        <v>0</v>
      </c>
      <c r="P176" s="3">
        <v>0</v>
      </c>
      <c r="Q176" s="3">
        <v>56.5</v>
      </c>
      <c r="R176" t="s">
        <v>1</v>
      </c>
    </row>
    <row r="177" spans="1:18" hidden="1" x14ac:dyDescent="0.25">
      <c r="A177" t="s">
        <v>163</v>
      </c>
      <c r="B177" t="s">
        <v>374</v>
      </c>
      <c r="C177" t="s">
        <v>1</v>
      </c>
      <c r="D177" t="s">
        <v>0</v>
      </c>
      <c r="E177" t="s">
        <v>399</v>
      </c>
      <c r="F177" t="s">
        <v>400</v>
      </c>
      <c r="G177">
        <v>1850</v>
      </c>
      <c r="H177">
        <v>1850</v>
      </c>
      <c r="I177" t="s">
        <v>295</v>
      </c>
      <c r="J177" t="s">
        <v>296</v>
      </c>
      <c r="K177" s="3">
        <v>0</v>
      </c>
      <c r="L177" s="3">
        <v>0</v>
      </c>
      <c r="M177" s="3">
        <v>20</v>
      </c>
      <c r="N177" s="3">
        <v>2.6</v>
      </c>
      <c r="O177" s="3">
        <v>0</v>
      </c>
      <c r="P177" s="3">
        <v>0</v>
      </c>
      <c r="Q177" s="3">
        <v>22.6</v>
      </c>
      <c r="R177" t="s">
        <v>1</v>
      </c>
    </row>
    <row r="178" spans="1:18" hidden="1" x14ac:dyDescent="0.25">
      <c r="A178" t="s">
        <v>163</v>
      </c>
      <c r="B178" t="s">
        <v>374</v>
      </c>
      <c r="C178" t="s">
        <v>1</v>
      </c>
      <c r="D178" t="s">
        <v>0</v>
      </c>
      <c r="E178" t="s">
        <v>399</v>
      </c>
      <c r="F178" t="s">
        <v>400</v>
      </c>
      <c r="G178">
        <v>1849</v>
      </c>
      <c r="H178">
        <v>1849</v>
      </c>
      <c r="I178" t="s">
        <v>100</v>
      </c>
      <c r="J178" t="s">
        <v>99</v>
      </c>
      <c r="K178" s="3">
        <v>0</v>
      </c>
      <c r="L178" s="3">
        <v>0</v>
      </c>
      <c r="M178" s="3">
        <v>282</v>
      </c>
      <c r="N178" s="3">
        <v>36.660000000000004</v>
      </c>
      <c r="O178" s="3">
        <v>0</v>
      </c>
      <c r="P178" s="3">
        <v>0</v>
      </c>
      <c r="Q178" s="3">
        <v>318.66000000000003</v>
      </c>
      <c r="R178" t="s">
        <v>1</v>
      </c>
    </row>
    <row r="179" spans="1:18" hidden="1" x14ac:dyDescent="0.25">
      <c r="A179" t="s">
        <v>163</v>
      </c>
      <c r="B179" t="s">
        <v>374</v>
      </c>
      <c r="C179" t="s">
        <v>1</v>
      </c>
      <c r="D179" t="s">
        <v>0</v>
      </c>
      <c r="E179" t="s">
        <v>399</v>
      </c>
      <c r="F179" t="s">
        <v>400</v>
      </c>
      <c r="G179">
        <v>1848</v>
      </c>
      <c r="H179">
        <v>1848</v>
      </c>
      <c r="I179" t="s">
        <v>171</v>
      </c>
      <c r="J179" t="s">
        <v>92</v>
      </c>
      <c r="K179" s="3">
        <v>0</v>
      </c>
      <c r="L179" s="3">
        <v>0</v>
      </c>
      <c r="M179" s="3">
        <v>235</v>
      </c>
      <c r="N179" s="3">
        <v>30.55</v>
      </c>
      <c r="O179" s="3">
        <v>0</v>
      </c>
      <c r="P179" s="3">
        <v>0</v>
      </c>
      <c r="Q179" s="3">
        <v>265.55</v>
      </c>
      <c r="R179" t="s">
        <v>1</v>
      </c>
    </row>
    <row r="180" spans="1:18" hidden="1" x14ac:dyDescent="0.25">
      <c r="A180" t="s">
        <v>163</v>
      </c>
      <c r="B180" t="s">
        <v>374</v>
      </c>
      <c r="C180" t="s">
        <v>1</v>
      </c>
      <c r="D180" t="s">
        <v>0</v>
      </c>
      <c r="E180" t="s">
        <v>399</v>
      </c>
      <c r="F180" t="s">
        <v>400</v>
      </c>
      <c r="G180">
        <v>1847</v>
      </c>
      <c r="H180">
        <v>1847</v>
      </c>
      <c r="I180" t="s">
        <v>58</v>
      </c>
      <c r="J180" t="s">
        <v>57</v>
      </c>
      <c r="K180" s="3">
        <v>0</v>
      </c>
      <c r="L180" s="3">
        <v>0</v>
      </c>
      <c r="M180" s="3">
        <v>425</v>
      </c>
      <c r="N180" s="3">
        <v>55.25</v>
      </c>
      <c r="O180" s="3">
        <v>0</v>
      </c>
      <c r="P180" s="3">
        <v>0</v>
      </c>
      <c r="Q180" s="3">
        <v>480.25</v>
      </c>
      <c r="R180" t="s">
        <v>1</v>
      </c>
    </row>
    <row r="181" spans="1:18" hidden="1" x14ac:dyDescent="0.25">
      <c r="A181" t="s">
        <v>163</v>
      </c>
      <c r="B181" t="s">
        <v>374</v>
      </c>
      <c r="C181" t="s">
        <v>1</v>
      </c>
      <c r="D181" t="s">
        <v>0</v>
      </c>
      <c r="E181" t="s">
        <v>399</v>
      </c>
      <c r="F181" t="s">
        <v>400</v>
      </c>
      <c r="G181">
        <v>1846</v>
      </c>
      <c r="H181">
        <v>1846</v>
      </c>
      <c r="I181" t="s">
        <v>171</v>
      </c>
      <c r="J181" t="s">
        <v>92</v>
      </c>
      <c r="K181" s="3">
        <v>0</v>
      </c>
      <c r="L181" s="3">
        <v>0</v>
      </c>
      <c r="M181" s="3">
        <v>258.5</v>
      </c>
      <c r="N181" s="3">
        <v>33.605000000000004</v>
      </c>
      <c r="O181" s="3">
        <v>0</v>
      </c>
      <c r="P181" s="3">
        <v>0</v>
      </c>
      <c r="Q181" s="3">
        <v>292.10500000000002</v>
      </c>
      <c r="R181" t="s">
        <v>1</v>
      </c>
    </row>
    <row r="182" spans="1:18" hidden="1" x14ac:dyDescent="0.25">
      <c r="A182" t="s">
        <v>163</v>
      </c>
      <c r="B182" t="s">
        <v>374</v>
      </c>
      <c r="C182" t="s">
        <v>1</v>
      </c>
      <c r="D182" t="s">
        <v>0</v>
      </c>
      <c r="E182" t="s">
        <v>399</v>
      </c>
      <c r="F182" t="s">
        <v>400</v>
      </c>
      <c r="G182">
        <v>1845</v>
      </c>
      <c r="H182">
        <v>1845</v>
      </c>
      <c r="I182" t="s">
        <v>171</v>
      </c>
      <c r="J182" t="s">
        <v>92</v>
      </c>
      <c r="K182" s="3">
        <v>0</v>
      </c>
      <c r="L182" s="3">
        <v>0</v>
      </c>
      <c r="M182" s="3">
        <v>125</v>
      </c>
      <c r="N182" s="3">
        <v>16.25</v>
      </c>
      <c r="O182" s="3">
        <v>0</v>
      </c>
      <c r="P182" s="3">
        <v>0</v>
      </c>
      <c r="Q182" s="3">
        <v>141.25</v>
      </c>
      <c r="R182" t="s">
        <v>1</v>
      </c>
    </row>
    <row r="183" spans="1:18" hidden="1" x14ac:dyDescent="0.25">
      <c r="A183" t="s">
        <v>163</v>
      </c>
      <c r="B183" t="s">
        <v>374</v>
      </c>
      <c r="C183" t="s">
        <v>1</v>
      </c>
      <c r="D183" t="s">
        <v>0</v>
      </c>
      <c r="E183" t="s">
        <v>399</v>
      </c>
      <c r="F183" t="s">
        <v>400</v>
      </c>
      <c r="G183">
        <v>1844</v>
      </c>
      <c r="H183">
        <v>1844</v>
      </c>
      <c r="I183" t="s">
        <v>54</v>
      </c>
      <c r="J183" t="s">
        <v>53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t="s">
        <v>1</v>
      </c>
    </row>
    <row r="184" spans="1:18" hidden="1" x14ac:dyDescent="0.25">
      <c r="A184" t="s">
        <v>163</v>
      </c>
      <c r="B184" t="s">
        <v>374</v>
      </c>
      <c r="C184" t="s">
        <v>1</v>
      </c>
      <c r="D184" t="s">
        <v>0</v>
      </c>
      <c r="E184" t="s">
        <v>399</v>
      </c>
      <c r="F184" t="s">
        <v>400</v>
      </c>
      <c r="G184">
        <v>1843</v>
      </c>
      <c r="H184">
        <v>1843</v>
      </c>
      <c r="I184" t="s">
        <v>58</v>
      </c>
      <c r="J184" t="s">
        <v>57</v>
      </c>
      <c r="K184" s="3">
        <v>0</v>
      </c>
      <c r="L184" s="3">
        <v>0</v>
      </c>
      <c r="M184" s="3">
        <v>385</v>
      </c>
      <c r="N184" s="3">
        <v>50.050000000000004</v>
      </c>
      <c r="O184" s="3">
        <v>0</v>
      </c>
      <c r="P184" s="3">
        <v>0</v>
      </c>
      <c r="Q184" s="3">
        <v>435.05</v>
      </c>
      <c r="R184" t="s">
        <v>1</v>
      </c>
    </row>
    <row r="185" spans="1:18" hidden="1" x14ac:dyDescent="0.25">
      <c r="A185" t="s">
        <v>163</v>
      </c>
      <c r="B185" t="s">
        <v>374</v>
      </c>
      <c r="C185" t="s">
        <v>1</v>
      </c>
      <c r="D185" t="s">
        <v>0</v>
      </c>
      <c r="E185" t="s">
        <v>399</v>
      </c>
      <c r="F185" t="s">
        <v>400</v>
      </c>
      <c r="G185">
        <v>1842</v>
      </c>
      <c r="H185">
        <v>1842</v>
      </c>
      <c r="I185" t="s">
        <v>58</v>
      </c>
      <c r="J185" t="s">
        <v>57</v>
      </c>
      <c r="K185" s="3">
        <v>0</v>
      </c>
      <c r="L185" s="3">
        <v>0</v>
      </c>
      <c r="M185" s="3">
        <v>170</v>
      </c>
      <c r="N185" s="3">
        <v>22.1</v>
      </c>
      <c r="O185" s="3">
        <v>0</v>
      </c>
      <c r="P185" s="3">
        <v>0</v>
      </c>
      <c r="Q185" s="3">
        <v>192.1</v>
      </c>
      <c r="R185" t="s">
        <v>1</v>
      </c>
    </row>
    <row r="186" spans="1:18" hidden="1" x14ac:dyDescent="0.25">
      <c r="A186" t="s">
        <v>163</v>
      </c>
      <c r="B186" t="s">
        <v>374</v>
      </c>
      <c r="C186" t="s">
        <v>1</v>
      </c>
      <c r="D186" t="s">
        <v>0</v>
      </c>
      <c r="E186" t="s">
        <v>399</v>
      </c>
      <c r="F186" t="s">
        <v>400</v>
      </c>
      <c r="G186">
        <v>1841</v>
      </c>
      <c r="H186">
        <v>1841</v>
      </c>
      <c r="I186" t="s">
        <v>58</v>
      </c>
      <c r="J186" t="s">
        <v>57</v>
      </c>
      <c r="K186" s="3">
        <v>0</v>
      </c>
      <c r="L186" s="3">
        <v>0</v>
      </c>
      <c r="M186" s="3">
        <v>375</v>
      </c>
      <c r="N186" s="3">
        <v>48.75</v>
      </c>
      <c r="O186" s="3">
        <v>0</v>
      </c>
      <c r="P186" s="3">
        <v>0</v>
      </c>
      <c r="Q186" s="3">
        <v>423.75</v>
      </c>
      <c r="R186" t="s">
        <v>1</v>
      </c>
    </row>
    <row r="187" spans="1:18" hidden="1" x14ac:dyDescent="0.25">
      <c r="A187" t="s">
        <v>163</v>
      </c>
      <c r="B187" t="s">
        <v>374</v>
      </c>
      <c r="C187" t="s">
        <v>1</v>
      </c>
      <c r="D187" t="s">
        <v>0</v>
      </c>
      <c r="E187" t="s">
        <v>399</v>
      </c>
      <c r="F187" t="s">
        <v>400</v>
      </c>
      <c r="G187">
        <v>1840</v>
      </c>
      <c r="H187">
        <v>1840</v>
      </c>
      <c r="I187" t="s">
        <v>415</v>
      </c>
      <c r="J187" t="s">
        <v>416</v>
      </c>
      <c r="K187" s="3">
        <v>0</v>
      </c>
      <c r="L187" s="3">
        <v>0</v>
      </c>
      <c r="M187" s="3">
        <v>30.98</v>
      </c>
      <c r="N187" s="3">
        <v>4.0274000000000001</v>
      </c>
      <c r="O187" s="3">
        <v>0</v>
      </c>
      <c r="P187" s="3">
        <v>0</v>
      </c>
      <c r="Q187" s="3">
        <v>35.007400000000004</v>
      </c>
      <c r="R187" t="s">
        <v>1</v>
      </c>
    </row>
    <row r="188" spans="1:18" hidden="1" x14ac:dyDescent="0.25">
      <c r="A188" t="s">
        <v>163</v>
      </c>
      <c r="B188" t="s">
        <v>374</v>
      </c>
      <c r="C188" t="s">
        <v>1</v>
      </c>
      <c r="D188" t="s">
        <v>0</v>
      </c>
      <c r="E188" t="s">
        <v>399</v>
      </c>
      <c r="F188" t="s">
        <v>400</v>
      </c>
      <c r="G188">
        <v>1839</v>
      </c>
      <c r="H188">
        <v>1839</v>
      </c>
      <c r="I188" t="s">
        <v>32</v>
      </c>
      <c r="J188" t="s">
        <v>31</v>
      </c>
      <c r="K188" s="3">
        <v>0</v>
      </c>
      <c r="L188" s="3">
        <v>0</v>
      </c>
      <c r="M188" s="3">
        <v>57.88</v>
      </c>
      <c r="N188" s="3">
        <v>7.5244000000000009</v>
      </c>
      <c r="O188" s="3">
        <v>0</v>
      </c>
      <c r="P188" s="3">
        <v>0</v>
      </c>
      <c r="Q188" s="3">
        <v>65.40440000000001</v>
      </c>
      <c r="R188" t="s">
        <v>1</v>
      </c>
    </row>
    <row r="189" spans="1:18" hidden="1" x14ac:dyDescent="0.25">
      <c r="A189" t="s">
        <v>163</v>
      </c>
      <c r="B189" t="s">
        <v>374</v>
      </c>
      <c r="C189" t="s">
        <v>1</v>
      </c>
      <c r="D189" t="s">
        <v>0</v>
      </c>
      <c r="E189" t="s">
        <v>399</v>
      </c>
      <c r="F189" t="s">
        <v>400</v>
      </c>
      <c r="G189">
        <v>1838</v>
      </c>
      <c r="H189">
        <v>1838</v>
      </c>
      <c r="I189" t="s">
        <v>34</v>
      </c>
      <c r="J189" t="s">
        <v>33</v>
      </c>
      <c r="K189" s="3">
        <v>0</v>
      </c>
      <c r="L189" s="3">
        <v>0</v>
      </c>
      <c r="M189" s="3">
        <v>20</v>
      </c>
      <c r="N189" s="3">
        <v>2.6</v>
      </c>
      <c r="O189" s="3">
        <v>0</v>
      </c>
      <c r="P189" s="3">
        <v>0</v>
      </c>
      <c r="Q189" s="3">
        <v>22.6</v>
      </c>
      <c r="R189" t="s">
        <v>1</v>
      </c>
    </row>
    <row r="190" spans="1:18" hidden="1" x14ac:dyDescent="0.25">
      <c r="A190" t="s">
        <v>163</v>
      </c>
      <c r="B190" t="s">
        <v>374</v>
      </c>
      <c r="C190" t="s">
        <v>1</v>
      </c>
      <c r="D190" t="s">
        <v>0</v>
      </c>
      <c r="E190" t="s">
        <v>399</v>
      </c>
      <c r="F190" t="s">
        <v>400</v>
      </c>
      <c r="G190">
        <v>1837</v>
      </c>
      <c r="H190">
        <v>1837</v>
      </c>
      <c r="I190" t="s">
        <v>106</v>
      </c>
      <c r="J190" t="s">
        <v>105</v>
      </c>
      <c r="K190" s="3">
        <v>0</v>
      </c>
      <c r="L190" s="3">
        <v>0</v>
      </c>
      <c r="M190" s="3">
        <v>39</v>
      </c>
      <c r="N190" s="3">
        <v>5.07</v>
      </c>
      <c r="O190" s="3">
        <v>0</v>
      </c>
      <c r="P190" s="3">
        <v>0</v>
      </c>
      <c r="Q190" s="3">
        <v>44.07</v>
      </c>
      <c r="R190" t="s">
        <v>1</v>
      </c>
    </row>
    <row r="191" spans="1:18" hidden="1" x14ac:dyDescent="0.25">
      <c r="A191" t="s">
        <v>163</v>
      </c>
      <c r="B191" t="s">
        <v>374</v>
      </c>
      <c r="C191" t="s">
        <v>1</v>
      </c>
      <c r="D191" t="s">
        <v>0</v>
      </c>
      <c r="E191" t="s">
        <v>399</v>
      </c>
      <c r="F191" t="s">
        <v>400</v>
      </c>
      <c r="G191">
        <v>1836</v>
      </c>
      <c r="H191">
        <v>1836</v>
      </c>
      <c r="I191" t="s">
        <v>201</v>
      </c>
      <c r="J191" t="s">
        <v>202</v>
      </c>
      <c r="K191" s="3">
        <v>0</v>
      </c>
      <c r="L191" s="3">
        <v>0</v>
      </c>
      <c r="M191" s="3">
        <v>48</v>
      </c>
      <c r="N191" s="3">
        <v>6.24</v>
      </c>
      <c r="O191" s="3">
        <v>0</v>
      </c>
      <c r="P191" s="3">
        <v>0</v>
      </c>
      <c r="Q191" s="3">
        <v>54.24</v>
      </c>
      <c r="R191" t="s">
        <v>1</v>
      </c>
    </row>
    <row r="192" spans="1:18" hidden="1" x14ac:dyDescent="0.25">
      <c r="A192" t="s">
        <v>163</v>
      </c>
      <c r="B192" t="s">
        <v>374</v>
      </c>
      <c r="C192" t="s">
        <v>1</v>
      </c>
      <c r="D192" t="s">
        <v>0</v>
      </c>
      <c r="E192" t="s">
        <v>399</v>
      </c>
      <c r="F192" t="s">
        <v>400</v>
      </c>
      <c r="G192">
        <v>1835</v>
      </c>
      <c r="H192">
        <v>1835</v>
      </c>
      <c r="I192" t="s">
        <v>201</v>
      </c>
      <c r="J192" t="s">
        <v>202</v>
      </c>
      <c r="K192" s="3">
        <v>0</v>
      </c>
      <c r="L192" s="3">
        <v>0</v>
      </c>
      <c r="M192" s="3">
        <v>12</v>
      </c>
      <c r="N192" s="3">
        <v>1.56</v>
      </c>
      <c r="O192" s="3">
        <v>0</v>
      </c>
      <c r="P192" s="3">
        <v>0</v>
      </c>
      <c r="Q192" s="3">
        <v>13.56</v>
      </c>
      <c r="R192" t="s">
        <v>1</v>
      </c>
    </row>
    <row r="193" spans="1:18" hidden="1" x14ac:dyDescent="0.25">
      <c r="A193" t="s">
        <v>163</v>
      </c>
      <c r="B193" t="s">
        <v>374</v>
      </c>
      <c r="C193" t="s">
        <v>1</v>
      </c>
      <c r="D193" t="s">
        <v>0</v>
      </c>
      <c r="E193" t="s">
        <v>399</v>
      </c>
      <c r="F193" t="s">
        <v>400</v>
      </c>
      <c r="G193">
        <v>1834</v>
      </c>
      <c r="H193">
        <v>1834</v>
      </c>
      <c r="I193" t="s">
        <v>201</v>
      </c>
      <c r="J193" t="s">
        <v>202</v>
      </c>
      <c r="K193" s="3">
        <v>0</v>
      </c>
      <c r="L193" s="3">
        <v>0</v>
      </c>
      <c r="M193" s="3">
        <v>40</v>
      </c>
      <c r="N193" s="3">
        <v>5.2</v>
      </c>
      <c r="O193" s="3">
        <v>0</v>
      </c>
      <c r="P193" s="3">
        <v>0</v>
      </c>
      <c r="Q193" s="3">
        <v>45.2</v>
      </c>
      <c r="R193" t="s">
        <v>1</v>
      </c>
    </row>
    <row r="194" spans="1:18" hidden="1" x14ac:dyDescent="0.25">
      <c r="A194" t="s">
        <v>163</v>
      </c>
      <c r="B194" t="s">
        <v>363</v>
      </c>
      <c r="C194" t="s">
        <v>1</v>
      </c>
      <c r="D194" t="s">
        <v>0</v>
      </c>
      <c r="E194" t="s">
        <v>399</v>
      </c>
      <c r="F194" t="s">
        <v>400</v>
      </c>
      <c r="G194">
        <v>1833</v>
      </c>
      <c r="H194">
        <v>1833</v>
      </c>
      <c r="I194" t="s">
        <v>91</v>
      </c>
      <c r="J194" t="s">
        <v>90</v>
      </c>
      <c r="K194" s="3">
        <v>0</v>
      </c>
      <c r="L194" s="3">
        <v>0</v>
      </c>
      <c r="M194" s="3">
        <v>96</v>
      </c>
      <c r="N194" s="3">
        <v>12.48</v>
      </c>
      <c r="O194" s="3">
        <v>0</v>
      </c>
      <c r="P194" s="3">
        <v>0</v>
      </c>
      <c r="Q194" s="3">
        <v>108.48</v>
      </c>
      <c r="R194" t="s">
        <v>1</v>
      </c>
    </row>
    <row r="195" spans="1:18" hidden="1" x14ac:dyDescent="0.25">
      <c r="A195" t="s">
        <v>163</v>
      </c>
      <c r="B195" t="s">
        <v>363</v>
      </c>
      <c r="C195" t="s">
        <v>1</v>
      </c>
      <c r="D195" t="s">
        <v>0</v>
      </c>
      <c r="E195" t="s">
        <v>399</v>
      </c>
      <c r="F195" t="s">
        <v>400</v>
      </c>
      <c r="G195">
        <v>1832</v>
      </c>
      <c r="H195">
        <v>1832</v>
      </c>
      <c r="I195" t="s">
        <v>91</v>
      </c>
      <c r="J195" t="s">
        <v>90</v>
      </c>
      <c r="K195" s="3">
        <v>0</v>
      </c>
      <c r="L195" s="3">
        <v>0</v>
      </c>
      <c r="M195" s="3">
        <v>50</v>
      </c>
      <c r="N195" s="3">
        <v>6.5</v>
      </c>
      <c r="O195" s="3">
        <v>0</v>
      </c>
      <c r="P195" s="3">
        <v>0</v>
      </c>
      <c r="Q195" s="3">
        <v>56.5</v>
      </c>
      <c r="R195" t="s">
        <v>1</v>
      </c>
    </row>
    <row r="196" spans="1:18" hidden="1" x14ac:dyDescent="0.25">
      <c r="A196" t="s">
        <v>163</v>
      </c>
      <c r="B196" t="s">
        <v>363</v>
      </c>
      <c r="C196" t="s">
        <v>1</v>
      </c>
      <c r="D196" t="s">
        <v>0</v>
      </c>
      <c r="E196" t="s">
        <v>399</v>
      </c>
      <c r="F196" t="s">
        <v>400</v>
      </c>
      <c r="G196">
        <v>1831</v>
      </c>
      <c r="H196">
        <v>1831</v>
      </c>
      <c r="I196" t="s">
        <v>54</v>
      </c>
      <c r="J196" t="s">
        <v>53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t="s">
        <v>1</v>
      </c>
    </row>
    <row r="197" spans="1:18" hidden="1" x14ac:dyDescent="0.25">
      <c r="A197" t="s">
        <v>163</v>
      </c>
      <c r="B197" t="s">
        <v>363</v>
      </c>
      <c r="C197" t="s">
        <v>1</v>
      </c>
      <c r="D197" t="s">
        <v>0</v>
      </c>
      <c r="E197" t="s">
        <v>399</v>
      </c>
      <c r="F197" t="s">
        <v>400</v>
      </c>
      <c r="G197">
        <v>1830</v>
      </c>
      <c r="H197">
        <v>1830</v>
      </c>
      <c r="I197" t="s">
        <v>295</v>
      </c>
      <c r="J197" t="s">
        <v>296</v>
      </c>
      <c r="K197" s="3">
        <v>0</v>
      </c>
      <c r="L197" s="3">
        <v>0</v>
      </c>
      <c r="M197" s="3">
        <v>6.19</v>
      </c>
      <c r="N197" s="3">
        <v>0.80470000000000008</v>
      </c>
      <c r="O197" s="3">
        <v>0</v>
      </c>
      <c r="P197" s="3">
        <v>0</v>
      </c>
      <c r="Q197" s="3">
        <v>6.9947000000000008</v>
      </c>
      <c r="R197" t="s">
        <v>1</v>
      </c>
    </row>
    <row r="198" spans="1:18" hidden="1" x14ac:dyDescent="0.25">
      <c r="A198" t="s">
        <v>163</v>
      </c>
      <c r="B198" t="s">
        <v>363</v>
      </c>
      <c r="C198" t="s">
        <v>1</v>
      </c>
      <c r="D198" t="s">
        <v>0</v>
      </c>
      <c r="E198" t="s">
        <v>399</v>
      </c>
      <c r="F198" t="s">
        <v>400</v>
      </c>
      <c r="G198">
        <v>1829</v>
      </c>
      <c r="H198">
        <v>1829</v>
      </c>
      <c r="I198" t="s">
        <v>413</v>
      </c>
      <c r="J198" t="s">
        <v>414</v>
      </c>
      <c r="K198" s="3">
        <v>0</v>
      </c>
      <c r="L198" s="3">
        <v>0</v>
      </c>
      <c r="M198" s="3">
        <v>16.37</v>
      </c>
      <c r="N198" s="3">
        <v>2.1281000000000003</v>
      </c>
      <c r="O198" s="3">
        <v>0</v>
      </c>
      <c r="P198" s="3">
        <v>0</v>
      </c>
      <c r="Q198" s="3">
        <v>18.498100000000001</v>
      </c>
      <c r="R198" t="s">
        <v>1</v>
      </c>
    </row>
    <row r="199" spans="1:18" hidden="1" x14ac:dyDescent="0.25">
      <c r="A199" t="s">
        <v>163</v>
      </c>
      <c r="B199" t="s">
        <v>363</v>
      </c>
      <c r="C199" t="s">
        <v>1</v>
      </c>
      <c r="D199" t="s">
        <v>0</v>
      </c>
      <c r="E199" t="s">
        <v>399</v>
      </c>
      <c r="F199" t="s">
        <v>400</v>
      </c>
      <c r="G199">
        <v>1828</v>
      </c>
      <c r="H199">
        <v>1828</v>
      </c>
      <c r="I199" t="s">
        <v>295</v>
      </c>
      <c r="J199" t="s">
        <v>296</v>
      </c>
      <c r="K199" s="3">
        <v>0</v>
      </c>
      <c r="L199" s="3">
        <v>0</v>
      </c>
      <c r="M199" s="3">
        <v>70</v>
      </c>
      <c r="N199" s="3">
        <v>9.1</v>
      </c>
      <c r="O199" s="3">
        <v>0</v>
      </c>
      <c r="P199" s="3">
        <v>0</v>
      </c>
      <c r="Q199" s="3">
        <v>79.099999999999994</v>
      </c>
      <c r="R199" t="s">
        <v>1</v>
      </c>
    </row>
    <row r="200" spans="1:18" hidden="1" x14ac:dyDescent="0.25">
      <c r="A200" t="s">
        <v>163</v>
      </c>
      <c r="B200" t="s">
        <v>363</v>
      </c>
      <c r="C200" t="s">
        <v>1</v>
      </c>
      <c r="D200" t="s">
        <v>0</v>
      </c>
      <c r="E200" t="s">
        <v>399</v>
      </c>
      <c r="F200" t="s">
        <v>400</v>
      </c>
      <c r="G200">
        <v>1827</v>
      </c>
      <c r="H200">
        <v>1827</v>
      </c>
      <c r="I200" t="s">
        <v>106</v>
      </c>
      <c r="J200" t="s">
        <v>105</v>
      </c>
      <c r="K200" s="3">
        <v>0</v>
      </c>
      <c r="L200" s="3">
        <v>0</v>
      </c>
      <c r="M200" s="3">
        <v>190</v>
      </c>
      <c r="N200" s="3">
        <v>24.7</v>
      </c>
      <c r="O200" s="3">
        <v>0</v>
      </c>
      <c r="P200" s="3">
        <v>0</v>
      </c>
      <c r="Q200" s="3">
        <v>214.7</v>
      </c>
      <c r="R200" t="s">
        <v>1</v>
      </c>
    </row>
    <row r="201" spans="1:18" hidden="1" x14ac:dyDescent="0.25">
      <c r="A201" t="s">
        <v>163</v>
      </c>
      <c r="B201" t="s">
        <v>363</v>
      </c>
      <c r="C201" t="s">
        <v>1</v>
      </c>
      <c r="D201" t="s">
        <v>0</v>
      </c>
      <c r="E201" t="s">
        <v>399</v>
      </c>
      <c r="F201" t="s">
        <v>400</v>
      </c>
      <c r="G201">
        <v>1826</v>
      </c>
      <c r="H201">
        <v>1826</v>
      </c>
      <c r="I201" t="s">
        <v>106</v>
      </c>
      <c r="J201" t="s">
        <v>105</v>
      </c>
      <c r="K201" s="3">
        <v>0</v>
      </c>
      <c r="L201" s="3">
        <v>0</v>
      </c>
      <c r="M201" s="3">
        <v>290</v>
      </c>
      <c r="N201" s="3">
        <v>37.700000000000003</v>
      </c>
      <c r="O201" s="3">
        <v>0</v>
      </c>
      <c r="P201" s="3">
        <v>0</v>
      </c>
      <c r="Q201" s="3">
        <v>327.7</v>
      </c>
      <c r="R201" t="s">
        <v>1</v>
      </c>
    </row>
    <row r="202" spans="1:18" hidden="1" x14ac:dyDescent="0.25">
      <c r="A202" t="s">
        <v>163</v>
      </c>
      <c r="B202" t="s">
        <v>363</v>
      </c>
      <c r="C202" t="s">
        <v>1</v>
      </c>
      <c r="D202" t="s">
        <v>0</v>
      </c>
      <c r="E202" t="s">
        <v>399</v>
      </c>
      <c r="F202" t="s">
        <v>400</v>
      </c>
      <c r="G202">
        <v>1825</v>
      </c>
      <c r="H202">
        <v>1825</v>
      </c>
      <c r="I202" t="s">
        <v>411</v>
      </c>
      <c r="J202" t="s">
        <v>412</v>
      </c>
      <c r="K202" s="3">
        <v>0</v>
      </c>
      <c r="L202" s="3">
        <v>0</v>
      </c>
      <c r="M202" s="3">
        <v>243.36</v>
      </c>
      <c r="N202" s="3">
        <v>31.636800000000004</v>
      </c>
      <c r="O202" s="3">
        <v>0</v>
      </c>
      <c r="P202" s="3">
        <v>0</v>
      </c>
      <c r="Q202" s="3">
        <v>274.99680000000001</v>
      </c>
      <c r="R202" t="s">
        <v>1</v>
      </c>
    </row>
    <row r="203" spans="1:18" hidden="1" x14ac:dyDescent="0.25">
      <c r="A203" t="s">
        <v>163</v>
      </c>
      <c r="B203" t="s">
        <v>362</v>
      </c>
      <c r="C203" t="s">
        <v>1</v>
      </c>
      <c r="D203" t="s">
        <v>0</v>
      </c>
      <c r="E203" t="s">
        <v>399</v>
      </c>
      <c r="F203" t="s">
        <v>400</v>
      </c>
      <c r="G203">
        <v>1824</v>
      </c>
      <c r="H203">
        <v>1824</v>
      </c>
      <c r="I203" t="s">
        <v>30</v>
      </c>
      <c r="J203" t="s">
        <v>29</v>
      </c>
      <c r="K203" s="3">
        <v>0</v>
      </c>
      <c r="L203" s="3">
        <v>0</v>
      </c>
      <c r="M203" s="3">
        <v>289.5</v>
      </c>
      <c r="N203" s="3">
        <v>37.634999999999998</v>
      </c>
      <c r="O203" s="3">
        <v>0</v>
      </c>
      <c r="P203" s="3">
        <v>0</v>
      </c>
      <c r="Q203" s="3">
        <v>327.13499999999999</v>
      </c>
      <c r="R203" t="s">
        <v>1</v>
      </c>
    </row>
    <row r="204" spans="1:18" hidden="1" x14ac:dyDescent="0.25">
      <c r="A204" t="s">
        <v>163</v>
      </c>
      <c r="B204" t="s">
        <v>362</v>
      </c>
      <c r="C204" t="s">
        <v>1</v>
      </c>
      <c r="D204" t="s">
        <v>0</v>
      </c>
      <c r="E204" t="s">
        <v>399</v>
      </c>
      <c r="F204" t="s">
        <v>400</v>
      </c>
      <c r="G204">
        <v>1823</v>
      </c>
      <c r="H204">
        <v>1823</v>
      </c>
      <c r="I204" t="s">
        <v>30</v>
      </c>
      <c r="J204" t="s">
        <v>29</v>
      </c>
      <c r="K204" s="3">
        <v>0</v>
      </c>
      <c r="L204" s="3">
        <v>0</v>
      </c>
      <c r="M204" s="3">
        <v>11.28</v>
      </c>
      <c r="N204" s="3">
        <v>1.4663999999999999</v>
      </c>
      <c r="O204" s="3">
        <v>0</v>
      </c>
      <c r="P204" s="3">
        <v>0</v>
      </c>
      <c r="Q204" s="3">
        <v>12.7464</v>
      </c>
      <c r="R204" t="s">
        <v>1</v>
      </c>
    </row>
    <row r="205" spans="1:18" hidden="1" x14ac:dyDescent="0.25">
      <c r="A205" t="s">
        <v>163</v>
      </c>
      <c r="B205" t="s">
        <v>362</v>
      </c>
      <c r="C205" t="s">
        <v>1</v>
      </c>
      <c r="D205" t="s">
        <v>0</v>
      </c>
      <c r="E205" t="s">
        <v>399</v>
      </c>
      <c r="F205" t="s">
        <v>400</v>
      </c>
      <c r="G205">
        <v>1822</v>
      </c>
      <c r="H205">
        <v>1822</v>
      </c>
      <c r="I205" t="s">
        <v>106</v>
      </c>
      <c r="J205" t="s">
        <v>105</v>
      </c>
      <c r="K205" s="3">
        <v>0</v>
      </c>
      <c r="L205" s="3">
        <v>0</v>
      </c>
      <c r="M205" s="3">
        <v>25</v>
      </c>
      <c r="N205" s="3">
        <v>3.25</v>
      </c>
      <c r="O205" s="3">
        <v>0</v>
      </c>
      <c r="P205" s="3">
        <v>0</v>
      </c>
      <c r="Q205" s="3">
        <v>28.25</v>
      </c>
      <c r="R205" t="s">
        <v>1</v>
      </c>
    </row>
    <row r="206" spans="1:18" hidden="1" x14ac:dyDescent="0.25">
      <c r="A206" t="s">
        <v>163</v>
      </c>
      <c r="B206" t="s">
        <v>362</v>
      </c>
      <c r="C206" t="s">
        <v>1</v>
      </c>
      <c r="D206" t="s">
        <v>0</v>
      </c>
      <c r="E206" t="s">
        <v>399</v>
      </c>
      <c r="F206" t="s">
        <v>400</v>
      </c>
      <c r="G206">
        <v>1821</v>
      </c>
      <c r="H206">
        <v>1821</v>
      </c>
      <c r="I206" t="s">
        <v>106</v>
      </c>
      <c r="J206" t="s">
        <v>105</v>
      </c>
      <c r="K206" s="3">
        <v>0</v>
      </c>
      <c r="L206" s="3">
        <v>0</v>
      </c>
      <c r="M206" s="3">
        <v>210</v>
      </c>
      <c r="N206" s="3">
        <v>27.3</v>
      </c>
      <c r="O206" s="3">
        <v>0</v>
      </c>
      <c r="P206" s="3">
        <v>0</v>
      </c>
      <c r="Q206" s="3">
        <v>237.3</v>
      </c>
      <c r="R206" t="s">
        <v>1</v>
      </c>
    </row>
    <row r="207" spans="1:18" hidden="1" x14ac:dyDescent="0.25">
      <c r="A207" t="s">
        <v>163</v>
      </c>
      <c r="B207" t="s">
        <v>362</v>
      </c>
      <c r="C207" t="s">
        <v>1</v>
      </c>
      <c r="D207" t="s">
        <v>0</v>
      </c>
      <c r="E207" t="s">
        <v>399</v>
      </c>
      <c r="F207" t="s">
        <v>400</v>
      </c>
      <c r="G207">
        <v>1820</v>
      </c>
      <c r="H207">
        <v>1820</v>
      </c>
      <c r="I207" t="s">
        <v>411</v>
      </c>
      <c r="J207" t="s">
        <v>412</v>
      </c>
      <c r="K207" s="3">
        <v>0</v>
      </c>
      <c r="L207" s="3">
        <v>0</v>
      </c>
      <c r="M207" s="3">
        <v>44</v>
      </c>
      <c r="N207" s="3">
        <v>5.7200000000000006</v>
      </c>
      <c r="O207" s="3">
        <v>0</v>
      </c>
      <c r="P207" s="3">
        <v>0</v>
      </c>
      <c r="Q207" s="3">
        <v>49.72</v>
      </c>
      <c r="R207" t="s">
        <v>1</v>
      </c>
    </row>
    <row r="208" spans="1:18" hidden="1" x14ac:dyDescent="0.25">
      <c r="A208" t="s">
        <v>163</v>
      </c>
      <c r="B208" t="s">
        <v>344</v>
      </c>
      <c r="C208" t="s">
        <v>1</v>
      </c>
      <c r="D208" t="s">
        <v>0</v>
      </c>
      <c r="E208" t="s">
        <v>399</v>
      </c>
      <c r="F208" t="s">
        <v>400</v>
      </c>
      <c r="G208">
        <v>1819</v>
      </c>
      <c r="H208">
        <v>1819</v>
      </c>
      <c r="I208" t="s">
        <v>409</v>
      </c>
      <c r="J208" t="s">
        <v>410</v>
      </c>
      <c r="K208" s="3">
        <v>0</v>
      </c>
      <c r="L208" s="3">
        <v>0</v>
      </c>
      <c r="M208" s="3">
        <v>27</v>
      </c>
      <c r="N208" s="3">
        <v>3.5100000000000002</v>
      </c>
      <c r="O208" s="3">
        <v>0</v>
      </c>
      <c r="P208" s="3">
        <v>0</v>
      </c>
      <c r="Q208" s="3">
        <v>30.51</v>
      </c>
      <c r="R208" t="s">
        <v>1</v>
      </c>
    </row>
    <row r="209" spans="1:18" hidden="1" x14ac:dyDescent="0.25">
      <c r="A209" t="s">
        <v>163</v>
      </c>
      <c r="B209" t="s">
        <v>344</v>
      </c>
      <c r="C209" t="s">
        <v>1</v>
      </c>
      <c r="D209" t="s">
        <v>0</v>
      </c>
      <c r="E209" t="s">
        <v>399</v>
      </c>
      <c r="F209" t="s">
        <v>400</v>
      </c>
      <c r="G209">
        <v>1818</v>
      </c>
      <c r="H209">
        <v>1818</v>
      </c>
      <c r="I209" t="s">
        <v>289</v>
      </c>
      <c r="J209" t="s">
        <v>290</v>
      </c>
      <c r="K209" s="3">
        <v>0</v>
      </c>
      <c r="L209" s="3">
        <v>0</v>
      </c>
      <c r="M209" s="3">
        <v>12</v>
      </c>
      <c r="N209" s="3">
        <v>1.56</v>
      </c>
      <c r="O209" s="3">
        <v>0</v>
      </c>
      <c r="P209" s="3">
        <v>0</v>
      </c>
      <c r="Q209" s="3">
        <v>13.56</v>
      </c>
      <c r="R209" t="s">
        <v>1</v>
      </c>
    </row>
    <row r="210" spans="1:18" hidden="1" x14ac:dyDescent="0.25">
      <c r="A210" t="s">
        <v>163</v>
      </c>
      <c r="B210" t="s">
        <v>344</v>
      </c>
      <c r="C210" t="s">
        <v>1</v>
      </c>
      <c r="D210" t="s">
        <v>0</v>
      </c>
      <c r="E210" t="s">
        <v>399</v>
      </c>
      <c r="F210" t="s">
        <v>400</v>
      </c>
      <c r="G210">
        <v>1817</v>
      </c>
      <c r="H210">
        <v>1817</v>
      </c>
      <c r="I210" t="s">
        <v>89</v>
      </c>
      <c r="J210" t="s">
        <v>88</v>
      </c>
      <c r="K210" s="3">
        <v>0</v>
      </c>
      <c r="L210" s="3">
        <v>0</v>
      </c>
      <c r="M210" s="3">
        <v>23.55</v>
      </c>
      <c r="N210" s="3">
        <v>3.0615000000000001</v>
      </c>
      <c r="O210" s="3">
        <v>0</v>
      </c>
      <c r="P210" s="3">
        <v>0</v>
      </c>
      <c r="Q210" s="3">
        <v>26.611499999999999</v>
      </c>
      <c r="R210" t="s">
        <v>1</v>
      </c>
    </row>
    <row r="211" spans="1:18" hidden="1" x14ac:dyDescent="0.25">
      <c r="A211" t="s">
        <v>163</v>
      </c>
      <c r="B211" t="s">
        <v>344</v>
      </c>
      <c r="C211" t="s">
        <v>1</v>
      </c>
      <c r="D211" t="s">
        <v>0</v>
      </c>
      <c r="E211" t="s">
        <v>399</v>
      </c>
      <c r="F211" t="s">
        <v>400</v>
      </c>
      <c r="G211">
        <v>1816</v>
      </c>
      <c r="H211">
        <v>1816</v>
      </c>
      <c r="I211" t="s">
        <v>94</v>
      </c>
      <c r="J211" t="s">
        <v>93</v>
      </c>
      <c r="K211" s="3">
        <v>0</v>
      </c>
      <c r="L211" s="3">
        <v>0</v>
      </c>
      <c r="M211" s="3">
        <v>750</v>
      </c>
      <c r="N211" s="3">
        <v>97.5</v>
      </c>
      <c r="O211" s="3">
        <v>0</v>
      </c>
      <c r="P211" s="3">
        <v>0</v>
      </c>
      <c r="Q211" s="3">
        <v>847.5</v>
      </c>
      <c r="R211" t="s">
        <v>1</v>
      </c>
    </row>
    <row r="212" spans="1:18" hidden="1" x14ac:dyDescent="0.25">
      <c r="A212" t="s">
        <v>163</v>
      </c>
      <c r="B212" t="s">
        <v>344</v>
      </c>
      <c r="C212" t="s">
        <v>1</v>
      </c>
      <c r="D212" t="s">
        <v>0</v>
      </c>
      <c r="E212" t="s">
        <v>399</v>
      </c>
      <c r="F212" t="s">
        <v>400</v>
      </c>
      <c r="G212">
        <v>1815</v>
      </c>
      <c r="H212">
        <v>1815</v>
      </c>
      <c r="I212" t="s">
        <v>249</v>
      </c>
      <c r="J212" t="s">
        <v>250</v>
      </c>
      <c r="K212" s="3">
        <v>0</v>
      </c>
      <c r="L212" s="3">
        <v>0</v>
      </c>
      <c r="M212" s="3">
        <v>12</v>
      </c>
      <c r="N212" s="3">
        <v>1.56</v>
      </c>
      <c r="O212" s="3">
        <v>0</v>
      </c>
      <c r="P212" s="3">
        <v>0</v>
      </c>
      <c r="Q212" s="3">
        <v>13.56</v>
      </c>
      <c r="R212" t="s">
        <v>1</v>
      </c>
    </row>
    <row r="213" spans="1:18" hidden="1" x14ac:dyDescent="0.25">
      <c r="A213" t="s">
        <v>163</v>
      </c>
      <c r="B213" t="s">
        <v>344</v>
      </c>
      <c r="C213" t="s">
        <v>1</v>
      </c>
      <c r="D213" t="s">
        <v>0</v>
      </c>
      <c r="E213" t="s">
        <v>399</v>
      </c>
      <c r="F213" t="s">
        <v>400</v>
      </c>
      <c r="G213">
        <v>1814</v>
      </c>
      <c r="H213">
        <v>1814</v>
      </c>
      <c r="I213" t="s">
        <v>405</v>
      </c>
      <c r="J213" t="s">
        <v>406</v>
      </c>
      <c r="K213" s="3">
        <v>0</v>
      </c>
      <c r="L213" s="3">
        <v>0</v>
      </c>
      <c r="M213" s="3">
        <v>320</v>
      </c>
      <c r="N213" s="3">
        <v>41.6</v>
      </c>
      <c r="O213" s="3">
        <v>0</v>
      </c>
      <c r="P213" s="3">
        <v>0</v>
      </c>
      <c r="Q213" s="3">
        <v>361.6</v>
      </c>
      <c r="R213" t="s">
        <v>1</v>
      </c>
    </row>
    <row r="214" spans="1:18" hidden="1" x14ac:dyDescent="0.25">
      <c r="A214" t="s">
        <v>163</v>
      </c>
      <c r="B214" t="s">
        <v>344</v>
      </c>
      <c r="C214" t="s">
        <v>1</v>
      </c>
      <c r="D214" t="s">
        <v>0</v>
      </c>
      <c r="E214" t="s">
        <v>399</v>
      </c>
      <c r="F214" t="s">
        <v>400</v>
      </c>
      <c r="G214">
        <v>1813</v>
      </c>
      <c r="H214">
        <v>1813</v>
      </c>
      <c r="I214" t="s">
        <v>72</v>
      </c>
      <c r="J214" t="s">
        <v>71</v>
      </c>
      <c r="K214" s="3">
        <v>0</v>
      </c>
      <c r="L214" s="3">
        <v>0</v>
      </c>
      <c r="M214" s="3">
        <v>195</v>
      </c>
      <c r="N214" s="3">
        <v>25.35</v>
      </c>
      <c r="O214" s="3">
        <v>0</v>
      </c>
      <c r="P214" s="3">
        <v>0</v>
      </c>
      <c r="Q214" s="3">
        <v>220.35</v>
      </c>
      <c r="R214" t="s">
        <v>1</v>
      </c>
    </row>
    <row r="215" spans="1:18" hidden="1" x14ac:dyDescent="0.25">
      <c r="A215" t="s">
        <v>163</v>
      </c>
      <c r="B215" t="s">
        <v>344</v>
      </c>
      <c r="C215" t="s">
        <v>1</v>
      </c>
      <c r="D215" t="s">
        <v>0</v>
      </c>
      <c r="E215" t="s">
        <v>399</v>
      </c>
      <c r="F215" t="s">
        <v>400</v>
      </c>
      <c r="G215">
        <v>1812</v>
      </c>
      <c r="H215">
        <v>1812</v>
      </c>
      <c r="I215" t="s">
        <v>60</v>
      </c>
      <c r="J215" t="s">
        <v>59</v>
      </c>
      <c r="K215" s="3">
        <v>0</v>
      </c>
      <c r="L215" s="3">
        <v>0</v>
      </c>
      <c r="M215" s="3">
        <v>20</v>
      </c>
      <c r="N215" s="3">
        <v>2.6</v>
      </c>
      <c r="O215" s="3">
        <v>0</v>
      </c>
      <c r="P215" s="3">
        <v>0</v>
      </c>
      <c r="Q215" s="3">
        <v>22.6</v>
      </c>
      <c r="R215" t="s">
        <v>1</v>
      </c>
    </row>
    <row r="216" spans="1:18" hidden="1" x14ac:dyDescent="0.25">
      <c r="A216" t="s">
        <v>163</v>
      </c>
      <c r="B216" t="s">
        <v>344</v>
      </c>
      <c r="C216" t="s">
        <v>1</v>
      </c>
      <c r="D216" t="s">
        <v>0</v>
      </c>
      <c r="E216" t="s">
        <v>399</v>
      </c>
      <c r="F216" t="s">
        <v>400</v>
      </c>
      <c r="G216">
        <v>1811</v>
      </c>
      <c r="H216">
        <v>1811</v>
      </c>
      <c r="I216" t="s">
        <v>407</v>
      </c>
      <c r="J216" t="s">
        <v>408</v>
      </c>
      <c r="K216" s="3">
        <v>0</v>
      </c>
      <c r="L216" s="3">
        <v>0</v>
      </c>
      <c r="M216" s="3">
        <v>40.49</v>
      </c>
      <c r="N216" s="3">
        <v>5.2637</v>
      </c>
      <c r="O216" s="3">
        <v>0</v>
      </c>
      <c r="P216" s="3">
        <v>0</v>
      </c>
      <c r="Q216" s="3">
        <v>45.753700000000002</v>
      </c>
      <c r="R216" t="s">
        <v>1</v>
      </c>
    </row>
    <row r="217" spans="1:18" hidden="1" x14ac:dyDescent="0.25">
      <c r="A217" t="s">
        <v>163</v>
      </c>
      <c r="B217" t="s">
        <v>344</v>
      </c>
      <c r="C217" t="s">
        <v>1</v>
      </c>
      <c r="D217" t="s">
        <v>0</v>
      </c>
      <c r="E217" t="s">
        <v>399</v>
      </c>
      <c r="F217" t="s">
        <v>400</v>
      </c>
      <c r="G217">
        <v>1810</v>
      </c>
      <c r="H217">
        <v>1810</v>
      </c>
      <c r="I217" t="s">
        <v>34</v>
      </c>
      <c r="J217" t="s">
        <v>33</v>
      </c>
      <c r="K217" s="3">
        <v>0</v>
      </c>
      <c r="L217" s="3">
        <v>0</v>
      </c>
      <c r="M217" s="3">
        <v>10</v>
      </c>
      <c r="N217" s="3">
        <v>1.3</v>
      </c>
      <c r="O217" s="3">
        <v>0</v>
      </c>
      <c r="P217" s="3">
        <v>0</v>
      </c>
      <c r="Q217" s="3">
        <v>11.3</v>
      </c>
      <c r="R217" t="s">
        <v>1</v>
      </c>
    </row>
    <row r="218" spans="1:18" hidden="1" x14ac:dyDescent="0.25">
      <c r="A218" t="s">
        <v>163</v>
      </c>
      <c r="B218" t="s">
        <v>344</v>
      </c>
      <c r="C218" t="s">
        <v>1</v>
      </c>
      <c r="D218" t="s">
        <v>0</v>
      </c>
      <c r="E218" t="s">
        <v>399</v>
      </c>
      <c r="F218" t="s">
        <v>400</v>
      </c>
      <c r="G218">
        <v>1809</v>
      </c>
      <c r="H218">
        <v>1809</v>
      </c>
      <c r="I218" t="s">
        <v>54</v>
      </c>
      <c r="J218" t="s">
        <v>53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t="s">
        <v>1</v>
      </c>
    </row>
    <row r="219" spans="1:18" hidden="1" x14ac:dyDescent="0.25">
      <c r="A219" t="s">
        <v>163</v>
      </c>
      <c r="B219" t="s">
        <v>344</v>
      </c>
      <c r="C219" t="s">
        <v>1</v>
      </c>
      <c r="D219" t="s">
        <v>0</v>
      </c>
      <c r="E219" t="s">
        <v>399</v>
      </c>
      <c r="F219" t="s">
        <v>400</v>
      </c>
      <c r="G219">
        <v>1808</v>
      </c>
      <c r="H219">
        <v>1808</v>
      </c>
      <c r="I219" t="s">
        <v>405</v>
      </c>
      <c r="J219" t="s">
        <v>406</v>
      </c>
      <c r="K219" s="3">
        <v>0</v>
      </c>
      <c r="L219" s="3">
        <v>0</v>
      </c>
      <c r="M219" s="3">
        <v>180</v>
      </c>
      <c r="N219" s="3">
        <v>23.400000000000002</v>
      </c>
      <c r="O219" s="3">
        <v>0</v>
      </c>
      <c r="P219" s="3">
        <v>0</v>
      </c>
      <c r="Q219" s="3">
        <v>203.4</v>
      </c>
      <c r="R219" t="s">
        <v>1</v>
      </c>
    </row>
    <row r="220" spans="1:18" hidden="1" x14ac:dyDescent="0.25">
      <c r="A220" t="s">
        <v>163</v>
      </c>
      <c r="B220" t="s">
        <v>344</v>
      </c>
      <c r="C220" t="s">
        <v>1</v>
      </c>
      <c r="D220" t="s">
        <v>0</v>
      </c>
      <c r="E220" t="s">
        <v>399</v>
      </c>
      <c r="F220" t="s">
        <v>400</v>
      </c>
      <c r="G220">
        <v>1807</v>
      </c>
      <c r="H220">
        <v>1807</v>
      </c>
      <c r="I220" t="s">
        <v>34</v>
      </c>
      <c r="J220" t="s">
        <v>33</v>
      </c>
      <c r="K220" s="3">
        <v>0</v>
      </c>
      <c r="L220" s="3">
        <v>0</v>
      </c>
      <c r="M220" s="3">
        <v>25</v>
      </c>
      <c r="N220" s="3">
        <v>3.25</v>
      </c>
      <c r="O220" s="3">
        <v>0</v>
      </c>
      <c r="P220" s="3">
        <v>0</v>
      </c>
      <c r="Q220" s="3">
        <v>28.25</v>
      </c>
      <c r="R220" t="s">
        <v>1</v>
      </c>
    </row>
    <row r="221" spans="1:18" hidden="1" x14ac:dyDescent="0.25">
      <c r="A221" t="s">
        <v>163</v>
      </c>
      <c r="B221" t="s">
        <v>339</v>
      </c>
      <c r="C221" t="s">
        <v>1</v>
      </c>
      <c r="D221" t="s">
        <v>0</v>
      </c>
      <c r="E221" t="s">
        <v>399</v>
      </c>
      <c r="F221" t="s">
        <v>400</v>
      </c>
      <c r="G221">
        <v>1806</v>
      </c>
      <c r="H221">
        <v>1806</v>
      </c>
      <c r="I221" t="s">
        <v>68</v>
      </c>
      <c r="J221" t="s">
        <v>67</v>
      </c>
      <c r="K221" s="3">
        <v>0</v>
      </c>
      <c r="L221" s="3">
        <v>0</v>
      </c>
      <c r="M221" s="3">
        <v>8.84</v>
      </c>
      <c r="N221" s="3">
        <v>1.1492</v>
      </c>
      <c r="O221" s="3">
        <v>0</v>
      </c>
      <c r="P221" s="3">
        <v>0</v>
      </c>
      <c r="Q221" s="3">
        <v>9.9892000000000003</v>
      </c>
      <c r="R221" t="s">
        <v>1</v>
      </c>
    </row>
    <row r="222" spans="1:18" hidden="1" x14ac:dyDescent="0.25">
      <c r="A222" t="s">
        <v>163</v>
      </c>
      <c r="B222" t="s">
        <v>339</v>
      </c>
      <c r="C222" t="s">
        <v>1</v>
      </c>
      <c r="D222" t="s">
        <v>0</v>
      </c>
      <c r="E222" t="s">
        <v>399</v>
      </c>
      <c r="F222" t="s">
        <v>400</v>
      </c>
      <c r="G222">
        <v>1805</v>
      </c>
      <c r="H222">
        <v>1805</v>
      </c>
      <c r="I222" t="s">
        <v>403</v>
      </c>
      <c r="J222" t="s">
        <v>404</v>
      </c>
      <c r="K222" s="3">
        <v>0</v>
      </c>
      <c r="L222" s="3">
        <v>0</v>
      </c>
      <c r="M222" s="3">
        <v>11.5</v>
      </c>
      <c r="N222" s="3">
        <v>1.4950000000000001</v>
      </c>
      <c r="O222" s="3">
        <v>0</v>
      </c>
      <c r="P222" s="3">
        <v>0</v>
      </c>
      <c r="Q222" s="3">
        <v>12.995000000000001</v>
      </c>
      <c r="R222" t="s">
        <v>1</v>
      </c>
    </row>
    <row r="223" spans="1:18" hidden="1" x14ac:dyDescent="0.25">
      <c r="A223" t="s">
        <v>163</v>
      </c>
      <c r="B223" t="s">
        <v>339</v>
      </c>
      <c r="C223" t="s">
        <v>1</v>
      </c>
      <c r="D223" t="s">
        <v>0</v>
      </c>
      <c r="E223" t="s">
        <v>399</v>
      </c>
      <c r="F223" t="s">
        <v>400</v>
      </c>
      <c r="G223">
        <v>1804</v>
      </c>
      <c r="H223">
        <v>1804</v>
      </c>
      <c r="I223" t="s">
        <v>54</v>
      </c>
      <c r="J223" t="s">
        <v>53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t="s">
        <v>1</v>
      </c>
    </row>
    <row r="224" spans="1:18" hidden="1" x14ac:dyDescent="0.25">
      <c r="A224" t="s">
        <v>163</v>
      </c>
      <c r="B224" t="s">
        <v>339</v>
      </c>
      <c r="C224" t="s">
        <v>1</v>
      </c>
      <c r="D224" t="s">
        <v>0</v>
      </c>
      <c r="E224" t="s">
        <v>399</v>
      </c>
      <c r="F224" t="s">
        <v>400</v>
      </c>
      <c r="G224">
        <v>1803</v>
      </c>
      <c r="H224">
        <v>1803</v>
      </c>
      <c r="I224" t="s">
        <v>403</v>
      </c>
      <c r="J224" t="s">
        <v>404</v>
      </c>
      <c r="K224" s="3">
        <v>0</v>
      </c>
      <c r="L224" s="3">
        <v>0</v>
      </c>
      <c r="M224" s="3">
        <v>15.27</v>
      </c>
      <c r="N224" s="3">
        <v>1.9851000000000001</v>
      </c>
      <c r="O224" s="3">
        <v>0</v>
      </c>
      <c r="P224" s="3">
        <v>0</v>
      </c>
      <c r="Q224" s="3">
        <v>17.255099999999999</v>
      </c>
      <c r="R224" t="s">
        <v>1</v>
      </c>
    </row>
    <row r="225" spans="1:18" hidden="1" x14ac:dyDescent="0.25">
      <c r="A225" t="s">
        <v>163</v>
      </c>
      <c r="B225" t="s">
        <v>339</v>
      </c>
      <c r="C225" t="s">
        <v>1</v>
      </c>
      <c r="D225" t="s">
        <v>0</v>
      </c>
      <c r="E225" t="s">
        <v>399</v>
      </c>
      <c r="F225" t="s">
        <v>400</v>
      </c>
      <c r="G225">
        <v>1802</v>
      </c>
      <c r="H225">
        <v>1802</v>
      </c>
      <c r="I225" t="s">
        <v>403</v>
      </c>
      <c r="J225" t="s">
        <v>404</v>
      </c>
      <c r="K225" s="3">
        <v>0</v>
      </c>
      <c r="L225" s="3">
        <v>0</v>
      </c>
      <c r="M225" s="3">
        <v>15.27</v>
      </c>
      <c r="N225" s="3">
        <v>1.9851000000000001</v>
      </c>
      <c r="O225" s="3">
        <v>0</v>
      </c>
      <c r="P225" s="3">
        <v>0</v>
      </c>
      <c r="Q225" s="3">
        <v>17.255099999999999</v>
      </c>
      <c r="R225" t="s">
        <v>1</v>
      </c>
    </row>
    <row r="226" spans="1:18" hidden="1" x14ac:dyDescent="0.25">
      <c r="A226" t="s">
        <v>163</v>
      </c>
      <c r="B226" t="s">
        <v>339</v>
      </c>
      <c r="C226" t="s">
        <v>1</v>
      </c>
      <c r="D226" t="s">
        <v>0</v>
      </c>
      <c r="E226" t="s">
        <v>399</v>
      </c>
      <c r="F226" t="s">
        <v>400</v>
      </c>
      <c r="G226">
        <v>1801</v>
      </c>
      <c r="H226">
        <v>1801</v>
      </c>
      <c r="I226" t="s">
        <v>60</v>
      </c>
      <c r="J226" t="s">
        <v>59</v>
      </c>
      <c r="K226" s="3">
        <v>0</v>
      </c>
      <c r="L226" s="3">
        <v>0</v>
      </c>
      <c r="M226" s="3">
        <v>68</v>
      </c>
      <c r="N226" s="3">
        <v>8.84</v>
      </c>
      <c r="O226" s="3">
        <v>0</v>
      </c>
      <c r="P226" s="3">
        <v>0</v>
      </c>
      <c r="Q226" s="3">
        <v>76.84</v>
      </c>
      <c r="R226" t="s">
        <v>1</v>
      </c>
    </row>
    <row r="227" spans="1:18" hidden="1" x14ac:dyDescent="0.25">
      <c r="A227" t="s">
        <v>163</v>
      </c>
      <c r="B227" t="s">
        <v>339</v>
      </c>
      <c r="C227" t="s">
        <v>1</v>
      </c>
      <c r="D227" t="s">
        <v>0</v>
      </c>
      <c r="E227" t="s">
        <v>399</v>
      </c>
      <c r="F227" t="s">
        <v>400</v>
      </c>
      <c r="G227">
        <v>1800</v>
      </c>
      <c r="H227">
        <v>1800</v>
      </c>
      <c r="I227" t="s">
        <v>295</v>
      </c>
      <c r="J227" t="s">
        <v>296</v>
      </c>
      <c r="K227" s="3">
        <v>0</v>
      </c>
      <c r="L227" s="3">
        <v>0</v>
      </c>
      <c r="M227" s="3">
        <v>3.32</v>
      </c>
      <c r="N227" s="3">
        <v>0.43159999999999998</v>
      </c>
      <c r="O227" s="3">
        <v>0</v>
      </c>
      <c r="P227" s="3">
        <v>0</v>
      </c>
      <c r="Q227" s="3">
        <v>3.7515999999999998</v>
      </c>
      <c r="R227" t="s">
        <v>1</v>
      </c>
    </row>
    <row r="228" spans="1:18" hidden="1" x14ac:dyDescent="0.25">
      <c r="A228" t="s">
        <v>163</v>
      </c>
      <c r="B228" t="s">
        <v>330</v>
      </c>
      <c r="C228" t="s">
        <v>1</v>
      </c>
      <c r="D228" t="s">
        <v>0</v>
      </c>
      <c r="E228" t="s">
        <v>399</v>
      </c>
      <c r="F228" t="s">
        <v>400</v>
      </c>
      <c r="G228">
        <v>1799</v>
      </c>
      <c r="H228">
        <v>1799</v>
      </c>
      <c r="I228" t="s">
        <v>201</v>
      </c>
      <c r="J228" t="s">
        <v>202</v>
      </c>
      <c r="K228" s="3">
        <v>0</v>
      </c>
      <c r="L228" s="3">
        <v>0</v>
      </c>
      <c r="M228" s="3">
        <v>48</v>
      </c>
      <c r="N228" s="3">
        <v>6.24</v>
      </c>
      <c r="O228" s="3">
        <v>0</v>
      </c>
      <c r="P228" s="3">
        <v>0</v>
      </c>
      <c r="Q228" s="3">
        <v>54.24</v>
      </c>
      <c r="R228" t="s">
        <v>1</v>
      </c>
    </row>
    <row r="229" spans="1:18" hidden="1" x14ac:dyDescent="0.25">
      <c r="A229" t="s">
        <v>163</v>
      </c>
      <c r="B229" t="s">
        <v>330</v>
      </c>
      <c r="C229" t="s">
        <v>1</v>
      </c>
      <c r="D229" t="s">
        <v>0</v>
      </c>
      <c r="E229" t="s">
        <v>399</v>
      </c>
      <c r="F229" t="s">
        <v>400</v>
      </c>
      <c r="G229">
        <v>1798</v>
      </c>
      <c r="H229">
        <v>1798</v>
      </c>
      <c r="I229" t="s">
        <v>44</v>
      </c>
      <c r="J229" t="s">
        <v>43</v>
      </c>
      <c r="K229" s="3">
        <v>0</v>
      </c>
      <c r="L229" s="3">
        <v>0</v>
      </c>
      <c r="M229" s="3">
        <v>119</v>
      </c>
      <c r="N229" s="3">
        <v>15.47</v>
      </c>
      <c r="O229" s="3">
        <v>0</v>
      </c>
      <c r="P229" s="3">
        <v>0</v>
      </c>
      <c r="Q229" s="3">
        <v>134.47</v>
      </c>
      <c r="R229" t="s">
        <v>1</v>
      </c>
    </row>
    <row r="230" spans="1:18" hidden="1" x14ac:dyDescent="0.25">
      <c r="A230" t="s">
        <v>163</v>
      </c>
      <c r="B230" t="s">
        <v>330</v>
      </c>
      <c r="C230" t="s">
        <v>1</v>
      </c>
      <c r="D230" t="s">
        <v>0</v>
      </c>
      <c r="E230" t="s">
        <v>399</v>
      </c>
      <c r="F230" t="s">
        <v>400</v>
      </c>
      <c r="G230">
        <v>1797</v>
      </c>
      <c r="H230">
        <v>1797</v>
      </c>
      <c r="I230" t="s">
        <v>249</v>
      </c>
      <c r="J230" t="s">
        <v>250</v>
      </c>
      <c r="K230" s="3">
        <v>0</v>
      </c>
      <c r="L230" s="3">
        <v>0</v>
      </c>
      <c r="M230" s="3">
        <v>12</v>
      </c>
      <c r="N230" s="3">
        <v>1.56</v>
      </c>
      <c r="O230" s="3">
        <v>0</v>
      </c>
      <c r="P230" s="3">
        <v>0</v>
      </c>
      <c r="Q230" s="3">
        <v>13.56</v>
      </c>
      <c r="R230" t="s">
        <v>1</v>
      </c>
    </row>
    <row r="231" spans="1:18" hidden="1" x14ac:dyDescent="0.25">
      <c r="A231" t="s">
        <v>163</v>
      </c>
      <c r="B231" t="s">
        <v>330</v>
      </c>
      <c r="C231" t="s">
        <v>1</v>
      </c>
      <c r="D231" t="s">
        <v>0</v>
      </c>
      <c r="E231" t="s">
        <v>399</v>
      </c>
      <c r="F231" t="s">
        <v>400</v>
      </c>
      <c r="G231">
        <v>1796</v>
      </c>
      <c r="H231">
        <v>1796</v>
      </c>
      <c r="I231" t="s">
        <v>91</v>
      </c>
      <c r="J231" t="s">
        <v>90</v>
      </c>
      <c r="K231" s="3">
        <v>0</v>
      </c>
      <c r="L231" s="3">
        <v>0</v>
      </c>
      <c r="M231" s="3">
        <v>60</v>
      </c>
      <c r="N231" s="3">
        <v>7.8000000000000007</v>
      </c>
      <c r="O231" s="3">
        <v>0</v>
      </c>
      <c r="P231" s="3">
        <v>0</v>
      </c>
      <c r="Q231" s="3">
        <v>67.8</v>
      </c>
      <c r="R231" t="s">
        <v>1</v>
      </c>
    </row>
    <row r="232" spans="1:18" hidden="1" x14ac:dyDescent="0.25">
      <c r="A232" t="s">
        <v>163</v>
      </c>
      <c r="B232" t="s">
        <v>330</v>
      </c>
      <c r="C232" t="s">
        <v>1</v>
      </c>
      <c r="D232" t="s">
        <v>0</v>
      </c>
      <c r="E232" t="s">
        <v>399</v>
      </c>
      <c r="F232" t="s">
        <v>400</v>
      </c>
      <c r="G232">
        <v>11795</v>
      </c>
      <c r="H232">
        <v>11795</v>
      </c>
      <c r="I232" t="s">
        <v>401</v>
      </c>
      <c r="J232" t="s">
        <v>402</v>
      </c>
      <c r="K232" s="3">
        <v>0</v>
      </c>
      <c r="L232" s="3">
        <v>0</v>
      </c>
      <c r="M232" s="3">
        <v>75</v>
      </c>
      <c r="N232" s="3">
        <v>9.75</v>
      </c>
      <c r="O232" s="3">
        <v>0</v>
      </c>
      <c r="P232" s="3">
        <v>0</v>
      </c>
      <c r="Q232" s="3">
        <v>84.75</v>
      </c>
      <c r="R232" t="s">
        <v>1</v>
      </c>
    </row>
    <row r="233" spans="1:18" hidden="1" x14ac:dyDescent="0.25">
      <c r="A233" t="s">
        <v>163</v>
      </c>
      <c r="B233" t="s">
        <v>330</v>
      </c>
      <c r="C233" t="s">
        <v>1</v>
      </c>
      <c r="D233" t="s">
        <v>0</v>
      </c>
      <c r="E233" t="s">
        <v>399</v>
      </c>
      <c r="F233" t="s">
        <v>400</v>
      </c>
      <c r="G233">
        <v>1794</v>
      </c>
      <c r="H233">
        <v>1794</v>
      </c>
      <c r="I233" t="s">
        <v>89</v>
      </c>
      <c r="J233" t="s">
        <v>88</v>
      </c>
      <c r="K233" s="3">
        <v>0</v>
      </c>
      <c r="L233" s="3">
        <v>0</v>
      </c>
      <c r="M233" s="3">
        <v>20</v>
      </c>
      <c r="N233" s="3">
        <v>2.6</v>
      </c>
      <c r="O233" s="3">
        <v>0</v>
      </c>
      <c r="P233" s="3">
        <v>0</v>
      </c>
      <c r="Q233" s="3">
        <v>22.6</v>
      </c>
      <c r="R233" t="s">
        <v>1</v>
      </c>
    </row>
    <row r="234" spans="1:18" hidden="1" x14ac:dyDescent="0.25">
      <c r="A234" t="s">
        <v>163</v>
      </c>
      <c r="B234" t="s">
        <v>315</v>
      </c>
      <c r="C234" t="s">
        <v>1</v>
      </c>
      <c r="D234" t="s">
        <v>0</v>
      </c>
      <c r="E234" t="s">
        <v>399</v>
      </c>
      <c r="F234" t="s">
        <v>400</v>
      </c>
      <c r="G234">
        <v>1791</v>
      </c>
      <c r="H234">
        <v>1791</v>
      </c>
      <c r="I234" t="s">
        <v>30</v>
      </c>
      <c r="J234" t="s">
        <v>29</v>
      </c>
      <c r="K234" s="3">
        <v>0</v>
      </c>
      <c r="L234" s="3">
        <v>0</v>
      </c>
      <c r="M234" s="3">
        <v>100</v>
      </c>
      <c r="N234" s="3">
        <v>13</v>
      </c>
      <c r="O234" s="3">
        <v>0</v>
      </c>
      <c r="P234" s="3">
        <v>0</v>
      </c>
      <c r="Q234" s="3">
        <v>113</v>
      </c>
      <c r="R234" t="s">
        <v>1</v>
      </c>
    </row>
    <row r="235" spans="1:18" hidden="1" x14ac:dyDescent="0.25">
      <c r="A235" t="s">
        <v>163</v>
      </c>
      <c r="B235" t="s">
        <v>315</v>
      </c>
      <c r="C235" t="s">
        <v>1</v>
      </c>
      <c r="D235" t="s">
        <v>0</v>
      </c>
      <c r="E235" t="s">
        <v>399</v>
      </c>
      <c r="F235" t="s">
        <v>400</v>
      </c>
      <c r="G235">
        <v>1792</v>
      </c>
      <c r="H235">
        <v>1792</v>
      </c>
      <c r="I235" t="s">
        <v>295</v>
      </c>
      <c r="J235" t="s">
        <v>296</v>
      </c>
      <c r="K235" s="3">
        <v>0</v>
      </c>
      <c r="L235" s="3">
        <v>0</v>
      </c>
      <c r="M235" s="3">
        <v>15</v>
      </c>
      <c r="N235" s="3">
        <v>1.9500000000000002</v>
      </c>
      <c r="O235" s="3">
        <v>0</v>
      </c>
      <c r="P235" s="3">
        <v>0</v>
      </c>
      <c r="Q235" s="3">
        <v>16.95</v>
      </c>
      <c r="R235" t="s">
        <v>1</v>
      </c>
    </row>
    <row r="236" spans="1:18" hidden="1" x14ac:dyDescent="0.25">
      <c r="A236" t="s">
        <v>163</v>
      </c>
      <c r="B236" t="s">
        <v>315</v>
      </c>
      <c r="C236" t="s">
        <v>1</v>
      </c>
      <c r="D236" t="s">
        <v>0</v>
      </c>
      <c r="E236" t="s">
        <v>399</v>
      </c>
      <c r="F236" t="s">
        <v>400</v>
      </c>
      <c r="G236">
        <v>1793</v>
      </c>
      <c r="H236">
        <v>1793</v>
      </c>
      <c r="I236" t="s">
        <v>289</v>
      </c>
      <c r="J236" t="s">
        <v>290</v>
      </c>
      <c r="K236" s="3">
        <v>0</v>
      </c>
      <c r="L236" s="3">
        <v>0</v>
      </c>
      <c r="M236" s="3">
        <v>20</v>
      </c>
      <c r="N236" s="3">
        <v>2.6</v>
      </c>
      <c r="O236" s="3">
        <v>0</v>
      </c>
      <c r="P236" s="3">
        <v>0</v>
      </c>
      <c r="Q236" s="3">
        <v>22.6</v>
      </c>
      <c r="R236" t="s">
        <v>1</v>
      </c>
    </row>
    <row r="237" spans="1:18" x14ac:dyDescent="0.25">
      <c r="A237" t="s">
        <v>422</v>
      </c>
      <c r="K237" s="2"/>
      <c r="L237" s="2"/>
      <c r="M237" s="33">
        <f>SUBTOTAL(109,Tabla2[V. GRAVADA])</f>
        <v>9216.6100000000024</v>
      </c>
      <c r="N237" s="33">
        <f>SUBTOTAL(109,Tabla2[D.FISCAL])</f>
        <v>1198.1593</v>
      </c>
      <c r="O237" s="2"/>
      <c r="P237" s="2"/>
      <c r="Q237" s="33">
        <f>SUBTOTAL(109,Tabla2[VENTA TOTAL])</f>
        <v>10414.7693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2" t="s">
        <v>163</v>
      </c>
    </row>
    <row r="3" spans="2:4" x14ac:dyDescent="0.25">
      <c r="B3" s="5" t="s">
        <v>2</v>
      </c>
      <c r="D3" s="13"/>
    </row>
    <row r="4" spans="2:4" x14ac:dyDescent="0.25">
      <c r="B4" s="5" t="s">
        <v>3</v>
      </c>
      <c r="D4" s="16" t="s">
        <v>1</v>
      </c>
    </row>
    <row r="5" spans="2:4" x14ac:dyDescent="0.25">
      <c r="B5" s="26" t="s">
        <v>4</v>
      </c>
      <c r="D5" s="16" t="s">
        <v>0</v>
      </c>
    </row>
    <row r="6" spans="2:4" x14ac:dyDescent="0.25">
      <c r="B6" s="6" t="s">
        <v>161</v>
      </c>
      <c r="D6" s="17"/>
    </row>
    <row r="7" spans="2:4" x14ac:dyDescent="0.25">
      <c r="B7" s="6" t="s">
        <v>160</v>
      </c>
      <c r="D7" s="17"/>
    </row>
    <row r="8" spans="2:4" x14ac:dyDescent="0.25">
      <c r="B8" s="6" t="s">
        <v>159</v>
      </c>
      <c r="D8" s="18"/>
    </row>
    <row r="9" spans="2:4" x14ac:dyDescent="0.25">
      <c r="B9" s="5" t="s">
        <v>158</v>
      </c>
      <c r="D9" s="19">
        <f>+D8</f>
        <v>0</v>
      </c>
    </row>
    <row r="10" spans="2:4" x14ac:dyDescent="0.25">
      <c r="B10" s="5" t="s">
        <v>159</v>
      </c>
      <c r="D10" s="28">
        <f>+D9</f>
        <v>0</v>
      </c>
    </row>
    <row r="11" spans="2:4" x14ac:dyDescent="0.25">
      <c r="B11" s="5" t="s">
        <v>158</v>
      </c>
      <c r="D11" s="23">
        <f>+D10</f>
        <v>0</v>
      </c>
    </row>
    <row r="12" spans="2:4" x14ac:dyDescent="0.25">
      <c r="B12" s="5" t="s">
        <v>157</v>
      </c>
      <c r="D12" s="23">
        <v>0</v>
      </c>
    </row>
    <row r="13" spans="2:4" x14ac:dyDescent="0.25">
      <c r="B13" s="5" t="s">
        <v>156</v>
      </c>
      <c r="D13" s="9">
        <v>0</v>
      </c>
    </row>
    <row r="14" spans="2:4" x14ac:dyDescent="0.25">
      <c r="B14" s="5" t="s">
        <v>155</v>
      </c>
      <c r="D14" s="22">
        <v>0</v>
      </c>
    </row>
    <row r="15" spans="2:4" x14ac:dyDescent="0.25">
      <c r="B15" s="27" t="s">
        <v>154</v>
      </c>
      <c r="D15" s="22">
        <v>0</v>
      </c>
    </row>
    <row r="16" spans="2:4" x14ac:dyDescent="0.25">
      <c r="B16" s="27" t="s">
        <v>153</v>
      </c>
      <c r="D16" s="15">
        <v>0</v>
      </c>
    </row>
    <row r="17" spans="2:4" x14ac:dyDescent="0.25">
      <c r="B17" s="27" t="s">
        <v>152</v>
      </c>
      <c r="D17" s="9">
        <v>0</v>
      </c>
    </row>
    <row r="18" spans="2:4" x14ac:dyDescent="0.25">
      <c r="B18" s="27" t="s">
        <v>151</v>
      </c>
      <c r="D18" s="9">
        <v>0</v>
      </c>
    </row>
    <row r="19" spans="2:4" x14ac:dyDescent="0.25">
      <c r="B19" s="27" t="s">
        <v>150</v>
      </c>
      <c r="D19" s="9">
        <v>0</v>
      </c>
    </row>
    <row r="20" spans="2:4" x14ac:dyDescent="0.25">
      <c r="B20" s="27" t="s">
        <v>149</v>
      </c>
      <c r="D20" s="9">
        <v>0</v>
      </c>
    </row>
    <row r="21" spans="2:4" x14ac:dyDescent="0.25">
      <c r="B21" s="27" t="s">
        <v>148</v>
      </c>
      <c r="D21" s="9">
        <v>0</v>
      </c>
    </row>
    <row r="22" spans="2:4" x14ac:dyDescent="0.25">
      <c r="B22" s="27" t="s">
        <v>19</v>
      </c>
      <c r="D22" s="24">
        <f>SUM(D13:D21)</f>
        <v>0</v>
      </c>
    </row>
    <row r="23" spans="2:4" ht="15.75" thickBot="1" x14ac:dyDescent="0.3">
      <c r="B23" s="27" t="s">
        <v>18</v>
      </c>
      <c r="D23" s="25" t="s">
        <v>147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76"/>
  <sheetViews>
    <sheetView topLeftCell="A54" workbookViewId="0">
      <selection activeCell="B76" sqref="B7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161</v>
      </c>
      <c r="F2" t="s">
        <v>160</v>
      </c>
      <c r="G2" t="s">
        <v>159</v>
      </c>
      <c r="H2" t="s">
        <v>158</v>
      </c>
      <c r="I2" t="s">
        <v>168</v>
      </c>
      <c r="J2" t="s">
        <v>169</v>
      </c>
      <c r="K2" t="s">
        <v>157</v>
      </c>
      <c r="L2" s="3" t="s">
        <v>156</v>
      </c>
      <c r="M2" s="3" t="s">
        <v>155</v>
      </c>
      <c r="N2" s="3" t="s">
        <v>154</v>
      </c>
      <c r="O2" s="3" t="s">
        <v>153</v>
      </c>
      <c r="P2" s="3" t="s">
        <v>152</v>
      </c>
      <c r="Q2" s="3" t="s">
        <v>151</v>
      </c>
      <c r="R2" s="3" t="s">
        <v>150</v>
      </c>
      <c r="S2" s="3" t="s">
        <v>149</v>
      </c>
      <c r="T2" s="3" t="s">
        <v>148</v>
      </c>
      <c r="U2" s="3" t="s">
        <v>19</v>
      </c>
      <c r="V2" t="s">
        <v>18</v>
      </c>
    </row>
    <row r="3" spans="1:22" x14ac:dyDescent="0.25">
      <c r="A3" t="s">
        <v>163</v>
      </c>
      <c r="B3" s="1" t="s">
        <v>315</v>
      </c>
      <c r="C3" t="s">
        <v>1</v>
      </c>
      <c r="D3" t="s">
        <v>417</v>
      </c>
      <c r="E3" t="s">
        <v>418</v>
      </c>
      <c r="F3" t="s">
        <v>419</v>
      </c>
      <c r="G3">
        <v>306</v>
      </c>
      <c r="H3">
        <v>306</v>
      </c>
      <c r="I3">
        <v>306</v>
      </c>
      <c r="J3">
        <v>306</v>
      </c>
      <c r="L3" s="3" t="s">
        <v>420</v>
      </c>
      <c r="M3" s="3" t="s">
        <v>420</v>
      </c>
      <c r="N3" s="3" t="s">
        <v>420</v>
      </c>
      <c r="O3" s="3">
        <v>16.95</v>
      </c>
      <c r="P3" s="3" t="s">
        <v>420</v>
      </c>
      <c r="Q3" s="3" t="s">
        <v>420</v>
      </c>
      <c r="R3" s="3" t="s">
        <v>420</v>
      </c>
      <c r="S3" s="3" t="s">
        <v>420</v>
      </c>
      <c r="T3" s="3" t="s">
        <v>420</v>
      </c>
      <c r="U3" s="3">
        <f>+Tabla3[[#This Row],[V GRAVADAS]]</f>
        <v>16.95</v>
      </c>
      <c r="V3" t="s">
        <v>147</v>
      </c>
    </row>
    <row r="4" spans="1:22" x14ac:dyDescent="0.25">
      <c r="A4" t="s">
        <v>163</v>
      </c>
      <c r="B4" s="1" t="s">
        <v>315</v>
      </c>
      <c r="C4" t="s">
        <v>1</v>
      </c>
      <c r="D4" t="s">
        <v>417</v>
      </c>
      <c r="E4" t="s">
        <v>418</v>
      </c>
      <c r="F4" t="s">
        <v>419</v>
      </c>
      <c r="G4">
        <v>307</v>
      </c>
      <c r="H4">
        <v>307</v>
      </c>
      <c r="I4">
        <v>307</v>
      </c>
      <c r="J4">
        <v>307</v>
      </c>
      <c r="L4" s="3" t="s">
        <v>420</v>
      </c>
      <c r="M4" s="3" t="s">
        <v>420</v>
      </c>
      <c r="N4" s="3" t="s">
        <v>420</v>
      </c>
      <c r="O4" s="3">
        <v>39</v>
      </c>
      <c r="P4" s="3" t="s">
        <v>420</v>
      </c>
      <c r="Q4" s="3" t="s">
        <v>420</v>
      </c>
      <c r="R4" s="3" t="s">
        <v>420</v>
      </c>
      <c r="S4" s="3" t="s">
        <v>420</v>
      </c>
      <c r="T4" s="3" t="s">
        <v>420</v>
      </c>
      <c r="U4" s="3">
        <f>+Tabla3[[#This Row],[V GRAVADAS]]</f>
        <v>39</v>
      </c>
      <c r="V4" t="s">
        <v>147</v>
      </c>
    </row>
    <row r="5" spans="1:22" x14ac:dyDescent="0.25">
      <c r="A5" t="s">
        <v>163</v>
      </c>
      <c r="B5" s="1" t="s">
        <v>315</v>
      </c>
      <c r="C5" t="s">
        <v>1</v>
      </c>
      <c r="D5" t="s">
        <v>417</v>
      </c>
      <c r="E5" t="s">
        <v>418</v>
      </c>
      <c r="F5" t="s">
        <v>419</v>
      </c>
      <c r="G5">
        <v>308</v>
      </c>
      <c r="H5">
        <v>308</v>
      </c>
      <c r="I5">
        <v>308</v>
      </c>
      <c r="J5">
        <v>308</v>
      </c>
      <c r="L5" s="3" t="s">
        <v>420</v>
      </c>
      <c r="M5" s="3" t="s">
        <v>420</v>
      </c>
      <c r="N5" s="3" t="s">
        <v>420</v>
      </c>
      <c r="O5" s="3">
        <v>6</v>
      </c>
      <c r="P5" s="3" t="s">
        <v>420</v>
      </c>
      <c r="Q5" s="3" t="s">
        <v>420</v>
      </c>
      <c r="R5" s="3" t="s">
        <v>420</v>
      </c>
      <c r="S5" s="3" t="s">
        <v>420</v>
      </c>
      <c r="T5" s="3" t="s">
        <v>420</v>
      </c>
      <c r="U5" s="3">
        <f>+Tabla3[[#This Row],[V GRAVADAS]]</f>
        <v>6</v>
      </c>
      <c r="V5" t="s">
        <v>147</v>
      </c>
    </row>
    <row r="6" spans="1:22" x14ac:dyDescent="0.25">
      <c r="A6" t="s">
        <v>163</v>
      </c>
      <c r="B6" s="1" t="s">
        <v>315</v>
      </c>
      <c r="C6" t="s">
        <v>1</v>
      </c>
      <c r="D6" t="s">
        <v>417</v>
      </c>
      <c r="E6" t="s">
        <v>418</v>
      </c>
      <c r="F6" t="s">
        <v>419</v>
      </c>
      <c r="G6">
        <v>309</v>
      </c>
      <c r="H6">
        <v>309</v>
      </c>
      <c r="I6">
        <v>309</v>
      </c>
      <c r="J6">
        <v>309</v>
      </c>
      <c r="L6" s="3" t="s">
        <v>420</v>
      </c>
      <c r="M6" s="3" t="s">
        <v>420</v>
      </c>
      <c r="N6" s="3" t="s">
        <v>420</v>
      </c>
      <c r="O6" s="3">
        <v>26</v>
      </c>
      <c r="P6" s="3" t="s">
        <v>420</v>
      </c>
      <c r="Q6" s="3" t="s">
        <v>420</v>
      </c>
      <c r="R6" s="3" t="s">
        <v>420</v>
      </c>
      <c r="S6" s="3" t="s">
        <v>420</v>
      </c>
      <c r="T6" s="3" t="s">
        <v>420</v>
      </c>
      <c r="U6" s="3">
        <f>+Tabla3[[#This Row],[V GRAVADAS]]</f>
        <v>26</v>
      </c>
      <c r="V6" t="s">
        <v>147</v>
      </c>
    </row>
    <row r="7" spans="1:22" x14ac:dyDescent="0.25">
      <c r="A7" t="s">
        <v>163</v>
      </c>
      <c r="B7" s="1" t="s">
        <v>330</v>
      </c>
      <c r="C7" t="s">
        <v>1</v>
      </c>
      <c r="D7" t="s">
        <v>417</v>
      </c>
      <c r="E7" t="s">
        <v>418</v>
      </c>
      <c r="F7" t="s">
        <v>419</v>
      </c>
      <c r="G7">
        <v>310</v>
      </c>
      <c r="H7">
        <v>310</v>
      </c>
      <c r="I7">
        <v>310</v>
      </c>
      <c r="J7">
        <v>310</v>
      </c>
      <c r="L7" s="3" t="s">
        <v>420</v>
      </c>
      <c r="M7" s="3" t="s">
        <v>420</v>
      </c>
      <c r="N7" s="3" t="s">
        <v>420</v>
      </c>
      <c r="O7" s="3">
        <v>30</v>
      </c>
      <c r="P7" s="3" t="s">
        <v>420</v>
      </c>
      <c r="Q7" s="3" t="s">
        <v>420</v>
      </c>
      <c r="R7" s="3" t="s">
        <v>420</v>
      </c>
      <c r="S7" s="3" t="s">
        <v>420</v>
      </c>
      <c r="T7" s="3" t="s">
        <v>420</v>
      </c>
      <c r="U7" s="3">
        <f>+Tabla3[[#This Row],[V GRAVADAS]]</f>
        <v>30</v>
      </c>
      <c r="V7" t="s">
        <v>147</v>
      </c>
    </row>
    <row r="8" spans="1:22" x14ac:dyDescent="0.25">
      <c r="A8" t="s">
        <v>163</v>
      </c>
      <c r="B8" s="1" t="s">
        <v>339</v>
      </c>
      <c r="C8" t="s">
        <v>1</v>
      </c>
      <c r="D8" t="s">
        <v>417</v>
      </c>
      <c r="E8" t="s">
        <v>418</v>
      </c>
      <c r="F8" t="s">
        <v>419</v>
      </c>
      <c r="G8">
        <v>311</v>
      </c>
      <c r="H8">
        <v>311</v>
      </c>
      <c r="I8">
        <v>311</v>
      </c>
      <c r="J8">
        <v>311</v>
      </c>
      <c r="L8" s="3" t="s">
        <v>420</v>
      </c>
      <c r="M8" s="3" t="s">
        <v>420</v>
      </c>
      <c r="N8" s="3" t="s">
        <v>420</v>
      </c>
      <c r="O8" s="3">
        <v>25</v>
      </c>
      <c r="P8" s="3" t="s">
        <v>420</v>
      </c>
      <c r="Q8" s="3" t="s">
        <v>420</v>
      </c>
      <c r="R8" s="3" t="s">
        <v>420</v>
      </c>
      <c r="S8" s="3" t="s">
        <v>420</v>
      </c>
      <c r="T8" s="3" t="s">
        <v>420</v>
      </c>
      <c r="U8" s="3">
        <f>+Tabla3[[#This Row],[V GRAVADAS]]</f>
        <v>25</v>
      </c>
      <c r="V8" t="s">
        <v>147</v>
      </c>
    </row>
    <row r="9" spans="1:22" x14ac:dyDescent="0.25">
      <c r="A9" t="s">
        <v>163</v>
      </c>
      <c r="B9" s="1" t="s">
        <v>339</v>
      </c>
      <c r="C9" t="s">
        <v>1</v>
      </c>
      <c r="D9" t="s">
        <v>417</v>
      </c>
      <c r="E9" t="s">
        <v>418</v>
      </c>
      <c r="F9" t="s">
        <v>419</v>
      </c>
      <c r="G9">
        <v>312</v>
      </c>
      <c r="H9">
        <v>312</v>
      </c>
      <c r="I9">
        <v>312</v>
      </c>
      <c r="J9">
        <v>312</v>
      </c>
      <c r="L9" s="3" t="s">
        <v>420</v>
      </c>
      <c r="M9" s="3" t="s">
        <v>420</v>
      </c>
      <c r="N9" s="3" t="s">
        <v>420</v>
      </c>
      <c r="O9" s="3">
        <v>15</v>
      </c>
      <c r="P9" s="3" t="s">
        <v>420</v>
      </c>
      <c r="Q9" s="3" t="s">
        <v>420</v>
      </c>
      <c r="R9" s="3" t="s">
        <v>420</v>
      </c>
      <c r="S9" s="3" t="s">
        <v>420</v>
      </c>
      <c r="T9" s="3" t="s">
        <v>420</v>
      </c>
      <c r="U9" s="3">
        <f>+Tabla3[[#This Row],[V GRAVADAS]]</f>
        <v>15</v>
      </c>
      <c r="V9" t="s">
        <v>147</v>
      </c>
    </row>
    <row r="10" spans="1:22" x14ac:dyDescent="0.25">
      <c r="A10" t="s">
        <v>163</v>
      </c>
      <c r="B10" s="1" t="s">
        <v>339</v>
      </c>
      <c r="C10" t="s">
        <v>1</v>
      </c>
      <c r="D10" t="s">
        <v>417</v>
      </c>
      <c r="E10" t="s">
        <v>418</v>
      </c>
      <c r="F10" t="s">
        <v>419</v>
      </c>
      <c r="G10">
        <v>313</v>
      </c>
      <c r="H10">
        <v>313</v>
      </c>
      <c r="I10">
        <v>313</v>
      </c>
      <c r="J10">
        <v>313</v>
      </c>
      <c r="L10" s="3" t="s">
        <v>420</v>
      </c>
      <c r="M10" s="3" t="s">
        <v>420</v>
      </c>
      <c r="N10" s="3" t="s">
        <v>420</v>
      </c>
      <c r="O10" s="3">
        <v>90</v>
      </c>
      <c r="P10" s="3" t="s">
        <v>420</v>
      </c>
      <c r="Q10" s="3" t="s">
        <v>420</v>
      </c>
      <c r="R10" s="3" t="s">
        <v>420</v>
      </c>
      <c r="S10" s="3" t="s">
        <v>420</v>
      </c>
      <c r="T10" s="3" t="s">
        <v>420</v>
      </c>
      <c r="U10" s="3">
        <f>+Tabla3[[#This Row],[V GRAVADAS]]</f>
        <v>90</v>
      </c>
      <c r="V10" t="s">
        <v>147</v>
      </c>
    </row>
    <row r="11" spans="1:22" x14ac:dyDescent="0.25">
      <c r="A11" t="s">
        <v>163</v>
      </c>
      <c r="B11" s="1" t="s">
        <v>340</v>
      </c>
      <c r="C11" t="s">
        <v>1</v>
      </c>
      <c r="D11" t="s">
        <v>417</v>
      </c>
      <c r="E11" t="s">
        <v>418</v>
      </c>
      <c r="F11" t="s">
        <v>419</v>
      </c>
      <c r="G11">
        <v>314</v>
      </c>
      <c r="H11">
        <v>314</v>
      </c>
      <c r="I11">
        <v>314</v>
      </c>
      <c r="J11">
        <v>314</v>
      </c>
      <c r="L11" s="3" t="s">
        <v>420</v>
      </c>
      <c r="M11" s="3" t="s">
        <v>420</v>
      </c>
      <c r="N11" s="3" t="s">
        <v>420</v>
      </c>
      <c r="O11" s="3">
        <v>5.5</v>
      </c>
      <c r="P11" s="3" t="s">
        <v>420</v>
      </c>
      <c r="Q11" s="3" t="s">
        <v>420</v>
      </c>
      <c r="R11" s="3" t="s">
        <v>420</v>
      </c>
      <c r="S11" s="3" t="s">
        <v>420</v>
      </c>
      <c r="T11" s="3" t="s">
        <v>420</v>
      </c>
      <c r="U11" s="3">
        <f>+Tabla3[[#This Row],[V GRAVADAS]]</f>
        <v>5.5</v>
      </c>
      <c r="V11" t="s">
        <v>147</v>
      </c>
    </row>
    <row r="12" spans="1:22" x14ac:dyDescent="0.25">
      <c r="A12" t="s">
        <v>163</v>
      </c>
      <c r="B12" s="1" t="s">
        <v>340</v>
      </c>
      <c r="C12" t="s">
        <v>1</v>
      </c>
      <c r="D12" t="s">
        <v>417</v>
      </c>
      <c r="E12" t="s">
        <v>418</v>
      </c>
      <c r="F12" t="s">
        <v>419</v>
      </c>
      <c r="G12">
        <v>315</v>
      </c>
      <c r="H12">
        <v>315</v>
      </c>
      <c r="I12">
        <v>315</v>
      </c>
      <c r="J12">
        <v>315</v>
      </c>
      <c r="L12" s="3" t="s">
        <v>420</v>
      </c>
      <c r="M12" s="3" t="s">
        <v>420</v>
      </c>
      <c r="N12" s="3" t="s">
        <v>420</v>
      </c>
      <c r="O12" s="3">
        <v>53</v>
      </c>
      <c r="P12" s="3" t="s">
        <v>420</v>
      </c>
      <c r="Q12" s="3" t="s">
        <v>420</v>
      </c>
      <c r="R12" s="3" t="s">
        <v>420</v>
      </c>
      <c r="S12" s="3" t="s">
        <v>420</v>
      </c>
      <c r="T12" s="3" t="s">
        <v>420</v>
      </c>
      <c r="U12" s="3">
        <f>+Tabla3[[#This Row],[V GRAVADAS]]</f>
        <v>53</v>
      </c>
      <c r="V12" t="s">
        <v>147</v>
      </c>
    </row>
    <row r="13" spans="1:22" x14ac:dyDescent="0.25">
      <c r="A13" t="s">
        <v>163</v>
      </c>
      <c r="B13" s="1" t="s">
        <v>340</v>
      </c>
      <c r="C13" t="s">
        <v>1</v>
      </c>
      <c r="D13" t="s">
        <v>417</v>
      </c>
      <c r="E13" t="s">
        <v>418</v>
      </c>
      <c r="F13" t="s">
        <v>419</v>
      </c>
      <c r="G13">
        <v>316</v>
      </c>
      <c r="H13">
        <v>316</v>
      </c>
      <c r="I13">
        <v>316</v>
      </c>
      <c r="J13">
        <v>316</v>
      </c>
      <c r="L13" s="3" t="s">
        <v>420</v>
      </c>
      <c r="M13" s="3" t="s">
        <v>420</v>
      </c>
      <c r="N13" s="3" t="s">
        <v>420</v>
      </c>
      <c r="O13" s="3">
        <v>34</v>
      </c>
      <c r="P13" s="3" t="s">
        <v>420</v>
      </c>
      <c r="Q13" s="3" t="s">
        <v>420</v>
      </c>
      <c r="R13" s="3" t="s">
        <v>420</v>
      </c>
      <c r="S13" s="3" t="s">
        <v>420</v>
      </c>
      <c r="T13" s="3" t="s">
        <v>420</v>
      </c>
      <c r="U13" s="3">
        <f>+Tabla3[[#This Row],[V GRAVADAS]]</f>
        <v>34</v>
      </c>
      <c r="V13" t="s">
        <v>147</v>
      </c>
    </row>
    <row r="14" spans="1:22" x14ac:dyDescent="0.25">
      <c r="A14" t="s">
        <v>163</v>
      </c>
      <c r="B14" s="1" t="s">
        <v>340</v>
      </c>
      <c r="C14" t="s">
        <v>1</v>
      </c>
      <c r="D14" t="s">
        <v>417</v>
      </c>
      <c r="E14" t="s">
        <v>418</v>
      </c>
      <c r="F14" t="s">
        <v>419</v>
      </c>
      <c r="G14">
        <v>317</v>
      </c>
      <c r="H14">
        <v>317</v>
      </c>
      <c r="I14">
        <v>317</v>
      </c>
      <c r="J14">
        <v>317</v>
      </c>
      <c r="L14" s="3" t="s">
        <v>420</v>
      </c>
      <c r="M14" s="3" t="s">
        <v>420</v>
      </c>
      <c r="N14" s="3" t="s">
        <v>420</v>
      </c>
      <c r="O14" s="3">
        <v>6.5</v>
      </c>
      <c r="P14" s="3" t="s">
        <v>420</v>
      </c>
      <c r="Q14" s="3" t="s">
        <v>420</v>
      </c>
      <c r="R14" s="3" t="s">
        <v>420</v>
      </c>
      <c r="S14" s="3" t="s">
        <v>420</v>
      </c>
      <c r="T14" s="3" t="s">
        <v>420</v>
      </c>
      <c r="U14" s="3">
        <f>+Tabla3[[#This Row],[V GRAVADAS]]</f>
        <v>6.5</v>
      </c>
      <c r="V14" t="s">
        <v>147</v>
      </c>
    </row>
    <row r="15" spans="1:22" x14ac:dyDescent="0.25">
      <c r="A15" t="s">
        <v>163</v>
      </c>
      <c r="B15" s="1" t="s">
        <v>344</v>
      </c>
      <c r="C15" t="s">
        <v>1</v>
      </c>
      <c r="D15" t="s">
        <v>417</v>
      </c>
      <c r="E15" t="s">
        <v>418</v>
      </c>
      <c r="F15" t="s">
        <v>419</v>
      </c>
      <c r="G15">
        <v>318</v>
      </c>
      <c r="H15">
        <v>318</v>
      </c>
      <c r="I15">
        <v>318</v>
      </c>
      <c r="J15">
        <v>318</v>
      </c>
      <c r="L15" s="3" t="s">
        <v>420</v>
      </c>
      <c r="M15" s="3" t="s">
        <v>420</v>
      </c>
      <c r="N15" s="3" t="s">
        <v>420</v>
      </c>
      <c r="O15" s="3">
        <v>20</v>
      </c>
      <c r="P15" s="3" t="s">
        <v>420</v>
      </c>
      <c r="Q15" s="3" t="s">
        <v>420</v>
      </c>
      <c r="R15" s="3" t="s">
        <v>420</v>
      </c>
      <c r="S15" s="3" t="s">
        <v>420</v>
      </c>
      <c r="T15" s="3" t="s">
        <v>420</v>
      </c>
      <c r="U15" s="3">
        <f>+Tabla3[[#This Row],[V GRAVADAS]]</f>
        <v>20</v>
      </c>
      <c r="V15" t="s">
        <v>147</v>
      </c>
    </row>
    <row r="16" spans="1:22" x14ac:dyDescent="0.25">
      <c r="A16" t="s">
        <v>163</v>
      </c>
      <c r="B16" s="1" t="s">
        <v>344</v>
      </c>
      <c r="C16" t="s">
        <v>1</v>
      </c>
      <c r="D16" t="s">
        <v>417</v>
      </c>
      <c r="E16" t="s">
        <v>418</v>
      </c>
      <c r="F16" t="s">
        <v>419</v>
      </c>
      <c r="G16">
        <v>319</v>
      </c>
      <c r="H16">
        <v>319</v>
      </c>
      <c r="I16">
        <v>319</v>
      </c>
      <c r="J16">
        <v>319</v>
      </c>
      <c r="L16" s="3" t="s">
        <v>420</v>
      </c>
      <c r="M16" s="3" t="s">
        <v>420</v>
      </c>
      <c r="N16" s="3" t="s">
        <v>420</v>
      </c>
      <c r="O16" s="3">
        <v>10</v>
      </c>
      <c r="P16" s="3" t="s">
        <v>420</v>
      </c>
      <c r="Q16" s="3" t="s">
        <v>420</v>
      </c>
      <c r="R16" s="3" t="s">
        <v>420</v>
      </c>
      <c r="S16" s="3" t="s">
        <v>420</v>
      </c>
      <c r="T16" s="3" t="s">
        <v>420</v>
      </c>
      <c r="U16" s="3">
        <f>+Tabla3[[#This Row],[V GRAVADAS]]</f>
        <v>10</v>
      </c>
      <c r="V16" t="s">
        <v>147</v>
      </c>
    </row>
    <row r="17" spans="1:22" x14ac:dyDescent="0.25">
      <c r="A17" t="s">
        <v>163</v>
      </c>
      <c r="B17" s="1" t="s">
        <v>344</v>
      </c>
      <c r="C17" t="s">
        <v>1</v>
      </c>
      <c r="D17" t="s">
        <v>417</v>
      </c>
      <c r="E17" t="s">
        <v>418</v>
      </c>
      <c r="F17" t="s">
        <v>419</v>
      </c>
      <c r="G17">
        <v>320</v>
      </c>
      <c r="H17">
        <v>320</v>
      </c>
      <c r="I17">
        <v>320</v>
      </c>
      <c r="J17">
        <v>320</v>
      </c>
      <c r="L17" s="3" t="s">
        <v>420</v>
      </c>
      <c r="M17" s="3" t="s">
        <v>420</v>
      </c>
      <c r="N17" s="3" t="s">
        <v>420</v>
      </c>
      <c r="O17" s="3">
        <v>12</v>
      </c>
      <c r="P17" s="3" t="s">
        <v>420</v>
      </c>
      <c r="Q17" s="3" t="s">
        <v>420</v>
      </c>
      <c r="R17" s="3" t="s">
        <v>420</v>
      </c>
      <c r="S17" s="3" t="s">
        <v>420</v>
      </c>
      <c r="T17" s="3" t="s">
        <v>420</v>
      </c>
      <c r="U17" s="3">
        <f>+Tabla3[[#This Row],[V GRAVADAS]]</f>
        <v>12</v>
      </c>
      <c r="V17" t="s">
        <v>147</v>
      </c>
    </row>
    <row r="18" spans="1:22" x14ac:dyDescent="0.25">
      <c r="A18" t="s">
        <v>163</v>
      </c>
      <c r="B18" s="1" t="s">
        <v>344</v>
      </c>
      <c r="C18" t="s">
        <v>1</v>
      </c>
      <c r="D18" t="s">
        <v>417</v>
      </c>
      <c r="E18" t="s">
        <v>418</v>
      </c>
      <c r="F18" t="s">
        <v>419</v>
      </c>
      <c r="G18">
        <v>321</v>
      </c>
      <c r="H18">
        <v>321</v>
      </c>
      <c r="I18">
        <v>321</v>
      </c>
      <c r="J18">
        <v>321</v>
      </c>
      <c r="L18" s="3" t="s">
        <v>420</v>
      </c>
      <c r="M18" s="3" t="s">
        <v>420</v>
      </c>
      <c r="N18" s="3" t="s">
        <v>420</v>
      </c>
      <c r="O18" s="3">
        <v>17</v>
      </c>
      <c r="P18" s="3" t="s">
        <v>420</v>
      </c>
      <c r="Q18" s="3" t="s">
        <v>420</v>
      </c>
      <c r="R18" s="3" t="s">
        <v>420</v>
      </c>
      <c r="S18" s="3" t="s">
        <v>420</v>
      </c>
      <c r="T18" s="3" t="s">
        <v>420</v>
      </c>
      <c r="U18" s="3">
        <f>+Tabla3[[#This Row],[V GRAVADAS]]</f>
        <v>17</v>
      </c>
      <c r="V18" t="s">
        <v>147</v>
      </c>
    </row>
    <row r="19" spans="1:22" x14ac:dyDescent="0.25">
      <c r="A19" t="s">
        <v>163</v>
      </c>
      <c r="B19" s="1" t="s">
        <v>344</v>
      </c>
      <c r="C19" t="s">
        <v>1</v>
      </c>
      <c r="D19" t="s">
        <v>417</v>
      </c>
      <c r="E19" t="s">
        <v>418</v>
      </c>
      <c r="F19" t="s">
        <v>419</v>
      </c>
      <c r="G19">
        <v>322</v>
      </c>
      <c r="H19">
        <v>322</v>
      </c>
      <c r="I19">
        <v>322</v>
      </c>
      <c r="J19">
        <v>322</v>
      </c>
      <c r="L19" s="3" t="s">
        <v>420</v>
      </c>
      <c r="M19" s="3" t="s">
        <v>420</v>
      </c>
      <c r="N19" s="3" t="s">
        <v>420</v>
      </c>
      <c r="O19" s="3">
        <v>30</v>
      </c>
      <c r="P19" s="3" t="s">
        <v>420</v>
      </c>
      <c r="Q19" s="3" t="s">
        <v>420</v>
      </c>
      <c r="R19" s="3" t="s">
        <v>420</v>
      </c>
      <c r="S19" s="3" t="s">
        <v>420</v>
      </c>
      <c r="T19" s="3" t="s">
        <v>420</v>
      </c>
      <c r="U19" s="3">
        <f>+Tabla3[[#This Row],[V GRAVADAS]]</f>
        <v>30</v>
      </c>
      <c r="V19" t="s">
        <v>147</v>
      </c>
    </row>
    <row r="20" spans="1:22" x14ac:dyDescent="0.25">
      <c r="A20" t="s">
        <v>163</v>
      </c>
      <c r="B20" s="1" t="s">
        <v>353</v>
      </c>
      <c r="C20" t="s">
        <v>1</v>
      </c>
      <c r="D20" t="s">
        <v>417</v>
      </c>
      <c r="E20" t="s">
        <v>418</v>
      </c>
      <c r="F20" t="s">
        <v>419</v>
      </c>
      <c r="G20">
        <v>323</v>
      </c>
      <c r="H20">
        <v>323</v>
      </c>
      <c r="I20">
        <v>323</v>
      </c>
      <c r="J20">
        <v>323</v>
      </c>
      <c r="L20" s="3" t="s">
        <v>420</v>
      </c>
      <c r="M20" s="3" t="s">
        <v>420</v>
      </c>
      <c r="N20" s="3" t="s">
        <v>420</v>
      </c>
      <c r="O20" s="3">
        <v>10</v>
      </c>
      <c r="P20" s="3" t="s">
        <v>420</v>
      </c>
      <c r="Q20" s="3" t="s">
        <v>420</v>
      </c>
      <c r="R20" s="3" t="s">
        <v>420</v>
      </c>
      <c r="S20" s="3" t="s">
        <v>420</v>
      </c>
      <c r="T20" s="3" t="s">
        <v>420</v>
      </c>
      <c r="U20" s="3">
        <f>+Tabla3[[#This Row],[V GRAVADAS]]</f>
        <v>10</v>
      </c>
      <c r="V20" t="s">
        <v>147</v>
      </c>
    </row>
    <row r="21" spans="1:22" x14ac:dyDescent="0.25">
      <c r="A21" t="s">
        <v>163</v>
      </c>
      <c r="B21" s="1" t="s">
        <v>353</v>
      </c>
      <c r="C21" t="s">
        <v>1</v>
      </c>
      <c r="D21" t="s">
        <v>417</v>
      </c>
      <c r="E21" t="s">
        <v>418</v>
      </c>
      <c r="F21" t="s">
        <v>419</v>
      </c>
      <c r="G21">
        <v>324</v>
      </c>
      <c r="H21">
        <v>324</v>
      </c>
      <c r="I21">
        <v>324</v>
      </c>
      <c r="J21">
        <v>324</v>
      </c>
      <c r="L21" s="3" t="s">
        <v>420</v>
      </c>
      <c r="M21" s="3" t="s">
        <v>420</v>
      </c>
      <c r="N21" s="3" t="s">
        <v>420</v>
      </c>
      <c r="O21" s="3">
        <v>34</v>
      </c>
      <c r="P21" s="3" t="s">
        <v>420</v>
      </c>
      <c r="Q21" s="3" t="s">
        <v>420</v>
      </c>
      <c r="R21" s="3" t="s">
        <v>420</v>
      </c>
      <c r="S21" s="3" t="s">
        <v>420</v>
      </c>
      <c r="T21" s="3" t="s">
        <v>420</v>
      </c>
      <c r="U21" s="3">
        <f>+Tabla3[[#This Row],[V GRAVADAS]]</f>
        <v>34</v>
      </c>
      <c r="V21" t="s">
        <v>147</v>
      </c>
    </row>
    <row r="22" spans="1:22" x14ac:dyDescent="0.25">
      <c r="A22" t="s">
        <v>163</v>
      </c>
      <c r="B22" s="1" t="s">
        <v>353</v>
      </c>
      <c r="C22" t="s">
        <v>1</v>
      </c>
      <c r="D22" t="s">
        <v>417</v>
      </c>
      <c r="E22" t="s">
        <v>418</v>
      </c>
      <c r="F22" t="s">
        <v>419</v>
      </c>
      <c r="G22">
        <v>325</v>
      </c>
      <c r="H22">
        <v>325</v>
      </c>
      <c r="I22">
        <v>325</v>
      </c>
      <c r="J22">
        <v>325</v>
      </c>
      <c r="L22" s="3" t="s">
        <v>420</v>
      </c>
      <c r="M22" s="3" t="s">
        <v>420</v>
      </c>
      <c r="N22" s="3" t="s">
        <v>420</v>
      </c>
      <c r="O22" s="3">
        <v>7</v>
      </c>
      <c r="P22" s="3" t="s">
        <v>420</v>
      </c>
      <c r="Q22" s="3" t="s">
        <v>420</v>
      </c>
      <c r="R22" s="3" t="s">
        <v>420</v>
      </c>
      <c r="S22" s="3" t="s">
        <v>420</v>
      </c>
      <c r="T22" s="3" t="s">
        <v>420</v>
      </c>
      <c r="U22" s="3">
        <f>+Tabla3[[#This Row],[V GRAVADAS]]</f>
        <v>7</v>
      </c>
      <c r="V22" t="s">
        <v>147</v>
      </c>
    </row>
    <row r="23" spans="1:22" x14ac:dyDescent="0.25">
      <c r="A23" t="s">
        <v>163</v>
      </c>
      <c r="B23" s="1" t="s">
        <v>353</v>
      </c>
      <c r="C23" t="s">
        <v>1</v>
      </c>
      <c r="D23" t="s">
        <v>417</v>
      </c>
      <c r="E23" t="s">
        <v>418</v>
      </c>
      <c r="F23" t="s">
        <v>419</v>
      </c>
      <c r="G23">
        <v>326</v>
      </c>
      <c r="H23">
        <v>326</v>
      </c>
      <c r="I23">
        <v>326</v>
      </c>
      <c r="J23">
        <v>326</v>
      </c>
      <c r="L23" s="3" t="s">
        <v>420</v>
      </c>
      <c r="M23" s="3" t="s">
        <v>420</v>
      </c>
      <c r="N23" s="3" t="s">
        <v>420</v>
      </c>
      <c r="O23" s="3">
        <v>40</v>
      </c>
      <c r="P23" s="3" t="s">
        <v>420</v>
      </c>
      <c r="Q23" s="3" t="s">
        <v>420</v>
      </c>
      <c r="R23" s="3" t="s">
        <v>420</v>
      </c>
      <c r="S23" s="3" t="s">
        <v>420</v>
      </c>
      <c r="T23" s="3" t="s">
        <v>420</v>
      </c>
      <c r="U23" s="3">
        <f>+Tabla3[[#This Row],[V GRAVADAS]]</f>
        <v>40</v>
      </c>
      <c r="V23" t="s">
        <v>147</v>
      </c>
    </row>
    <row r="24" spans="1:22" x14ac:dyDescent="0.25">
      <c r="A24" t="s">
        <v>163</v>
      </c>
      <c r="B24" s="1" t="s">
        <v>362</v>
      </c>
      <c r="C24" t="s">
        <v>1</v>
      </c>
      <c r="D24" t="s">
        <v>417</v>
      </c>
      <c r="E24" t="s">
        <v>418</v>
      </c>
      <c r="F24" t="s">
        <v>419</v>
      </c>
      <c r="G24">
        <v>327</v>
      </c>
      <c r="H24">
        <v>327</v>
      </c>
      <c r="I24">
        <v>327</v>
      </c>
      <c r="J24">
        <v>327</v>
      </c>
      <c r="L24" s="3" t="s">
        <v>420</v>
      </c>
      <c r="M24" s="3" t="s">
        <v>420</v>
      </c>
      <c r="N24" s="3" t="s">
        <v>420</v>
      </c>
      <c r="O24" s="3">
        <v>34</v>
      </c>
      <c r="P24" s="3" t="s">
        <v>420</v>
      </c>
      <c r="Q24" s="3" t="s">
        <v>420</v>
      </c>
      <c r="R24" s="3" t="s">
        <v>420</v>
      </c>
      <c r="S24" s="3" t="s">
        <v>420</v>
      </c>
      <c r="T24" s="3" t="s">
        <v>420</v>
      </c>
      <c r="U24" s="3">
        <f>+Tabla3[[#This Row],[V GRAVADAS]]</f>
        <v>34</v>
      </c>
      <c r="V24" t="s">
        <v>147</v>
      </c>
    </row>
    <row r="25" spans="1:22" x14ac:dyDescent="0.25">
      <c r="A25" t="s">
        <v>163</v>
      </c>
      <c r="B25" s="1" t="s">
        <v>362</v>
      </c>
      <c r="C25" t="s">
        <v>1</v>
      </c>
      <c r="D25" t="s">
        <v>417</v>
      </c>
      <c r="E25" t="s">
        <v>418</v>
      </c>
      <c r="F25" t="s">
        <v>419</v>
      </c>
      <c r="G25">
        <v>328</v>
      </c>
      <c r="H25">
        <v>328</v>
      </c>
      <c r="I25">
        <v>328</v>
      </c>
      <c r="J25">
        <v>328</v>
      </c>
      <c r="L25" s="3" t="s">
        <v>420</v>
      </c>
      <c r="M25" s="3" t="s">
        <v>420</v>
      </c>
      <c r="N25" s="3" t="s">
        <v>420</v>
      </c>
      <c r="O25" s="3">
        <v>45</v>
      </c>
      <c r="P25" s="3" t="s">
        <v>420</v>
      </c>
      <c r="Q25" s="3" t="s">
        <v>420</v>
      </c>
      <c r="R25" s="3" t="s">
        <v>420</v>
      </c>
      <c r="S25" s="3" t="s">
        <v>420</v>
      </c>
      <c r="T25" s="3" t="s">
        <v>420</v>
      </c>
      <c r="U25" s="3">
        <f>+Tabla3[[#This Row],[V GRAVADAS]]</f>
        <v>45</v>
      </c>
      <c r="V25" t="s">
        <v>147</v>
      </c>
    </row>
    <row r="26" spans="1:22" x14ac:dyDescent="0.25">
      <c r="A26" t="s">
        <v>163</v>
      </c>
      <c r="B26" s="1" t="s">
        <v>363</v>
      </c>
      <c r="C26" t="s">
        <v>1</v>
      </c>
      <c r="D26" t="s">
        <v>417</v>
      </c>
      <c r="E26" t="s">
        <v>418</v>
      </c>
      <c r="F26" t="s">
        <v>419</v>
      </c>
      <c r="G26">
        <v>329</v>
      </c>
      <c r="H26">
        <v>329</v>
      </c>
      <c r="I26">
        <v>329</v>
      </c>
      <c r="J26">
        <v>329</v>
      </c>
      <c r="L26" s="3" t="s">
        <v>420</v>
      </c>
      <c r="M26" s="3" t="s">
        <v>420</v>
      </c>
      <c r="N26" s="3" t="s">
        <v>420</v>
      </c>
      <c r="O26" s="3">
        <v>2.75</v>
      </c>
      <c r="P26" s="3" t="s">
        <v>420</v>
      </c>
      <c r="Q26" s="3" t="s">
        <v>420</v>
      </c>
      <c r="R26" s="3" t="s">
        <v>420</v>
      </c>
      <c r="S26" s="3" t="s">
        <v>420</v>
      </c>
      <c r="T26" s="3" t="s">
        <v>420</v>
      </c>
      <c r="U26" s="3">
        <f>+Tabla3[[#This Row],[V GRAVADAS]]</f>
        <v>2.75</v>
      </c>
      <c r="V26" t="s">
        <v>147</v>
      </c>
    </row>
    <row r="27" spans="1:22" x14ac:dyDescent="0.25">
      <c r="A27" t="s">
        <v>163</v>
      </c>
      <c r="B27" s="1" t="s">
        <v>366</v>
      </c>
      <c r="C27" t="s">
        <v>1</v>
      </c>
      <c r="D27" t="s">
        <v>417</v>
      </c>
      <c r="E27" t="s">
        <v>418</v>
      </c>
      <c r="F27" t="s">
        <v>419</v>
      </c>
      <c r="G27">
        <v>330</v>
      </c>
      <c r="H27">
        <v>330</v>
      </c>
      <c r="I27">
        <v>330</v>
      </c>
      <c r="J27">
        <v>330</v>
      </c>
      <c r="L27" s="3" t="s">
        <v>420</v>
      </c>
      <c r="M27" s="3" t="s">
        <v>420</v>
      </c>
      <c r="N27" s="3" t="s">
        <v>420</v>
      </c>
      <c r="O27" s="3">
        <v>37</v>
      </c>
      <c r="P27" s="3" t="s">
        <v>420</v>
      </c>
      <c r="Q27" s="3" t="s">
        <v>420</v>
      </c>
      <c r="R27" s="3" t="s">
        <v>420</v>
      </c>
      <c r="S27" s="3" t="s">
        <v>420</v>
      </c>
      <c r="T27" s="3" t="s">
        <v>420</v>
      </c>
      <c r="U27" s="3">
        <f>+Tabla3[[#This Row],[V GRAVADAS]]</f>
        <v>37</v>
      </c>
      <c r="V27" t="s">
        <v>147</v>
      </c>
    </row>
    <row r="28" spans="1:22" x14ac:dyDescent="0.25">
      <c r="A28" t="s">
        <v>163</v>
      </c>
      <c r="B28" s="1" t="s">
        <v>366</v>
      </c>
      <c r="C28" t="s">
        <v>1</v>
      </c>
      <c r="D28" t="s">
        <v>417</v>
      </c>
      <c r="E28" t="s">
        <v>418</v>
      </c>
      <c r="F28" t="s">
        <v>419</v>
      </c>
      <c r="G28">
        <v>331</v>
      </c>
      <c r="H28">
        <v>331</v>
      </c>
      <c r="I28">
        <v>331</v>
      </c>
      <c r="J28">
        <v>331</v>
      </c>
      <c r="L28" s="3" t="s">
        <v>420</v>
      </c>
      <c r="M28" s="3" t="s">
        <v>420</v>
      </c>
      <c r="N28" s="3" t="s">
        <v>420</v>
      </c>
      <c r="O28" s="3">
        <v>10</v>
      </c>
      <c r="P28" s="3" t="s">
        <v>420</v>
      </c>
      <c r="Q28" s="3" t="s">
        <v>420</v>
      </c>
      <c r="R28" s="3" t="s">
        <v>420</v>
      </c>
      <c r="S28" s="3" t="s">
        <v>420</v>
      </c>
      <c r="T28" s="3" t="s">
        <v>420</v>
      </c>
      <c r="U28" s="3">
        <f>+Tabla3[[#This Row],[V GRAVADAS]]</f>
        <v>10</v>
      </c>
      <c r="V28" t="s">
        <v>147</v>
      </c>
    </row>
    <row r="29" spans="1:22" x14ac:dyDescent="0.25">
      <c r="A29" t="s">
        <v>163</v>
      </c>
      <c r="B29" s="1" t="s">
        <v>366</v>
      </c>
      <c r="C29" t="s">
        <v>1</v>
      </c>
      <c r="D29" t="s">
        <v>417</v>
      </c>
      <c r="E29" t="s">
        <v>418</v>
      </c>
      <c r="F29" t="s">
        <v>419</v>
      </c>
      <c r="G29">
        <v>332</v>
      </c>
      <c r="H29">
        <v>332</v>
      </c>
      <c r="I29">
        <v>332</v>
      </c>
      <c r="J29">
        <v>332</v>
      </c>
      <c r="L29" s="3" t="s">
        <v>420</v>
      </c>
      <c r="M29" s="3" t="s">
        <v>420</v>
      </c>
      <c r="N29" s="3" t="s">
        <v>420</v>
      </c>
      <c r="O29" s="3">
        <v>15.5</v>
      </c>
      <c r="P29" s="3" t="s">
        <v>420</v>
      </c>
      <c r="Q29" s="3" t="s">
        <v>420</v>
      </c>
      <c r="R29" s="3" t="s">
        <v>420</v>
      </c>
      <c r="S29" s="3" t="s">
        <v>420</v>
      </c>
      <c r="T29" s="3" t="s">
        <v>420</v>
      </c>
      <c r="U29" s="3">
        <f>+Tabla3[[#This Row],[V GRAVADAS]]</f>
        <v>15.5</v>
      </c>
      <c r="V29" t="s">
        <v>147</v>
      </c>
    </row>
    <row r="30" spans="1:22" x14ac:dyDescent="0.25">
      <c r="A30" t="s">
        <v>163</v>
      </c>
      <c r="B30" s="1" t="s">
        <v>366</v>
      </c>
      <c r="C30" t="s">
        <v>1</v>
      </c>
      <c r="D30" t="s">
        <v>417</v>
      </c>
      <c r="E30" t="s">
        <v>418</v>
      </c>
      <c r="F30" t="s">
        <v>419</v>
      </c>
      <c r="G30">
        <v>333</v>
      </c>
      <c r="H30">
        <v>333</v>
      </c>
      <c r="I30">
        <v>333</v>
      </c>
      <c r="J30">
        <v>333</v>
      </c>
      <c r="L30" s="3" t="s">
        <v>420</v>
      </c>
      <c r="M30" s="3" t="s">
        <v>420</v>
      </c>
      <c r="N30" s="3" t="s">
        <v>420</v>
      </c>
      <c r="O30" s="3">
        <v>20</v>
      </c>
      <c r="P30" s="3" t="s">
        <v>420</v>
      </c>
      <c r="Q30" s="3" t="s">
        <v>420</v>
      </c>
      <c r="R30" s="3" t="s">
        <v>420</v>
      </c>
      <c r="S30" s="3" t="s">
        <v>420</v>
      </c>
      <c r="T30" s="3" t="s">
        <v>420</v>
      </c>
      <c r="U30" s="3">
        <f>+Tabla3[[#This Row],[V GRAVADAS]]</f>
        <v>20</v>
      </c>
      <c r="V30" t="s">
        <v>147</v>
      </c>
    </row>
    <row r="31" spans="1:22" x14ac:dyDescent="0.25">
      <c r="A31" t="s">
        <v>163</v>
      </c>
      <c r="B31" s="1" t="s">
        <v>369</v>
      </c>
      <c r="C31" t="s">
        <v>1</v>
      </c>
      <c r="D31" t="s">
        <v>417</v>
      </c>
      <c r="E31" t="s">
        <v>418</v>
      </c>
      <c r="F31" t="s">
        <v>419</v>
      </c>
      <c r="G31">
        <v>334</v>
      </c>
      <c r="H31">
        <v>334</v>
      </c>
      <c r="I31">
        <v>334</v>
      </c>
      <c r="J31">
        <v>334</v>
      </c>
      <c r="L31" s="3" t="s">
        <v>420</v>
      </c>
      <c r="M31" s="3" t="s">
        <v>420</v>
      </c>
      <c r="N31" s="3" t="s">
        <v>420</v>
      </c>
      <c r="O31" s="3">
        <v>8.75</v>
      </c>
      <c r="P31" s="3" t="s">
        <v>420</v>
      </c>
      <c r="Q31" s="3" t="s">
        <v>420</v>
      </c>
      <c r="R31" s="3" t="s">
        <v>420</v>
      </c>
      <c r="S31" s="3" t="s">
        <v>420</v>
      </c>
      <c r="T31" s="3" t="s">
        <v>420</v>
      </c>
      <c r="U31" s="3">
        <f>+Tabla3[[#This Row],[V GRAVADAS]]</f>
        <v>8.75</v>
      </c>
      <c r="V31" t="s">
        <v>147</v>
      </c>
    </row>
    <row r="32" spans="1:22" x14ac:dyDescent="0.25">
      <c r="A32" t="s">
        <v>163</v>
      </c>
      <c r="B32" s="1" t="s">
        <v>377</v>
      </c>
      <c r="C32" t="s">
        <v>1</v>
      </c>
      <c r="D32" t="s">
        <v>417</v>
      </c>
      <c r="E32" t="s">
        <v>418</v>
      </c>
      <c r="F32" t="s">
        <v>419</v>
      </c>
      <c r="G32">
        <v>335</v>
      </c>
      <c r="H32">
        <v>335</v>
      </c>
      <c r="I32">
        <v>335</v>
      </c>
      <c r="J32">
        <v>335</v>
      </c>
      <c r="L32" s="3" t="s">
        <v>420</v>
      </c>
      <c r="M32" s="3" t="s">
        <v>420</v>
      </c>
      <c r="N32" s="3" t="s">
        <v>420</v>
      </c>
      <c r="O32" s="3">
        <v>12</v>
      </c>
      <c r="P32" s="3" t="s">
        <v>420</v>
      </c>
      <c r="Q32" s="3" t="s">
        <v>420</v>
      </c>
      <c r="R32" s="3" t="s">
        <v>420</v>
      </c>
      <c r="S32" s="3" t="s">
        <v>420</v>
      </c>
      <c r="T32" s="3" t="s">
        <v>420</v>
      </c>
      <c r="U32" s="3">
        <f>+Tabla3[[#This Row],[V GRAVADAS]]</f>
        <v>12</v>
      </c>
      <c r="V32" t="s">
        <v>147</v>
      </c>
    </row>
    <row r="33" spans="1:22" x14ac:dyDescent="0.25">
      <c r="A33" t="s">
        <v>163</v>
      </c>
      <c r="B33" s="1" t="s">
        <v>377</v>
      </c>
      <c r="C33" t="s">
        <v>1</v>
      </c>
      <c r="D33" t="s">
        <v>417</v>
      </c>
      <c r="E33" t="s">
        <v>418</v>
      </c>
      <c r="F33" t="s">
        <v>419</v>
      </c>
      <c r="G33">
        <v>336</v>
      </c>
      <c r="H33">
        <v>336</v>
      </c>
      <c r="I33">
        <v>336</v>
      </c>
      <c r="J33">
        <v>336</v>
      </c>
      <c r="L33" s="3" t="s">
        <v>420</v>
      </c>
      <c r="M33" s="3" t="s">
        <v>420</v>
      </c>
      <c r="N33" s="3" t="s">
        <v>420</v>
      </c>
      <c r="O33" s="3">
        <v>11</v>
      </c>
      <c r="P33" s="3" t="s">
        <v>420</v>
      </c>
      <c r="Q33" s="3" t="s">
        <v>420</v>
      </c>
      <c r="R33" s="3" t="s">
        <v>420</v>
      </c>
      <c r="S33" s="3" t="s">
        <v>420</v>
      </c>
      <c r="T33" s="3" t="s">
        <v>420</v>
      </c>
      <c r="U33" s="3">
        <f>+Tabla3[[#This Row],[V GRAVADAS]]</f>
        <v>11</v>
      </c>
      <c r="V33" t="s">
        <v>147</v>
      </c>
    </row>
    <row r="34" spans="1:22" x14ac:dyDescent="0.25">
      <c r="A34" t="s">
        <v>163</v>
      </c>
      <c r="B34" s="1" t="s">
        <v>377</v>
      </c>
      <c r="C34" t="s">
        <v>1</v>
      </c>
      <c r="D34" t="s">
        <v>417</v>
      </c>
      <c r="E34" t="s">
        <v>418</v>
      </c>
      <c r="F34" t="s">
        <v>419</v>
      </c>
      <c r="G34">
        <v>337</v>
      </c>
      <c r="H34">
        <v>337</v>
      </c>
      <c r="I34">
        <v>337</v>
      </c>
      <c r="J34">
        <v>337</v>
      </c>
      <c r="L34" s="3" t="s">
        <v>420</v>
      </c>
      <c r="M34" s="3" t="s">
        <v>420</v>
      </c>
      <c r="N34" s="3" t="s">
        <v>420</v>
      </c>
      <c r="O34" s="3">
        <v>11.15</v>
      </c>
      <c r="P34" s="3" t="s">
        <v>420</v>
      </c>
      <c r="Q34" s="3" t="s">
        <v>420</v>
      </c>
      <c r="R34" s="3" t="s">
        <v>420</v>
      </c>
      <c r="S34" s="3" t="s">
        <v>420</v>
      </c>
      <c r="T34" s="3" t="s">
        <v>420</v>
      </c>
      <c r="U34" s="3">
        <f>+Tabla3[[#This Row],[V GRAVADAS]]</f>
        <v>11.15</v>
      </c>
      <c r="V34" t="s">
        <v>147</v>
      </c>
    </row>
    <row r="35" spans="1:22" x14ac:dyDescent="0.25">
      <c r="A35" t="s">
        <v>163</v>
      </c>
      <c r="B35" s="1" t="s">
        <v>377</v>
      </c>
      <c r="C35" t="s">
        <v>1</v>
      </c>
      <c r="D35" t="s">
        <v>417</v>
      </c>
      <c r="E35" t="s">
        <v>418</v>
      </c>
      <c r="F35" t="s">
        <v>419</v>
      </c>
      <c r="G35">
        <v>338</v>
      </c>
      <c r="H35">
        <v>338</v>
      </c>
      <c r="I35">
        <v>338</v>
      </c>
      <c r="J35">
        <v>338</v>
      </c>
      <c r="L35" s="3" t="s">
        <v>420</v>
      </c>
      <c r="M35" s="3" t="s">
        <v>420</v>
      </c>
      <c r="N35" s="3" t="s">
        <v>420</v>
      </c>
      <c r="O35" s="3">
        <v>12.5</v>
      </c>
      <c r="P35" s="3" t="s">
        <v>420</v>
      </c>
      <c r="Q35" s="3" t="s">
        <v>420</v>
      </c>
      <c r="R35" s="3" t="s">
        <v>420</v>
      </c>
      <c r="S35" s="3" t="s">
        <v>420</v>
      </c>
      <c r="T35" s="3" t="s">
        <v>420</v>
      </c>
      <c r="U35" s="3">
        <f>+Tabla3[[#This Row],[V GRAVADAS]]</f>
        <v>12.5</v>
      </c>
      <c r="V35" t="s">
        <v>147</v>
      </c>
    </row>
    <row r="36" spans="1:22" x14ac:dyDescent="0.25">
      <c r="A36" t="s">
        <v>163</v>
      </c>
      <c r="B36" s="1" t="s">
        <v>377</v>
      </c>
      <c r="C36" t="s">
        <v>1</v>
      </c>
      <c r="D36" t="s">
        <v>417</v>
      </c>
      <c r="E36" t="s">
        <v>418</v>
      </c>
      <c r="F36" t="s">
        <v>419</v>
      </c>
      <c r="G36">
        <v>339</v>
      </c>
      <c r="H36">
        <v>339</v>
      </c>
      <c r="I36">
        <v>339</v>
      </c>
      <c r="J36">
        <v>339</v>
      </c>
      <c r="L36" s="3" t="s">
        <v>420</v>
      </c>
      <c r="M36" s="3" t="s">
        <v>420</v>
      </c>
      <c r="N36" s="3" t="s">
        <v>420</v>
      </c>
      <c r="O36" s="3">
        <v>35</v>
      </c>
      <c r="P36" s="3" t="s">
        <v>420</v>
      </c>
      <c r="Q36" s="3" t="s">
        <v>420</v>
      </c>
      <c r="R36" s="3" t="s">
        <v>420</v>
      </c>
      <c r="S36" s="3" t="s">
        <v>420</v>
      </c>
      <c r="T36" s="3" t="s">
        <v>420</v>
      </c>
      <c r="U36" s="3">
        <f>+Tabla3[[#This Row],[V GRAVADAS]]</f>
        <v>35</v>
      </c>
      <c r="V36" t="s">
        <v>147</v>
      </c>
    </row>
    <row r="37" spans="1:22" x14ac:dyDescent="0.25">
      <c r="A37" t="s">
        <v>163</v>
      </c>
      <c r="B37" s="1" t="s">
        <v>380</v>
      </c>
      <c r="C37" t="s">
        <v>1</v>
      </c>
      <c r="D37" t="s">
        <v>417</v>
      </c>
      <c r="E37" t="s">
        <v>418</v>
      </c>
      <c r="F37" t="s">
        <v>419</v>
      </c>
      <c r="G37">
        <v>340</v>
      </c>
      <c r="H37">
        <v>340</v>
      </c>
      <c r="I37">
        <v>340</v>
      </c>
      <c r="J37">
        <v>340</v>
      </c>
      <c r="L37" s="3" t="s">
        <v>420</v>
      </c>
      <c r="M37" s="3" t="s">
        <v>420</v>
      </c>
      <c r="N37" s="3" t="s">
        <v>420</v>
      </c>
      <c r="O37" s="3">
        <v>17</v>
      </c>
      <c r="P37" s="3" t="s">
        <v>420</v>
      </c>
      <c r="Q37" s="3" t="s">
        <v>420</v>
      </c>
      <c r="R37" s="3" t="s">
        <v>420</v>
      </c>
      <c r="S37" s="3" t="s">
        <v>420</v>
      </c>
      <c r="T37" s="3" t="s">
        <v>420</v>
      </c>
      <c r="U37" s="3">
        <f>+Tabla3[[#This Row],[V GRAVADAS]]</f>
        <v>17</v>
      </c>
      <c r="V37" t="s">
        <v>147</v>
      </c>
    </row>
    <row r="38" spans="1:22" x14ac:dyDescent="0.25">
      <c r="A38" t="s">
        <v>163</v>
      </c>
      <c r="B38" s="1" t="s">
        <v>381</v>
      </c>
      <c r="C38" t="s">
        <v>1</v>
      </c>
      <c r="D38" t="s">
        <v>417</v>
      </c>
      <c r="E38" t="s">
        <v>418</v>
      </c>
      <c r="F38" t="s">
        <v>419</v>
      </c>
      <c r="G38">
        <v>341</v>
      </c>
      <c r="H38">
        <v>341</v>
      </c>
      <c r="I38">
        <v>341</v>
      </c>
      <c r="J38">
        <v>341</v>
      </c>
      <c r="L38" s="3" t="s">
        <v>420</v>
      </c>
      <c r="M38" s="3" t="s">
        <v>420</v>
      </c>
      <c r="N38" s="3" t="s">
        <v>420</v>
      </c>
      <c r="O38" s="3">
        <v>3.5</v>
      </c>
      <c r="P38" s="3" t="s">
        <v>420</v>
      </c>
      <c r="Q38" s="3" t="s">
        <v>420</v>
      </c>
      <c r="R38" s="3" t="s">
        <v>420</v>
      </c>
      <c r="S38" s="3" t="s">
        <v>420</v>
      </c>
      <c r="T38" s="3" t="s">
        <v>420</v>
      </c>
      <c r="U38" s="3">
        <f>+Tabla3[[#This Row],[V GRAVADAS]]</f>
        <v>3.5</v>
      </c>
      <c r="V38" t="s">
        <v>147</v>
      </c>
    </row>
    <row r="39" spans="1:22" x14ac:dyDescent="0.25">
      <c r="A39" t="s">
        <v>163</v>
      </c>
      <c r="B39" s="1" t="s">
        <v>381</v>
      </c>
      <c r="C39" t="s">
        <v>1</v>
      </c>
      <c r="D39" t="s">
        <v>417</v>
      </c>
      <c r="E39" t="s">
        <v>418</v>
      </c>
      <c r="F39" t="s">
        <v>419</v>
      </c>
      <c r="G39">
        <v>342</v>
      </c>
      <c r="H39">
        <v>342</v>
      </c>
      <c r="I39">
        <v>342</v>
      </c>
      <c r="J39">
        <v>342</v>
      </c>
      <c r="L39" s="3" t="s">
        <v>420</v>
      </c>
      <c r="M39" s="3" t="s">
        <v>420</v>
      </c>
      <c r="N39" s="3" t="s">
        <v>420</v>
      </c>
      <c r="O39" s="3">
        <v>85</v>
      </c>
      <c r="P39" s="3" t="s">
        <v>420</v>
      </c>
      <c r="Q39" s="3" t="s">
        <v>420</v>
      </c>
      <c r="R39" s="3" t="s">
        <v>420</v>
      </c>
      <c r="S39" s="3" t="s">
        <v>420</v>
      </c>
      <c r="T39" s="3" t="s">
        <v>420</v>
      </c>
      <c r="U39" s="3">
        <f>+Tabla3[[#This Row],[V GRAVADAS]]</f>
        <v>85</v>
      </c>
      <c r="V39" t="s">
        <v>147</v>
      </c>
    </row>
    <row r="40" spans="1:22" x14ac:dyDescent="0.25">
      <c r="A40" t="s">
        <v>163</v>
      </c>
      <c r="B40" s="1" t="s">
        <v>381</v>
      </c>
      <c r="C40" t="s">
        <v>1</v>
      </c>
      <c r="D40" t="s">
        <v>417</v>
      </c>
      <c r="E40" t="s">
        <v>418</v>
      </c>
      <c r="F40" t="s">
        <v>419</v>
      </c>
      <c r="G40">
        <v>343</v>
      </c>
      <c r="H40">
        <v>343</v>
      </c>
      <c r="I40">
        <v>343</v>
      </c>
      <c r="J40">
        <v>343</v>
      </c>
      <c r="L40" s="3" t="s">
        <v>420</v>
      </c>
      <c r="M40" s="3" t="s">
        <v>420</v>
      </c>
      <c r="N40" s="3" t="s">
        <v>420</v>
      </c>
      <c r="O40" s="3">
        <v>115</v>
      </c>
      <c r="P40" s="3" t="s">
        <v>420</v>
      </c>
      <c r="Q40" s="3" t="s">
        <v>420</v>
      </c>
      <c r="R40" s="3" t="s">
        <v>420</v>
      </c>
      <c r="S40" s="3" t="s">
        <v>420</v>
      </c>
      <c r="T40" s="3" t="s">
        <v>420</v>
      </c>
      <c r="U40" s="3">
        <f>+Tabla3[[#This Row],[V GRAVADAS]]</f>
        <v>115</v>
      </c>
      <c r="V40" t="s">
        <v>147</v>
      </c>
    </row>
    <row r="41" spans="1:22" x14ac:dyDescent="0.25">
      <c r="A41" t="s">
        <v>163</v>
      </c>
      <c r="B41" s="1" t="s">
        <v>383</v>
      </c>
      <c r="C41" t="s">
        <v>1</v>
      </c>
      <c r="D41" t="s">
        <v>417</v>
      </c>
      <c r="E41" t="s">
        <v>418</v>
      </c>
      <c r="F41" t="s">
        <v>419</v>
      </c>
      <c r="G41">
        <v>344</v>
      </c>
      <c r="H41">
        <v>344</v>
      </c>
      <c r="I41">
        <v>344</v>
      </c>
      <c r="J41">
        <v>344</v>
      </c>
      <c r="L41" s="3" t="s">
        <v>420</v>
      </c>
      <c r="M41" s="3" t="s">
        <v>420</v>
      </c>
      <c r="N41" s="3" t="s">
        <v>420</v>
      </c>
      <c r="O41" s="3">
        <v>34</v>
      </c>
      <c r="P41" s="3" t="s">
        <v>420</v>
      </c>
      <c r="Q41" s="3" t="s">
        <v>420</v>
      </c>
      <c r="R41" s="3" t="s">
        <v>420</v>
      </c>
      <c r="S41" s="3" t="s">
        <v>420</v>
      </c>
      <c r="T41" s="3" t="s">
        <v>420</v>
      </c>
      <c r="U41" s="3">
        <f>+Tabla3[[#This Row],[V GRAVADAS]]</f>
        <v>34</v>
      </c>
      <c r="V41" t="s">
        <v>147</v>
      </c>
    </row>
    <row r="42" spans="1:22" x14ac:dyDescent="0.25">
      <c r="A42" t="s">
        <v>163</v>
      </c>
      <c r="B42" s="1" t="s">
        <v>387</v>
      </c>
      <c r="C42" t="s">
        <v>1</v>
      </c>
      <c r="D42" t="s">
        <v>417</v>
      </c>
      <c r="E42" t="s">
        <v>418</v>
      </c>
      <c r="F42" t="s">
        <v>419</v>
      </c>
      <c r="G42">
        <v>345</v>
      </c>
      <c r="H42">
        <v>345</v>
      </c>
      <c r="I42">
        <v>345</v>
      </c>
      <c r="J42">
        <v>345</v>
      </c>
      <c r="L42" s="3" t="s">
        <v>420</v>
      </c>
      <c r="M42" s="3" t="s">
        <v>420</v>
      </c>
      <c r="N42" s="3" t="s">
        <v>420</v>
      </c>
      <c r="O42" s="3">
        <v>9.5</v>
      </c>
      <c r="P42" s="3" t="s">
        <v>420</v>
      </c>
      <c r="Q42" s="3" t="s">
        <v>420</v>
      </c>
      <c r="R42" s="3" t="s">
        <v>420</v>
      </c>
      <c r="S42" s="3" t="s">
        <v>420</v>
      </c>
      <c r="T42" s="3" t="s">
        <v>420</v>
      </c>
      <c r="U42" s="3">
        <f>+Tabla3[[#This Row],[V GRAVADAS]]</f>
        <v>9.5</v>
      </c>
      <c r="V42" t="s">
        <v>147</v>
      </c>
    </row>
    <row r="43" spans="1:22" x14ac:dyDescent="0.25">
      <c r="A43" t="s">
        <v>163</v>
      </c>
      <c r="B43" s="1" t="s">
        <v>390</v>
      </c>
      <c r="C43" t="s">
        <v>1</v>
      </c>
      <c r="D43" t="s">
        <v>417</v>
      </c>
      <c r="E43" t="s">
        <v>418</v>
      </c>
      <c r="F43" t="s">
        <v>419</v>
      </c>
      <c r="G43">
        <v>346</v>
      </c>
      <c r="H43">
        <v>346</v>
      </c>
      <c r="I43">
        <v>346</v>
      </c>
      <c r="J43">
        <v>346</v>
      </c>
      <c r="L43" s="3" t="s">
        <v>420</v>
      </c>
      <c r="M43" s="3" t="s">
        <v>420</v>
      </c>
      <c r="N43" s="3" t="s">
        <v>420</v>
      </c>
      <c r="O43" s="3">
        <v>66</v>
      </c>
      <c r="P43" s="3" t="s">
        <v>420</v>
      </c>
      <c r="Q43" s="3" t="s">
        <v>420</v>
      </c>
      <c r="R43" s="3" t="s">
        <v>420</v>
      </c>
      <c r="S43" s="3" t="s">
        <v>420</v>
      </c>
      <c r="T43" s="3" t="s">
        <v>420</v>
      </c>
      <c r="U43" s="3">
        <f>+Tabla3[[#This Row],[V GRAVADAS]]</f>
        <v>66</v>
      </c>
      <c r="V43" t="s">
        <v>147</v>
      </c>
    </row>
    <row r="44" spans="1:22" x14ac:dyDescent="0.25">
      <c r="A44" t="s">
        <v>163</v>
      </c>
      <c r="B44" s="1" t="s">
        <v>393</v>
      </c>
      <c r="C44" t="s">
        <v>1</v>
      </c>
      <c r="D44" t="s">
        <v>417</v>
      </c>
      <c r="E44" t="s">
        <v>418</v>
      </c>
      <c r="F44" t="s">
        <v>419</v>
      </c>
      <c r="G44">
        <v>347</v>
      </c>
      <c r="H44">
        <v>347</v>
      </c>
      <c r="I44">
        <v>347</v>
      </c>
      <c r="J44">
        <v>347</v>
      </c>
      <c r="L44" s="3" t="s">
        <v>420</v>
      </c>
      <c r="M44" s="3" t="s">
        <v>420</v>
      </c>
      <c r="N44" s="3" t="s">
        <v>420</v>
      </c>
      <c r="O44" s="3">
        <v>30</v>
      </c>
      <c r="P44" s="3" t="s">
        <v>420</v>
      </c>
      <c r="Q44" s="3" t="s">
        <v>420</v>
      </c>
      <c r="R44" s="3" t="s">
        <v>420</v>
      </c>
      <c r="S44" s="3" t="s">
        <v>420</v>
      </c>
      <c r="T44" s="3" t="s">
        <v>420</v>
      </c>
      <c r="U44" s="3">
        <f>+Tabla3[[#This Row],[V GRAVADAS]]</f>
        <v>30</v>
      </c>
      <c r="V44" t="s">
        <v>147</v>
      </c>
    </row>
    <row r="45" spans="1:22" x14ac:dyDescent="0.25">
      <c r="A45" t="s">
        <v>163</v>
      </c>
      <c r="B45" s="1" t="s">
        <v>394</v>
      </c>
      <c r="C45" t="s">
        <v>1</v>
      </c>
      <c r="D45" t="s">
        <v>417</v>
      </c>
      <c r="E45" t="s">
        <v>418</v>
      </c>
      <c r="F45" t="s">
        <v>419</v>
      </c>
      <c r="G45">
        <v>348</v>
      </c>
      <c r="H45">
        <v>348</v>
      </c>
      <c r="I45">
        <v>348</v>
      </c>
      <c r="J45">
        <v>348</v>
      </c>
      <c r="L45" s="3" t="s">
        <v>420</v>
      </c>
      <c r="M45" s="3" t="s">
        <v>420</v>
      </c>
      <c r="N45" s="3" t="s">
        <v>420</v>
      </c>
      <c r="O45" s="3">
        <v>20</v>
      </c>
      <c r="P45" s="3" t="s">
        <v>420</v>
      </c>
      <c r="Q45" s="3" t="s">
        <v>420</v>
      </c>
      <c r="R45" s="3" t="s">
        <v>420</v>
      </c>
      <c r="S45" s="3" t="s">
        <v>420</v>
      </c>
      <c r="T45" s="3" t="s">
        <v>420</v>
      </c>
      <c r="U45" s="3">
        <f>+Tabla3[[#This Row],[V GRAVADAS]]</f>
        <v>20</v>
      </c>
      <c r="V45" t="s">
        <v>147</v>
      </c>
    </row>
    <row r="46" spans="1:22" x14ac:dyDescent="0.25">
      <c r="A46" t="s">
        <v>163</v>
      </c>
      <c r="B46" s="1" t="s">
        <v>394</v>
      </c>
      <c r="C46" t="s">
        <v>1</v>
      </c>
      <c r="D46" t="s">
        <v>417</v>
      </c>
      <c r="E46" t="s">
        <v>418</v>
      </c>
      <c r="F46" t="s">
        <v>419</v>
      </c>
      <c r="G46">
        <v>349</v>
      </c>
      <c r="H46">
        <v>349</v>
      </c>
      <c r="I46">
        <v>349</v>
      </c>
      <c r="J46">
        <v>349</v>
      </c>
      <c r="L46" s="3" t="s">
        <v>420</v>
      </c>
      <c r="M46" s="3" t="s">
        <v>420</v>
      </c>
      <c r="N46" s="3" t="s">
        <v>420</v>
      </c>
      <c r="O46" s="3">
        <v>12</v>
      </c>
      <c r="P46" s="3" t="s">
        <v>420</v>
      </c>
      <c r="Q46" s="3" t="s">
        <v>420</v>
      </c>
      <c r="R46" s="3" t="s">
        <v>420</v>
      </c>
      <c r="S46" s="3" t="s">
        <v>420</v>
      </c>
      <c r="T46" s="3" t="s">
        <v>420</v>
      </c>
      <c r="U46" s="3">
        <f>+Tabla3[[#This Row],[V GRAVADAS]]</f>
        <v>12</v>
      </c>
      <c r="V46" t="s">
        <v>147</v>
      </c>
    </row>
    <row r="47" spans="1:22" x14ac:dyDescent="0.25">
      <c r="A47" t="s">
        <v>163</v>
      </c>
      <c r="B47" s="1" t="s">
        <v>395</v>
      </c>
      <c r="C47" t="s">
        <v>1</v>
      </c>
      <c r="D47" t="s">
        <v>417</v>
      </c>
      <c r="E47" t="s">
        <v>418</v>
      </c>
      <c r="F47" t="s">
        <v>419</v>
      </c>
      <c r="G47">
        <v>350</v>
      </c>
      <c r="H47">
        <v>350</v>
      </c>
      <c r="I47">
        <v>350</v>
      </c>
      <c r="J47">
        <v>350</v>
      </c>
      <c r="L47" s="3" t="s">
        <v>420</v>
      </c>
      <c r="M47" s="3" t="s">
        <v>420</v>
      </c>
      <c r="N47" s="3" t="s">
        <v>420</v>
      </c>
      <c r="O47" s="3">
        <v>18</v>
      </c>
      <c r="P47" s="3" t="s">
        <v>420</v>
      </c>
      <c r="Q47" s="3" t="s">
        <v>420</v>
      </c>
      <c r="R47" s="3" t="s">
        <v>420</v>
      </c>
      <c r="S47" s="3" t="s">
        <v>420</v>
      </c>
      <c r="T47" s="3" t="s">
        <v>420</v>
      </c>
      <c r="U47" s="3">
        <f>+Tabla3[[#This Row],[V GRAVADAS]]</f>
        <v>18</v>
      </c>
      <c r="V47" t="s">
        <v>147</v>
      </c>
    </row>
    <row r="48" spans="1:22" x14ac:dyDescent="0.25">
      <c r="A48" t="s">
        <v>424</v>
      </c>
      <c r="B48" s="1" t="s">
        <v>427</v>
      </c>
      <c r="C48" t="s">
        <v>1</v>
      </c>
      <c r="D48" t="s">
        <v>417</v>
      </c>
      <c r="E48" t="s">
        <v>418</v>
      </c>
      <c r="F48" t="s">
        <v>419</v>
      </c>
      <c r="G48">
        <v>351</v>
      </c>
      <c r="H48">
        <v>351</v>
      </c>
      <c r="I48">
        <v>351</v>
      </c>
      <c r="J48">
        <v>351</v>
      </c>
      <c r="L48" s="3" t="s">
        <v>420</v>
      </c>
      <c r="M48" s="3" t="s">
        <v>420</v>
      </c>
      <c r="N48" s="3" t="s">
        <v>420</v>
      </c>
      <c r="O48" s="3">
        <v>37</v>
      </c>
      <c r="P48" s="3" t="s">
        <v>420</v>
      </c>
      <c r="Q48" s="3" t="s">
        <v>420</v>
      </c>
      <c r="R48" s="3" t="s">
        <v>420</v>
      </c>
      <c r="S48" s="3" t="s">
        <v>420</v>
      </c>
      <c r="T48" s="3" t="s">
        <v>420</v>
      </c>
      <c r="U48" s="3">
        <f>+Tabla3[[#This Row],[V GRAVADAS]]</f>
        <v>37</v>
      </c>
      <c r="V48" t="s">
        <v>147</v>
      </c>
    </row>
    <row r="49" spans="1:22" x14ac:dyDescent="0.25">
      <c r="A49" t="s">
        <v>424</v>
      </c>
      <c r="B49" s="1" t="s">
        <v>427</v>
      </c>
      <c r="C49" t="s">
        <v>1</v>
      </c>
      <c r="D49" t="s">
        <v>417</v>
      </c>
      <c r="E49" t="s">
        <v>418</v>
      </c>
      <c r="F49" t="s">
        <v>419</v>
      </c>
      <c r="G49">
        <v>352</v>
      </c>
      <c r="H49">
        <v>352</v>
      </c>
      <c r="I49">
        <v>352</v>
      </c>
      <c r="J49">
        <v>352</v>
      </c>
      <c r="L49" s="3" t="s">
        <v>420</v>
      </c>
      <c r="M49" s="3" t="s">
        <v>420</v>
      </c>
      <c r="N49" s="3" t="s">
        <v>420</v>
      </c>
      <c r="O49" s="3">
        <v>34</v>
      </c>
      <c r="P49" s="3" t="s">
        <v>420</v>
      </c>
      <c r="Q49" s="3" t="s">
        <v>420</v>
      </c>
      <c r="R49" s="3" t="s">
        <v>420</v>
      </c>
      <c r="S49" s="3" t="s">
        <v>420</v>
      </c>
      <c r="T49" s="3" t="s">
        <v>420</v>
      </c>
      <c r="U49" s="3">
        <f>+Tabla3[[#This Row],[V GRAVADAS]]</f>
        <v>34</v>
      </c>
      <c r="V49" t="s">
        <v>147</v>
      </c>
    </row>
    <row r="50" spans="1:22" x14ac:dyDescent="0.25">
      <c r="A50" t="s">
        <v>424</v>
      </c>
      <c r="B50" s="1" t="s">
        <v>430</v>
      </c>
      <c r="C50" t="s">
        <v>1</v>
      </c>
      <c r="D50" t="s">
        <v>417</v>
      </c>
      <c r="E50" t="s">
        <v>418</v>
      </c>
      <c r="F50" t="s">
        <v>419</v>
      </c>
      <c r="G50">
        <v>353</v>
      </c>
      <c r="H50">
        <v>353</v>
      </c>
      <c r="I50">
        <v>353</v>
      </c>
      <c r="J50">
        <v>353</v>
      </c>
      <c r="L50" s="3" t="s">
        <v>420</v>
      </c>
      <c r="M50" s="3" t="s">
        <v>420</v>
      </c>
      <c r="N50" s="3" t="s">
        <v>420</v>
      </c>
      <c r="O50" s="3">
        <v>0</v>
      </c>
      <c r="P50" s="3" t="s">
        <v>420</v>
      </c>
      <c r="Q50" s="3" t="s">
        <v>420</v>
      </c>
      <c r="R50" s="3" t="s">
        <v>420</v>
      </c>
      <c r="S50" s="3" t="s">
        <v>420</v>
      </c>
      <c r="T50" s="3" t="s">
        <v>420</v>
      </c>
      <c r="U50" s="3">
        <f>+Tabla3[[#This Row],[V GRAVADAS]]</f>
        <v>0</v>
      </c>
      <c r="V50" t="s">
        <v>147</v>
      </c>
    </row>
    <row r="51" spans="1:22" x14ac:dyDescent="0.25">
      <c r="A51" t="s">
        <v>424</v>
      </c>
      <c r="B51" s="1" t="s">
        <v>430</v>
      </c>
      <c r="C51" t="s">
        <v>1</v>
      </c>
      <c r="D51" t="s">
        <v>417</v>
      </c>
      <c r="E51" t="s">
        <v>418</v>
      </c>
      <c r="F51" t="s">
        <v>419</v>
      </c>
      <c r="G51">
        <v>354</v>
      </c>
      <c r="H51">
        <v>354</v>
      </c>
      <c r="I51">
        <v>354</v>
      </c>
      <c r="J51">
        <v>354</v>
      </c>
      <c r="L51" s="3" t="s">
        <v>420</v>
      </c>
      <c r="M51" s="3" t="s">
        <v>420</v>
      </c>
      <c r="N51" s="3" t="s">
        <v>420</v>
      </c>
      <c r="O51" s="3">
        <v>47.25</v>
      </c>
      <c r="P51" s="3" t="s">
        <v>420</v>
      </c>
      <c r="Q51" s="3" t="s">
        <v>420</v>
      </c>
      <c r="R51" s="3" t="s">
        <v>420</v>
      </c>
      <c r="S51" s="3" t="s">
        <v>420</v>
      </c>
      <c r="T51" s="3" t="s">
        <v>420</v>
      </c>
      <c r="U51" s="3">
        <f>+Tabla3[[#This Row],[V GRAVADAS]]</f>
        <v>47.25</v>
      </c>
      <c r="V51" t="s">
        <v>147</v>
      </c>
    </row>
    <row r="52" spans="1:22" x14ac:dyDescent="0.25">
      <c r="A52" t="s">
        <v>424</v>
      </c>
      <c r="B52" s="1" t="s">
        <v>456</v>
      </c>
      <c r="C52" t="s">
        <v>1</v>
      </c>
      <c r="D52" t="s">
        <v>417</v>
      </c>
      <c r="E52" t="s">
        <v>418</v>
      </c>
      <c r="F52" t="s">
        <v>419</v>
      </c>
      <c r="G52">
        <v>355</v>
      </c>
      <c r="H52">
        <v>355</v>
      </c>
      <c r="I52">
        <v>355</v>
      </c>
      <c r="J52">
        <v>355</v>
      </c>
      <c r="L52" s="3" t="s">
        <v>420</v>
      </c>
      <c r="M52" s="3" t="s">
        <v>420</v>
      </c>
      <c r="N52" s="3" t="s">
        <v>420</v>
      </c>
      <c r="O52" s="3">
        <v>6.5</v>
      </c>
      <c r="P52" s="3" t="s">
        <v>420</v>
      </c>
      <c r="Q52" s="3" t="s">
        <v>420</v>
      </c>
      <c r="R52" s="3" t="s">
        <v>420</v>
      </c>
      <c r="S52" s="3" t="s">
        <v>420</v>
      </c>
      <c r="T52" s="3" t="s">
        <v>420</v>
      </c>
      <c r="U52" s="3">
        <f>+Tabla3[[#This Row],[V GRAVADAS]]</f>
        <v>6.5</v>
      </c>
      <c r="V52" t="s">
        <v>147</v>
      </c>
    </row>
    <row r="53" spans="1:22" x14ac:dyDescent="0.25">
      <c r="A53" t="s">
        <v>424</v>
      </c>
      <c r="B53" s="1" t="s">
        <v>433</v>
      </c>
      <c r="C53" t="s">
        <v>1</v>
      </c>
      <c r="D53" t="s">
        <v>417</v>
      </c>
      <c r="E53" t="s">
        <v>418</v>
      </c>
      <c r="F53" t="s">
        <v>419</v>
      </c>
      <c r="G53">
        <v>356</v>
      </c>
      <c r="H53">
        <v>356</v>
      </c>
      <c r="I53">
        <v>356</v>
      </c>
      <c r="J53">
        <v>356</v>
      </c>
      <c r="L53" s="3" t="s">
        <v>420</v>
      </c>
      <c r="M53" s="3" t="s">
        <v>420</v>
      </c>
      <c r="N53" s="3" t="s">
        <v>420</v>
      </c>
      <c r="O53" s="3">
        <v>12</v>
      </c>
      <c r="P53" s="3" t="s">
        <v>420</v>
      </c>
      <c r="Q53" s="3" t="s">
        <v>420</v>
      </c>
      <c r="R53" s="3" t="s">
        <v>420</v>
      </c>
      <c r="S53" s="3" t="s">
        <v>420</v>
      </c>
      <c r="T53" s="3" t="s">
        <v>420</v>
      </c>
      <c r="U53" s="3">
        <f>+Tabla3[[#This Row],[V GRAVADAS]]</f>
        <v>12</v>
      </c>
      <c r="V53" t="s">
        <v>147</v>
      </c>
    </row>
    <row r="54" spans="1:22" x14ac:dyDescent="0.25">
      <c r="A54" t="s">
        <v>424</v>
      </c>
      <c r="B54" s="1" t="s">
        <v>433</v>
      </c>
      <c r="C54" t="s">
        <v>1</v>
      </c>
      <c r="D54" t="s">
        <v>417</v>
      </c>
      <c r="E54" t="s">
        <v>418</v>
      </c>
      <c r="F54" t="s">
        <v>419</v>
      </c>
      <c r="G54">
        <v>357</v>
      </c>
      <c r="H54">
        <v>357</v>
      </c>
      <c r="I54">
        <v>357</v>
      </c>
      <c r="J54">
        <v>357</v>
      </c>
      <c r="L54" s="3" t="s">
        <v>420</v>
      </c>
      <c r="M54" s="3" t="s">
        <v>420</v>
      </c>
      <c r="N54" s="3" t="s">
        <v>420</v>
      </c>
      <c r="O54" s="3">
        <v>3.25</v>
      </c>
      <c r="P54" s="3" t="s">
        <v>420</v>
      </c>
      <c r="Q54" s="3" t="s">
        <v>420</v>
      </c>
      <c r="R54" s="3" t="s">
        <v>420</v>
      </c>
      <c r="S54" s="3" t="s">
        <v>420</v>
      </c>
      <c r="T54" s="3" t="s">
        <v>420</v>
      </c>
      <c r="U54" s="3">
        <f>+Tabla3[[#This Row],[V GRAVADAS]]</f>
        <v>3.25</v>
      </c>
      <c r="V54" t="s">
        <v>147</v>
      </c>
    </row>
    <row r="55" spans="1:22" x14ac:dyDescent="0.25">
      <c r="A55" t="s">
        <v>424</v>
      </c>
      <c r="B55" s="1" t="s">
        <v>434</v>
      </c>
      <c r="C55" t="s">
        <v>1</v>
      </c>
      <c r="D55" t="s">
        <v>417</v>
      </c>
      <c r="E55" t="s">
        <v>418</v>
      </c>
      <c r="F55" t="s">
        <v>419</v>
      </c>
      <c r="G55">
        <v>358</v>
      </c>
      <c r="H55">
        <v>358</v>
      </c>
      <c r="I55">
        <v>358</v>
      </c>
      <c r="J55">
        <v>358</v>
      </c>
      <c r="L55" s="3" t="s">
        <v>420</v>
      </c>
      <c r="M55" s="3" t="s">
        <v>420</v>
      </c>
      <c r="N55" s="3" t="s">
        <v>420</v>
      </c>
      <c r="O55" s="3">
        <v>37.5</v>
      </c>
      <c r="P55" s="3" t="s">
        <v>420</v>
      </c>
      <c r="Q55" s="3" t="s">
        <v>420</v>
      </c>
      <c r="R55" s="3" t="s">
        <v>420</v>
      </c>
      <c r="S55" s="3" t="s">
        <v>420</v>
      </c>
      <c r="T55" s="3" t="s">
        <v>420</v>
      </c>
      <c r="U55" s="3">
        <f>+Tabla3[[#This Row],[V GRAVADAS]]</f>
        <v>37.5</v>
      </c>
      <c r="V55" t="s">
        <v>147</v>
      </c>
    </row>
    <row r="56" spans="1:22" x14ac:dyDescent="0.25">
      <c r="A56" t="s">
        <v>424</v>
      </c>
      <c r="B56" s="1" t="s">
        <v>440</v>
      </c>
      <c r="C56" t="s">
        <v>1</v>
      </c>
      <c r="D56" t="s">
        <v>417</v>
      </c>
      <c r="E56" t="s">
        <v>418</v>
      </c>
      <c r="F56" t="s">
        <v>419</v>
      </c>
      <c r="G56">
        <v>359</v>
      </c>
      <c r="H56">
        <v>359</v>
      </c>
      <c r="I56">
        <v>359</v>
      </c>
      <c r="J56">
        <v>359</v>
      </c>
      <c r="L56" s="3" t="s">
        <v>420</v>
      </c>
      <c r="M56" s="3" t="s">
        <v>420</v>
      </c>
      <c r="N56" s="3" t="s">
        <v>420</v>
      </c>
      <c r="O56" s="3">
        <v>20</v>
      </c>
      <c r="P56" s="3" t="s">
        <v>420</v>
      </c>
      <c r="Q56" s="3" t="s">
        <v>420</v>
      </c>
      <c r="R56" s="3" t="s">
        <v>420</v>
      </c>
      <c r="S56" s="3" t="s">
        <v>420</v>
      </c>
      <c r="T56" s="3" t="s">
        <v>420</v>
      </c>
      <c r="U56" s="3">
        <f>+Tabla3[[#This Row],[V GRAVADAS]]</f>
        <v>20</v>
      </c>
      <c r="V56" t="s">
        <v>147</v>
      </c>
    </row>
    <row r="57" spans="1:22" x14ac:dyDescent="0.25">
      <c r="A57" t="s">
        <v>424</v>
      </c>
      <c r="B57" s="1" t="s">
        <v>440</v>
      </c>
      <c r="C57" t="s">
        <v>1</v>
      </c>
      <c r="D57" t="s">
        <v>417</v>
      </c>
      <c r="E57" t="s">
        <v>418</v>
      </c>
      <c r="F57" t="s">
        <v>419</v>
      </c>
      <c r="G57">
        <v>360</v>
      </c>
      <c r="H57">
        <v>360</v>
      </c>
      <c r="I57">
        <v>360</v>
      </c>
      <c r="J57">
        <v>360</v>
      </c>
      <c r="L57" s="3" t="s">
        <v>420</v>
      </c>
      <c r="M57" s="3" t="s">
        <v>420</v>
      </c>
      <c r="N57" s="3" t="s">
        <v>420</v>
      </c>
      <c r="O57" s="3">
        <v>34</v>
      </c>
      <c r="P57" s="3" t="s">
        <v>420</v>
      </c>
      <c r="Q57" s="3" t="s">
        <v>420</v>
      </c>
      <c r="R57" s="3" t="s">
        <v>420</v>
      </c>
      <c r="S57" s="3" t="s">
        <v>420</v>
      </c>
      <c r="T57" s="3" t="s">
        <v>420</v>
      </c>
      <c r="U57" s="3">
        <f>+Tabla3[[#This Row],[V GRAVADAS]]</f>
        <v>34</v>
      </c>
      <c r="V57" t="s">
        <v>147</v>
      </c>
    </row>
    <row r="58" spans="1:22" x14ac:dyDescent="0.25">
      <c r="A58" t="s">
        <v>424</v>
      </c>
      <c r="B58" s="1" t="s">
        <v>440</v>
      </c>
      <c r="C58" t="s">
        <v>1</v>
      </c>
      <c r="D58" t="s">
        <v>417</v>
      </c>
      <c r="E58" t="s">
        <v>418</v>
      </c>
      <c r="F58" t="s">
        <v>419</v>
      </c>
      <c r="G58">
        <v>361</v>
      </c>
      <c r="H58">
        <v>361</v>
      </c>
      <c r="I58">
        <v>361</v>
      </c>
      <c r="J58">
        <v>361</v>
      </c>
      <c r="L58" s="3" t="s">
        <v>420</v>
      </c>
      <c r="M58" s="3" t="s">
        <v>420</v>
      </c>
      <c r="N58" s="3" t="s">
        <v>420</v>
      </c>
      <c r="O58" s="3">
        <v>35.75</v>
      </c>
      <c r="P58" s="3" t="s">
        <v>420</v>
      </c>
      <c r="Q58" s="3" t="s">
        <v>420</v>
      </c>
      <c r="R58" s="3" t="s">
        <v>420</v>
      </c>
      <c r="S58" s="3" t="s">
        <v>420</v>
      </c>
      <c r="T58" s="3" t="s">
        <v>420</v>
      </c>
      <c r="U58" s="3">
        <f>+Tabla3[[#This Row],[V GRAVADAS]]</f>
        <v>35.75</v>
      </c>
      <c r="V58" t="s">
        <v>147</v>
      </c>
    </row>
    <row r="59" spans="1:22" x14ac:dyDescent="0.25">
      <c r="A59" t="s">
        <v>424</v>
      </c>
      <c r="B59" s="1" t="s">
        <v>441</v>
      </c>
      <c r="C59" t="s">
        <v>1</v>
      </c>
      <c r="D59" t="s">
        <v>417</v>
      </c>
      <c r="E59" t="s">
        <v>418</v>
      </c>
      <c r="F59" t="s">
        <v>419</v>
      </c>
      <c r="G59">
        <v>362</v>
      </c>
      <c r="H59">
        <v>362</v>
      </c>
      <c r="I59">
        <v>362</v>
      </c>
      <c r="J59">
        <v>362</v>
      </c>
      <c r="L59" s="3" t="s">
        <v>420</v>
      </c>
      <c r="M59" s="3" t="s">
        <v>420</v>
      </c>
      <c r="N59" s="3" t="s">
        <v>420</v>
      </c>
      <c r="O59" s="3">
        <v>11.85</v>
      </c>
      <c r="P59" s="3" t="s">
        <v>420</v>
      </c>
      <c r="Q59" s="3" t="s">
        <v>420</v>
      </c>
      <c r="R59" s="3" t="s">
        <v>420</v>
      </c>
      <c r="S59" s="3" t="s">
        <v>420</v>
      </c>
      <c r="T59" s="3" t="s">
        <v>420</v>
      </c>
      <c r="U59" s="3">
        <f>+Tabla3[[#This Row],[V GRAVADAS]]</f>
        <v>11.85</v>
      </c>
      <c r="V59" t="s">
        <v>147</v>
      </c>
    </row>
    <row r="60" spans="1:22" x14ac:dyDescent="0.25">
      <c r="A60" t="s">
        <v>424</v>
      </c>
      <c r="B60" s="1" t="s">
        <v>442</v>
      </c>
      <c r="C60" t="s">
        <v>1</v>
      </c>
      <c r="D60" t="s">
        <v>417</v>
      </c>
      <c r="E60" t="s">
        <v>418</v>
      </c>
      <c r="F60" t="s">
        <v>419</v>
      </c>
      <c r="G60">
        <v>363</v>
      </c>
      <c r="H60">
        <v>363</v>
      </c>
      <c r="I60">
        <v>363</v>
      </c>
      <c r="J60">
        <v>363</v>
      </c>
      <c r="L60" s="3" t="s">
        <v>420</v>
      </c>
      <c r="M60" s="3" t="s">
        <v>420</v>
      </c>
      <c r="N60" s="3" t="s">
        <v>420</v>
      </c>
      <c r="O60" s="3">
        <v>34</v>
      </c>
      <c r="P60" s="3" t="s">
        <v>420</v>
      </c>
      <c r="Q60" s="3" t="s">
        <v>420</v>
      </c>
      <c r="R60" s="3" t="s">
        <v>420</v>
      </c>
      <c r="S60" s="3" t="s">
        <v>420</v>
      </c>
      <c r="T60" s="3" t="s">
        <v>420</v>
      </c>
      <c r="U60" s="3">
        <f>+Tabla3[[#This Row],[V GRAVADAS]]</f>
        <v>34</v>
      </c>
      <c r="V60" t="s">
        <v>147</v>
      </c>
    </row>
    <row r="61" spans="1:22" x14ac:dyDescent="0.25">
      <c r="A61" t="s">
        <v>424</v>
      </c>
      <c r="B61" s="1" t="s">
        <v>442</v>
      </c>
      <c r="C61" t="s">
        <v>1</v>
      </c>
      <c r="D61" t="s">
        <v>417</v>
      </c>
      <c r="E61" t="s">
        <v>418</v>
      </c>
      <c r="F61" t="s">
        <v>419</v>
      </c>
      <c r="G61">
        <v>364</v>
      </c>
      <c r="H61">
        <v>364</v>
      </c>
      <c r="I61">
        <v>364</v>
      </c>
      <c r="J61">
        <v>364</v>
      </c>
      <c r="L61" s="3" t="s">
        <v>420</v>
      </c>
      <c r="M61" s="3" t="s">
        <v>420</v>
      </c>
      <c r="N61" s="3" t="s">
        <v>420</v>
      </c>
      <c r="O61" s="3">
        <v>74</v>
      </c>
      <c r="P61" s="3" t="s">
        <v>420</v>
      </c>
      <c r="Q61" s="3" t="s">
        <v>420</v>
      </c>
      <c r="R61" s="3" t="s">
        <v>420</v>
      </c>
      <c r="S61" s="3" t="s">
        <v>420</v>
      </c>
      <c r="T61" s="3" t="s">
        <v>420</v>
      </c>
      <c r="U61" s="3">
        <f>+Tabla3[[#This Row],[V GRAVADAS]]</f>
        <v>74</v>
      </c>
      <c r="V61" t="s">
        <v>147</v>
      </c>
    </row>
    <row r="62" spans="1:22" x14ac:dyDescent="0.25">
      <c r="A62" t="s">
        <v>424</v>
      </c>
      <c r="B62" s="1" t="s">
        <v>444</v>
      </c>
      <c r="C62" t="s">
        <v>1</v>
      </c>
      <c r="D62" t="s">
        <v>417</v>
      </c>
      <c r="E62" t="s">
        <v>418</v>
      </c>
      <c r="F62" t="s">
        <v>419</v>
      </c>
      <c r="G62">
        <v>365</v>
      </c>
      <c r="H62">
        <v>365</v>
      </c>
      <c r="I62">
        <v>365</v>
      </c>
      <c r="J62">
        <v>365</v>
      </c>
      <c r="L62" s="3" t="s">
        <v>420</v>
      </c>
      <c r="M62" s="3" t="s">
        <v>420</v>
      </c>
      <c r="N62" s="3" t="s">
        <v>420</v>
      </c>
      <c r="O62" s="3">
        <v>21.75</v>
      </c>
      <c r="P62" s="3" t="s">
        <v>420</v>
      </c>
      <c r="Q62" s="3" t="s">
        <v>420</v>
      </c>
      <c r="R62" s="3" t="s">
        <v>420</v>
      </c>
      <c r="S62" s="3" t="s">
        <v>420</v>
      </c>
      <c r="T62" s="3" t="s">
        <v>420</v>
      </c>
      <c r="U62" s="3">
        <f>+Tabla3[[#This Row],[V GRAVADAS]]</f>
        <v>21.75</v>
      </c>
      <c r="V62" t="s">
        <v>147</v>
      </c>
    </row>
    <row r="63" spans="1:22" x14ac:dyDescent="0.25">
      <c r="A63" t="s">
        <v>424</v>
      </c>
      <c r="B63" s="1" t="s">
        <v>444</v>
      </c>
      <c r="C63" t="s">
        <v>1</v>
      </c>
      <c r="D63" t="s">
        <v>417</v>
      </c>
      <c r="E63" t="s">
        <v>418</v>
      </c>
      <c r="F63" t="s">
        <v>419</v>
      </c>
      <c r="G63">
        <v>366</v>
      </c>
      <c r="H63">
        <v>366</v>
      </c>
      <c r="I63">
        <v>366</v>
      </c>
      <c r="J63">
        <v>366</v>
      </c>
      <c r="L63" s="3" t="s">
        <v>420</v>
      </c>
      <c r="M63" s="3" t="s">
        <v>420</v>
      </c>
      <c r="N63" s="3" t="s">
        <v>420</v>
      </c>
      <c r="O63" s="3">
        <v>6</v>
      </c>
      <c r="P63" s="3" t="s">
        <v>420</v>
      </c>
      <c r="Q63" s="3" t="s">
        <v>420</v>
      </c>
      <c r="R63" s="3" t="s">
        <v>420</v>
      </c>
      <c r="S63" s="3" t="s">
        <v>420</v>
      </c>
      <c r="T63" s="3" t="s">
        <v>420</v>
      </c>
      <c r="U63" s="3">
        <f>+Tabla3[[#This Row],[V GRAVADAS]]</f>
        <v>6</v>
      </c>
      <c r="V63" t="s">
        <v>147</v>
      </c>
    </row>
    <row r="64" spans="1:22" x14ac:dyDescent="0.25">
      <c r="A64" t="s">
        <v>424</v>
      </c>
      <c r="B64" s="1" t="s">
        <v>448</v>
      </c>
      <c r="C64" t="s">
        <v>1</v>
      </c>
      <c r="D64" t="s">
        <v>417</v>
      </c>
      <c r="E64" t="s">
        <v>418</v>
      </c>
      <c r="F64" t="s">
        <v>419</v>
      </c>
      <c r="G64">
        <v>367</v>
      </c>
      <c r="H64">
        <v>367</v>
      </c>
      <c r="I64">
        <v>367</v>
      </c>
      <c r="J64">
        <v>367</v>
      </c>
      <c r="L64" s="3" t="s">
        <v>420</v>
      </c>
      <c r="M64" s="3" t="s">
        <v>420</v>
      </c>
      <c r="N64" s="3" t="s">
        <v>420</v>
      </c>
      <c r="O64" s="3">
        <v>42.5</v>
      </c>
      <c r="P64" s="3" t="s">
        <v>420</v>
      </c>
      <c r="Q64" s="3" t="s">
        <v>420</v>
      </c>
      <c r="R64" s="3" t="s">
        <v>420</v>
      </c>
      <c r="S64" s="3" t="s">
        <v>420</v>
      </c>
      <c r="T64" s="3" t="s">
        <v>420</v>
      </c>
      <c r="U64" s="3">
        <f>+Tabla3[[#This Row],[V GRAVADAS]]</f>
        <v>42.5</v>
      </c>
      <c r="V64" t="s">
        <v>147</v>
      </c>
    </row>
    <row r="65" spans="1:22" x14ac:dyDescent="0.25">
      <c r="A65" t="s">
        <v>424</v>
      </c>
      <c r="B65" s="1" t="s">
        <v>448</v>
      </c>
      <c r="C65" t="s">
        <v>1</v>
      </c>
      <c r="D65" t="s">
        <v>417</v>
      </c>
      <c r="E65" t="s">
        <v>418</v>
      </c>
      <c r="F65" t="s">
        <v>419</v>
      </c>
      <c r="G65">
        <v>368</v>
      </c>
      <c r="H65">
        <v>368</v>
      </c>
      <c r="I65">
        <v>368</v>
      </c>
      <c r="J65">
        <v>368</v>
      </c>
      <c r="L65" s="3" t="s">
        <v>420</v>
      </c>
      <c r="M65" s="3" t="s">
        <v>420</v>
      </c>
      <c r="N65" s="3" t="s">
        <v>420</v>
      </c>
      <c r="O65" s="3">
        <v>5</v>
      </c>
      <c r="P65" s="3" t="s">
        <v>420</v>
      </c>
      <c r="Q65" s="3" t="s">
        <v>420</v>
      </c>
      <c r="R65" s="3" t="s">
        <v>420</v>
      </c>
      <c r="S65" s="3" t="s">
        <v>420</v>
      </c>
      <c r="T65" s="3" t="s">
        <v>420</v>
      </c>
      <c r="U65" s="3">
        <f>+Tabla3[[#This Row],[V GRAVADAS]]</f>
        <v>5</v>
      </c>
      <c r="V65" t="s">
        <v>147</v>
      </c>
    </row>
    <row r="66" spans="1:22" x14ac:dyDescent="0.25">
      <c r="A66" t="s">
        <v>424</v>
      </c>
      <c r="B66" s="1" t="s">
        <v>448</v>
      </c>
      <c r="C66" t="s">
        <v>1</v>
      </c>
      <c r="D66" t="s">
        <v>417</v>
      </c>
      <c r="E66" t="s">
        <v>418</v>
      </c>
      <c r="F66" t="s">
        <v>419</v>
      </c>
      <c r="G66">
        <v>369</v>
      </c>
      <c r="H66">
        <v>369</v>
      </c>
      <c r="I66">
        <v>369</v>
      </c>
      <c r="J66">
        <v>369</v>
      </c>
      <c r="L66" s="3" t="s">
        <v>420</v>
      </c>
      <c r="M66" s="3" t="s">
        <v>420</v>
      </c>
      <c r="N66" s="3" t="s">
        <v>420</v>
      </c>
      <c r="O66" s="3">
        <v>0</v>
      </c>
      <c r="P66" s="3" t="s">
        <v>420</v>
      </c>
      <c r="Q66" s="3" t="s">
        <v>420</v>
      </c>
      <c r="R66" s="3" t="s">
        <v>420</v>
      </c>
      <c r="S66" s="3" t="s">
        <v>420</v>
      </c>
      <c r="T66" s="3" t="s">
        <v>420</v>
      </c>
      <c r="U66" s="3">
        <f>+Tabla3[[#This Row],[V GRAVADAS]]</f>
        <v>0</v>
      </c>
      <c r="V66" t="s">
        <v>147</v>
      </c>
    </row>
    <row r="67" spans="1:22" x14ac:dyDescent="0.25">
      <c r="A67" t="s">
        <v>424</v>
      </c>
      <c r="B67" s="1" t="s">
        <v>449</v>
      </c>
      <c r="C67" t="s">
        <v>1</v>
      </c>
      <c r="D67" t="s">
        <v>417</v>
      </c>
      <c r="E67" t="s">
        <v>418</v>
      </c>
      <c r="F67" t="s">
        <v>419</v>
      </c>
      <c r="G67">
        <v>370</v>
      </c>
      <c r="H67">
        <v>370</v>
      </c>
      <c r="I67">
        <v>370</v>
      </c>
      <c r="J67">
        <v>370</v>
      </c>
      <c r="L67" s="3" t="s">
        <v>420</v>
      </c>
      <c r="M67" s="3" t="s">
        <v>420</v>
      </c>
      <c r="N67" s="3" t="s">
        <v>420</v>
      </c>
      <c r="O67" s="3">
        <v>9.25</v>
      </c>
      <c r="P67" s="3" t="s">
        <v>420</v>
      </c>
      <c r="Q67" s="3" t="s">
        <v>420</v>
      </c>
      <c r="R67" s="3" t="s">
        <v>420</v>
      </c>
      <c r="S67" s="3" t="s">
        <v>420</v>
      </c>
      <c r="T67" s="3" t="s">
        <v>420</v>
      </c>
      <c r="U67" s="3">
        <f>+Tabla3[[#This Row],[V GRAVADAS]]</f>
        <v>9.25</v>
      </c>
      <c r="V67" t="s">
        <v>147</v>
      </c>
    </row>
    <row r="68" spans="1:22" x14ac:dyDescent="0.25">
      <c r="A68" t="s">
        <v>424</v>
      </c>
      <c r="B68" s="1" t="s">
        <v>450</v>
      </c>
      <c r="C68" t="s">
        <v>1</v>
      </c>
      <c r="D68" t="s">
        <v>417</v>
      </c>
      <c r="E68" t="s">
        <v>418</v>
      </c>
      <c r="F68" t="s">
        <v>419</v>
      </c>
      <c r="G68">
        <v>371</v>
      </c>
      <c r="H68">
        <v>371</v>
      </c>
      <c r="I68">
        <v>371</v>
      </c>
      <c r="J68">
        <v>371</v>
      </c>
      <c r="L68" s="3" t="s">
        <v>420</v>
      </c>
      <c r="M68" s="3" t="s">
        <v>420</v>
      </c>
      <c r="N68" s="3" t="s">
        <v>420</v>
      </c>
      <c r="O68" s="3">
        <v>5</v>
      </c>
      <c r="P68" s="3" t="s">
        <v>420</v>
      </c>
      <c r="Q68" s="3" t="s">
        <v>420</v>
      </c>
      <c r="R68" s="3" t="s">
        <v>420</v>
      </c>
      <c r="S68" s="3" t="s">
        <v>420</v>
      </c>
      <c r="T68" s="3" t="s">
        <v>420</v>
      </c>
      <c r="U68" s="3">
        <f>+Tabla3[[#This Row],[V GRAVADAS]]</f>
        <v>5</v>
      </c>
      <c r="V68" t="s">
        <v>147</v>
      </c>
    </row>
    <row r="69" spans="1:22" x14ac:dyDescent="0.25">
      <c r="A69" t="s">
        <v>424</v>
      </c>
      <c r="B69" s="1" t="s">
        <v>450</v>
      </c>
      <c r="C69" t="s">
        <v>1</v>
      </c>
      <c r="D69" t="s">
        <v>417</v>
      </c>
      <c r="E69" t="s">
        <v>418</v>
      </c>
      <c r="F69" t="s">
        <v>419</v>
      </c>
      <c r="G69">
        <v>372</v>
      </c>
      <c r="H69">
        <v>372</v>
      </c>
      <c r="I69">
        <v>372</v>
      </c>
      <c r="J69">
        <v>372</v>
      </c>
      <c r="L69" s="3" t="s">
        <v>420</v>
      </c>
      <c r="M69" s="3" t="s">
        <v>420</v>
      </c>
      <c r="N69" s="3" t="s">
        <v>420</v>
      </c>
      <c r="O69" s="3">
        <v>7</v>
      </c>
      <c r="P69" s="3" t="s">
        <v>420</v>
      </c>
      <c r="Q69" s="3" t="s">
        <v>420</v>
      </c>
      <c r="R69" s="3" t="s">
        <v>420</v>
      </c>
      <c r="S69" s="3" t="s">
        <v>420</v>
      </c>
      <c r="T69" s="3" t="s">
        <v>420</v>
      </c>
      <c r="U69" s="3">
        <f>+Tabla3[[#This Row],[V GRAVADAS]]</f>
        <v>7</v>
      </c>
      <c r="V69" t="s">
        <v>147</v>
      </c>
    </row>
    <row r="70" spans="1:22" x14ac:dyDescent="0.25">
      <c r="A70" t="s">
        <v>424</v>
      </c>
      <c r="B70" s="1" t="s">
        <v>450</v>
      </c>
      <c r="C70" t="s">
        <v>1</v>
      </c>
      <c r="D70" t="s">
        <v>417</v>
      </c>
      <c r="E70" t="s">
        <v>418</v>
      </c>
      <c r="F70" t="s">
        <v>419</v>
      </c>
      <c r="G70">
        <v>373</v>
      </c>
      <c r="H70">
        <v>373</v>
      </c>
      <c r="I70">
        <v>373</v>
      </c>
      <c r="J70">
        <v>373</v>
      </c>
      <c r="L70" s="3" t="s">
        <v>420</v>
      </c>
      <c r="M70" s="3" t="s">
        <v>420</v>
      </c>
      <c r="N70" s="3" t="s">
        <v>420</v>
      </c>
      <c r="O70" s="3">
        <v>7</v>
      </c>
      <c r="P70" s="3" t="s">
        <v>420</v>
      </c>
      <c r="Q70" s="3" t="s">
        <v>420</v>
      </c>
      <c r="R70" s="3" t="s">
        <v>420</v>
      </c>
      <c r="S70" s="3" t="s">
        <v>420</v>
      </c>
      <c r="T70" s="3" t="s">
        <v>420</v>
      </c>
      <c r="U70" s="3">
        <f>+Tabla3[[#This Row],[V GRAVADAS]]</f>
        <v>7</v>
      </c>
      <c r="V70" t="s">
        <v>147</v>
      </c>
    </row>
    <row r="71" spans="1:22" x14ac:dyDescent="0.25">
      <c r="A71" t="s">
        <v>424</v>
      </c>
      <c r="B71" s="1" t="s">
        <v>457</v>
      </c>
      <c r="C71" t="s">
        <v>1</v>
      </c>
      <c r="D71" t="s">
        <v>417</v>
      </c>
      <c r="E71" t="s">
        <v>418</v>
      </c>
      <c r="F71" t="s">
        <v>419</v>
      </c>
      <c r="G71">
        <v>374</v>
      </c>
      <c r="H71">
        <v>374</v>
      </c>
      <c r="I71">
        <v>374</v>
      </c>
      <c r="J71">
        <v>374</v>
      </c>
      <c r="L71" s="3" t="s">
        <v>420</v>
      </c>
      <c r="M71" s="3" t="s">
        <v>420</v>
      </c>
      <c r="N71" s="3" t="s">
        <v>420</v>
      </c>
      <c r="O71" s="3">
        <v>45</v>
      </c>
      <c r="P71" s="3" t="s">
        <v>420</v>
      </c>
      <c r="Q71" s="3" t="s">
        <v>420</v>
      </c>
      <c r="R71" s="3" t="s">
        <v>420</v>
      </c>
      <c r="S71" s="3" t="s">
        <v>420</v>
      </c>
      <c r="T71" s="3" t="s">
        <v>420</v>
      </c>
      <c r="U71" s="3">
        <f>+Tabla3[[#This Row],[V GRAVADAS]]</f>
        <v>45</v>
      </c>
      <c r="V71" t="s">
        <v>147</v>
      </c>
    </row>
    <row r="72" spans="1:22" x14ac:dyDescent="0.25">
      <c r="A72" t="s">
        <v>424</v>
      </c>
      <c r="B72" s="1" t="s">
        <v>457</v>
      </c>
      <c r="C72" t="s">
        <v>1</v>
      </c>
      <c r="D72" t="s">
        <v>417</v>
      </c>
      <c r="E72" t="s">
        <v>418</v>
      </c>
      <c r="F72" t="s">
        <v>419</v>
      </c>
      <c r="G72">
        <v>375</v>
      </c>
      <c r="H72">
        <v>375</v>
      </c>
      <c r="I72">
        <v>375</v>
      </c>
      <c r="J72">
        <v>375</v>
      </c>
      <c r="L72" s="3" t="s">
        <v>420</v>
      </c>
      <c r="M72" s="3" t="s">
        <v>420</v>
      </c>
      <c r="N72" s="3" t="s">
        <v>420</v>
      </c>
      <c r="O72" s="3">
        <v>9.25</v>
      </c>
      <c r="P72" s="3" t="s">
        <v>420</v>
      </c>
      <c r="Q72" s="3" t="s">
        <v>420</v>
      </c>
      <c r="R72" s="3" t="s">
        <v>420</v>
      </c>
      <c r="S72" s="3" t="s">
        <v>420</v>
      </c>
      <c r="T72" s="3" t="s">
        <v>420</v>
      </c>
      <c r="U72" s="3">
        <f>+Tabla3[[#This Row],[V GRAVADAS]]</f>
        <v>9.25</v>
      </c>
      <c r="V72" t="s">
        <v>147</v>
      </c>
    </row>
    <row r="73" spans="1:22" x14ac:dyDescent="0.25">
      <c r="A73" t="s">
        <v>424</v>
      </c>
      <c r="B73" s="1" t="s">
        <v>457</v>
      </c>
      <c r="C73" t="s">
        <v>1</v>
      </c>
      <c r="D73" t="s">
        <v>417</v>
      </c>
      <c r="E73" t="s">
        <v>418</v>
      </c>
      <c r="F73" t="s">
        <v>419</v>
      </c>
      <c r="G73">
        <v>376</v>
      </c>
      <c r="H73">
        <v>376</v>
      </c>
      <c r="I73">
        <v>376</v>
      </c>
      <c r="J73">
        <v>376</v>
      </c>
      <c r="L73" s="3" t="s">
        <v>420</v>
      </c>
      <c r="M73" s="3" t="s">
        <v>420</v>
      </c>
      <c r="N73" s="3" t="s">
        <v>420</v>
      </c>
      <c r="O73" s="3">
        <v>8.5</v>
      </c>
      <c r="P73" s="3" t="s">
        <v>420</v>
      </c>
      <c r="Q73" s="3" t="s">
        <v>420</v>
      </c>
      <c r="R73" s="3" t="s">
        <v>420</v>
      </c>
      <c r="S73" s="3" t="s">
        <v>420</v>
      </c>
      <c r="T73" s="3" t="s">
        <v>420</v>
      </c>
      <c r="U73" s="3">
        <f>+Tabla3[[#This Row],[V GRAVADAS]]</f>
        <v>8.5</v>
      </c>
      <c r="V73" t="s">
        <v>147</v>
      </c>
    </row>
    <row r="74" spans="1:22" x14ac:dyDescent="0.25">
      <c r="A74" t="s">
        <v>424</v>
      </c>
      <c r="B74" s="1" t="s">
        <v>453</v>
      </c>
      <c r="C74" t="s">
        <v>1</v>
      </c>
      <c r="D74" t="s">
        <v>417</v>
      </c>
      <c r="E74" t="s">
        <v>418</v>
      </c>
      <c r="F74" t="s">
        <v>419</v>
      </c>
      <c r="G74">
        <v>377</v>
      </c>
      <c r="H74">
        <v>377</v>
      </c>
      <c r="I74">
        <v>377</v>
      </c>
      <c r="J74">
        <v>377</v>
      </c>
      <c r="L74" s="3" t="s">
        <v>420</v>
      </c>
      <c r="M74" s="3" t="s">
        <v>420</v>
      </c>
      <c r="N74" s="3" t="s">
        <v>420</v>
      </c>
      <c r="O74" s="3">
        <v>34</v>
      </c>
      <c r="P74" s="3" t="s">
        <v>420</v>
      </c>
      <c r="Q74" s="3" t="s">
        <v>420</v>
      </c>
      <c r="R74" s="3" t="s">
        <v>420</v>
      </c>
      <c r="S74" s="3" t="s">
        <v>420</v>
      </c>
      <c r="T74" s="3" t="s">
        <v>420</v>
      </c>
      <c r="U74" s="3">
        <f>+Tabla3[[#This Row],[V GRAVADAS]]</f>
        <v>34</v>
      </c>
      <c r="V74" t="s">
        <v>147</v>
      </c>
    </row>
    <row r="75" spans="1:22" x14ac:dyDescent="0.25">
      <c r="A75" t="s">
        <v>424</v>
      </c>
      <c r="B75" s="1" t="s">
        <v>455</v>
      </c>
      <c r="C75" t="s">
        <v>1</v>
      </c>
      <c r="D75" t="s">
        <v>417</v>
      </c>
      <c r="E75" t="s">
        <v>418</v>
      </c>
      <c r="F75" t="s">
        <v>419</v>
      </c>
      <c r="G75">
        <v>378</v>
      </c>
      <c r="H75">
        <v>378</v>
      </c>
      <c r="I75">
        <v>378</v>
      </c>
      <c r="J75">
        <v>378</v>
      </c>
      <c r="L75" s="3" t="s">
        <v>420</v>
      </c>
      <c r="M75" s="3" t="s">
        <v>420</v>
      </c>
      <c r="N75" s="3" t="s">
        <v>420</v>
      </c>
      <c r="O75" s="3">
        <v>90</v>
      </c>
      <c r="P75" s="3" t="s">
        <v>420</v>
      </c>
      <c r="Q75" s="3" t="s">
        <v>420</v>
      </c>
      <c r="R75" s="3" t="s">
        <v>420</v>
      </c>
      <c r="S75" s="3" t="s">
        <v>420</v>
      </c>
      <c r="T75" s="3" t="s">
        <v>420</v>
      </c>
      <c r="U75" s="3">
        <f>+Tabla3[[#This Row],[V GRAVADAS]]</f>
        <v>90</v>
      </c>
      <c r="V75" t="s">
        <v>147</v>
      </c>
    </row>
    <row r="76" spans="1:22" x14ac:dyDescent="0.25">
      <c r="A76" t="s">
        <v>422</v>
      </c>
      <c r="B76"/>
      <c r="L76" s="2"/>
      <c r="M76" s="2"/>
      <c r="N76" s="2"/>
      <c r="O76" s="33">
        <f>SUBTOTAL(109,Tabla3[V GRAVADAS])</f>
        <v>1868.9499999999998</v>
      </c>
      <c r="P76" s="2"/>
      <c r="Q76" s="2"/>
      <c r="R76" s="2"/>
      <c r="S76" s="2"/>
      <c r="T76" s="2"/>
      <c r="U76" s="33">
        <f>SUBTOTAL(109,Tabla3[TOTAL VENTA])</f>
        <v>1868.9499999999998</v>
      </c>
      <c r="V76">
        <f>SUBTOTAL(103,Tabla3[ANEXO])</f>
        <v>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5" workbookViewId="0">
      <selection activeCell="B1" sqref="B1:B28"/>
    </sheetView>
  </sheetViews>
  <sheetFormatPr baseColWidth="10" defaultRowHeight="15" x14ac:dyDescent="0.25"/>
  <sheetData>
    <row r="1" spans="1:2" x14ac:dyDescent="0.25">
      <c r="A1">
        <v>351</v>
      </c>
      <c r="B1">
        <v>37</v>
      </c>
    </row>
    <row r="2" spans="1:2" x14ac:dyDescent="0.25">
      <c r="A2">
        <v>352</v>
      </c>
      <c r="B2">
        <v>34</v>
      </c>
    </row>
    <row r="3" spans="1:2" x14ac:dyDescent="0.25">
      <c r="A3">
        <v>353</v>
      </c>
      <c r="B3">
        <v>0</v>
      </c>
    </row>
    <row r="4" spans="1:2" x14ac:dyDescent="0.25">
      <c r="A4">
        <v>354</v>
      </c>
      <c r="B4">
        <v>47.25</v>
      </c>
    </row>
    <row r="5" spans="1:2" x14ac:dyDescent="0.25">
      <c r="A5">
        <v>355</v>
      </c>
      <c r="B5">
        <v>6.5</v>
      </c>
    </row>
    <row r="6" spans="1:2" x14ac:dyDescent="0.25">
      <c r="A6">
        <v>356</v>
      </c>
      <c r="B6">
        <v>12</v>
      </c>
    </row>
    <row r="7" spans="1:2" x14ac:dyDescent="0.25">
      <c r="A7">
        <v>357</v>
      </c>
      <c r="B7">
        <v>3.25</v>
      </c>
    </row>
    <row r="8" spans="1:2" x14ac:dyDescent="0.25">
      <c r="A8">
        <v>358</v>
      </c>
      <c r="B8">
        <v>37.5</v>
      </c>
    </row>
    <row r="9" spans="1:2" x14ac:dyDescent="0.25">
      <c r="A9">
        <v>359</v>
      </c>
      <c r="B9">
        <v>20</v>
      </c>
    </row>
    <row r="10" spans="1:2" x14ac:dyDescent="0.25">
      <c r="A10">
        <v>360</v>
      </c>
      <c r="B10">
        <v>34</v>
      </c>
    </row>
    <row r="11" spans="1:2" x14ac:dyDescent="0.25">
      <c r="A11">
        <v>361</v>
      </c>
      <c r="B11">
        <v>35.75</v>
      </c>
    </row>
    <row r="12" spans="1:2" x14ac:dyDescent="0.25">
      <c r="A12">
        <v>362</v>
      </c>
      <c r="B12">
        <v>11.85</v>
      </c>
    </row>
    <row r="13" spans="1:2" x14ac:dyDescent="0.25">
      <c r="A13">
        <v>363</v>
      </c>
      <c r="B13">
        <v>34</v>
      </c>
    </row>
    <row r="14" spans="1:2" x14ac:dyDescent="0.25">
      <c r="A14">
        <v>364</v>
      </c>
      <c r="B14">
        <v>74</v>
      </c>
    </row>
    <row r="15" spans="1:2" x14ac:dyDescent="0.25">
      <c r="A15">
        <v>365</v>
      </c>
      <c r="B15">
        <v>21.75</v>
      </c>
    </row>
    <row r="16" spans="1:2" x14ac:dyDescent="0.25">
      <c r="A16">
        <v>366</v>
      </c>
      <c r="B16">
        <v>6</v>
      </c>
    </row>
    <row r="17" spans="1:2" x14ac:dyDescent="0.25">
      <c r="A17">
        <v>367</v>
      </c>
      <c r="B17">
        <v>42.5</v>
      </c>
    </row>
    <row r="18" spans="1:2" x14ac:dyDescent="0.25">
      <c r="A18">
        <v>368</v>
      </c>
      <c r="B18">
        <v>5</v>
      </c>
    </row>
    <row r="19" spans="1:2" x14ac:dyDescent="0.25">
      <c r="A19">
        <v>369</v>
      </c>
      <c r="B19">
        <v>0</v>
      </c>
    </row>
    <row r="20" spans="1:2" x14ac:dyDescent="0.25">
      <c r="A20">
        <v>370</v>
      </c>
      <c r="B20">
        <v>9.25</v>
      </c>
    </row>
    <row r="21" spans="1:2" x14ac:dyDescent="0.25">
      <c r="A21">
        <v>371</v>
      </c>
      <c r="B21">
        <v>5</v>
      </c>
    </row>
    <row r="22" spans="1:2" x14ac:dyDescent="0.25">
      <c r="A22">
        <v>372</v>
      </c>
      <c r="B22">
        <v>7</v>
      </c>
    </row>
    <row r="23" spans="1:2" x14ac:dyDescent="0.25">
      <c r="A23">
        <v>373</v>
      </c>
      <c r="B23">
        <v>7</v>
      </c>
    </row>
    <row r="24" spans="1:2" x14ac:dyDescent="0.25">
      <c r="A24">
        <v>374</v>
      </c>
      <c r="B24">
        <v>45</v>
      </c>
    </row>
    <row r="25" spans="1:2" x14ac:dyDescent="0.25">
      <c r="A25">
        <v>375</v>
      </c>
      <c r="B25">
        <v>9.25</v>
      </c>
    </row>
    <row r="26" spans="1:2" x14ac:dyDescent="0.25">
      <c r="A26">
        <v>376</v>
      </c>
      <c r="B26">
        <v>8.5</v>
      </c>
    </row>
    <row r="27" spans="1:2" x14ac:dyDescent="0.25">
      <c r="A27">
        <v>377</v>
      </c>
      <c r="B27">
        <v>34</v>
      </c>
    </row>
    <row r="28" spans="1:2" x14ac:dyDescent="0.25">
      <c r="A28">
        <v>378</v>
      </c>
      <c r="B2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base de clientes</vt:lpstr>
      <vt:lpstr>Libro de Contribuyente</vt:lpstr>
      <vt:lpstr>Consumidor</vt:lpstr>
      <vt:lpstr>Libro de Consumidor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2021-10-11T22:25:45Z</dcterms:modified>
</cp:coreProperties>
</file>