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640" windowHeight="11760" activeTab="1"/>
  </bookViews>
  <sheets>
    <sheet name="Hoja1" sheetId="1" r:id="rId1"/>
    <sheet name="base de clientes" sheetId="2" r:id="rId2"/>
  </sheets>
  <definedNames>
    <definedName name="_xlnm._FilterDatabase" localSheetId="0" hidden="1">Hoja1!$A$1:$R$135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4" i="1" l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Q124" i="1" l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Q128" i="1" l="1"/>
  <c r="T128" i="1"/>
  <c r="Q132" i="1"/>
  <c r="T132" i="1"/>
  <c r="Q125" i="1"/>
  <c r="T125" i="1"/>
  <c r="Q129" i="1"/>
  <c r="T129" i="1"/>
  <c r="Q133" i="1"/>
  <c r="T133" i="1"/>
  <c r="Q126" i="1"/>
  <c r="T126" i="1"/>
  <c r="Q130" i="1"/>
  <c r="T130" i="1"/>
  <c r="Q134" i="1"/>
  <c r="T134" i="1"/>
  <c r="Q127" i="1"/>
  <c r="T127" i="1"/>
  <c r="Q131" i="1"/>
  <c r="T131" i="1"/>
  <c r="Q135" i="1"/>
  <c r="T135" i="1"/>
  <c r="T65" i="1"/>
  <c r="T63" i="1"/>
  <c r="T62" i="1"/>
  <c r="T61" i="1"/>
  <c r="T60" i="1"/>
  <c r="T59" i="1"/>
  <c r="T58" i="1"/>
  <c r="T57" i="1"/>
  <c r="T54" i="1"/>
  <c r="T53" i="1"/>
  <c r="T51" i="1"/>
  <c r="T50" i="1"/>
  <c r="T49" i="1"/>
  <c r="T46" i="1"/>
  <c r="T44" i="1"/>
  <c r="T42" i="1"/>
  <c r="T41" i="1"/>
  <c r="T39" i="1"/>
  <c r="T38" i="1"/>
  <c r="T35" i="1"/>
  <c r="T34" i="1"/>
  <c r="T32" i="1"/>
  <c r="T31" i="1"/>
  <c r="T30" i="1"/>
  <c r="T29" i="1"/>
  <c r="T27" i="1"/>
  <c r="T26" i="1"/>
  <c r="T25" i="1"/>
  <c r="T23" i="1"/>
  <c r="T21" i="1"/>
  <c r="T20" i="1"/>
  <c r="T17" i="1"/>
  <c r="T15" i="1"/>
  <c r="T13" i="1"/>
  <c r="T11" i="1"/>
  <c r="T9" i="1"/>
  <c r="T5" i="1"/>
  <c r="T4" i="1"/>
  <c r="T2" i="1"/>
  <c r="J2" i="1"/>
  <c r="T47" i="1" l="1"/>
  <c r="T55" i="1"/>
  <c r="T36" i="1"/>
  <c r="T7" i="1"/>
  <c r="T64" i="1"/>
  <c r="T40" i="1"/>
  <c r="T43" i="1"/>
  <c r="T45" i="1"/>
  <c r="T48" i="1"/>
  <c r="T52" i="1"/>
  <c r="T56" i="1"/>
  <c r="T37" i="1"/>
  <c r="T33" i="1"/>
  <c r="T28" i="1"/>
  <c r="T24" i="1"/>
  <c r="T22" i="1"/>
  <c r="T19" i="1"/>
  <c r="T18" i="1"/>
  <c r="T16" i="1"/>
  <c r="T14" i="1"/>
  <c r="T12" i="1"/>
  <c r="T10" i="1"/>
  <c r="T8" i="1"/>
  <c r="T6" i="1"/>
  <c r="T3" i="1"/>
  <c r="Q2" i="1"/>
  <c r="Q138" i="1" s="1"/>
</calcChain>
</file>

<file path=xl/comments1.xml><?xml version="1.0" encoding="utf-8"?>
<comments xmlns="http://schemas.openxmlformats.org/spreadsheetml/2006/main">
  <authors>
    <author>despacho rivas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<sst xmlns="http://schemas.openxmlformats.org/spreadsheetml/2006/main" count="2151" uniqueCount="372">
  <si>
    <t>1</t>
  </si>
  <si>
    <t>03</t>
  </si>
  <si>
    <t>0.00</t>
  </si>
  <si>
    <t>FECHA</t>
  </si>
  <si>
    <t>N° DE RESOLUCION</t>
  </si>
  <si>
    <t xml:space="preserve">SERIE </t>
  </si>
  <si>
    <t>N° DOC</t>
  </si>
  <si>
    <t>CONTROL</t>
  </si>
  <si>
    <t>NIT DE CLIENTE</t>
  </si>
  <si>
    <t>NOMBRE RAZON SOCIAL O DENOMINACION</t>
  </si>
  <si>
    <t>VE</t>
  </si>
  <si>
    <t>VENTA NO S</t>
  </si>
  <si>
    <t>V. GRAVADA</t>
  </si>
  <si>
    <t>D.FISCAL</t>
  </si>
  <si>
    <t>V CTA DE 3</t>
  </si>
  <si>
    <t>D. FISCAL A 3</t>
  </si>
  <si>
    <t>TOTAL VENTA</t>
  </si>
  <si>
    <t>ANEXO</t>
  </si>
  <si>
    <t>CLASE DE DOC</t>
  </si>
  <si>
    <t>TIPO DE DOC</t>
  </si>
  <si>
    <t>01/03/2021</t>
  </si>
  <si>
    <t>19BL000C</t>
  </si>
  <si>
    <t>NIT</t>
  </si>
  <si>
    <t>PROVEEDOR</t>
  </si>
  <si>
    <t>IVA</t>
  </si>
  <si>
    <t>FRANCISCO ALEXANDER TOBAR CASTILLO</t>
  </si>
  <si>
    <t>MIGUEL HENRIQUEZ CHAVEZ</t>
  </si>
  <si>
    <t>FRANCISCO JESUS MELARA SORIANO</t>
  </si>
  <si>
    <t>MARIA DEL SOCORRO ANCHETA</t>
  </si>
  <si>
    <t>CELESTINO PEREZ JACOBO</t>
  </si>
  <si>
    <t>RIGOBERTO SERRANO QUINTANILLA</t>
  </si>
  <si>
    <t>JOSE MARIA GUTIERREZ FLORES</t>
  </si>
  <si>
    <t>ANA PATRICIA SALAVERRIA DE ESCOBAR</t>
  </si>
  <si>
    <t>LOTICOMER S.A DE C.V.</t>
  </si>
  <si>
    <t>CASAS AMERICANAS S.A DE C.V.</t>
  </si>
  <si>
    <t>AVELARDO ESPINOZA RIVAS</t>
  </si>
  <si>
    <t>03152212861010</t>
  </si>
  <si>
    <t>03152810640022</t>
  </si>
  <si>
    <t>01081604851010</t>
  </si>
  <si>
    <t>02032202631017</t>
  </si>
  <si>
    <t>01100608711013</t>
  </si>
  <si>
    <t>03152006881020</t>
  </si>
  <si>
    <t>14012611611014</t>
  </si>
  <si>
    <t>96000310480018</t>
  </si>
  <si>
    <t>06143006101060</t>
  </si>
  <si>
    <t>06142702021058</t>
  </si>
  <si>
    <t>03150502711027</t>
  </si>
  <si>
    <t>MES</t>
  </si>
  <si>
    <t>MARZO</t>
  </si>
  <si>
    <t>300</t>
  </si>
  <si>
    <t>02/03/2021</t>
  </si>
  <si>
    <t>945</t>
  </si>
  <si>
    <t>03/03/2021</t>
  </si>
  <si>
    <t>04/03/2021</t>
  </si>
  <si>
    <t>02101901101017</t>
  </si>
  <si>
    <t>UDP POLICLINICA</t>
  </si>
  <si>
    <t>02020807510018</t>
  </si>
  <si>
    <t>DINORA MAGAÑA</t>
  </si>
  <si>
    <t>03062709630017</t>
  </si>
  <si>
    <t>BLANCA LUZ BELLOSO DE GARCIA</t>
  </si>
  <si>
    <t>03150707841020</t>
  </si>
  <si>
    <t>JUAN ANTONIO MONTERROSA HERNANDEZ</t>
  </si>
  <si>
    <t>06141202151072</t>
  </si>
  <si>
    <t>GRUPO VOLCANO, S.A DE C.V.</t>
  </si>
  <si>
    <t>08/03/2021</t>
  </si>
  <si>
    <t>06140807711154</t>
  </si>
  <si>
    <t>DAVID ANTONIO MOLINA SILVA</t>
  </si>
  <si>
    <t>11/03/2021</t>
  </si>
  <si>
    <t>15/03/2021</t>
  </si>
  <si>
    <t>16/03/2021</t>
  </si>
  <si>
    <t>17/03/2021</t>
  </si>
  <si>
    <t>06141905780037</t>
  </si>
  <si>
    <t>BUFISA S.A DE C.V.</t>
  </si>
  <si>
    <t>19/03/2021</t>
  </si>
  <si>
    <t>23/03/2021</t>
  </si>
  <si>
    <t>01081704541019</t>
  </si>
  <si>
    <t>MARIA ELENA ZUNIGA VDA DE ALVARENGA</t>
  </si>
  <si>
    <t>26/03/2021</t>
  </si>
  <si>
    <t>30/03/2021</t>
  </si>
  <si>
    <t>1125</t>
  </si>
  <si>
    <t>06140101680020</t>
  </si>
  <si>
    <t>EL GRANJERO S.A DE C.V.</t>
  </si>
  <si>
    <t>120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</si>
  <si>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</si>
  <si>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</si>
  <si>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</si>
  <si>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</si>
  <si>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</si>
  <si>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</si>
  <si>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</si>
  <si>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</si>
  <si>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</si>
  <si>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</si>
  <si>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</si>
  <si>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</si>
  <si>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</si>
  <si>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</si>
  <si>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</si>
  <si>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</si>
  <si>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1143</t>
  </si>
  <si>
    <t>1144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</si>
  <si>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</si>
  <si>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</si>
  <si>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</si>
  <si>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</si>
  <si>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</si>
  <si>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</si>
  <si>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</si>
  <si>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</si>
  <si>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</si>
  <si>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</si>
  <si>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</si>
  <si>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</si>
  <si>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</si>
  <si>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</si>
  <si>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</si>
  <si>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</si>
  <si>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</si>
  <si>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</si>
  <si>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</si>
  <si>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</si>
  <si>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</si>
  <si>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</si>
  <si>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</si>
  <si>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</si>
  <si>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</si>
  <si>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</si>
  <si>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</si>
  <si>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</si>
  <si>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</si>
  <si>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</si>
  <si>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</si>
  <si>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</si>
  <si>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</si>
  <si>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</si>
  <si>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</si>
  <si>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</si>
  <si>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</si>
  <si>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</si>
  <si>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</si>
  <si>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</si>
  <si>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</si>
  <si>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</si>
  <si>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</si>
  <si>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</si>
  <si>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</si>
  <si>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</si>
  <si>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</si>
  <si>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</si>
  <si>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</si>
  <si>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</si>
  <si>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</si>
  <si>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</si>
  <si>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</si>
  <si>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</si>
  <si>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</si>
  <si>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</si>
  <si>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</si>
  <si>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</si>
  <si>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</si>
  <si>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</si>
  <si>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</si>
  <si>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</si>
  <si>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</si>
  <si>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</si>
  <si>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</si>
  <si>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</si>
  <si>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</si>
  <si>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</si>
  <si>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</si>
  <si>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</si>
  <si>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</si>
  <si>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</si>
  <si>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</si>
  <si>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</si>
  <si>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</si>
  <si>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</si>
  <si>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</si>
  <si>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</si>
  <si>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</si>
  <si>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</si>
  <si>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</si>
  <si>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</si>
  <si>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</si>
  <si>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</si>
  <si>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</si>
  <si>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</si>
  <si>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</si>
  <si>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</si>
  <si>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</si>
  <si>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</si>
  <si>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</si>
  <si>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</si>
  <si>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</si>
  <si>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</si>
  <si>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</si>
  <si>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</si>
  <si>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</si>
  <si>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</si>
  <si>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</si>
  <si>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</si>
  <si>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</si>
  <si>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</si>
  <si>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</si>
  <si>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</si>
  <si>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</si>
  <si>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</si>
  <si>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</si>
  <si>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</si>
  <si>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</si>
  <si>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</si>
  <si>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</si>
  <si>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</si>
  <si>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</si>
  <si>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</si>
  <si>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</si>
  <si>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17.70</t>
  </si>
  <si>
    <t>05121506660010</t>
  </si>
  <si>
    <t>JOSE ANGEL VALENCIA PEREZ</t>
  </si>
  <si>
    <t>25.66</t>
  </si>
  <si>
    <t>03061811941018</t>
  </si>
  <si>
    <t>KEVIN ROLANDO SOFOCLES RECINOS</t>
  </si>
  <si>
    <t>6.20</t>
  </si>
  <si>
    <t>06141910840030</t>
  </si>
  <si>
    <t>CONSTRUCTORA DISA S.A DE C.V.</t>
  </si>
  <si>
    <t>60</t>
  </si>
  <si>
    <t>95</t>
  </si>
  <si>
    <t>03122006771016</t>
  </si>
  <si>
    <t>MIRIAM HARDEE ESCOBAR</t>
  </si>
  <si>
    <t>12</t>
  </si>
  <si>
    <t>06141208131022</t>
  </si>
  <si>
    <t>MOTORES Y VEHICULOS S.A DE C.V.</t>
  </si>
  <si>
    <t>20</t>
  </si>
  <si>
    <t>06142704091010</t>
  </si>
  <si>
    <t>MEGABLOCK S.A DE C.V.</t>
  </si>
  <si>
    <t>281</t>
  </si>
  <si>
    <t>AMERICAN PETROLEUM DE EL SALVADOR</t>
  </si>
  <si>
    <t>170</t>
  </si>
  <si>
    <t>70</t>
  </si>
  <si>
    <t>LEOS S.A DE C.V.</t>
  </si>
  <si>
    <t>06142506941050</t>
  </si>
  <si>
    <t>02100808071012</t>
  </si>
  <si>
    <t>SYMTEK S.A DE C.V.</t>
  </si>
  <si>
    <t>10.84</t>
  </si>
  <si>
    <t>03151505691015</t>
  </si>
  <si>
    <t>ROBERTO ELIAS RODRIGUEZ</t>
  </si>
  <si>
    <t>24.12</t>
  </si>
  <si>
    <t>66</t>
  </si>
  <si>
    <t>06141703001046</t>
  </si>
  <si>
    <t>COOP DE CAFETALEROS SIGLO XXI</t>
  </si>
  <si>
    <t>326</t>
  </si>
  <si>
    <t>3.10</t>
  </si>
  <si>
    <t>536.99</t>
  </si>
  <si>
    <t>05/03/2021</t>
  </si>
  <si>
    <t>06143005191030</t>
  </si>
  <si>
    <t>PRODUCTOS DE BIOMASA S.A DE C.V.</t>
  </si>
  <si>
    <t>36</t>
  </si>
  <si>
    <t>120.50</t>
  </si>
  <si>
    <t>05010702161018</t>
  </si>
  <si>
    <t>GASPRO DE EL SALVADOR S.A DE C.V.</t>
  </si>
  <si>
    <t>10</t>
  </si>
  <si>
    <t>05071611851017</t>
  </si>
  <si>
    <t>ERICK ARMANDO BARAHONA</t>
  </si>
  <si>
    <t>50</t>
  </si>
  <si>
    <t>06142910640026</t>
  </si>
  <si>
    <t>SARAN S.A DE C.V.</t>
  </si>
  <si>
    <t>03010907741016</t>
  </si>
  <si>
    <t>MANUEL DE JESUS AGUIRRE ACOSTA</t>
  </si>
  <si>
    <t>27.66</t>
  </si>
  <si>
    <t>06142610790018</t>
  </si>
  <si>
    <t>CORPORIN S.A DE C.V.</t>
  </si>
  <si>
    <t>125</t>
  </si>
  <si>
    <t>06142112951025</t>
  </si>
  <si>
    <t>ACNEPRO S.A DE C.V.</t>
  </si>
  <si>
    <t>56</t>
  </si>
  <si>
    <t>280</t>
  </si>
  <si>
    <t>420</t>
  </si>
  <si>
    <t>06141112201046</t>
  </si>
  <si>
    <t>MCCORMICK TRACTORES DE CENTROAMERICA</t>
  </si>
  <si>
    <t>09082608580010</t>
  </si>
  <si>
    <t>LUIS ALBERTO HERNANDEZ ALDANA</t>
  </si>
  <si>
    <t>8.84</t>
  </si>
  <si>
    <t>10.97</t>
  </si>
  <si>
    <t>06143006991020</t>
  </si>
  <si>
    <t>92</t>
  </si>
  <si>
    <t>05151409041015</t>
  </si>
  <si>
    <t>GORCO LIMITADO S.A DE C.V.</t>
  </si>
  <si>
    <t>10/03/2021</t>
  </si>
  <si>
    <t>02103009931016</t>
  </si>
  <si>
    <t>TEJEMET S.A DE C.V.</t>
  </si>
  <si>
    <t>06140102840029</t>
  </si>
  <si>
    <t>NOBS HIDRODIFUCION</t>
  </si>
  <si>
    <t>200</t>
  </si>
  <si>
    <t>6</t>
  </si>
  <si>
    <t>05032407751016</t>
  </si>
  <si>
    <t>MILTON RAFAEL PANIAGUA AGUILAR</t>
  </si>
  <si>
    <t>27.92</t>
  </si>
  <si>
    <t>15</t>
  </si>
  <si>
    <t>304</t>
  </si>
  <si>
    <t>180</t>
  </si>
  <si>
    <t>06142307860012</t>
  </si>
  <si>
    <t>TECNUTRAL S.A DE C.V</t>
  </si>
  <si>
    <t>75</t>
  </si>
  <si>
    <t>237</t>
  </si>
  <si>
    <t>140</t>
  </si>
  <si>
    <t>06081603661011</t>
  </si>
  <si>
    <t>OSCAR HERIBERTO QUINTANILLA HERNANDEZ</t>
  </si>
  <si>
    <t>796.70</t>
  </si>
  <si>
    <t>260</t>
  </si>
  <si>
    <t>ANULADO</t>
  </si>
  <si>
    <t>0</t>
  </si>
  <si>
    <t>24</t>
  </si>
  <si>
    <t>00</t>
  </si>
  <si>
    <t>06143105790034</t>
  </si>
  <si>
    <t>CAFECOYO S.A DE C.V.</t>
  </si>
  <si>
    <t>121.24</t>
  </si>
  <si>
    <t>06140702971037</t>
  </si>
  <si>
    <t>IMPORTADORA DE FRUTAS S.A DE C.V.</t>
  </si>
  <si>
    <t>17.50</t>
  </si>
  <si>
    <t>06141909001034</t>
  </si>
  <si>
    <t>RAMIREZ VENTURA S.A DE C.V</t>
  </si>
  <si>
    <t>64</t>
  </si>
  <si>
    <t>88</t>
  </si>
  <si>
    <t>22</t>
  </si>
  <si>
    <t>06141703710012</t>
  </si>
  <si>
    <t>BORGONOVO POHL S.A DE C.V.</t>
  </si>
  <si>
    <t>06142706881019</t>
  </si>
  <si>
    <t>DEL TROPICFOOD S.A DE C.V.</t>
  </si>
  <si>
    <t>210</t>
  </si>
  <si>
    <t>06142711201018</t>
  </si>
  <si>
    <t>DISTRIBUIDORA DE EQUIPOS Y SERVICIOS</t>
  </si>
  <si>
    <t>77</t>
  </si>
  <si>
    <t>28</t>
  </si>
  <si>
    <t>06141210001020</t>
  </si>
  <si>
    <t>AGROINDUSTRIA CENTROAMERICANA</t>
  </si>
  <si>
    <t>542.50</t>
  </si>
  <si>
    <t>30</t>
  </si>
  <si>
    <t>80</t>
  </si>
  <si>
    <t>46</t>
  </si>
  <si>
    <t>44</t>
  </si>
  <si>
    <t>9.52</t>
  </si>
  <si>
    <t>25</t>
  </si>
  <si>
    <t>18.50</t>
  </si>
  <si>
    <t>40</t>
  </si>
  <si>
    <t>66.90</t>
  </si>
  <si>
    <t>480</t>
  </si>
  <si>
    <t>385</t>
  </si>
  <si>
    <t>375</t>
  </si>
  <si>
    <t>06143101750030</t>
  </si>
  <si>
    <t>PEDRERA PROTERSA S.A DE C.V.</t>
  </si>
  <si>
    <t>159.30</t>
  </si>
  <si>
    <t>4.42</t>
  </si>
  <si>
    <t>112.50</t>
  </si>
  <si>
    <t>06142607780022</t>
  </si>
  <si>
    <t>ASFALTOS DE CENTROAMERICA S.A DE C.V.</t>
  </si>
  <si>
    <t>35</t>
  </si>
  <si>
    <t>06141502131049</t>
  </si>
  <si>
    <t>LLANTAS Y ACCESORIOS</t>
  </si>
  <si>
    <t>25/03/2021</t>
  </si>
  <si>
    <t>18</t>
  </si>
  <si>
    <t>112</t>
  </si>
  <si>
    <t>150</t>
  </si>
  <si>
    <t>35.18</t>
  </si>
  <si>
    <t>174</t>
  </si>
  <si>
    <t>652.50</t>
  </si>
  <si>
    <t>05150706911014</t>
  </si>
  <si>
    <t>EXPORTADORA PACAS MARTINEZ</t>
  </si>
  <si>
    <t>358.26</t>
  </si>
  <si>
    <t>06140702921021</t>
  </si>
  <si>
    <t>CASA BAZZYNI S.A DE C.V.</t>
  </si>
  <si>
    <t>380</t>
  </si>
  <si>
    <t>15041RESCR705822019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</si>
</sst>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NumberFormat="1" applyFill="1"/>
    <xf numFmtId="0" fontId="0" fillId="0" borderId="0" xfId="0" applyNumberFormat="1"/>
    <xf numFmtId="49" fontId="0" fillId="3" borderId="0" xfId="0" applyNumberFormat="1" applyFill="1"/>
    <xf numFmtId="0" fontId="0" fillId="2" borderId="0" xfId="0" applyNumberFormat="1" applyFill="1"/>
    <xf numFmtId="49" fontId="0" fillId="4" borderId="0" xfId="0" applyNumberFormat="1" applyFill="1"/>
    <xf numFmtId="49" fontId="0" fillId="0" borderId="0" xfId="0" applyNumberFormat="1" applyFont="1"/>
    <xf numFmtId="164" fontId="0" fillId="3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9"/>
  <sheetViews>
    <sheetView topLeftCell="F112" workbookViewId="0">
      <selection activeCell="I121" sqref="I121"/>
    </sheetView>
  </sheetViews>
  <sheetFormatPr baseColWidth="10" defaultColWidth="11.5703125" defaultRowHeight="15" x14ac:dyDescent="0.25"/>
  <cols>
    <col min="1" max="1" width="8.85546875" style="1" customWidth="1"/>
    <col min="2" max="2" width="11.5703125" style="1"/>
    <col min="3" max="4" width="11.5703125" style="1" customWidth="1"/>
    <col min="5" max="5" width="20.28515625" style="1" customWidth="1"/>
    <col min="6" max="6" width="11.5703125" style="1" customWidth="1"/>
    <col min="7" max="8" width="11.5703125" style="1"/>
    <col min="9" max="9" width="15" style="1" bestFit="1" customWidth="1"/>
    <col min="10" max="10" width="40" style="3" bestFit="1" customWidth="1"/>
    <col min="11" max="12" width="11.5703125" style="1" customWidth="1"/>
    <col min="13" max="13" width="11.5703125" style="1"/>
    <col min="14" max="14" width="11.5703125" style="5"/>
    <col min="15" max="16" width="11.5703125" style="1" customWidth="1"/>
    <col min="17" max="17" width="11.5703125" style="3"/>
    <col min="18" max="19" width="11.5703125" style="1"/>
    <col min="20" max="20" width="11.5703125" style="6"/>
    <col min="21" max="16384" width="11.5703125" style="1"/>
  </cols>
  <sheetData>
    <row r="1" spans="1:20" x14ac:dyDescent="0.25">
      <c r="A1" s="1" t="s">
        <v>47</v>
      </c>
      <c r="B1" t="s">
        <v>3</v>
      </c>
      <c r="C1" s="2" t="s">
        <v>18</v>
      </c>
      <c r="D1" t="s">
        <v>19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s="2" t="s">
        <v>12</v>
      </c>
      <c r="N1" s="5" t="s">
        <v>13</v>
      </c>
      <c r="O1" t="s">
        <v>14</v>
      </c>
      <c r="P1" t="s">
        <v>15</v>
      </c>
      <c r="Q1" s="3" t="s">
        <v>16</v>
      </c>
      <c r="R1" t="s">
        <v>17</v>
      </c>
      <c r="T1" s="6" t="s">
        <v>24</v>
      </c>
    </row>
    <row r="2" spans="1:20" x14ac:dyDescent="0.25">
      <c r="A2" s="1" t="s">
        <v>48</v>
      </c>
      <c r="B2" s="8" t="s">
        <v>20</v>
      </c>
      <c r="C2" s="1" t="s">
        <v>0</v>
      </c>
      <c r="D2" s="1" t="s">
        <v>1</v>
      </c>
      <c r="E2" s="1" t="s">
        <v>371</v>
      </c>
      <c r="F2" s="1" t="s">
        <v>21</v>
      </c>
      <c r="G2" s="1" t="s">
        <v>79</v>
      </c>
      <c r="H2" s="1" t="s">
        <v>79</v>
      </c>
      <c r="I2" s="1" t="s">
        <v>80</v>
      </c>
      <c r="J2" s="3" t="str">
        <f>+VLOOKUP(I2,'base de clientes'!A:B,2,0)</f>
        <v>EL GRANJERO S.A DE C.V.</v>
      </c>
      <c r="K2" s="1" t="s">
        <v>2</v>
      </c>
      <c r="L2" s="1" t="s">
        <v>2</v>
      </c>
      <c r="M2" s="1" t="s">
        <v>82</v>
      </c>
      <c r="N2" s="5">
        <v>15.6</v>
      </c>
      <c r="O2" s="1" t="s">
        <v>2</v>
      </c>
      <c r="P2" s="1" t="s">
        <v>2</v>
      </c>
      <c r="Q2" s="5">
        <f>+M2+N2</f>
        <v>135.6</v>
      </c>
      <c r="R2" s="1" t="s">
        <v>0</v>
      </c>
      <c r="T2" s="6">
        <f>+ROUND(N2,2)</f>
        <v>15.6</v>
      </c>
    </row>
    <row r="3" spans="1:20" x14ac:dyDescent="0.25">
      <c r="A3" s="1" t="s">
        <v>48</v>
      </c>
      <c r="B3" s="8" t="s">
        <v>20</v>
      </c>
      <c r="C3" s="1" t="s">
        <v>0</v>
      </c>
      <c r="D3" s="1" t="s">
        <v>1</v>
      </c>
      <c r="E3" s="1" t="s">
        <v>371</v>
      </c>
      <c r="F3" s="1" t="s">
        <v>21</v>
      </c>
      <c r="G3" s="1" t="s">
        <v>83</v>
      </c>
      <c r="H3" s="1" t="s">
        <v>83</v>
      </c>
      <c r="I3" s="1" t="s">
        <v>80</v>
      </c>
      <c r="J3" s="3" t="str">
        <f>+VLOOKUP(I3,'base de clientes'!A:B,2,0)</f>
        <v>EL GRANJERO S.A DE C.V.</v>
      </c>
      <c r="K3" s="1" t="s">
        <v>2</v>
      </c>
      <c r="L3" s="1" t="s">
        <v>2</v>
      </c>
      <c r="M3" s="1" t="s">
        <v>216</v>
      </c>
      <c r="N3" s="5">
        <v>2.2999999999999998</v>
      </c>
      <c r="O3" s="1" t="s">
        <v>2</v>
      </c>
      <c r="P3" s="1" t="s">
        <v>2</v>
      </c>
      <c r="Q3" s="5">
        <f t="shared" ref="Q3:Q63" si="0">+M3+N3</f>
        <v>20</v>
      </c>
      <c r="R3" s="1" t="s">
        <v>0</v>
      </c>
      <c r="T3" s="6">
        <f t="shared" ref="T3:T31" si="1">+ROUND(N3,2)</f>
        <v>2.2999999999999998</v>
      </c>
    </row>
    <row r="4" spans="1:20" x14ac:dyDescent="0.25">
      <c r="A4" s="1" t="s">
        <v>48</v>
      </c>
      <c r="B4" s="8" t="s">
        <v>20</v>
      </c>
      <c r="C4" s="1" t="s">
        <v>0</v>
      </c>
      <c r="D4" s="1" t="s">
        <v>1</v>
      </c>
      <c r="E4" s="1" t="s">
        <v>371</v>
      </c>
      <c r="F4" s="1" t="s">
        <v>21</v>
      </c>
      <c r="G4" s="1" t="s">
        <v>84</v>
      </c>
      <c r="H4" s="1" t="s">
        <v>84</v>
      </c>
      <c r="I4" s="1" t="s">
        <v>217</v>
      </c>
      <c r="J4" s="3" t="str">
        <f>+VLOOKUP(I4,'base de clientes'!A:B,2,0)</f>
        <v>JOSE ANGEL VALENCIA PEREZ</v>
      </c>
      <c r="K4" s="1" t="s">
        <v>2</v>
      </c>
      <c r="L4" s="1" t="s">
        <v>2</v>
      </c>
      <c r="M4" s="1" t="s">
        <v>219</v>
      </c>
      <c r="N4" s="5">
        <v>3.34</v>
      </c>
      <c r="O4" s="1" t="s">
        <v>2</v>
      </c>
      <c r="P4" s="1" t="s">
        <v>2</v>
      </c>
      <c r="Q4" s="5">
        <f t="shared" si="0"/>
        <v>29</v>
      </c>
      <c r="R4" s="1" t="s">
        <v>0</v>
      </c>
      <c r="T4" s="6">
        <f t="shared" si="1"/>
        <v>3.34</v>
      </c>
    </row>
    <row r="5" spans="1:20" x14ac:dyDescent="0.25">
      <c r="A5" s="1" t="s">
        <v>48</v>
      </c>
      <c r="B5" s="8" t="s">
        <v>20</v>
      </c>
      <c r="C5" s="1" t="s">
        <v>0</v>
      </c>
      <c r="D5" s="1" t="s">
        <v>1</v>
      </c>
      <c r="E5" s="1" t="s">
        <v>371</v>
      </c>
      <c r="F5" s="1" t="s">
        <v>21</v>
      </c>
      <c r="G5" s="1" t="s">
        <v>85</v>
      </c>
      <c r="H5" s="1" t="s">
        <v>85</v>
      </c>
      <c r="I5" s="1" t="s">
        <v>220</v>
      </c>
      <c r="J5" s="3" t="str">
        <f>+VLOOKUP(I5,'base de clientes'!A:B,2,0)</f>
        <v>KEVIN ROLANDO SOFOCLES RECINOS</v>
      </c>
      <c r="K5" s="1" t="s">
        <v>2</v>
      </c>
      <c r="L5" s="1" t="s">
        <v>2</v>
      </c>
      <c r="M5" s="1" t="s">
        <v>222</v>
      </c>
      <c r="N5" s="5">
        <v>0.81</v>
      </c>
      <c r="O5" s="1" t="s">
        <v>2</v>
      </c>
      <c r="P5" s="1" t="s">
        <v>2</v>
      </c>
      <c r="Q5" s="5">
        <f t="shared" si="0"/>
        <v>7.01</v>
      </c>
      <c r="R5" s="1" t="s">
        <v>0</v>
      </c>
      <c r="T5" s="6">
        <f t="shared" si="1"/>
        <v>0.81</v>
      </c>
    </row>
    <row r="6" spans="1:20" x14ac:dyDescent="0.25">
      <c r="A6" s="1" t="s">
        <v>48</v>
      </c>
      <c r="B6" s="1" t="s">
        <v>50</v>
      </c>
      <c r="C6" s="1" t="s">
        <v>0</v>
      </c>
      <c r="D6" s="1" t="s">
        <v>1</v>
      </c>
      <c r="E6" s="1" t="s">
        <v>371</v>
      </c>
      <c r="F6" s="1" t="s">
        <v>21</v>
      </c>
      <c r="G6" s="1" t="s">
        <v>86</v>
      </c>
      <c r="H6" s="1" t="s">
        <v>86</v>
      </c>
      <c r="I6" s="1" t="s">
        <v>223</v>
      </c>
      <c r="J6" s="3" t="str">
        <f>+VLOOKUP(I6,'base de clientes'!A:B,2,0)</f>
        <v>CONSTRUCTORA DISA S.A DE C.V.</v>
      </c>
      <c r="K6" s="1" t="s">
        <v>2</v>
      </c>
      <c r="L6" s="1" t="s">
        <v>2</v>
      </c>
      <c r="M6" s="1" t="s">
        <v>225</v>
      </c>
      <c r="N6" s="5">
        <v>7.8</v>
      </c>
      <c r="O6" s="1" t="s">
        <v>2</v>
      </c>
      <c r="P6" s="1" t="s">
        <v>2</v>
      </c>
      <c r="Q6" s="5">
        <f t="shared" si="0"/>
        <v>67.8</v>
      </c>
      <c r="R6" s="1" t="s">
        <v>0</v>
      </c>
      <c r="T6" s="6">
        <f t="shared" si="1"/>
        <v>7.8</v>
      </c>
    </row>
    <row r="7" spans="1:20" x14ac:dyDescent="0.25">
      <c r="A7" s="1" t="s">
        <v>48</v>
      </c>
      <c r="B7" s="1" t="s">
        <v>50</v>
      </c>
      <c r="C7" s="1" t="s">
        <v>0</v>
      </c>
      <c r="D7" s="1" t="s">
        <v>1</v>
      </c>
      <c r="E7" s="1" t="s">
        <v>371</v>
      </c>
      <c r="F7" s="1" t="s">
        <v>21</v>
      </c>
      <c r="G7" s="1" t="s">
        <v>87</v>
      </c>
      <c r="H7" s="1" t="s">
        <v>87</v>
      </c>
      <c r="I7" s="1" t="s">
        <v>223</v>
      </c>
      <c r="J7" s="3" t="str">
        <f>+VLOOKUP(I7,'base de clientes'!A:B,2,0)</f>
        <v>CONSTRUCTORA DISA S.A DE C.V.</v>
      </c>
      <c r="K7" s="1" t="s">
        <v>2</v>
      </c>
      <c r="L7" s="1" t="s">
        <v>2</v>
      </c>
      <c r="M7" s="1" t="s">
        <v>226</v>
      </c>
      <c r="N7" s="5">
        <v>12.35</v>
      </c>
      <c r="O7" s="1" t="s">
        <v>2</v>
      </c>
      <c r="P7" s="1" t="s">
        <v>2</v>
      </c>
      <c r="Q7" s="5">
        <f t="shared" si="0"/>
        <v>107.35</v>
      </c>
      <c r="R7" s="1" t="s">
        <v>0</v>
      </c>
      <c r="T7" s="6">
        <f t="shared" si="1"/>
        <v>12.35</v>
      </c>
    </row>
    <row r="8" spans="1:20" x14ac:dyDescent="0.25">
      <c r="A8" s="1" t="s">
        <v>48</v>
      </c>
      <c r="B8" s="1" t="s">
        <v>50</v>
      </c>
      <c r="C8" s="1" t="s">
        <v>0</v>
      </c>
      <c r="D8" s="1" t="s">
        <v>1</v>
      </c>
      <c r="E8" s="1" t="s">
        <v>371</v>
      </c>
      <c r="F8" s="1" t="s">
        <v>21</v>
      </c>
      <c r="G8" s="1" t="s">
        <v>88</v>
      </c>
      <c r="H8" s="1" t="s">
        <v>88</v>
      </c>
      <c r="I8" s="1" t="s">
        <v>227</v>
      </c>
      <c r="J8" s="3" t="str">
        <f>+VLOOKUP(I8,'base de clientes'!A:B,2,0)</f>
        <v>MIRIAM HARDEE ESCOBAR</v>
      </c>
      <c r="K8" s="1" t="s">
        <v>2</v>
      </c>
      <c r="L8" s="1" t="s">
        <v>2</v>
      </c>
      <c r="M8" s="1" t="s">
        <v>229</v>
      </c>
      <c r="N8" s="5">
        <v>1.56</v>
      </c>
      <c r="O8" s="1" t="s">
        <v>2</v>
      </c>
      <c r="P8" s="1" t="s">
        <v>2</v>
      </c>
      <c r="Q8" s="5">
        <f t="shared" si="0"/>
        <v>13.56</v>
      </c>
      <c r="R8" s="1" t="s">
        <v>0</v>
      </c>
      <c r="T8" s="6">
        <f t="shared" si="1"/>
        <v>1.56</v>
      </c>
    </row>
    <row r="9" spans="1:20" x14ac:dyDescent="0.25">
      <c r="A9" s="1" t="s">
        <v>48</v>
      </c>
      <c r="B9" s="1" t="s">
        <v>50</v>
      </c>
      <c r="C9" s="1" t="s">
        <v>0</v>
      </c>
      <c r="D9" s="1" t="s">
        <v>1</v>
      </c>
      <c r="E9" s="1" t="s">
        <v>371</v>
      </c>
      <c r="F9" s="1" t="s">
        <v>21</v>
      </c>
      <c r="G9" s="1" t="s">
        <v>89</v>
      </c>
      <c r="H9" s="1" t="s">
        <v>89</v>
      </c>
      <c r="I9" s="1" t="s">
        <v>230</v>
      </c>
      <c r="J9" s="3" t="str">
        <f>+VLOOKUP(I9,'base de clientes'!A:B,2,0)</f>
        <v>MOTORES Y VEHICULOS S.A DE C.V.</v>
      </c>
      <c r="K9" s="1" t="s">
        <v>2</v>
      </c>
      <c r="L9" s="1" t="s">
        <v>2</v>
      </c>
      <c r="M9" s="1" t="s">
        <v>232</v>
      </c>
      <c r="N9" s="5">
        <v>2.6</v>
      </c>
      <c r="O9" s="1" t="s">
        <v>2</v>
      </c>
      <c r="P9" s="1" t="s">
        <v>2</v>
      </c>
      <c r="Q9" s="5">
        <f t="shared" si="0"/>
        <v>22.6</v>
      </c>
      <c r="R9" s="1" t="s">
        <v>0</v>
      </c>
      <c r="T9" s="6">
        <f t="shared" si="1"/>
        <v>2.6</v>
      </c>
    </row>
    <row r="10" spans="1:20" x14ac:dyDescent="0.25">
      <c r="A10" s="1" t="s">
        <v>48</v>
      </c>
      <c r="B10" s="1" t="s">
        <v>52</v>
      </c>
      <c r="C10" s="1" t="s">
        <v>0</v>
      </c>
      <c r="D10" s="1" t="s">
        <v>1</v>
      </c>
      <c r="E10" s="1" t="s">
        <v>371</v>
      </c>
      <c r="F10" s="1" t="s">
        <v>21</v>
      </c>
      <c r="G10" s="1" t="s">
        <v>90</v>
      </c>
      <c r="H10" s="1" t="s">
        <v>90</v>
      </c>
      <c r="I10" s="1" t="s">
        <v>233</v>
      </c>
      <c r="J10" s="3" t="str">
        <f>+VLOOKUP(I10,'base de clientes'!A:B,2,0)</f>
        <v>MEGABLOCK S.A DE C.V.</v>
      </c>
      <c r="K10" s="1" t="s">
        <v>2</v>
      </c>
      <c r="L10" s="1" t="s">
        <v>2</v>
      </c>
      <c r="M10" s="1" t="s">
        <v>235</v>
      </c>
      <c r="N10" s="5">
        <v>36.53</v>
      </c>
      <c r="O10" s="1" t="s">
        <v>2</v>
      </c>
      <c r="P10" s="1" t="s">
        <v>2</v>
      </c>
      <c r="Q10" s="5">
        <f t="shared" si="0"/>
        <v>317.52999999999997</v>
      </c>
      <c r="R10" s="1" t="s">
        <v>0</v>
      </c>
      <c r="T10" s="6">
        <f t="shared" si="1"/>
        <v>36.53</v>
      </c>
    </row>
    <row r="11" spans="1:20" x14ac:dyDescent="0.25">
      <c r="A11" s="1" t="s">
        <v>48</v>
      </c>
      <c r="B11" s="1" t="s">
        <v>52</v>
      </c>
      <c r="C11" s="1" t="s">
        <v>0</v>
      </c>
      <c r="D11" s="1" t="s">
        <v>1</v>
      </c>
      <c r="E11" s="1" t="s">
        <v>371</v>
      </c>
      <c r="F11" s="1" t="s">
        <v>21</v>
      </c>
      <c r="G11" s="1" t="s">
        <v>91</v>
      </c>
      <c r="H11" s="1" t="s">
        <v>91</v>
      </c>
      <c r="I11" s="1" t="s">
        <v>283</v>
      </c>
      <c r="J11" s="3" t="str">
        <f>+VLOOKUP(I11,'base de clientes'!A:B,2,0)</f>
        <v>AMERICAN PETROLEUM DE EL SALVADOR</v>
      </c>
      <c r="K11" s="1" t="s">
        <v>2</v>
      </c>
      <c r="L11" s="1" t="s">
        <v>2</v>
      </c>
      <c r="M11" s="1" t="s">
        <v>237</v>
      </c>
      <c r="N11" s="5">
        <v>22.1</v>
      </c>
      <c r="O11" s="1" t="s">
        <v>2</v>
      </c>
      <c r="P11" s="1" t="s">
        <v>2</v>
      </c>
      <c r="Q11" s="5">
        <f t="shared" si="0"/>
        <v>192.1</v>
      </c>
      <c r="R11" s="1" t="s">
        <v>0</v>
      </c>
      <c r="T11" s="6">
        <f t="shared" si="1"/>
        <v>22.1</v>
      </c>
    </row>
    <row r="12" spans="1:20" x14ac:dyDescent="0.25">
      <c r="A12" s="1" t="s">
        <v>48</v>
      </c>
      <c r="B12" s="1" t="s">
        <v>52</v>
      </c>
      <c r="C12" s="1" t="s">
        <v>0</v>
      </c>
      <c r="D12" s="1" t="s">
        <v>1</v>
      </c>
      <c r="E12" s="1" t="s">
        <v>371</v>
      </c>
      <c r="F12" s="1" t="s">
        <v>21</v>
      </c>
      <c r="G12" s="1" t="s">
        <v>92</v>
      </c>
      <c r="H12" s="1" t="s">
        <v>92</v>
      </c>
      <c r="I12" s="1" t="s">
        <v>283</v>
      </c>
      <c r="J12" s="3" t="str">
        <f>+VLOOKUP(I12,'base de clientes'!A:B,2,0)</f>
        <v>AMERICAN PETROLEUM DE EL SALVADOR</v>
      </c>
      <c r="K12" s="1" t="s">
        <v>2</v>
      </c>
      <c r="L12" s="1" t="s">
        <v>2</v>
      </c>
      <c r="M12" s="1" t="s">
        <v>238</v>
      </c>
      <c r="N12" s="5">
        <v>9.1</v>
      </c>
      <c r="O12" s="1" t="s">
        <v>2</v>
      </c>
      <c r="P12" s="1" t="s">
        <v>2</v>
      </c>
      <c r="Q12" s="5">
        <f t="shared" si="0"/>
        <v>79.099999999999994</v>
      </c>
      <c r="R12" s="1" t="s">
        <v>0</v>
      </c>
      <c r="T12" s="6">
        <f t="shared" si="1"/>
        <v>9.1</v>
      </c>
    </row>
    <row r="13" spans="1:20" x14ac:dyDescent="0.25">
      <c r="A13" s="1" t="s">
        <v>48</v>
      </c>
      <c r="B13" s="1" t="s">
        <v>52</v>
      </c>
      <c r="C13" s="1" t="s">
        <v>0</v>
      </c>
      <c r="D13" s="1" t="s">
        <v>1</v>
      </c>
      <c r="E13" s="1" t="s">
        <v>371</v>
      </c>
      <c r="F13" s="1" t="s">
        <v>21</v>
      </c>
      <c r="G13" s="1" t="s">
        <v>93</v>
      </c>
      <c r="H13" s="1" t="s">
        <v>93</v>
      </c>
      <c r="I13" s="1" t="s">
        <v>240</v>
      </c>
      <c r="J13" s="3" t="str">
        <f>+VLOOKUP(I13,'base de clientes'!A:B,2,0)</f>
        <v>LEOS S.A DE C.V.</v>
      </c>
      <c r="K13" s="1" t="s">
        <v>2</v>
      </c>
      <c r="L13" s="1" t="s">
        <v>2</v>
      </c>
      <c r="M13" s="1" t="s">
        <v>229</v>
      </c>
      <c r="N13" s="5">
        <v>1.56</v>
      </c>
      <c r="O13" s="1" t="s">
        <v>2</v>
      </c>
      <c r="P13" s="1" t="s">
        <v>2</v>
      </c>
      <c r="Q13" s="5">
        <f t="shared" si="0"/>
        <v>13.56</v>
      </c>
      <c r="R13" s="1" t="s">
        <v>0</v>
      </c>
      <c r="T13" s="6">
        <f t="shared" si="1"/>
        <v>1.56</v>
      </c>
    </row>
    <row r="14" spans="1:20" x14ac:dyDescent="0.25">
      <c r="A14" s="1" t="s">
        <v>48</v>
      </c>
      <c r="B14" s="1" t="s">
        <v>52</v>
      </c>
      <c r="C14" s="1" t="s">
        <v>0</v>
      </c>
      <c r="D14" s="1" t="s">
        <v>1</v>
      </c>
      <c r="E14" s="1" t="s">
        <v>371</v>
      </c>
      <c r="F14" s="1" t="s">
        <v>21</v>
      </c>
      <c r="G14" s="1" t="s">
        <v>94</v>
      </c>
      <c r="H14" s="1" t="s">
        <v>94</v>
      </c>
      <c r="I14" s="1" t="s">
        <v>240</v>
      </c>
      <c r="J14" s="3" t="str">
        <f>+VLOOKUP(I14,'base de clientes'!A:B,2,0)</f>
        <v>LEOS S.A DE C.V.</v>
      </c>
      <c r="K14" s="1" t="s">
        <v>2</v>
      </c>
      <c r="L14" s="1" t="s">
        <v>2</v>
      </c>
      <c r="M14" s="1" t="s">
        <v>229</v>
      </c>
      <c r="N14" s="5">
        <v>1.56</v>
      </c>
      <c r="O14" s="1" t="s">
        <v>2</v>
      </c>
      <c r="P14" s="1" t="s">
        <v>2</v>
      </c>
      <c r="Q14" s="5">
        <f t="shared" si="0"/>
        <v>13.56</v>
      </c>
      <c r="R14" s="1" t="s">
        <v>0</v>
      </c>
      <c r="T14" s="6">
        <f t="shared" si="1"/>
        <v>1.56</v>
      </c>
    </row>
    <row r="15" spans="1:20" x14ac:dyDescent="0.25">
      <c r="A15" s="1" t="s">
        <v>48</v>
      </c>
      <c r="B15" s="1" t="s">
        <v>52</v>
      </c>
      <c r="C15" s="1" t="s">
        <v>0</v>
      </c>
      <c r="D15" s="1" t="s">
        <v>1</v>
      </c>
      <c r="E15" s="1" t="s">
        <v>371</v>
      </c>
      <c r="F15" s="1" t="s">
        <v>21</v>
      </c>
      <c r="G15" s="1" t="s">
        <v>95</v>
      </c>
      <c r="H15" s="1" t="s">
        <v>95</v>
      </c>
      <c r="I15" s="1" t="s">
        <v>241</v>
      </c>
      <c r="J15" s="3" t="str">
        <f>+VLOOKUP(I15,'base de clientes'!A:B,2,0)</f>
        <v>SYMTEK S.A DE C.V.</v>
      </c>
      <c r="K15" s="1" t="s">
        <v>2</v>
      </c>
      <c r="L15" s="1" t="s">
        <v>2</v>
      </c>
      <c r="M15" s="1" t="s">
        <v>243</v>
      </c>
      <c r="N15" s="5">
        <v>1.41</v>
      </c>
      <c r="O15" s="1" t="s">
        <v>2</v>
      </c>
      <c r="P15" s="1" t="s">
        <v>2</v>
      </c>
      <c r="Q15" s="5">
        <f t="shared" si="0"/>
        <v>12.25</v>
      </c>
      <c r="R15" s="1" t="s">
        <v>0</v>
      </c>
      <c r="T15" s="6">
        <f t="shared" si="1"/>
        <v>1.41</v>
      </c>
    </row>
    <row r="16" spans="1:20" x14ac:dyDescent="0.25">
      <c r="A16" s="1" t="s">
        <v>48</v>
      </c>
      <c r="B16" s="1" t="s">
        <v>52</v>
      </c>
      <c r="C16" s="1" t="s">
        <v>0</v>
      </c>
      <c r="D16" s="1" t="s">
        <v>1</v>
      </c>
      <c r="E16" s="1" t="s">
        <v>371</v>
      </c>
      <c r="F16" s="1" t="s">
        <v>21</v>
      </c>
      <c r="G16" s="1" t="s">
        <v>96</v>
      </c>
      <c r="H16" s="1" t="s">
        <v>96</v>
      </c>
      <c r="I16" s="1" t="s">
        <v>244</v>
      </c>
      <c r="J16" s="3" t="str">
        <f>+VLOOKUP(I16,'base de clientes'!A:B,2,0)</f>
        <v>ROBERTO ELIAS RODRIGUEZ</v>
      </c>
      <c r="K16" s="1" t="s">
        <v>2</v>
      </c>
      <c r="L16" s="1" t="s">
        <v>2</v>
      </c>
      <c r="M16" s="1" t="s">
        <v>246</v>
      </c>
      <c r="N16" s="5">
        <v>3.14</v>
      </c>
      <c r="O16" s="1" t="s">
        <v>2</v>
      </c>
      <c r="P16" s="1" t="s">
        <v>2</v>
      </c>
      <c r="Q16" s="5">
        <f t="shared" si="0"/>
        <v>27.26</v>
      </c>
      <c r="R16" s="1" t="s">
        <v>0</v>
      </c>
      <c r="T16" s="6">
        <f t="shared" si="1"/>
        <v>3.14</v>
      </c>
    </row>
    <row r="17" spans="1:20" x14ac:dyDescent="0.25">
      <c r="A17" s="1" t="s">
        <v>48</v>
      </c>
      <c r="B17" s="1" t="s">
        <v>52</v>
      </c>
      <c r="C17" s="1" t="s">
        <v>0</v>
      </c>
      <c r="D17" s="1" t="s">
        <v>1</v>
      </c>
      <c r="E17" s="1" t="s">
        <v>371</v>
      </c>
      <c r="F17" s="1" t="s">
        <v>21</v>
      </c>
      <c r="G17" s="1" t="s">
        <v>97</v>
      </c>
      <c r="H17" s="1" t="s">
        <v>97</v>
      </c>
      <c r="I17" s="1" t="s">
        <v>223</v>
      </c>
      <c r="J17" s="3" t="str">
        <f>+VLOOKUP(I17,'base de clientes'!A:B,2,0)</f>
        <v>CONSTRUCTORA DISA S.A DE C.V.</v>
      </c>
      <c r="K17" s="1" t="s">
        <v>2</v>
      </c>
      <c r="L17" s="1" t="s">
        <v>2</v>
      </c>
      <c r="M17" s="1" t="s">
        <v>232</v>
      </c>
      <c r="N17" s="5">
        <v>2.6</v>
      </c>
      <c r="O17" s="1" t="s">
        <v>2</v>
      </c>
      <c r="P17" s="1" t="s">
        <v>2</v>
      </c>
      <c r="Q17" s="5">
        <f t="shared" si="0"/>
        <v>22.6</v>
      </c>
      <c r="R17" s="1" t="s">
        <v>0</v>
      </c>
      <c r="T17" s="6">
        <f t="shared" si="1"/>
        <v>2.6</v>
      </c>
    </row>
    <row r="18" spans="1:20" x14ac:dyDescent="0.25">
      <c r="A18" s="1" t="s">
        <v>48</v>
      </c>
      <c r="B18" s="1" t="s">
        <v>53</v>
      </c>
      <c r="C18" s="1" t="s">
        <v>0</v>
      </c>
      <c r="D18" s="1" t="s">
        <v>1</v>
      </c>
      <c r="E18" s="1" t="s">
        <v>371</v>
      </c>
      <c r="F18" s="1" t="s">
        <v>21</v>
      </c>
      <c r="G18" s="1" t="s">
        <v>98</v>
      </c>
      <c r="H18" s="1" t="s">
        <v>98</v>
      </c>
      <c r="I18" s="1" t="s">
        <v>233</v>
      </c>
      <c r="J18" s="3" t="str">
        <f>+VLOOKUP(I18,'base de clientes'!A:B,2,0)</f>
        <v>MEGABLOCK S.A DE C.V.</v>
      </c>
      <c r="K18" s="1" t="s">
        <v>2</v>
      </c>
      <c r="L18" s="1" t="s">
        <v>2</v>
      </c>
      <c r="M18" s="1" t="s">
        <v>247</v>
      </c>
      <c r="N18" s="5">
        <v>8.58</v>
      </c>
      <c r="O18" s="1" t="s">
        <v>2</v>
      </c>
      <c r="P18" s="1" t="s">
        <v>2</v>
      </c>
      <c r="Q18" s="5">
        <f t="shared" si="0"/>
        <v>74.58</v>
      </c>
      <c r="R18" s="1" t="s">
        <v>0</v>
      </c>
      <c r="T18" s="6">
        <f t="shared" si="1"/>
        <v>8.58</v>
      </c>
    </row>
    <row r="19" spans="1:20" x14ac:dyDescent="0.25">
      <c r="A19" s="1" t="s">
        <v>48</v>
      </c>
      <c r="B19" s="1" t="s">
        <v>53</v>
      </c>
      <c r="C19" s="1" t="s">
        <v>0</v>
      </c>
      <c r="D19" s="1" t="s">
        <v>1</v>
      </c>
      <c r="E19" s="1" t="s">
        <v>371</v>
      </c>
      <c r="F19" s="1" t="s">
        <v>21</v>
      </c>
      <c r="G19" s="1" t="s">
        <v>99</v>
      </c>
      <c r="H19" s="1" t="s">
        <v>99</v>
      </c>
      <c r="I19" s="1" t="s">
        <v>248</v>
      </c>
      <c r="J19" s="3" t="str">
        <f>+VLOOKUP(I19,'base de clientes'!A:B,2,0)</f>
        <v>COOP DE CAFETALEROS SIGLO XXI</v>
      </c>
      <c r="K19" s="1" t="s">
        <v>2</v>
      </c>
      <c r="L19" s="1" t="s">
        <v>2</v>
      </c>
      <c r="M19" s="1" t="s">
        <v>250</v>
      </c>
      <c r="N19" s="5">
        <v>42.38</v>
      </c>
      <c r="O19" s="1" t="s">
        <v>2</v>
      </c>
      <c r="P19" s="1" t="s">
        <v>2</v>
      </c>
      <c r="Q19" s="5">
        <f t="shared" si="0"/>
        <v>368.38</v>
      </c>
      <c r="R19" s="1" t="s">
        <v>0</v>
      </c>
      <c r="T19" s="6">
        <f t="shared" si="1"/>
        <v>42.38</v>
      </c>
    </row>
    <row r="20" spans="1:20" x14ac:dyDescent="0.25">
      <c r="A20" s="1" t="s">
        <v>48</v>
      </c>
      <c r="B20" s="1" t="s">
        <v>53</v>
      </c>
      <c r="C20" s="1" t="s">
        <v>0</v>
      </c>
      <c r="D20" s="1" t="s">
        <v>1</v>
      </c>
      <c r="E20" s="1" t="s">
        <v>371</v>
      </c>
      <c r="F20" s="1" t="s">
        <v>21</v>
      </c>
      <c r="G20" s="1" t="s">
        <v>100</v>
      </c>
      <c r="H20" s="1" t="s">
        <v>100</v>
      </c>
      <c r="I20" s="7" t="s">
        <v>248</v>
      </c>
      <c r="J20" s="3" t="str">
        <f>+VLOOKUP(I20,'base de clientes'!A:B,2,0)</f>
        <v>COOP DE CAFETALEROS SIGLO XXI</v>
      </c>
      <c r="K20" s="1" t="s">
        <v>2</v>
      </c>
      <c r="L20" s="1" t="s">
        <v>2</v>
      </c>
      <c r="M20" s="1" t="s">
        <v>251</v>
      </c>
      <c r="N20" s="5">
        <v>0.4</v>
      </c>
      <c r="O20" s="1" t="s">
        <v>2</v>
      </c>
      <c r="P20" s="1" t="s">
        <v>2</v>
      </c>
      <c r="Q20" s="5">
        <f t="shared" si="0"/>
        <v>3.5</v>
      </c>
      <c r="R20" s="1" t="s">
        <v>0</v>
      </c>
      <c r="T20" s="6">
        <f t="shared" si="1"/>
        <v>0.4</v>
      </c>
    </row>
    <row r="21" spans="1:20" x14ac:dyDescent="0.25">
      <c r="A21" s="1" t="s">
        <v>48</v>
      </c>
      <c r="B21" s="1" t="s">
        <v>53</v>
      </c>
      <c r="C21" s="1" t="s">
        <v>0</v>
      </c>
      <c r="D21" s="1" t="s">
        <v>1</v>
      </c>
      <c r="E21" s="1" t="s">
        <v>371</v>
      </c>
      <c r="F21" s="1" t="s">
        <v>21</v>
      </c>
      <c r="G21" s="1" t="s">
        <v>101</v>
      </c>
      <c r="H21" s="1" t="s">
        <v>101</v>
      </c>
      <c r="I21" s="7" t="s">
        <v>233</v>
      </c>
      <c r="J21" s="3" t="str">
        <f>+VLOOKUP(I21,'base de clientes'!A:B,2,0)</f>
        <v>MEGABLOCK S.A DE C.V.</v>
      </c>
      <c r="K21" s="1" t="s">
        <v>2</v>
      </c>
      <c r="L21" s="1" t="s">
        <v>2</v>
      </c>
      <c r="M21" s="1" t="s">
        <v>252</v>
      </c>
      <c r="N21" s="5">
        <v>69.81</v>
      </c>
      <c r="O21" s="1" t="s">
        <v>2</v>
      </c>
      <c r="P21" s="1" t="s">
        <v>2</v>
      </c>
      <c r="Q21" s="5">
        <f t="shared" si="0"/>
        <v>606.79999999999995</v>
      </c>
      <c r="R21" s="1" t="s">
        <v>0</v>
      </c>
      <c r="T21" s="6">
        <f t="shared" si="1"/>
        <v>69.81</v>
      </c>
    </row>
    <row r="22" spans="1:20" x14ac:dyDescent="0.25">
      <c r="A22" s="1" t="s">
        <v>48</v>
      </c>
      <c r="B22" s="1" t="s">
        <v>253</v>
      </c>
      <c r="C22" s="1" t="s">
        <v>0</v>
      </c>
      <c r="D22" s="1" t="s">
        <v>1</v>
      </c>
      <c r="E22" s="1" t="s">
        <v>371</v>
      </c>
      <c r="F22" s="1" t="s">
        <v>21</v>
      </c>
      <c r="G22" s="1" t="s">
        <v>102</v>
      </c>
      <c r="H22" s="1" t="s">
        <v>102</v>
      </c>
      <c r="I22" s="1" t="s">
        <v>254</v>
      </c>
      <c r="J22" s="3" t="str">
        <f>+VLOOKUP(I22,'base de clientes'!A:B,2,0)</f>
        <v>PRODUCTOS DE BIOMASA S.A DE C.V.</v>
      </c>
      <c r="K22" s="1" t="s">
        <v>2</v>
      </c>
      <c r="L22" s="1" t="s">
        <v>2</v>
      </c>
      <c r="M22" s="1" t="s">
        <v>256</v>
      </c>
      <c r="N22" s="5">
        <v>4.68</v>
      </c>
      <c r="O22" s="1" t="s">
        <v>2</v>
      </c>
      <c r="P22" s="1" t="s">
        <v>2</v>
      </c>
      <c r="Q22" s="5">
        <f t="shared" si="0"/>
        <v>40.68</v>
      </c>
      <c r="R22" s="1" t="s">
        <v>0</v>
      </c>
      <c r="T22" s="6">
        <f t="shared" si="1"/>
        <v>4.68</v>
      </c>
    </row>
    <row r="23" spans="1:20" x14ac:dyDescent="0.25">
      <c r="A23" s="1" t="s">
        <v>48</v>
      </c>
      <c r="B23" s="1" t="s">
        <v>253</v>
      </c>
      <c r="C23" s="1" t="s">
        <v>0</v>
      </c>
      <c r="D23" s="1" t="s">
        <v>1</v>
      </c>
      <c r="E23" s="1" t="s">
        <v>371</v>
      </c>
      <c r="F23" s="1" t="s">
        <v>21</v>
      </c>
      <c r="G23" s="1" t="s">
        <v>103</v>
      </c>
      <c r="H23" s="1" t="s">
        <v>103</v>
      </c>
      <c r="I23" s="7" t="s">
        <v>254</v>
      </c>
      <c r="J23" s="3" t="str">
        <f>+VLOOKUP(I23,'base de clientes'!A:B,2,0)</f>
        <v>PRODUCTOS DE BIOMASA S.A DE C.V.</v>
      </c>
      <c r="K23" s="1" t="s">
        <v>2</v>
      </c>
      <c r="L23" s="1" t="s">
        <v>2</v>
      </c>
      <c r="M23" s="1" t="s">
        <v>257</v>
      </c>
      <c r="N23" s="5">
        <v>15.67</v>
      </c>
      <c r="O23" s="1" t="s">
        <v>2</v>
      </c>
      <c r="P23" s="1" t="s">
        <v>2</v>
      </c>
      <c r="Q23" s="5">
        <f t="shared" si="0"/>
        <v>136.16999999999999</v>
      </c>
      <c r="R23" s="1" t="s">
        <v>0</v>
      </c>
      <c r="T23" s="6">
        <f t="shared" si="1"/>
        <v>15.67</v>
      </c>
    </row>
    <row r="24" spans="1:20" x14ac:dyDescent="0.25">
      <c r="A24" s="1" t="s">
        <v>48</v>
      </c>
      <c r="B24" s="1" t="s">
        <v>253</v>
      </c>
      <c r="C24" s="1" t="s">
        <v>0</v>
      </c>
      <c r="D24" s="1" t="s">
        <v>1</v>
      </c>
      <c r="E24" s="1" t="s">
        <v>371</v>
      </c>
      <c r="F24" s="1" t="s">
        <v>21</v>
      </c>
      <c r="G24" s="1" t="s">
        <v>104</v>
      </c>
      <c r="H24" s="1" t="s">
        <v>104</v>
      </c>
      <c r="I24" s="1" t="s">
        <v>258</v>
      </c>
      <c r="J24" s="3" t="str">
        <f>+VLOOKUP(I24,'base de clientes'!A:B,2,0)</f>
        <v>GASPRO DE EL SALVADOR S.A DE C.V.</v>
      </c>
      <c r="K24" s="1" t="s">
        <v>2</v>
      </c>
      <c r="L24" s="1" t="s">
        <v>2</v>
      </c>
      <c r="M24" s="1" t="s">
        <v>260</v>
      </c>
      <c r="N24" s="5">
        <v>1.3</v>
      </c>
      <c r="O24" s="1" t="s">
        <v>2</v>
      </c>
      <c r="P24" s="1" t="s">
        <v>2</v>
      </c>
      <c r="Q24" s="5">
        <f t="shared" si="0"/>
        <v>11.3</v>
      </c>
      <c r="R24" s="1" t="s">
        <v>0</v>
      </c>
      <c r="T24" s="6">
        <f t="shared" si="1"/>
        <v>1.3</v>
      </c>
    </row>
    <row r="25" spans="1:20" x14ac:dyDescent="0.25">
      <c r="A25" s="1" t="s">
        <v>48</v>
      </c>
      <c r="B25" s="1" t="s">
        <v>253</v>
      </c>
      <c r="C25" s="1" t="s">
        <v>0</v>
      </c>
      <c r="D25" s="1" t="s">
        <v>1</v>
      </c>
      <c r="E25" s="1" t="s">
        <v>371</v>
      </c>
      <c r="F25" s="1" t="s">
        <v>21</v>
      </c>
      <c r="G25" s="1" t="s">
        <v>105</v>
      </c>
      <c r="H25" s="1" t="s">
        <v>105</v>
      </c>
      <c r="I25" s="1" t="s">
        <v>261</v>
      </c>
      <c r="J25" s="3" t="str">
        <f>+VLOOKUP(I25,'base de clientes'!A:B,2,0)</f>
        <v>ERICK ARMANDO BARAHONA</v>
      </c>
      <c r="K25" s="1" t="s">
        <v>2</v>
      </c>
      <c r="L25" s="1" t="s">
        <v>2</v>
      </c>
      <c r="M25" s="1" t="s">
        <v>232</v>
      </c>
      <c r="N25" s="5">
        <v>2.6</v>
      </c>
      <c r="O25" s="1" t="s">
        <v>2</v>
      </c>
      <c r="P25" s="1" t="s">
        <v>2</v>
      </c>
      <c r="Q25" s="5">
        <f t="shared" si="0"/>
        <v>22.6</v>
      </c>
      <c r="R25" s="1" t="s">
        <v>0</v>
      </c>
      <c r="T25" s="6">
        <f t="shared" si="1"/>
        <v>2.6</v>
      </c>
    </row>
    <row r="26" spans="1:20" x14ac:dyDescent="0.25">
      <c r="A26" s="1" t="s">
        <v>48</v>
      </c>
      <c r="B26" s="1" t="s">
        <v>64</v>
      </c>
      <c r="C26" s="1" t="s">
        <v>0</v>
      </c>
      <c r="D26" s="1" t="s">
        <v>1</v>
      </c>
      <c r="E26" s="1" t="s">
        <v>371</v>
      </c>
      <c r="F26" s="1" t="s">
        <v>21</v>
      </c>
      <c r="G26" s="1" t="s">
        <v>106</v>
      </c>
      <c r="H26" s="1" t="s">
        <v>106</v>
      </c>
      <c r="I26" s="1" t="s">
        <v>272</v>
      </c>
      <c r="J26" s="3" t="str">
        <f>+VLOOKUP(I26,'base de clientes'!A:B,2,0)</f>
        <v>ACNEPRO S.A DE C.V.</v>
      </c>
      <c r="K26" s="1" t="s">
        <v>2</v>
      </c>
      <c r="L26" s="1" t="s">
        <v>2</v>
      </c>
      <c r="M26" s="1" t="s">
        <v>263</v>
      </c>
      <c r="N26" s="5">
        <v>6.5</v>
      </c>
      <c r="O26" s="1" t="s">
        <v>2</v>
      </c>
      <c r="P26" s="1" t="s">
        <v>2</v>
      </c>
      <c r="Q26" s="5">
        <f t="shared" si="0"/>
        <v>56.5</v>
      </c>
      <c r="R26" s="1" t="s">
        <v>0</v>
      </c>
      <c r="T26" s="6">
        <f t="shared" si="1"/>
        <v>6.5</v>
      </c>
    </row>
    <row r="27" spans="1:20" x14ac:dyDescent="0.25">
      <c r="A27" s="1" t="s">
        <v>48</v>
      </c>
      <c r="B27" s="1" t="s">
        <v>64</v>
      </c>
      <c r="C27" s="1" t="s">
        <v>0</v>
      </c>
      <c r="D27" s="1" t="s">
        <v>1</v>
      </c>
      <c r="E27" s="1" t="s">
        <v>371</v>
      </c>
      <c r="F27" s="1" t="s">
        <v>21</v>
      </c>
      <c r="G27" s="1" t="s">
        <v>107</v>
      </c>
      <c r="H27" s="1" t="s">
        <v>107</v>
      </c>
      <c r="I27" s="1" t="s">
        <v>264</v>
      </c>
      <c r="J27" s="3" t="str">
        <f>+VLOOKUP(I27,'base de clientes'!A:B,2,0)</f>
        <v>SARAN S.A DE C.V.</v>
      </c>
      <c r="K27" s="1" t="s">
        <v>2</v>
      </c>
      <c r="L27" s="1" t="s">
        <v>2</v>
      </c>
      <c r="M27" s="1" t="s">
        <v>232</v>
      </c>
      <c r="N27" s="5">
        <v>2.6</v>
      </c>
      <c r="O27" s="1" t="s">
        <v>2</v>
      </c>
      <c r="P27" s="1" t="s">
        <v>2</v>
      </c>
      <c r="Q27" s="5">
        <f t="shared" si="0"/>
        <v>22.6</v>
      </c>
      <c r="R27" s="1" t="s">
        <v>0</v>
      </c>
      <c r="T27" s="6">
        <f t="shared" si="1"/>
        <v>2.6</v>
      </c>
    </row>
    <row r="28" spans="1:20" x14ac:dyDescent="0.25">
      <c r="A28" s="1" t="s">
        <v>48</v>
      </c>
      <c r="B28" s="1" t="s">
        <v>64</v>
      </c>
      <c r="C28" s="1" t="s">
        <v>0</v>
      </c>
      <c r="D28" s="1" t="s">
        <v>1</v>
      </c>
      <c r="E28" s="1" t="s">
        <v>371</v>
      </c>
      <c r="F28" s="1" t="s">
        <v>21</v>
      </c>
      <c r="G28" s="1" t="s">
        <v>108</v>
      </c>
      <c r="H28" s="1" t="s">
        <v>108</v>
      </c>
      <c r="I28" s="1" t="s">
        <v>266</v>
      </c>
      <c r="J28" s="3" t="str">
        <f>+VLOOKUP(I28,'base de clientes'!A:B,2,0)</f>
        <v>MANUEL DE JESUS AGUIRRE ACOSTA</v>
      </c>
      <c r="K28" s="1" t="s">
        <v>2</v>
      </c>
      <c r="L28" s="1" t="s">
        <v>2</v>
      </c>
      <c r="M28" s="1" t="s">
        <v>268</v>
      </c>
      <c r="N28" s="5">
        <v>3.6</v>
      </c>
      <c r="O28" s="1" t="s">
        <v>2</v>
      </c>
      <c r="P28" s="1" t="s">
        <v>2</v>
      </c>
      <c r="Q28" s="5">
        <f t="shared" si="0"/>
        <v>31.26</v>
      </c>
      <c r="R28" s="1" t="s">
        <v>0</v>
      </c>
      <c r="T28" s="6">
        <f t="shared" si="1"/>
        <v>3.6</v>
      </c>
    </row>
    <row r="29" spans="1:20" x14ac:dyDescent="0.25">
      <c r="A29" s="1" t="s">
        <v>48</v>
      </c>
      <c r="B29" s="1" t="s">
        <v>64</v>
      </c>
      <c r="C29" s="1" t="s">
        <v>0</v>
      </c>
      <c r="D29" s="1" t="s">
        <v>1</v>
      </c>
      <c r="E29" s="1" t="s">
        <v>371</v>
      </c>
      <c r="F29" s="1" t="s">
        <v>21</v>
      </c>
      <c r="G29" s="1" t="s">
        <v>109</v>
      </c>
      <c r="H29" s="1" t="s">
        <v>109</v>
      </c>
      <c r="I29" s="1" t="s">
        <v>269</v>
      </c>
      <c r="J29" s="3" t="str">
        <f>+VLOOKUP(I29,'base de clientes'!A:B,2,0)</f>
        <v>CORPORIN S.A DE C.V.</v>
      </c>
      <c r="K29" s="1" t="s">
        <v>2</v>
      </c>
      <c r="L29" s="1" t="s">
        <v>2</v>
      </c>
      <c r="M29" s="1" t="s">
        <v>271</v>
      </c>
      <c r="N29" s="5">
        <v>16.25</v>
      </c>
      <c r="O29" s="1" t="s">
        <v>2</v>
      </c>
      <c r="P29" s="1" t="s">
        <v>2</v>
      </c>
      <c r="Q29" s="5">
        <f t="shared" si="0"/>
        <v>141.25</v>
      </c>
      <c r="R29" s="1" t="s">
        <v>0</v>
      </c>
      <c r="T29" s="6">
        <f t="shared" si="1"/>
        <v>16.25</v>
      </c>
    </row>
    <row r="30" spans="1:20" x14ac:dyDescent="0.25">
      <c r="A30" s="1" t="s">
        <v>48</v>
      </c>
      <c r="B30" s="1" t="s">
        <v>64</v>
      </c>
      <c r="C30" s="1" t="s">
        <v>0</v>
      </c>
      <c r="D30" s="1" t="s">
        <v>1</v>
      </c>
      <c r="E30" s="1" t="s">
        <v>371</v>
      </c>
      <c r="F30" s="1" t="s">
        <v>21</v>
      </c>
      <c r="G30" s="1" t="s">
        <v>110</v>
      </c>
      <c r="H30" s="1" t="s">
        <v>110</v>
      </c>
      <c r="I30" s="1" t="s">
        <v>272</v>
      </c>
      <c r="J30" s="3" t="str">
        <f>+VLOOKUP(I30,'base de clientes'!A:B,2,0)</f>
        <v>ACNEPRO S.A DE C.V.</v>
      </c>
      <c r="K30" s="1" t="s">
        <v>2</v>
      </c>
      <c r="L30" s="1" t="s">
        <v>2</v>
      </c>
      <c r="M30" s="1" t="s">
        <v>274</v>
      </c>
      <c r="N30" s="5">
        <v>7.28</v>
      </c>
      <c r="O30" s="1" t="s">
        <v>2</v>
      </c>
      <c r="P30" s="1" t="s">
        <v>2</v>
      </c>
      <c r="Q30" s="5">
        <f t="shared" si="0"/>
        <v>63.28</v>
      </c>
      <c r="R30" s="1" t="s">
        <v>0</v>
      </c>
      <c r="T30" s="6">
        <f t="shared" si="1"/>
        <v>7.28</v>
      </c>
    </row>
    <row r="31" spans="1:20" x14ac:dyDescent="0.25">
      <c r="A31" s="1" t="s">
        <v>48</v>
      </c>
      <c r="B31" s="1" t="s">
        <v>64</v>
      </c>
      <c r="C31" s="1" t="s">
        <v>0</v>
      </c>
      <c r="D31" s="1" t="s">
        <v>1</v>
      </c>
      <c r="E31" s="1" t="s">
        <v>371</v>
      </c>
      <c r="F31" s="1" t="s">
        <v>21</v>
      </c>
      <c r="G31" s="1" t="s">
        <v>111</v>
      </c>
      <c r="H31" s="1" t="s">
        <v>111</v>
      </c>
      <c r="I31" s="1" t="s">
        <v>80</v>
      </c>
      <c r="J31" s="3" t="str">
        <f>+VLOOKUP(I31,'base de clientes'!A:B,2,0)</f>
        <v>EL GRANJERO S.A DE C.V.</v>
      </c>
      <c r="K31" s="1" t="s">
        <v>2</v>
      </c>
      <c r="L31" s="1" t="s">
        <v>2</v>
      </c>
      <c r="M31" s="1" t="s">
        <v>49</v>
      </c>
      <c r="N31" s="5">
        <v>39</v>
      </c>
      <c r="O31" s="1" t="s">
        <v>2</v>
      </c>
      <c r="P31" s="1" t="s">
        <v>2</v>
      </c>
      <c r="Q31" s="5">
        <f t="shared" si="0"/>
        <v>339</v>
      </c>
      <c r="R31" s="1" t="s">
        <v>0</v>
      </c>
      <c r="T31" s="6">
        <f t="shared" si="1"/>
        <v>39</v>
      </c>
    </row>
    <row r="32" spans="1:20" x14ac:dyDescent="0.25">
      <c r="A32" s="1" t="s">
        <v>48</v>
      </c>
      <c r="B32" s="1" t="s">
        <v>64</v>
      </c>
      <c r="C32" s="1" t="s">
        <v>0</v>
      </c>
      <c r="D32" s="1" t="s">
        <v>1</v>
      </c>
      <c r="E32" s="1" t="s">
        <v>371</v>
      </c>
      <c r="F32" s="1" t="s">
        <v>21</v>
      </c>
      <c r="G32" s="1" t="s">
        <v>112</v>
      </c>
      <c r="H32" s="1" t="s">
        <v>112</v>
      </c>
      <c r="I32" s="1" t="s">
        <v>80</v>
      </c>
      <c r="J32" s="3" t="str">
        <f>+VLOOKUP(I32,'base de clientes'!A:B,2,0)</f>
        <v>EL GRANJERO S.A DE C.V.</v>
      </c>
      <c r="K32" s="1" t="s">
        <v>2</v>
      </c>
      <c r="L32" s="1" t="s">
        <v>2</v>
      </c>
      <c r="M32" s="1" t="s">
        <v>275</v>
      </c>
      <c r="N32" s="5">
        <v>36.4</v>
      </c>
      <c r="O32" s="1" t="s">
        <v>2</v>
      </c>
      <c r="P32" s="1" t="s">
        <v>2</v>
      </c>
      <c r="Q32" s="5">
        <f t="shared" si="0"/>
        <v>316.39999999999998</v>
      </c>
      <c r="R32" s="1" t="s">
        <v>0</v>
      </c>
      <c r="T32" s="6">
        <f t="shared" ref="T32:T95" si="2">+ROUND(N32,2)</f>
        <v>36.4</v>
      </c>
    </row>
    <row r="33" spans="1:20" x14ac:dyDescent="0.25">
      <c r="A33" s="1" t="s">
        <v>48</v>
      </c>
      <c r="B33" s="1" t="s">
        <v>64</v>
      </c>
      <c r="C33" s="1" t="s">
        <v>0</v>
      </c>
      <c r="D33" s="1" t="s">
        <v>1</v>
      </c>
      <c r="E33" s="1" t="s">
        <v>371</v>
      </c>
      <c r="F33" s="1" t="s">
        <v>21</v>
      </c>
      <c r="G33" s="1" t="s">
        <v>113</v>
      </c>
      <c r="H33" s="1" t="s">
        <v>113</v>
      </c>
      <c r="I33" s="1" t="s">
        <v>80</v>
      </c>
      <c r="J33" s="3" t="str">
        <f>+VLOOKUP(I33,'base de clientes'!A:B,2,0)</f>
        <v>EL GRANJERO S.A DE C.V.</v>
      </c>
      <c r="K33" s="1" t="s">
        <v>2</v>
      </c>
      <c r="L33" s="1" t="s">
        <v>2</v>
      </c>
      <c r="M33" s="1" t="s">
        <v>276</v>
      </c>
      <c r="N33" s="5">
        <v>54.6</v>
      </c>
      <c r="O33" s="1" t="s">
        <v>2</v>
      </c>
      <c r="P33" s="1" t="s">
        <v>2</v>
      </c>
      <c r="Q33" s="5">
        <f t="shared" si="0"/>
        <v>474.6</v>
      </c>
      <c r="R33" s="1" t="s">
        <v>0</v>
      </c>
      <c r="T33" s="6">
        <f t="shared" si="2"/>
        <v>54.6</v>
      </c>
    </row>
    <row r="34" spans="1:20" x14ac:dyDescent="0.25">
      <c r="A34" s="1" t="s">
        <v>48</v>
      </c>
      <c r="B34" s="1" t="s">
        <v>64</v>
      </c>
      <c r="C34" s="1" t="s">
        <v>0</v>
      </c>
      <c r="D34" s="1" t="s">
        <v>1</v>
      </c>
      <c r="E34" s="1" t="s">
        <v>371</v>
      </c>
      <c r="F34" s="1" t="s">
        <v>21</v>
      </c>
      <c r="G34" s="1" t="s">
        <v>114</v>
      </c>
      <c r="H34" s="1" t="s">
        <v>114</v>
      </c>
      <c r="I34" s="1" t="s">
        <v>277</v>
      </c>
      <c r="J34" s="3" t="str">
        <f>+VLOOKUP(I34,'base de clientes'!A:B,2,0)</f>
        <v>MCCORMICK TRACTORES DE CENTROAMERICA</v>
      </c>
      <c r="K34" s="1" t="s">
        <v>2</v>
      </c>
      <c r="L34" s="1" t="s">
        <v>2</v>
      </c>
      <c r="M34" s="1" t="s">
        <v>260</v>
      </c>
      <c r="N34" s="5">
        <v>1.3</v>
      </c>
      <c r="O34" s="1" t="s">
        <v>2</v>
      </c>
      <c r="P34" s="1" t="s">
        <v>2</v>
      </c>
      <c r="Q34" s="5">
        <f t="shared" si="0"/>
        <v>11.3</v>
      </c>
      <c r="R34" s="1" t="s">
        <v>0</v>
      </c>
      <c r="T34" s="6">
        <f t="shared" si="2"/>
        <v>1.3</v>
      </c>
    </row>
    <row r="35" spans="1:20" x14ac:dyDescent="0.25">
      <c r="A35" s="1" t="s">
        <v>48</v>
      </c>
      <c r="B35" s="1" t="s">
        <v>64</v>
      </c>
      <c r="C35" s="1" t="s">
        <v>0</v>
      </c>
      <c r="D35" s="1" t="s">
        <v>1</v>
      </c>
      <c r="E35" s="1" t="s">
        <v>371</v>
      </c>
      <c r="F35" s="1" t="s">
        <v>21</v>
      </c>
      <c r="G35" s="1" t="s">
        <v>115</v>
      </c>
      <c r="H35" s="1" t="s">
        <v>115</v>
      </c>
      <c r="I35" s="1" t="s">
        <v>269</v>
      </c>
      <c r="J35" s="3" t="str">
        <f>+VLOOKUP(I35,'base de clientes'!A:B,2,0)</f>
        <v>CORPORIN S.A DE C.V.</v>
      </c>
      <c r="K35" s="1" t="s">
        <v>2</v>
      </c>
      <c r="L35" s="1" t="s">
        <v>2</v>
      </c>
      <c r="M35" s="1" t="s">
        <v>263</v>
      </c>
      <c r="N35" s="5">
        <v>6.5</v>
      </c>
      <c r="O35" s="1" t="s">
        <v>2</v>
      </c>
      <c r="P35" s="1" t="s">
        <v>2</v>
      </c>
      <c r="Q35" s="5">
        <f t="shared" si="0"/>
        <v>56.5</v>
      </c>
      <c r="R35" s="1" t="s">
        <v>0</v>
      </c>
      <c r="T35" s="6">
        <f t="shared" si="2"/>
        <v>6.5</v>
      </c>
    </row>
    <row r="36" spans="1:20" x14ac:dyDescent="0.25">
      <c r="A36" s="1" t="s">
        <v>48</v>
      </c>
      <c r="B36" s="1" t="s">
        <v>64</v>
      </c>
      <c r="C36" s="1" t="s">
        <v>0</v>
      </c>
      <c r="D36" s="1" t="s">
        <v>1</v>
      </c>
      <c r="E36" s="1" t="s">
        <v>371</v>
      </c>
      <c r="F36" s="1" t="s">
        <v>21</v>
      </c>
      <c r="G36" s="1" t="s">
        <v>116</v>
      </c>
      <c r="H36" s="1" t="s">
        <v>116</v>
      </c>
      <c r="I36" s="1" t="s">
        <v>279</v>
      </c>
      <c r="J36" s="3" t="str">
        <f>+VLOOKUP(I36,'base de clientes'!A:B,2,0)</f>
        <v>LUIS ALBERTO HERNANDEZ ALDANA</v>
      </c>
      <c r="K36" s="1" t="s">
        <v>2</v>
      </c>
      <c r="L36" s="1" t="s">
        <v>2</v>
      </c>
      <c r="M36" s="1" t="s">
        <v>281</v>
      </c>
      <c r="N36" s="5">
        <v>1.1499999999999999</v>
      </c>
      <c r="O36" s="1" t="s">
        <v>2</v>
      </c>
      <c r="P36" s="1" t="s">
        <v>2</v>
      </c>
      <c r="Q36" s="5">
        <f t="shared" si="0"/>
        <v>9.99</v>
      </c>
      <c r="R36" s="1" t="s">
        <v>0</v>
      </c>
      <c r="T36" s="6">
        <f t="shared" si="2"/>
        <v>1.1499999999999999</v>
      </c>
    </row>
    <row r="37" spans="1:20" x14ac:dyDescent="0.25">
      <c r="A37" s="1" t="s">
        <v>48</v>
      </c>
      <c r="B37" s="1" t="s">
        <v>64</v>
      </c>
      <c r="C37" s="1" t="s">
        <v>0</v>
      </c>
      <c r="D37" s="1" t="s">
        <v>1</v>
      </c>
      <c r="E37" s="1" t="s">
        <v>371</v>
      </c>
      <c r="F37" s="1" t="s">
        <v>21</v>
      </c>
      <c r="G37" s="1" t="s">
        <v>117</v>
      </c>
      <c r="H37" s="1" t="s">
        <v>117</v>
      </c>
      <c r="I37" s="7" t="s">
        <v>279</v>
      </c>
      <c r="J37" s="3" t="str">
        <f>+VLOOKUP(I37,'base de clientes'!A:B,2,0)</f>
        <v>LUIS ALBERTO HERNANDEZ ALDANA</v>
      </c>
      <c r="K37" s="1" t="s">
        <v>2</v>
      </c>
      <c r="L37" s="1" t="s">
        <v>2</v>
      </c>
      <c r="M37" s="1" t="s">
        <v>282</v>
      </c>
      <c r="N37" s="5">
        <v>1.43</v>
      </c>
      <c r="O37" s="1" t="s">
        <v>2</v>
      </c>
      <c r="P37" s="1" t="s">
        <v>2</v>
      </c>
      <c r="Q37" s="5">
        <f t="shared" si="0"/>
        <v>12.4</v>
      </c>
      <c r="R37" s="1" t="s">
        <v>0</v>
      </c>
      <c r="T37" s="6">
        <f t="shared" si="2"/>
        <v>1.43</v>
      </c>
    </row>
    <row r="38" spans="1:20" x14ac:dyDescent="0.25">
      <c r="A38" s="1" t="s">
        <v>48</v>
      </c>
      <c r="B38" s="1" t="s">
        <v>64</v>
      </c>
      <c r="C38" s="1" t="s">
        <v>0</v>
      </c>
      <c r="D38" s="1" t="s">
        <v>1</v>
      </c>
      <c r="E38" s="1" t="s">
        <v>371</v>
      </c>
      <c r="F38" s="1" t="s">
        <v>21</v>
      </c>
      <c r="G38" s="1" t="s">
        <v>118</v>
      </c>
      <c r="H38" s="1" t="s">
        <v>118</v>
      </c>
      <c r="I38" s="1" t="s">
        <v>283</v>
      </c>
      <c r="J38" s="3" t="str">
        <f>+VLOOKUP(I38,'base de clientes'!A:B,2,0)</f>
        <v>AMERICAN PETROLEUM DE EL SALVADOR</v>
      </c>
      <c r="K38" s="1" t="s">
        <v>2</v>
      </c>
      <c r="L38" s="1" t="s">
        <v>2</v>
      </c>
      <c r="M38" s="1" t="s">
        <v>229</v>
      </c>
      <c r="N38" s="5">
        <v>1.56</v>
      </c>
      <c r="O38" s="1" t="s">
        <v>2</v>
      </c>
      <c r="P38" s="1" t="s">
        <v>2</v>
      </c>
      <c r="Q38" s="5">
        <f t="shared" si="0"/>
        <v>13.56</v>
      </c>
      <c r="R38" s="1" t="s">
        <v>0</v>
      </c>
      <c r="T38" s="6">
        <f t="shared" si="2"/>
        <v>1.56</v>
      </c>
    </row>
    <row r="39" spans="1:20" x14ac:dyDescent="0.25">
      <c r="A39" s="1" t="s">
        <v>48</v>
      </c>
      <c r="B39" s="1" t="s">
        <v>64</v>
      </c>
      <c r="C39" s="1" t="s">
        <v>0</v>
      </c>
      <c r="D39" s="1" t="s">
        <v>1</v>
      </c>
      <c r="E39" s="1" t="s">
        <v>371</v>
      </c>
      <c r="F39" s="1" t="s">
        <v>21</v>
      </c>
      <c r="G39" s="1" t="s">
        <v>119</v>
      </c>
      <c r="H39" s="1" t="s">
        <v>119</v>
      </c>
      <c r="I39" s="1" t="s">
        <v>269</v>
      </c>
      <c r="J39" s="3" t="str">
        <f>+VLOOKUP(I39,'base de clientes'!A:B,2,0)</f>
        <v>CORPORIN S.A DE C.V.</v>
      </c>
      <c r="K39" s="1" t="s">
        <v>2</v>
      </c>
      <c r="L39" s="1" t="s">
        <v>2</v>
      </c>
      <c r="M39" s="1" t="s">
        <v>284</v>
      </c>
      <c r="N39" s="5">
        <v>11.96</v>
      </c>
      <c r="O39" s="1" t="s">
        <v>2</v>
      </c>
      <c r="P39" s="1" t="s">
        <v>2</v>
      </c>
      <c r="Q39" s="5">
        <f t="shared" si="0"/>
        <v>103.96000000000001</v>
      </c>
      <c r="R39" s="1" t="s">
        <v>0</v>
      </c>
      <c r="T39" s="6">
        <f t="shared" si="2"/>
        <v>11.96</v>
      </c>
    </row>
    <row r="40" spans="1:20" x14ac:dyDescent="0.25">
      <c r="A40" s="1" t="s">
        <v>48</v>
      </c>
      <c r="B40" s="1" t="s">
        <v>64</v>
      </c>
      <c r="C40" s="1" t="s">
        <v>0</v>
      </c>
      <c r="D40" s="1" t="s">
        <v>1</v>
      </c>
      <c r="E40" s="1" t="s">
        <v>371</v>
      </c>
      <c r="F40" s="1" t="s">
        <v>21</v>
      </c>
      <c r="G40" s="1" t="s">
        <v>120</v>
      </c>
      <c r="H40" s="1" t="s">
        <v>120</v>
      </c>
      <c r="I40" s="1" t="s">
        <v>285</v>
      </c>
      <c r="J40" s="3" t="str">
        <f>+VLOOKUP(I40,'base de clientes'!A:B,2,0)</f>
        <v>GORCO LIMITADO S.A DE C.V.</v>
      </c>
      <c r="K40" s="1" t="s">
        <v>2</v>
      </c>
      <c r="L40" s="1" t="s">
        <v>2</v>
      </c>
      <c r="M40" s="1" t="s">
        <v>225</v>
      </c>
      <c r="N40" s="5">
        <v>7.8</v>
      </c>
      <c r="O40" s="1" t="s">
        <v>2</v>
      </c>
      <c r="P40" s="1" t="s">
        <v>2</v>
      </c>
      <c r="Q40" s="5">
        <f t="shared" si="0"/>
        <v>67.8</v>
      </c>
      <c r="R40" s="1" t="s">
        <v>0</v>
      </c>
      <c r="T40" s="6">
        <f t="shared" si="2"/>
        <v>7.8</v>
      </c>
    </row>
    <row r="41" spans="1:20" x14ac:dyDescent="0.25">
      <c r="A41" s="1" t="s">
        <v>48</v>
      </c>
      <c r="B41" s="1" t="s">
        <v>287</v>
      </c>
      <c r="C41" s="1" t="s">
        <v>0</v>
      </c>
      <c r="D41" s="1" t="s">
        <v>1</v>
      </c>
      <c r="E41" s="1" t="s">
        <v>371</v>
      </c>
      <c r="F41" s="1" t="s">
        <v>21</v>
      </c>
      <c r="G41" s="1" t="s">
        <v>121</v>
      </c>
      <c r="H41" s="1" t="s">
        <v>121</v>
      </c>
      <c r="I41" s="1" t="s">
        <v>288</v>
      </c>
      <c r="J41" s="3" t="str">
        <f>+VLOOKUP(I41,'base de clientes'!A:B,2,0)</f>
        <v>TEJEMET S.A DE C.V.</v>
      </c>
      <c r="K41" s="1" t="s">
        <v>2</v>
      </c>
      <c r="L41" s="1" t="s">
        <v>2</v>
      </c>
      <c r="M41" s="1" t="s">
        <v>263</v>
      </c>
      <c r="N41" s="5">
        <v>6.5</v>
      </c>
      <c r="O41" s="1" t="s">
        <v>2</v>
      </c>
      <c r="P41" s="1" t="s">
        <v>2</v>
      </c>
      <c r="Q41" s="5">
        <f t="shared" si="0"/>
        <v>56.5</v>
      </c>
      <c r="R41" s="1" t="s">
        <v>0</v>
      </c>
      <c r="T41" s="6">
        <f t="shared" si="2"/>
        <v>6.5</v>
      </c>
    </row>
    <row r="42" spans="1:20" x14ac:dyDescent="0.25">
      <c r="A42" s="1" t="s">
        <v>48</v>
      </c>
      <c r="B42" s="1" t="s">
        <v>287</v>
      </c>
      <c r="C42" s="1" t="s">
        <v>0</v>
      </c>
      <c r="D42" s="1" t="s">
        <v>1</v>
      </c>
      <c r="E42" s="1" t="s">
        <v>371</v>
      </c>
      <c r="F42" s="1" t="s">
        <v>21</v>
      </c>
      <c r="G42" s="1" t="s">
        <v>122</v>
      </c>
      <c r="H42" s="1" t="s">
        <v>122</v>
      </c>
      <c r="I42" s="1" t="s">
        <v>290</v>
      </c>
      <c r="J42" s="3" t="str">
        <f>+VLOOKUP(I42,'base de clientes'!A:B,2,0)</f>
        <v>NOBS HIDRODIFUCION</v>
      </c>
      <c r="K42" s="1" t="s">
        <v>2</v>
      </c>
      <c r="L42" s="1" t="s">
        <v>2</v>
      </c>
      <c r="M42" s="1" t="s">
        <v>292</v>
      </c>
      <c r="N42" s="5">
        <v>26</v>
      </c>
      <c r="O42" s="1" t="s">
        <v>2</v>
      </c>
      <c r="P42" s="1" t="s">
        <v>2</v>
      </c>
      <c r="Q42" s="5">
        <f t="shared" si="0"/>
        <v>226</v>
      </c>
      <c r="R42" s="1" t="s">
        <v>0</v>
      </c>
      <c r="T42" s="6">
        <f t="shared" si="2"/>
        <v>26</v>
      </c>
    </row>
    <row r="43" spans="1:20" x14ac:dyDescent="0.25">
      <c r="A43" s="1" t="s">
        <v>48</v>
      </c>
      <c r="B43" s="1" t="s">
        <v>287</v>
      </c>
      <c r="C43" s="1" t="s">
        <v>0</v>
      </c>
      <c r="D43" s="1" t="s">
        <v>1</v>
      </c>
      <c r="E43" s="1" t="s">
        <v>371</v>
      </c>
      <c r="F43" s="1" t="s">
        <v>21</v>
      </c>
      <c r="G43" s="1" t="s">
        <v>123</v>
      </c>
      <c r="H43" s="1" t="s">
        <v>123</v>
      </c>
      <c r="I43" s="1" t="s">
        <v>272</v>
      </c>
      <c r="J43" s="3" t="str">
        <f>+VLOOKUP(I43,'base de clientes'!A:B,2,0)</f>
        <v>ACNEPRO S.A DE C.V.</v>
      </c>
      <c r="K43" s="1" t="s">
        <v>2</v>
      </c>
      <c r="L43" s="1" t="s">
        <v>2</v>
      </c>
      <c r="M43" s="1" t="s">
        <v>293</v>
      </c>
      <c r="N43" s="5">
        <v>0.78</v>
      </c>
      <c r="O43" s="1" t="s">
        <v>2</v>
      </c>
      <c r="P43" s="1" t="s">
        <v>2</v>
      </c>
      <c r="Q43" s="5">
        <f t="shared" si="0"/>
        <v>6.78</v>
      </c>
      <c r="R43" s="1" t="s">
        <v>0</v>
      </c>
      <c r="T43" s="6">
        <f t="shared" si="2"/>
        <v>0.78</v>
      </c>
    </row>
    <row r="44" spans="1:20" x14ac:dyDescent="0.25">
      <c r="A44" s="1" t="s">
        <v>48</v>
      </c>
      <c r="B44" s="1" t="s">
        <v>287</v>
      </c>
      <c r="C44" s="1" t="s">
        <v>0</v>
      </c>
      <c r="D44" s="1" t="s">
        <v>1</v>
      </c>
      <c r="E44" s="1" t="s">
        <v>371</v>
      </c>
      <c r="F44" s="1" t="s">
        <v>21</v>
      </c>
      <c r="G44" s="1" t="s">
        <v>124</v>
      </c>
      <c r="H44" s="1" t="s">
        <v>124</v>
      </c>
      <c r="I44" s="1" t="s">
        <v>294</v>
      </c>
      <c r="J44" s="3" t="str">
        <f>+VLOOKUP(I44,'base de clientes'!A:B,2,0)</f>
        <v>MILTON RAFAEL PANIAGUA AGUILAR</v>
      </c>
      <c r="K44" s="1" t="s">
        <v>2</v>
      </c>
      <c r="L44" s="1" t="s">
        <v>2</v>
      </c>
      <c r="M44" s="1" t="s">
        <v>296</v>
      </c>
      <c r="N44" s="5">
        <v>3.63</v>
      </c>
      <c r="O44" s="1" t="s">
        <v>2</v>
      </c>
      <c r="P44" s="1" t="s">
        <v>2</v>
      </c>
      <c r="Q44" s="5">
        <f t="shared" si="0"/>
        <v>31.55</v>
      </c>
      <c r="R44" s="1" t="s">
        <v>0</v>
      </c>
      <c r="T44" s="6">
        <f t="shared" si="2"/>
        <v>3.63</v>
      </c>
    </row>
    <row r="45" spans="1:20" x14ac:dyDescent="0.25">
      <c r="A45" s="1" t="s">
        <v>48</v>
      </c>
      <c r="B45" s="1" t="s">
        <v>287</v>
      </c>
      <c r="C45" s="1" t="s">
        <v>0</v>
      </c>
      <c r="D45" s="1" t="s">
        <v>1</v>
      </c>
      <c r="E45" s="1" t="s">
        <v>371</v>
      </c>
      <c r="F45" s="1" t="s">
        <v>21</v>
      </c>
      <c r="G45" s="1" t="s">
        <v>125</v>
      </c>
      <c r="H45" s="1" t="s">
        <v>125</v>
      </c>
      <c r="I45" s="1" t="s">
        <v>285</v>
      </c>
      <c r="J45" s="3" t="str">
        <f>+VLOOKUP(I45,'base de clientes'!A:B,2,0)</f>
        <v>GORCO LIMITADO S.A DE C.V.</v>
      </c>
      <c r="K45" s="1" t="s">
        <v>2</v>
      </c>
      <c r="L45" s="1" t="s">
        <v>2</v>
      </c>
      <c r="M45" s="1" t="s">
        <v>297</v>
      </c>
      <c r="N45" s="5">
        <v>1.95</v>
      </c>
      <c r="O45" s="1" t="s">
        <v>2</v>
      </c>
      <c r="P45" s="1" t="s">
        <v>2</v>
      </c>
      <c r="Q45" s="5">
        <f t="shared" si="0"/>
        <v>16.95</v>
      </c>
      <c r="R45" s="1" t="s">
        <v>0</v>
      </c>
      <c r="T45" s="6">
        <f t="shared" si="2"/>
        <v>1.95</v>
      </c>
    </row>
    <row r="46" spans="1:20" x14ac:dyDescent="0.25">
      <c r="A46" s="1" t="s">
        <v>48</v>
      </c>
      <c r="B46" s="1" t="s">
        <v>67</v>
      </c>
      <c r="C46" s="1" t="s">
        <v>0</v>
      </c>
      <c r="D46" s="1" t="s">
        <v>1</v>
      </c>
      <c r="E46" s="1" t="s">
        <v>371</v>
      </c>
      <c r="F46" s="1" t="s">
        <v>21</v>
      </c>
      <c r="G46" s="1" t="s">
        <v>126</v>
      </c>
      <c r="H46" s="1" t="s">
        <v>126</v>
      </c>
      <c r="I46" s="1" t="s">
        <v>80</v>
      </c>
      <c r="J46" s="3" t="str">
        <f>+VLOOKUP(I46,'base de clientes'!A:B,2,0)</f>
        <v>EL GRANJERO S.A DE C.V.</v>
      </c>
      <c r="K46" s="1" t="s">
        <v>2</v>
      </c>
      <c r="L46" s="1" t="s">
        <v>2</v>
      </c>
      <c r="M46" s="1" t="s">
        <v>298</v>
      </c>
      <c r="N46" s="5">
        <v>39.520000000000003</v>
      </c>
      <c r="O46" s="1" t="s">
        <v>2</v>
      </c>
      <c r="P46" s="1" t="s">
        <v>2</v>
      </c>
      <c r="Q46" s="5">
        <f t="shared" si="0"/>
        <v>343.52</v>
      </c>
      <c r="R46" s="1" t="s">
        <v>0</v>
      </c>
      <c r="T46" s="6">
        <f t="shared" si="2"/>
        <v>39.520000000000003</v>
      </c>
    </row>
    <row r="47" spans="1:20" x14ac:dyDescent="0.25">
      <c r="A47" s="1" t="s">
        <v>48</v>
      </c>
      <c r="B47" s="1" t="s">
        <v>67</v>
      </c>
      <c r="C47" s="1" t="s">
        <v>0</v>
      </c>
      <c r="D47" s="1" t="s">
        <v>1</v>
      </c>
      <c r="E47" s="1" t="s">
        <v>371</v>
      </c>
      <c r="F47" s="1" t="s">
        <v>21</v>
      </c>
      <c r="G47" s="1" t="s">
        <v>127</v>
      </c>
      <c r="H47" s="1" t="s">
        <v>127</v>
      </c>
      <c r="I47" s="1" t="s">
        <v>80</v>
      </c>
      <c r="J47" s="3" t="str">
        <f>+VLOOKUP(I47,'base de clientes'!A:B,2,0)</f>
        <v>EL GRANJERO S.A DE C.V.</v>
      </c>
      <c r="K47" s="1" t="s">
        <v>2</v>
      </c>
      <c r="L47" s="1" t="s">
        <v>2</v>
      </c>
      <c r="M47" s="1" t="s">
        <v>299</v>
      </c>
      <c r="N47" s="5">
        <v>23.4</v>
      </c>
      <c r="O47" s="1" t="s">
        <v>2</v>
      </c>
      <c r="P47" s="1" t="s">
        <v>2</v>
      </c>
      <c r="Q47" s="5">
        <f t="shared" si="0"/>
        <v>203.4</v>
      </c>
      <c r="R47" s="1" t="s">
        <v>0</v>
      </c>
      <c r="T47" s="6">
        <f t="shared" si="2"/>
        <v>23.4</v>
      </c>
    </row>
    <row r="48" spans="1:20" x14ac:dyDescent="0.25">
      <c r="A48" s="1" t="s">
        <v>48</v>
      </c>
      <c r="B48" s="1" t="s">
        <v>67</v>
      </c>
      <c r="C48" s="1" t="s">
        <v>0</v>
      </c>
      <c r="D48" s="1" t="s">
        <v>1</v>
      </c>
      <c r="E48" s="1" t="s">
        <v>371</v>
      </c>
      <c r="F48" s="1" t="s">
        <v>21</v>
      </c>
      <c r="G48" s="1" t="s">
        <v>128</v>
      </c>
      <c r="H48" s="1" t="s">
        <v>128</v>
      </c>
      <c r="I48" s="1" t="s">
        <v>300</v>
      </c>
      <c r="J48" s="3" t="str">
        <f>+VLOOKUP(I48,'base de clientes'!A:B,2,0)</f>
        <v>TECNUTRAL S.A DE C.V</v>
      </c>
      <c r="K48" s="1" t="s">
        <v>2</v>
      </c>
      <c r="L48" s="1" t="s">
        <v>2</v>
      </c>
      <c r="M48" s="1" t="s">
        <v>302</v>
      </c>
      <c r="N48" s="5">
        <v>9.75</v>
      </c>
      <c r="O48" s="1" t="s">
        <v>2</v>
      </c>
      <c r="P48" s="1" t="s">
        <v>2</v>
      </c>
      <c r="Q48" s="5">
        <f t="shared" si="0"/>
        <v>84.75</v>
      </c>
      <c r="R48" s="1" t="s">
        <v>0</v>
      </c>
      <c r="T48" s="6">
        <f t="shared" si="2"/>
        <v>9.75</v>
      </c>
    </row>
    <row r="49" spans="1:20" x14ac:dyDescent="0.25">
      <c r="A49" s="1" t="s">
        <v>48</v>
      </c>
      <c r="B49" s="1" t="s">
        <v>67</v>
      </c>
      <c r="C49" s="1" t="s">
        <v>0</v>
      </c>
      <c r="D49" s="1" t="s">
        <v>1</v>
      </c>
      <c r="E49" s="1" t="s">
        <v>371</v>
      </c>
      <c r="F49" s="1" t="s">
        <v>21</v>
      </c>
      <c r="G49" s="1" t="s">
        <v>129</v>
      </c>
      <c r="H49" s="1" t="s">
        <v>129</v>
      </c>
      <c r="I49" s="1" t="s">
        <v>300</v>
      </c>
      <c r="J49" s="3" t="str">
        <f>+VLOOKUP(I49,'base de clientes'!A:B,2,0)</f>
        <v>TECNUTRAL S.A DE C.V</v>
      </c>
      <c r="K49" s="1" t="s">
        <v>2</v>
      </c>
      <c r="L49" s="1" t="s">
        <v>2</v>
      </c>
      <c r="M49" s="1" t="s">
        <v>303</v>
      </c>
      <c r="N49" s="5">
        <v>30.81</v>
      </c>
      <c r="O49" s="1" t="s">
        <v>2</v>
      </c>
      <c r="P49" s="1" t="s">
        <v>2</v>
      </c>
      <c r="Q49" s="5">
        <f t="shared" si="0"/>
        <v>267.81</v>
      </c>
      <c r="R49" s="1" t="s">
        <v>0</v>
      </c>
      <c r="T49" s="6">
        <f t="shared" si="2"/>
        <v>30.81</v>
      </c>
    </row>
    <row r="50" spans="1:20" x14ac:dyDescent="0.25">
      <c r="A50" s="1" t="s">
        <v>48</v>
      </c>
      <c r="B50" s="1" t="s">
        <v>67</v>
      </c>
      <c r="C50" s="1" t="s">
        <v>0</v>
      </c>
      <c r="D50" s="1" t="s">
        <v>1</v>
      </c>
      <c r="E50" s="1" t="s">
        <v>371</v>
      </c>
      <c r="F50" s="1" t="s">
        <v>21</v>
      </c>
      <c r="G50" s="1" t="s">
        <v>130</v>
      </c>
      <c r="H50" s="1" t="s">
        <v>130</v>
      </c>
      <c r="I50" s="1" t="s">
        <v>300</v>
      </c>
      <c r="J50" s="3" t="str">
        <f>+VLOOKUP(I50,'base de clientes'!A:B,2,0)</f>
        <v>TECNUTRAL S.A DE C.V</v>
      </c>
      <c r="K50" s="1" t="s">
        <v>2</v>
      </c>
      <c r="L50" s="1" t="s">
        <v>2</v>
      </c>
      <c r="M50" s="1" t="s">
        <v>304</v>
      </c>
      <c r="N50" s="5">
        <v>18.2</v>
      </c>
      <c r="O50" s="1" t="s">
        <v>2</v>
      </c>
      <c r="P50" s="1" t="s">
        <v>2</v>
      </c>
      <c r="Q50" s="5">
        <f t="shared" si="0"/>
        <v>158.19999999999999</v>
      </c>
      <c r="R50" s="1" t="s">
        <v>0</v>
      </c>
      <c r="T50" s="6">
        <f t="shared" si="2"/>
        <v>18.2</v>
      </c>
    </row>
    <row r="51" spans="1:20" x14ac:dyDescent="0.25">
      <c r="A51" s="1" t="s">
        <v>48</v>
      </c>
      <c r="B51" s="1" t="s">
        <v>67</v>
      </c>
      <c r="C51" s="1" t="s">
        <v>0</v>
      </c>
      <c r="D51" s="1" t="s">
        <v>1</v>
      </c>
      <c r="E51" s="1" t="s">
        <v>371</v>
      </c>
      <c r="F51" s="1" t="s">
        <v>21</v>
      </c>
      <c r="G51" s="1" t="s">
        <v>131</v>
      </c>
      <c r="H51" s="1" t="s">
        <v>131</v>
      </c>
      <c r="I51" s="1" t="s">
        <v>305</v>
      </c>
      <c r="J51" s="3" t="str">
        <f>+VLOOKUP(I51,'base de clientes'!A:B,2,0)</f>
        <v>OSCAR HERIBERTO QUINTANILLA HERNANDEZ</v>
      </c>
      <c r="K51" s="1" t="s">
        <v>2</v>
      </c>
      <c r="L51" s="1" t="s">
        <v>2</v>
      </c>
      <c r="M51" s="1" t="s">
        <v>229</v>
      </c>
      <c r="N51" s="5">
        <v>1.56</v>
      </c>
      <c r="O51" s="1" t="s">
        <v>2</v>
      </c>
      <c r="P51" s="1" t="s">
        <v>2</v>
      </c>
      <c r="Q51" s="5">
        <f t="shared" si="0"/>
        <v>13.56</v>
      </c>
      <c r="R51" s="1" t="s">
        <v>0</v>
      </c>
      <c r="T51" s="6">
        <f t="shared" si="2"/>
        <v>1.56</v>
      </c>
    </row>
    <row r="52" spans="1:20" x14ac:dyDescent="0.25">
      <c r="A52" s="1" t="s">
        <v>48</v>
      </c>
      <c r="B52" s="1" t="s">
        <v>67</v>
      </c>
      <c r="C52" s="1" t="s">
        <v>0</v>
      </c>
      <c r="D52" s="1" t="s">
        <v>1</v>
      </c>
      <c r="E52" s="1" t="s">
        <v>371</v>
      </c>
      <c r="F52" s="1" t="s">
        <v>21</v>
      </c>
      <c r="G52" s="1" t="s">
        <v>132</v>
      </c>
      <c r="H52" s="1" t="s">
        <v>132</v>
      </c>
      <c r="I52" s="1" t="s">
        <v>233</v>
      </c>
      <c r="J52" s="3" t="str">
        <f>+VLOOKUP(I52,'base de clientes'!A:B,2,0)</f>
        <v>MEGABLOCK S.A DE C.V.</v>
      </c>
      <c r="K52" s="1" t="s">
        <v>2</v>
      </c>
      <c r="L52" s="1" t="s">
        <v>2</v>
      </c>
      <c r="M52" s="1" t="s">
        <v>307</v>
      </c>
      <c r="N52" s="5">
        <v>103.57</v>
      </c>
      <c r="O52" s="1" t="s">
        <v>2</v>
      </c>
      <c r="P52" s="1" t="s">
        <v>2</v>
      </c>
      <c r="Q52" s="5">
        <f t="shared" si="0"/>
        <v>900.27</v>
      </c>
      <c r="R52" s="1" t="s">
        <v>0</v>
      </c>
      <c r="T52" s="6">
        <f t="shared" si="2"/>
        <v>103.57</v>
      </c>
    </row>
    <row r="53" spans="1:20" x14ac:dyDescent="0.25">
      <c r="A53" s="1" t="s">
        <v>48</v>
      </c>
      <c r="B53" s="1" t="s">
        <v>67</v>
      </c>
      <c r="C53" s="1" t="s">
        <v>0</v>
      </c>
      <c r="D53" s="1" t="s">
        <v>1</v>
      </c>
      <c r="E53" s="1" t="s">
        <v>371</v>
      </c>
      <c r="F53" s="1" t="s">
        <v>21</v>
      </c>
      <c r="G53" s="1" t="s">
        <v>133</v>
      </c>
      <c r="H53" s="1" t="s">
        <v>133</v>
      </c>
      <c r="I53" s="1" t="s">
        <v>269</v>
      </c>
      <c r="J53" s="3" t="str">
        <f>+VLOOKUP(I53,'base de clientes'!A:B,2,0)</f>
        <v>CORPORIN S.A DE C.V.</v>
      </c>
      <c r="K53" s="1" t="s">
        <v>2</v>
      </c>
      <c r="L53" s="1" t="s">
        <v>2</v>
      </c>
      <c r="M53" s="1" t="s">
        <v>308</v>
      </c>
      <c r="N53" s="5">
        <v>33.799999999999997</v>
      </c>
      <c r="O53" s="1" t="s">
        <v>2</v>
      </c>
      <c r="P53" s="1" t="s">
        <v>2</v>
      </c>
      <c r="Q53" s="5">
        <f t="shared" si="0"/>
        <v>293.8</v>
      </c>
      <c r="R53" s="1" t="s">
        <v>0</v>
      </c>
      <c r="T53" s="6">
        <f t="shared" si="2"/>
        <v>33.799999999999997</v>
      </c>
    </row>
    <row r="54" spans="1:20" x14ac:dyDescent="0.25">
      <c r="A54" s="1" t="s">
        <v>48</v>
      </c>
      <c r="B54" s="1" t="s">
        <v>67</v>
      </c>
      <c r="C54" s="1" t="s">
        <v>0</v>
      </c>
      <c r="D54" s="1" t="s">
        <v>1</v>
      </c>
      <c r="E54" s="1" t="s">
        <v>371</v>
      </c>
      <c r="F54" s="1" t="s">
        <v>21</v>
      </c>
      <c r="G54" s="1" t="s">
        <v>134</v>
      </c>
      <c r="H54" s="1" t="s">
        <v>134</v>
      </c>
      <c r="I54" s="1" t="s">
        <v>312</v>
      </c>
      <c r="J54" s="3" t="str">
        <f>+VLOOKUP(I54,'base de clientes'!A:B,2,0)</f>
        <v>ANULADO</v>
      </c>
      <c r="K54" s="1" t="s">
        <v>2</v>
      </c>
      <c r="L54" s="1" t="s">
        <v>2</v>
      </c>
      <c r="M54" s="1" t="s">
        <v>310</v>
      </c>
      <c r="N54" s="5">
        <v>3.12</v>
      </c>
      <c r="O54" s="1" t="s">
        <v>2</v>
      </c>
      <c r="P54" s="1" t="s">
        <v>2</v>
      </c>
      <c r="Q54" s="5">
        <f t="shared" si="0"/>
        <v>3.12</v>
      </c>
      <c r="R54" s="1" t="s">
        <v>0</v>
      </c>
      <c r="T54" s="6">
        <f t="shared" si="2"/>
        <v>3.12</v>
      </c>
    </row>
    <row r="55" spans="1:20" x14ac:dyDescent="0.25">
      <c r="A55" s="1" t="s">
        <v>48</v>
      </c>
      <c r="B55" s="1" t="s">
        <v>67</v>
      </c>
      <c r="C55" s="1" t="s">
        <v>0</v>
      </c>
      <c r="D55" s="1" t="s">
        <v>1</v>
      </c>
      <c r="E55" s="1" t="s">
        <v>371</v>
      </c>
      <c r="F55" s="1" t="s">
        <v>21</v>
      </c>
      <c r="G55" s="1" t="s">
        <v>135</v>
      </c>
      <c r="H55" s="1" t="s">
        <v>135</v>
      </c>
      <c r="I55" s="1" t="s">
        <v>283</v>
      </c>
      <c r="J55" s="3" t="str">
        <f>+VLOOKUP(I55,'base de clientes'!A:B,2,0)</f>
        <v>AMERICAN PETROLEUM DE EL SALVADOR</v>
      </c>
      <c r="K55" s="1" t="s">
        <v>2</v>
      </c>
      <c r="L55" s="1" t="s">
        <v>2</v>
      </c>
      <c r="M55" s="1" t="s">
        <v>311</v>
      </c>
      <c r="N55" s="5">
        <v>15.76</v>
      </c>
      <c r="O55" s="1" t="s">
        <v>2</v>
      </c>
      <c r="P55" s="1" t="s">
        <v>2</v>
      </c>
      <c r="Q55" s="5">
        <f t="shared" si="0"/>
        <v>39.76</v>
      </c>
      <c r="R55" s="1" t="s">
        <v>0</v>
      </c>
      <c r="T55" s="6">
        <f t="shared" si="2"/>
        <v>15.76</v>
      </c>
    </row>
    <row r="56" spans="1:20" x14ac:dyDescent="0.25">
      <c r="A56" s="1" t="s">
        <v>48</v>
      </c>
      <c r="B56" s="1" t="s">
        <v>67</v>
      </c>
      <c r="C56" s="1" t="s">
        <v>0</v>
      </c>
      <c r="D56" s="1" t="s">
        <v>1</v>
      </c>
      <c r="E56" s="1" t="s">
        <v>371</v>
      </c>
      <c r="F56" s="1" t="s">
        <v>21</v>
      </c>
      <c r="G56" s="1" t="s">
        <v>136</v>
      </c>
      <c r="H56" s="1" t="s">
        <v>136</v>
      </c>
      <c r="I56" s="1" t="s">
        <v>313</v>
      </c>
      <c r="J56" s="3" t="str">
        <f>+VLOOKUP(I56,'base de clientes'!A:B,2,0)</f>
        <v>CAFECOYO S.A DE C.V.</v>
      </c>
      <c r="K56" s="1" t="s">
        <v>2</v>
      </c>
      <c r="L56" s="1" t="s">
        <v>2</v>
      </c>
      <c r="M56" s="1" t="s">
        <v>315</v>
      </c>
      <c r="N56" s="5">
        <v>2.2799999999999998</v>
      </c>
      <c r="O56" s="1" t="s">
        <v>2</v>
      </c>
      <c r="P56" s="1" t="s">
        <v>2</v>
      </c>
      <c r="Q56" s="5">
        <f t="shared" si="0"/>
        <v>123.52</v>
      </c>
      <c r="R56" s="1" t="s">
        <v>0</v>
      </c>
      <c r="T56" s="6">
        <f t="shared" si="2"/>
        <v>2.2799999999999998</v>
      </c>
    </row>
    <row r="57" spans="1:20" x14ac:dyDescent="0.25">
      <c r="A57" s="1" t="s">
        <v>48</v>
      </c>
      <c r="B57" s="1" t="s">
        <v>67</v>
      </c>
      <c r="C57" s="1" t="s">
        <v>0</v>
      </c>
      <c r="D57" s="1" t="s">
        <v>1</v>
      </c>
      <c r="E57" s="1" t="s">
        <v>371</v>
      </c>
      <c r="F57" s="1" t="s">
        <v>21</v>
      </c>
      <c r="G57" s="1" t="s">
        <v>137</v>
      </c>
      <c r="H57" s="1" t="s">
        <v>137</v>
      </c>
      <c r="I57" s="1" t="s">
        <v>316</v>
      </c>
      <c r="J57" s="3" t="str">
        <f>+VLOOKUP(I57,'base de clientes'!A:B,2,0)</f>
        <v>IMPORTADORA DE FRUTAS S.A DE C.V.</v>
      </c>
      <c r="K57" s="1" t="s">
        <v>2</v>
      </c>
      <c r="L57" s="1" t="s">
        <v>2</v>
      </c>
      <c r="M57" s="1" t="s">
        <v>318</v>
      </c>
      <c r="N57" s="5">
        <v>122.85</v>
      </c>
      <c r="O57" s="1" t="s">
        <v>2</v>
      </c>
      <c r="P57" s="1" t="s">
        <v>2</v>
      </c>
      <c r="Q57" s="5">
        <f t="shared" si="0"/>
        <v>140.35</v>
      </c>
      <c r="R57" s="1" t="s">
        <v>0</v>
      </c>
      <c r="T57" s="6">
        <f t="shared" si="2"/>
        <v>122.85</v>
      </c>
    </row>
    <row r="58" spans="1:20" x14ac:dyDescent="0.25">
      <c r="A58" s="1" t="s">
        <v>48</v>
      </c>
      <c r="B58" s="1" t="s">
        <v>68</v>
      </c>
      <c r="C58" s="1" t="s">
        <v>0</v>
      </c>
      <c r="D58" s="1" t="s">
        <v>1</v>
      </c>
      <c r="E58" s="1" t="s">
        <v>371</v>
      </c>
      <c r="F58" s="1" t="s">
        <v>21</v>
      </c>
      <c r="G58" s="1" t="s">
        <v>138</v>
      </c>
      <c r="H58" s="1" t="s">
        <v>138</v>
      </c>
      <c r="I58" s="1" t="s">
        <v>319</v>
      </c>
      <c r="J58" s="3" t="str">
        <f>+VLOOKUP(I58,'base de clientes'!A:B,2,0)</f>
        <v>RAMIREZ VENTURA S.A DE C.V</v>
      </c>
      <c r="K58" s="1" t="s">
        <v>2</v>
      </c>
      <c r="L58" s="1" t="s">
        <v>2</v>
      </c>
      <c r="M58" s="1" t="s">
        <v>51</v>
      </c>
      <c r="N58" s="5">
        <v>8.32</v>
      </c>
      <c r="O58" s="1" t="s">
        <v>2</v>
      </c>
      <c r="P58" s="1" t="s">
        <v>2</v>
      </c>
      <c r="Q58" s="5">
        <f t="shared" si="0"/>
        <v>953.32</v>
      </c>
      <c r="R58" s="1" t="s">
        <v>0</v>
      </c>
      <c r="T58" s="6">
        <f t="shared" si="2"/>
        <v>8.32</v>
      </c>
    </row>
    <row r="59" spans="1:20" x14ac:dyDescent="0.25">
      <c r="A59" s="1" t="s">
        <v>48</v>
      </c>
      <c r="B59" s="1" t="s">
        <v>68</v>
      </c>
      <c r="C59" s="1" t="s">
        <v>0</v>
      </c>
      <c r="D59" s="1" t="s">
        <v>1</v>
      </c>
      <c r="E59" s="1" t="s">
        <v>371</v>
      </c>
      <c r="F59" s="1" t="s">
        <v>21</v>
      </c>
      <c r="G59" s="1" t="s">
        <v>139</v>
      </c>
      <c r="H59" s="1" t="s">
        <v>139</v>
      </c>
      <c r="I59" s="1" t="s">
        <v>240</v>
      </c>
      <c r="J59" s="3" t="str">
        <f>+VLOOKUP(I59,'base de clientes'!A:B,2,0)</f>
        <v>LEOS S.A DE C.V.</v>
      </c>
      <c r="K59" s="1" t="s">
        <v>2</v>
      </c>
      <c r="L59" s="1" t="s">
        <v>2</v>
      </c>
      <c r="M59" s="1" t="s">
        <v>321</v>
      </c>
      <c r="N59" s="5">
        <v>11.44</v>
      </c>
      <c r="O59" s="1" t="s">
        <v>2</v>
      </c>
      <c r="P59" s="1" t="s">
        <v>2</v>
      </c>
      <c r="Q59" s="5">
        <f t="shared" si="0"/>
        <v>75.44</v>
      </c>
      <c r="R59" s="1" t="s">
        <v>0</v>
      </c>
      <c r="T59" s="6">
        <f t="shared" si="2"/>
        <v>11.44</v>
      </c>
    </row>
    <row r="60" spans="1:20" x14ac:dyDescent="0.25">
      <c r="A60" s="1" t="s">
        <v>48</v>
      </c>
      <c r="B60" s="1" t="s">
        <v>68</v>
      </c>
      <c r="C60" s="1" t="s">
        <v>0</v>
      </c>
      <c r="D60" s="1" t="s">
        <v>1</v>
      </c>
      <c r="E60" s="1" t="s">
        <v>371</v>
      </c>
      <c r="F60" s="1" t="s">
        <v>21</v>
      </c>
      <c r="G60" s="1" t="s">
        <v>140</v>
      </c>
      <c r="H60" s="1" t="s">
        <v>140</v>
      </c>
      <c r="I60" s="1" t="s">
        <v>240</v>
      </c>
      <c r="J60" s="3" t="str">
        <f>+VLOOKUP(I60,'base de clientes'!A:B,2,0)</f>
        <v>LEOS S.A DE C.V.</v>
      </c>
      <c r="K60" s="1" t="s">
        <v>2</v>
      </c>
      <c r="L60" s="1" t="s">
        <v>2</v>
      </c>
      <c r="M60" s="1" t="s">
        <v>322</v>
      </c>
      <c r="N60" s="5">
        <v>2.86</v>
      </c>
      <c r="O60" s="1" t="s">
        <v>2</v>
      </c>
      <c r="P60" s="1" t="s">
        <v>2</v>
      </c>
      <c r="Q60" s="5">
        <f t="shared" si="0"/>
        <v>90.86</v>
      </c>
      <c r="R60" s="1" t="s">
        <v>0</v>
      </c>
      <c r="T60" s="6">
        <f t="shared" si="2"/>
        <v>2.86</v>
      </c>
    </row>
    <row r="61" spans="1:20" x14ac:dyDescent="0.25">
      <c r="A61" s="1" t="s">
        <v>48</v>
      </c>
      <c r="B61" s="1" t="s">
        <v>68</v>
      </c>
      <c r="C61" s="1" t="s">
        <v>0</v>
      </c>
      <c r="D61" s="1" t="s">
        <v>1</v>
      </c>
      <c r="E61" s="1" t="s">
        <v>371</v>
      </c>
      <c r="F61" s="1" t="s">
        <v>21</v>
      </c>
      <c r="G61" s="1" t="s">
        <v>141</v>
      </c>
      <c r="H61" s="1" t="s">
        <v>141</v>
      </c>
      <c r="I61" s="1" t="s">
        <v>240</v>
      </c>
      <c r="J61" s="3" t="str">
        <f>+VLOOKUP(I61,'base de clientes'!A:B,2,0)</f>
        <v>LEOS S.A DE C.V.</v>
      </c>
      <c r="K61" s="1" t="s">
        <v>2</v>
      </c>
      <c r="L61" s="1" t="s">
        <v>2</v>
      </c>
      <c r="M61" s="1" t="s">
        <v>323</v>
      </c>
      <c r="N61" s="5">
        <v>27.3</v>
      </c>
      <c r="O61" s="1" t="s">
        <v>2</v>
      </c>
      <c r="P61" s="1" t="s">
        <v>2</v>
      </c>
      <c r="Q61" s="5">
        <f t="shared" si="0"/>
        <v>49.3</v>
      </c>
      <c r="R61" s="1" t="s">
        <v>0</v>
      </c>
      <c r="T61" s="6">
        <f t="shared" si="2"/>
        <v>27.3</v>
      </c>
    </row>
    <row r="62" spans="1:20" x14ac:dyDescent="0.25">
      <c r="A62" s="1" t="s">
        <v>48</v>
      </c>
      <c r="B62" s="1" t="s">
        <v>68</v>
      </c>
      <c r="C62" s="1" t="s">
        <v>0</v>
      </c>
      <c r="D62" s="1" t="s">
        <v>1</v>
      </c>
      <c r="E62" s="1" t="s">
        <v>371</v>
      </c>
      <c r="F62" s="1" t="s">
        <v>21</v>
      </c>
      <c r="G62" s="1" t="s">
        <v>142</v>
      </c>
      <c r="H62" s="1" t="s">
        <v>142</v>
      </c>
      <c r="I62" s="1" t="s">
        <v>312</v>
      </c>
      <c r="J62" s="3" t="str">
        <f>+VLOOKUP(I62,'base de clientes'!A:B,2,0)</f>
        <v>ANULADO</v>
      </c>
      <c r="K62" s="1" t="s">
        <v>2</v>
      </c>
      <c r="L62" s="1" t="s">
        <v>2</v>
      </c>
      <c r="M62" s="1" t="s">
        <v>310</v>
      </c>
      <c r="N62" s="5">
        <v>7.8</v>
      </c>
      <c r="O62" s="1" t="s">
        <v>2</v>
      </c>
      <c r="P62" s="1" t="s">
        <v>2</v>
      </c>
      <c r="Q62" s="5">
        <f t="shared" si="0"/>
        <v>7.8</v>
      </c>
      <c r="R62" s="1" t="s">
        <v>0</v>
      </c>
      <c r="T62" s="6">
        <f t="shared" si="2"/>
        <v>7.8</v>
      </c>
    </row>
    <row r="63" spans="1:20" x14ac:dyDescent="0.25">
      <c r="A63" s="1" t="s">
        <v>48</v>
      </c>
      <c r="B63" s="1" t="s">
        <v>68</v>
      </c>
      <c r="C63" s="1" t="s">
        <v>0</v>
      </c>
      <c r="D63" s="1" t="s">
        <v>1</v>
      </c>
      <c r="E63" s="1" t="s">
        <v>371</v>
      </c>
      <c r="F63" s="1" t="s">
        <v>21</v>
      </c>
      <c r="G63" s="1" t="s">
        <v>143</v>
      </c>
      <c r="H63" s="1" t="s">
        <v>143</v>
      </c>
      <c r="I63" s="1" t="s">
        <v>324</v>
      </c>
      <c r="J63" s="3" t="str">
        <f>+VLOOKUP(I63,'base de clientes'!A:B,2,0)</f>
        <v>BORGONOVO POHL S.A DE C.V.</v>
      </c>
      <c r="K63" s="1" t="s">
        <v>2</v>
      </c>
      <c r="L63" s="1" t="s">
        <v>2</v>
      </c>
      <c r="M63" s="1" t="s">
        <v>328</v>
      </c>
      <c r="N63" s="5">
        <v>2.6</v>
      </c>
      <c r="O63" s="1" t="s">
        <v>2</v>
      </c>
      <c r="P63" s="1" t="s">
        <v>2</v>
      </c>
      <c r="Q63" s="5">
        <f t="shared" si="0"/>
        <v>212.6</v>
      </c>
      <c r="R63" s="1" t="s">
        <v>0</v>
      </c>
      <c r="T63" s="6">
        <f t="shared" si="2"/>
        <v>2.6</v>
      </c>
    </row>
    <row r="64" spans="1:20" x14ac:dyDescent="0.25">
      <c r="A64" s="1" t="s">
        <v>48</v>
      </c>
      <c r="B64" s="1" t="s">
        <v>68</v>
      </c>
      <c r="C64" s="1" t="s">
        <v>0</v>
      </c>
      <c r="D64" s="1" t="s">
        <v>1</v>
      </c>
      <c r="E64" s="1" t="s">
        <v>371</v>
      </c>
      <c r="F64" s="1" t="s">
        <v>21</v>
      </c>
      <c r="G64" s="1" t="s">
        <v>144</v>
      </c>
      <c r="H64" s="1" t="s">
        <v>144</v>
      </c>
      <c r="I64" s="1" t="s">
        <v>326</v>
      </c>
      <c r="J64" s="3" t="str">
        <f>+VLOOKUP(I64,'base de clientes'!A:B,2,0)</f>
        <v>DEL TROPICFOOD S.A DE C.V.</v>
      </c>
      <c r="K64" s="1" t="s">
        <v>2</v>
      </c>
      <c r="L64" s="1" t="s">
        <v>2</v>
      </c>
      <c r="M64" s="1" t="s">
        <v>225</v>
      </c>
      <c r="N64" s="5">
        <v>10.01</v>
      </c>
      <c r="O64" s="1" t="s">
        <v>2</v>
      </c>
      <c r="P64" s="1" t="s">
        <v>2</v>
      </c>
      <c r="Q64" s="5">
        <f t="shared" ref="Q64:Q127" si="3">+M64+N64</f>
        <v>70.010000000000005</v>
      </c>
      <c r="R64" s="1" t="s">
        <v>0</v>
      </c>
      <c r="T64" s="6">
        <f t="shared" si="2"/>
        <v>10.01</v>
      </c>
    </row>
    <row r="65" spans="1:20" x14ac:dyDescent="0.25">
      <c r="A65" s="1" t="s">
        <v>48</v>
      </c>
      <c r="B65" s="1" t="s">
        <v>68</v>
      </c>
      <c r="C65" s="1" t="s">
        <v>0</v>
      </c>
      <c r="D65" s="1" t="s">
        <v>1</v>
      </c>
      <c r="E65" s="1" t="s">
        <v>371</v>
      </c>
      <c r="F65" s="1" t="s">
        <v>21</v>
      </c>
      <c r="G65" s="1" t="s">
        <v>145</v>
      </c>
      <c r="H65" s="1" t="s">
        <v>145</v>
      </c>
      <c r="I65" s="1" t="s">
        <v>329</v>
      </c>
      <c r="J65" s="3" t="str">
        <f>+VLOOKUP(I65,'base de clientes'!A:B,2,0)</f>
        <v>DISTRIBUIDORA DE EQUIPOS Y SERVICIOS</v>
      </c>
      <c r="K65" s="1" t="s">
        <v>2</v>
      </c>
      <c r="L65" s="1" t="s">
        <v>2</v>
      </c>
      <c r="M65" s="1" t="s">
        <v>232</v>
      </c>
      <c r="N65" s="5">
        <v>3.12</v>
      </c>
      <c r="O65" s="1" t="s">
        <v>2</v>
      </c>
      <c r="P65" s="1" t="s">
        <v>2</v>
      </c>
      <c r="Q65" s="5">
        <f t="shared" si="3"/>
        <v>23.12</v>
      </c>
      <c r="R65" s="1" t="s">
        <v>0</v>
      </c>
      <c r="T65" s="6">
        <f t="shared" si="2"/>
        <v>3.12</v>
      </c>
    </row>
    <row r="66" spans="1:20" x14ac:dyDescent="0.25">
      <c r="A66" s="1" t="s">
        <v>48</v>
      </c>
      <c r="B66" s="1" t="s">
        <v>68</v>
      </c>
      <c r="C66" s="1" t="s">
        <v>0</v>
      </c>
      <c r="D66" s="1" t="s">
        <v>1</v>
      </c>
      <c r="E66" s="1" t="s">
        <v>371</v>
      </c>
      <c r="F66" s="1" t="s">
        <v>21</v>
      </c>
      <c r="G66" s="1" t="s">
        <v>146</v>
      </c>
      <c r="H66" s="1" t="s">
        <v>146</v>
      </c>
      <c r="I66" s="1" t="s">
        <v>312</v>
      </c>
      <c r="J66" s="3" t="str">
        <f>+VLOOKUP(I66,'base de clientes'!A:B,2,0)</f>
        <v>ANULADO</v>
      </c>
      <c r="K66" s="1" t="s">
        <v>2</v>
      </c>
      <c r="L66" s="1" t="s">
        <v>2</v>
      </c>
      <c r="M66" s="1" t="s">
        <v>310</v>
      </c>
      <c r="N66" s="5">
        <v>0.78</v>
      </c>
      <c r="O66" s="1" t="s">
        <v>2</v>
      </c>
      <c r="P66" s="1" t="s">
        <v>2</v>
      </c>
      <c r="Q66" s="5">
        <f t="shared" si="3"/>
        <v>0.78</v>
      </c>
      <c r="R66" s="1" t="s">
        <v>0</v>
      </c>
      <c r="T66" s="6">
        <f t="shared" si="2"/>
        <v>0.78</v>
      </c>
    </row>
    <row r="67" spans="1:20" x14ac:dyDescent="0.25">
      <c r="A67" s="1" t="s">
        <v>48</v>
      </c>
      <c r="B67" s="1" t="s">
        <v>68</v>
      </c>
      <c r="C67" s="1" t="s">
        <v>0</v>
      </c>
      <c r="D67" s="1" t="s">
        <v>1</v>
      </c>
      <c r="E67" s="1" t="s">
        <v>371</v>
      </c>
      <c r="F67" s="1" t="s">
        <v>21</v>
      </c>
      <c r="G67" s="1" t="s">
        <v>147</v>
      </c>
      <c r="H67" s="1" t="s">
        <v>147</v>
      </c>
      <c r="I67" s="1" t="s">
        <v>277</v>
      </c>
      <c r="J67" s="3" t="str">
        <f>+VLOOKUP(I67,'base de clientes'!A:B,2,0)</f>
        <v>MCCORMICK TRACTORES DE CENTROAMERICA</v>
      </c>
      <c r="K67" s="1" t="s">
        <v>2</v>
      </c>
      <c r="L67" s="1" t="s">
        <v>2</v>
      </c>
      <c r="M67" s="1" t="s">
        <v>331</v>
      </c>
      <c r="N67" s="5">
        <v>1.56</v>
      </c>
      <c r="O67" s="1" t="s">
        <v>2</v>
      </c>
      <c r="P67" s="1" t="s">
        <v>2</v>
      </c>
      <c r="Q67" s="5">
        <f t="shared" si="3"/>
        <v>78.56</v>
      </c>
      <c r="R67" s="1" t="s">
        <v>0</v>
      </c>
      <c r="T67" s="6">
        <f t="shared" si="2"/>
        <v>1.56</v>
      </c>
    </row>
    <row r="68" spans="1:20" x14ac:dyDescent="0.25">
      <c r="A68" s="1" t="s">
        <v>48</v>
      </c>
      <c r="B68" s="1" t="s">
        <v>68</v>
      </c>
      <c r="C68" s="1" t="s">
        <v>0</v>
      </c>
      <c r="D68" s="1" t="s">
        <v>1</v>
      </c>
      <c r="E68" s="1" t="s">
        <v>371</v>
      </c>
      <c r="F68" s="1" t="s">
        <v>21</v>
      </c>
      <c r="G68" s="1" t="s">
        <v>148</v>
      </c>
      <c r="H68" s="1" t="s">
        <v>148</v>
      </c>
      <c r="I68" s="1" t="s">
        <v>240</v>
      </c>
      <c r="J68" s="3" t="str">
        <f>+VLOOKUP(I68,'base de clientes'!A:B,2,0)</f>
        <v>LEOS S.A DE C.V.</v>
      </c>
      <c r="K68" s="1" t="s">
        <v>2</v>
      </c>
      <c r="L68" s="1" t="s">
        <v>2</v>
      </c>
      <c r="M68" s="1" t="s">
        <v>311</v>
      </c>
      <c r="N68" s="5">
        <v>3.64</v>
      </c>
      <c r="O68" s="1" t="s">
        <v>2</v>
      </c>
      <c r="P68" s="1" t="s">
        <v>2</v>
      </c>
      <c r="Q68" s="5">
        <f t="shared" si="3"/>
        <v>27.64</v>
      </c>
      <c r="R68" s="1" t="s">
        <v>0</v>
      </c>
      <c r="T68" s="6">
        <f t="shared" si="2"/>
        <v>3.64</v>
      </c>
    </row>
    <row r="69" spans="1:20" x14ac:dyDescent="0.25">
      <c r="A69" s="1" t="s">
        <v>48</v>
      </c>
      <c r="B69" s="1" t="s">
        <v>69</v>
      </c>
      <c r="C69" s="1" t="s">
        <v>0</v>
      </c>
      <c r="D69" s="1" t="s">
        <v>1</v>
      </c>
      <c r="E69" s="1" t="s">
        <v>371</v>
      </c>
      <c r="F69" s="1" t="s">
        <v>21</v>
      </c>
      <c r="G69" s="1" t="s">
        <v>149</v>
      </c>
      <c r="H69" s="1" t="s">
        <v>149</v>
      </c>
      <c r="I69" s="1" t="s">
        <v>240</v>
      </c>
      <c r="J69" s="3" t="str">
        <f>+VLOOKUP(I69,'base de clientes'!A:B,2,0)</f>
        <v>LEOS S.A DE C.V.</v>
      </c>
      <c r="K69" s="1" t="s">
        <v>2</v>
      </c>
      <c r="L69" s="1" t="s">
        <v>2</v>
      </c>
      <c r="M69" s="1" t="s">
        <v>293</v>
      </c>
      <c r="N69" s="5">
        <v>70.53</v>
      </c>
      <c r="O69" s="1" t="s">
        <v>2</v>
      </c>
      <c r="P69" s="1" t="s">
        <v>2</v>
      </c>
      <c r="Q69" s="5">
        <f t="shared" si="3"/>
        <v>76.53</v>
      </c>
      <c r="R69" s="1" t="s">
        <v>0</v>
      </c>
      <c r="T69" s="6">
        <f t="shared" si="2"/>
        <v>70.53</v>
      </c>
    </row>
    <row r="70" spans="1:20" x14ac:dyDescent="0.25">
      <c r="A70" s="1" t="s">
        <v>48</v>
      </c>
      <c r="B70" s="1" t="s">
        <v>69</v>
      </c>
      <c r="C70" s="1" t="s">
        <v>0</v>
      </c>
      <c r="D70" s="1" t="s">
        <v>1</v>
      </c>
      <c r="E70" s="1" t="s">
        <v>371</v>
      </c>
      <c r="F70" s="1" t="s">
        <v>21</v>
      </c>
      <c r="G70" s="1" t="s">
        <v>150</v>
      </c>
      <c r="H70" s="1" t="s">
        <v>150</v>
      </c>
      <c r="I70" s="1" t="s">
        <v>240</v>
      </c>
      <c r="J70" s="3" t="str">
        <f>+VLOOKUP(I70,'base de clientes'!A:B,2,0)</f>
        <v>LEOS S.A DE C.V.</v>
      </c>
      <c r="K70" s="1" t="s">
        <v>2</v>
      </c>
      <c r="L70" s="1" t="s">
        <v>2</v>
      </c>
      <c r="M70" s="1" t="s">
        <v>229</v>
      </c>
      <c r="N70" s="5">
        <v>0.78</v>
      </c>
      <c r="O70" s="1" t="s">
        <v>2</v>
      </c>
      <c r="P70" s="1" t="s">
        <v>2</v>
      </c>
      <c r="Q70" s="5">
        <f t="shared" si="3"/>
        <v>12.78</v>
      </c>
      <c r="R70" s="1" t="s">
        <v>0</v>
      </c>
      <c r="T70" s="6">
        <f t="shared" si="2"/>
        <v>0.78</v>
      </c>
    </row>
    <row r="71" spans="1:20" x14ac:dyDescent="0.25">
      <c r="A71" s="1" t="s">
        <v>48</v>
      </c>
      <c r="B71" s="1" t="s">
        <v>69</v>
      </c>
      <c r="C71" s="1" t="s">
        <v>0</v>
      </c>
      <c r="D71" s="1" t="s">
        <v>1</v>
      </c>
      <c r="E71" s="1" t="s">
        <v>371</v>
      </c>
      <c r="F71" s="1" t="s">
        <v>21</v>
      </c>
      <c r="G71" s="1" t="s">
        <v>151</v>
      </c>
      <c r="H71" s="1" t="s">
        <v>151</v>
      </c>
      <c r="I71" s="1" t="s">
        <v>240</v>
      </c>
      <c r="J71" s="3" t="str">
        <f>+VLOOKUP(I71,'base de clientes'!A:B,2,0)</f>
        <v>LEOS S.A DE C.V.</v>
      </c>
      <c r="K71" s="1" t="s">
        <v>2</v>
      </c>
      <c r="L71" s="1" t="s">
        <v>2</v>
      </c>
      <c r="M71" s="1" t="s">
        <v>332</v>
      </c>
      <c r="N71" s="5">
        <v>1.3</v>
      </c>
      <c r="O71" s="1" t="s">
        <v>2</v>
      </c>
      <c r="P71" s="1" t="s">
        <v>2</v>
      </c>
      <c r="Q71" s="5">
        <f t="shared" si="3"/>
        <v>29.3</v>
      </c>
      <c r="R71" s="1" t="s">
        <v>0</v>
      </c>
      <c r="T71" s="6">
        <f t="shared" si="2"/>
        <v>1.3</v>
      </c>
    </row>
    <row r="72" spans="1:20" x14ac:dyDescent="0.25">
      <c r="A72" s="1" t="s">
        <v>48</v>
      </c>
      <c r="B72" s="1" t="s">
        <v>69</v>
      </c>
      <c r="C72" s="1" t="s">
        <v>0</v>
      </c>
      <c r="D72" s="1" t="s">
        <v>1</v>
      </c>
      <c r="E72" s="1" t="s">
        <v>371</v>
      </c>
      <c r="F72" s="1" t="s">
        <v>21</v>
      </c>
      <c r="G72" s="1" t="s">
        <v>152</v>
      </c>
      <c r="H72" s="1" t="s">
        <v>152</v>
      </c>
      <c r="I72" s="1" t="s">
        <v>312</v>
      </c>
      <c r="J72" s="3" t="str">
        <f>+VLOOKUP(I72,'base de clientes'!A:B,2,0)</f>
        <v>ANULADO</v>
      </c>
      <c r="K72" s="1" t="s">
        <v>2</v>
      </c>
      <c r="L72" s="1" t="s">
        <v>2</v>
      </c>
      <c r="M72" s="1" t="s">
        <v>310</v>
      </c>
      <c r="N72" s="5">
        <v>3.9</v>
      </c>
      <c r="O72" s="1" t="s">
        <v>2</v>
      </c>
      <c r="P72" s="1" t="s">
        <v>2</v>
      </c>
      <c r="Q72" s="5">
        <f t="shared" si="3"/>
        <v>3.9</v>
      </c>
      <c r="R72" s="1" t="s">
        <v>0</v>
      </c>
      <c r="T72" s="6">
        <f t="shared" si="2"/>
        <v>3.9</v>
      </c>
    </row>
    <row r="73" spans="1:20" x14ac:dyDescent="0.25">
      <c r="A73" s="1" t="s">
        <v>48</v>
      </c>
      <c r="B73" s="1" t="s">
        <v>69</v>
      </c>
      <c r="C73" s="1" t="s">
        <v>0</v>
      </c>
      <c r="D73" s="1" t="s">
        <v>1</v>
      </c>
      <c r="E73" s="1" t="s">
        <v>371</v>
      </c>
      <c r="F73" s="1" t="s">
        <v>21</v>
      </c>
      <c r="G73" s="1" t="s">
        <v>153</v>
      </c>
      <c r="H73" s="1" t="s">
        <v>153</v>
      </c>
      <c r="I73" s="1" t="s">
        <v>333</v>
      </c>
      <c r="J73" s="3" t="str">
        <f>+VLOOKUP(I73,'base de clientes'!A:B,2,0)</f>
        <v>AGROINDUSTRIA CENTROAMERICANA</v>
      </c>
      <c r="K73" s="1" t="s">
        <v>2</v>
      </c>
      <c r="L73" s="1" t="s">
        <v>2</v>
      </c>
      <c r="M73" s="1" t="s">
        <v>335</v>
      </c>
      <c r="N73" s="5">
        <v>10.4</v>
      </c>
      <c r="O73" s="1" t="s">
        <v>2</v>
      </c>
      <c r="P73" s="1" t="s">
        <v>2</v>
      </c>
      <c r="Q73" s="5">
        <f t="shared" si="3"/>
        <v>552.9</v>
      </c>
      <c r="R73" s="1" t="s">
        <v>0</v>
      </c>
      <c r="T73" s="6">
        <f t="shared" si="2"/>
        <v>10.4</v>
      </c>
    </row>
    <row r="74" spans="1:20" x14ac:dyDescent="0.25">
      <c r="A74" s="1" t="s">
        <v>48</v>
      </c>
      <c r="B74" s="1" t="s">
        <v>69</v>
      </c>
      <c r="C74" s="1" t="s">
        <v>0</v>
      </c>
      <c r="D74" s="1" t="s">
        <v>1</v>
      </c>
      <c r="E74" s="1" t="s">
        <v>371</v>
      </c>
      <c r="F74" s="1" t="s">
        <v>21</v>
      </c>
      <c r="G74" s="1" t="s">
        <v>154</v>
      </c>
      <c r="H74" s="1" t="s">
        <v>154</v>
      </c>
      <c r="I74" s="1" t="s">
        <v>240</v>
      </c>
      <c r="J74" s="3" t="str">
        <f>+VLOOKUP(I74,'base de clientes'!A:B,2,0)</f>
        <v>LEOS S.A DE C.V.</v>
      </c>
      <c r="K74" s="1" t="s">
        <v>2</v>
      </c>
      <c r="L74" s="1" t="s">
        <v>2</v>
      </c>
      <c r="M74" s="1" t="s">
        <v>293</v>
      </c>
      <c r="N74" s="5">
        <v>5.98</v>
      </c>
      <c r="O74" s="1" t="s">
        <v>2</v>
      </c>
      <c r="P74" s="1" t="s">
        <v>2</v>
      </c>
      <c r="Q74" s="5">
        <f t="shared" si="3"/>
        <v>11.98</v>
      </c>
      <c r="R74" s="1" t="s">
        <v>0</v>
      </c>
      <c r="T74" s="6">
        <f t="shared" si="2"/>
        <v>5.98</v>
      </c>
    </row>
    <row r="75" spans="1:20" x14ac:dyDescent="0.25">
      <c r="A75" s="1" t="s">
        <v>48</v>
      </c>
      <c r="B75" s="1" t="s">
        <v>69</v>
      </c>
      <c r="C75" s="1" t="s">
        <v>0</v>
      </c>
      <c r="D75" s="1" t="s">
        <v>1</v>
      </c>
      <c r="E75" s="1" t="s">
        <v>371</v>
      </c>
      <c r="F75" s="1" t="s">
        <v>21</v>
      </c>
      <c r="G75" s="1" t="s">
        <v>155</v>
      </c>
      <c r="H75" s="1" t="s">
        <v>155</v>
      </c>
      <c r="I75" s="1" t="s">
        <v>277</v>
      </c>
      <c r="J75" s="3" t="str">
        <f>+VLOOKUP(I75,'base de clientes'!A:B,2,0)</f>
        <v>MCCORMICK TRACTORES DE CENTROAMERICA</v>
      </c>
      <c r="K75" s="1" t="s">
        <v>2</v>
      </c>
      <c r="L75" s="1" t="s">
        <v>2</v>
      </c>
      <c r="M75" s="1" t="s">
        <v>260</v>
      </c>
      <c r="N75" s="5">
        <v>3.9</v>
      </c>
      <c r="O75" s="1" t="s">
        <v>2</v>
      </c>
      <c r="P75" s="1" t="s">
        <v>2</v>
      </c>
      <c r="Q75" s="5">
        <f t="shared" si="3"/>
        <v>13.9</v>
      </c>
      <c r="R75" s="1" t="s">
        <v>0</v>
      </c>
      <c r="T75" s="6">
        <f t="shared" si="2"/>
        <v>3.9</v>
      </c>
    </row>
    <row r="76" spans="1:20" x14ac:dyDescent="0.25">
      <c r="A76" s="1" t="s">
        <v>48</v>
      </c>
      <c r="B76" s="1" t="s">
        <v>70</v>
      </c>
      <c r="C76" s="1" t="s">
        <v>0</v>
      </c>
      <c r="D76" s="1" t="s">
        <v>1</v>
      </c>
      <c r="E76" s="1" t="s">
        <v>371</v>
      </c>
      <c r="F76" s="1" t="s">
        <v>21</v>
      </c>
      <c r="G76" s="1" t="s">
        <v>156</v>
      </c>
      <c r="H76" s="1" t="s">
        <v>156</v>
      </c>
      <c r="I76" s="1" t="s">
        <v>283</v>
      </c>
      <c r="J76" s="3" t="str">
        <f>+VLOOKUP(I76,'base de clientes'!A:B,2,0)</f>
        <v>AMERICAN PETROLEUM DE EL SALVADOR</v>
      </c>
      <c r="K76" s="1" t="s">
        <v>2</v>
      </c>
      <c r="L76" s="1" t="s">
        <v>2</v>
      </c>
      <c r="M76" s="1" t="s">
        <v>336</v>
      </c>
      <c r="N76" s="5">
        <v>5.72</v>
      </c>
      <c r="O76" s="1" t="s">
        <v>2</v>
      </c>
      <c r="P76" s="1" t="s">
        <v>2</v>
      </c>
      <c r="Q76" s="5">
        <f t="shared" si="3"/>
        <v>35.72</v>
      </c>
      <c r="R76" s="1" t="s">
        <v>0</v>
      </c>
      <c r="T76" s="6">
        <f t="shared" si="2"/>
        <v>5.72</v>
      </c>
    </row>
    <row r="77" spans="1:20" x14ac:dyDescent="0.25">
      <c r="A77" s="1" t="s">
        <v>48</v>
      </c>
      <c r="B77" s="1" t="s">
        <v>70</v>
      </c>
      <c r="C77" s="1" t="s">
        <v>0</v>
      </c>
      <c r="D77" s="1" t="s">
        <v>1</v>
      </c>
      <c r="E77" s="1" t="s">
        <v>371</v>
      </c>
      <c r="F77" s="1" t="s">
        <v>21</v>
      </c>
      <c r="G77" s="1" t="s">
        <v>157</v>
      </c>
      <c r="H77" s="1" t="s">
        <v>157</v>
      </c>
      <c r="I77" s="1" t="s">
        <v>283</v>
      </c>
      <c r="J77" s="3" t="str">
        <f>+VLOOKUP(I77,'base de clientes'!A:B,2,0)</f>
        <v>AMERICAN PETROLEUM DE EL SALVADOR</v>
      </c>
      <c r="K77" s="1" t="s">
        <v>2</v>
      </c>
      <c r="L77" s="1" t="s">
        <v>2</v>
      </c>
      <c r="M77" s="1" t="s">
        <v>337</v>
      </c>
      <c r="N77" s="5">
        <v>1.3</v>
      </c>
      <c r="O77" s="1" t="s">
        <v>2</v>
      </c>
      <c r="P77" s="1" t="s">
        <v>2</v>
      </c>
      <c r="Q77" s="5">
        <f t="shared" si="3"/>
        <v>81.3</v>
      </c>
      <c r="R77" s="1" t="s">
        <v>0</v>
      </c>
      <c r="T77" s="6">
        <f t="shared" si="2"/>
        <v>1.3</v>
      </c>
    </row>
    <row r="78" spans="1:20" x14ac:dyDescent="0.25">
      <c r="A78" s="1" t="s">
        <v>48</v>
      </c>
      <c r="B78" s="1" t="s">
        <v>70</v>
      </c>
      <c r="C78" s="1" t="s">
        <v>0</v>
      </c>
      <c r="D78" s="1" t="s">
        <v>1</v>
      </c>
      <c r="E78" s="1" t="s">
        <v>371</v>
      </c>
      <c r="F78" s="1" t="s">
        <v>21</v>
      </c>
      <c r="G78" s="1" t="s">
        <v>158</v>
      </c>
      <c r="H78" s="1" t="s">
        <v>158</v>
      </c>
      <c r="I78" s="1" t="s">
        <v>240</v>
      </c>
      <c r="J78" s="3" t="str">
        <f>+VLOOKUP(I78,'base de clientes'!A:B,2,0)</f>
        <v>LEOS S.A DE C.V.</v>
      </c>
      <c r="K78" s="1" t="s">
        <v>2</v>
      </c>
      <c r="L78" s="1" t="s">
        <v>2</v>
      </c>
      <c r="M78" s="1" t="s">
        <v>338</v>
      </c>
      <c r="N78" s="5">
        <v>7.8</v>
      </c>
      <c r="O78" s="1" t="s">
        <v>2</v>
      </c>
      <c r="P78" s="1" t="s">
        <v>2</v>
      </c>
      <c r="Q78" s="5">
        <f t="shared" si="3"/>
        <v>53.8</v>
      </c>
      <c r="R78" s="1" t="s">
        <v>0</v>
      </c>
      <c r="T78" s="6">
        <f t="shared" si="2"/>
        <v>7.8</v>
      </c>
    </row>
    <row r="79" spans="1:20" x14ac:dyDescent="0.25">
      <c r="A79" s="1" t="s">
        <v>48</v>
      </c>
      <c r="B79" s="1" t="s">
        <v>70</v>
      </c>
      <c r="C79" s="1" t="s">
        <v>0</v>
      </c>
      <c r="D79" s="1" t="s">
        <v>1</v>
      </c>
      <c r="E79" s="1" t="s">
        <v>371</v>
      </c>
      <c r="F79" s="1" t="s">
        <v>21</v>
      </c>
      <c r="G79" s="1" t="s">
        <v>159</v>
      </c>
      <c r="H79" s="1" t="s">
        <v>159</v>
      </c>
      <c r="I79" s="1" t="s">
        <v>326</v>
      </c>
      <c r="J79" s="3" t="str">
        <f>+VLOOKUP(I79,'base de clientes'!A:B,2,0)</f>
        <v>DEL TROPICFOOD S.A DE C.V.</v>
      </c>
      <c r="K79" s="1" t="s">
        <v>2</v>
      </c>
      <c r="L79" s="1" t="s">
        <v>2</v>
      </c>
      <c r="M79" s="1" t="s">
        <v>336</v>
      </c>
      <c r="N79" s="5">
        <v>1.24</v>
      </c>
      <c r="O79" s="1" t="s">
        <v>2</v>
      </c>
      <c r="P79" s="1" t="s">
        <v>2</v>
      </c>
      <c r="Q79" s="5">
        <f t="shared" si="3"/>
        <v>31.24</v>
      </c>
      <c r="R79" s="1" t="s">
        <v>0</v>
      </c>
      <c r="T79" s="6">
        <f t="shared" si="2"/>
        <v>1.24</v>
      </c>
    </row>
    <row r="80" spans="1:20" x14ac:dyDescent="0.25">
      <c r="A80" s="1" t="s">
        <v>48</v>
      </c>
      <c r="B80" s="1" t="s">
        <v>70</v>
      </c>
      <c r="C80" s="1" t="s">
        <v>0</v>
      </c>
      <c r="D80" s="1" t="s">
        <v>1</v>
      </c>
      <c r="E80" s="1" t="s">
        <v>371</v>
      </c>
      <c r="F80" s="1" t="s">
        <v>21</v>
      </c>
      <c r="G80" s="1" t="s">
        <v>160</v>
      </c>
      <c r="H80" s="1" t="s">
        <v>160</v>
      </c>
      <c r="I80" s="1" t="s">
        <v>240</v>
      </c>
      <c r="J80" s="3" t="str">
        <f>+VLOOKUP(I80,'base de clientes'!A:B,2,0)</f>
        <v>LEOS S.A DE C.V.</v>
      </c>
      <c r="K80" s="1" t="s">
        <v>2</v>
      </c>
      <c r="L80" s="1" t="s">
        <v>2</v>
      </c>
      <c r="M80" s="1" t="s">
        <v>339</v>
      </c>
      <c r="N80" s="5">
        <v>3.25</v>
      </c>
      <c r="O80" s="1" t="s">
        <v>2</v>
      </c>
      <c r="P80" s="1" t="s">
        <v>2</v>
      </c>
      <c r="Q80" s="5">
        <f t="shared" si="3"/>
        <v>47.25</v>
      </c>
      <c r="R80" s="1" t="s">
        <v>0</v>
      </c>
      <c r="T80" s="6">
        <f t="shared" si="2"/>
        <v>3.25</v>
      </c>
    </row>
    <row r="81" spans="1:20" x14ac:dyDescent="0.25">
      <c r="A81" s="1" t="s">
        <v>48</v>
      </c>
      <c r="B81" s="1" t="s">
        <v>70</v>
      </c>
      <c r="C81" s="1" t="s">
        <v>0</v>
      </c>
      <c r="D81" s="1" t="s">
        <v>1</v>
      </c>
      <c r="E81" s="1" t="s">
        <v>371</v>
      </c>
      <c r="F81" s="1" t="s">
        <v>21</v>
      </c>
      <c r="G81" s="1" t="s">
        <v>161</v>
      </c>
      <c r="H81" s="1" t="s">
        <v>161</v>
      </c>
      <c r="I81" s="1" t="s">
        <v>279</v>
      </c>
      <c r="J81" s="3" t="str">
        <f>+VLOOKUP(I81,'base de clientes'!A:B,2,0)</f>
        <v>LUIS ALBERTO HERNANDEZ ALDANA</v>
      </c>
      <c r="K81" s="1" t="s">
        <v>2</v>
      </c>
      <c r="L81" s="1" t="s">
        <v>2</v>
      </c>
      <c r="M81" s="1" t="s">
        <v>260</v>
      </c>
      <c r="N81" s="5">
        <v>2.41</v>
      </c>
      <c r="O81" s="1" t="s">
        <v>2</v>
      </c>
      <c r="P81" s="1" t="s">
        <v>2</v>
      </c>
      <c r="Q81" s="5">
        <f t="shared" si="3"/>
        <v>12.41</v>
      </c>
      <c r="R81" s="1" t="s">
        <v>0</v>
      </c>
      <c r="T81" s="6">
        <f t="shared" si="2"/>
        <v>2.41</v>
      </c>
    </row>
    <row r="82" spans="1:20" x14ac:dyDescent="0.25">
      <c r="A82" s="1" t="s">
        <v>48</v>
      </c>
      <c r="B82" s="1" t="s">
        <v>70</v>
      </c>
      <c r="C82" s="1" t="s">
        <v>0</v>
      </c>
      <c r="D82" s="1" t="s">
        <v>1</v>
      </c>
      <c r="E82" s="1" t="s">
        <v>371</v>
      </c>
      <c r="F82" s="1" t="s">
        <v>21</v>
      </c>
      <c r="G82" s="1" t="s">
        <v>162</v>
      </c>
      <c r="H82" s="1" t="s">
        <v>162</v>
      </c>
      <c r="I82" s="1" t="s">
        <v>312</v>
      </c>
      <c r="J82" s="3" t="str">
        <f>+VLOOKUP(I82,'base de clientes'!A:B,2,0)</f>
        <v>ANULADO</v>
      </c>
      <c r="K82" s="1" t="s">
        <v>2</v>
      </c>
      <c r="L82" s="1" t="s">
        <v>2</v>
      </c>
      <c r="M82" s="1" t="s">
        <v>310</v>
      </c>
      <c r="N82" s="5">
        <v>5.2</v>
      </c>
      <c r="O82" s="1" t="s">
        <v>2</v>
      </c>
      <c r="P82" s="1" t="s">
        <v>2</v>
      </c>
      <c r="Q82" s="5">
        <f t="shared" si="3"/>
        <v>5.2</v>
      </c>
      <c r="R82" s="1" t="s">
        <v>0</v>
      </c>
      <c r="T82" s="6">
        <f t="shared" si="2"/>
        <v>5.2</v>
      </c>
    </row>
    <row r="83" spans="1:20" x14ac:dyDescent="0.25">
      <c r="A83" s="1" t="s">
        <v>48</v>
      </c>
      <c r="B83" s="1" t="s">
        <v>70</v>
      </c>
      <c r="C83" s="1" t="s">
        <v>0</v>
      </c>
      <c r="D83" s="1" t="s">
        <v>1</v>
      </c>
      <c r="E83" s="1" t="s">
        <v>371</v>
      </c>
      <c r="F83" s="1" t="s">
        <v>21</v>
      </c>
      <c r="G83" s="1" t="s">
        <v>163</v>
      </c>
      <c r="H83" s="1" t="s">
        <v>163</v>
      </c>
      <c r="I83" s="1" t="s">
        <v>269</v>
      </c>
      <c r="J83" s="3" t="str">
        <f>+VLOOKUP(I83,'base de clientes'!A:B,2,0)</f>
        <v>CORPORIN S.A DE C.V.</v>
      </c>
      <c r="K83" s="1" t="s">
        <v>2</v>
      </c>
      <c r="L83" s="1" t="s">
        <v>2</v>
      </c>
      <c r="M83" s="1" t="s">
        <v>225</v>
      </c>
      <c r="N83" s="5">
        <v>1.56</v>
      </c>
      <c r="O83" s="1" t="s">
        <v>2</v>
      </c>
      <c r="P83" s="1" t="s">
        <v>2</v>
      </c>
      <c r="Q83" s="5">
        <f t="shared" si="3"/>
        <v>61.56</v>
      </c>
      <c r="R83" s="1" t="s">
        <v>0</v>
      </c>
      <c r="T83" s="6">
        <f t="shared" si="2"/>
        <v>1.56</v>
      </c>
    </row>
    <row r="84" spans="1:20" x14ac:dyDescent="0.25">
      <c r="A84" s="1" t="s">
        <v>48</v>
      </c>
      <c r="B84" s="1" t="s">
        <v>70</v>
      </c>
      <c r="C84" s="1" t="s">
        <v>0</v>
      </c>
      <c r="D84" s="1" t="s">
        <v>1</v>
      </c>
      <c r="E84" s="1" t="s">
        <v>371</v>
      </c>
      <c r="F84" s="1" t="s">
        <v>21</v>
      </c>
      <c r="G84" s="1" t="s">
        <v>164</v>
      </c>
      <c r="H84" s="1" t="s">
        <v>164</v>
      </c>
      <c r="I84" s="1" t="s">
        <v>241</v>
      </c>
      <c r="J84" s="3" t="str">
        <f>+VLOOKUP(I84,'base de clientes'!A:B,2,0)</f>
        <v>SYMTEK S.A DE C.V.</v>
      </c>
      <c r="K84" s="1" t="s">
        <v>2</v>
      </c>
      <c r="L84" s="1" t="s">
        <v>2</v>
      </c>
      <c r="M84" s="1" t="s">
        <v>340</v>
      </c>
      <c r="N84" s="5">
        <v>8.6999999999999993</v>
      </c>
      <c r="O84" s="1" t="s">
        <v>2</v>
      </c>
      <c r="P84" s="1" t="s">
        <v>2</v>
      </c>
      <c r="Q84" s="5">
        <f t="shared" si="3"/>
        <v>18.22</v>
      </c>
      <c r="R84" s="1" t="s">
        <v>0</v>
      </c>
      <c r="T84" s="6">
        <f t="shared" si="2"/>
        <v>8.6999999999999993</v>
      </c>
    </row>
    <row r="85" spans="1:20" x14ac:dyDescent="0.25">
      <c r="A85" s="1" t="s">
        <v>48</v>
      </c>
      <c r="B85" s="1" t="s">
        <v>70</v>
      </c>
      <c r="C85" s="1" t="s">
        <v>0</v>
      </c>
      <c r="D85" s="1" t="s">
        <v>1</v>
      </c>
      <c r="E85" s="1" t="s">
        <v>371</v>
      </c>
      <c r="F85" s="1" t="s">
        <v>21</v>
      </c>
      <c r="G85" s="1" t="s">
        <v>165</v>
      </c>
      <c r="H85" s="1" t="s">
        <v>165</v>
      </c>
      <c r="I85" s="1" t="s">
        <v>241</v>
      </c>
      <c r="J85" s="3" t="str">
        <f>+VLOOKUP(I85,'base de clientes'!A:B,2,0)</f>
        <v>SYMTEK S.A DE C.V.</v>
      </c>
      <c r="K85" s="1" t="s">
        <v>2</v>
      </c>
      <c r="L85" s="1" t="s">
        <v>2</v>
      </c>
      <c r="M85" s="1" t="s">
        <v>341</v>
      </c>
      <c r="N85" s="5">
        <v>8.6999999999999993</v>
      </c>
      <c r="O85" s="1" t="s">
        <v>2</v>
      </c>
      <c r="P85" s="1" t="s">
        <v>2</v>
      </c>
      <c r="Q85" s="5">
        <f t="shared" si="3"/>
        <v>33.700000000000003</v>
      </c>
      <c r="R85" s="1" t="s">
        <v>0</v>
      </c>
      <c r="T85" s="6">
        <f t="shared" si="2"/>
        <v>8.6999999999999993</v>
      </c>
    </row>
    <row r="86" spans="1:20" x14ac:dyDescent="0.25">
      <c r="A86" s="1" t="s">
        <v>48</v>
      </c>
      <c r="B86" s="1" t="s">
        <v>73</v>
      </c>
      <c r="C86" s="1" t="s">
        <v>0</v>
      </c>
      <c r="D86" s="1" t="s">
        <v>1</v>
      </c>
      <c r="E86" s="1" t="s">
        <v>371</v>
      </c>
      <c r="F86" s="1" t="s">
        <v>21</v>
      </c>
      <c r="G86" s="1" t="s">
        <v>166</v>
      </c>
      <c r="H86" s="1" t="s">
        <v>166</v>
      </c>
      <c r="I86" s="1" t="s">
        <v>80</v>
      </c>
      <c r="J86" s="3" t="str">
        <f>+VLOOKUP(I86,'base de clientes'!A:B,2,0)</f>
        <v>EL GRANJERO S.A DE C.V.</v>
      </c>
      <c r="K86" s="1" t="s">
        <v>2</v>
      </c>
      <c r="L86" s="1" t="s">
        <v>2</v>
      </c>
      <c r="M86" s="1" t="s">
        <v>342</v>
      </c>
      <c r="N86" s="5">
        <v>62.4</v>
      </c>
      <c r="O86" s="1" t="s">
        <v>2</v>
      </c>
      <c r="P86" s="1" t="s">
        <v>2</v>
      </c>
      <c r="Q86" s="5">
        <f t="shared" si="3"/>
        <v>80.900000000000006</v>
      </c>
      <c r="R86" s="1" t="s">
        <v>0</v>
      </c>
      <c r="T86" s="6">
        <f t="shared" si="2"/>
        <v>62.4</v>
      </c>
    </row>
    <row r="87" spans="1:20" x14ac:dyDescent="0.25">
      <c r="A87" s="1" t="s">
        <v>48</v>
      </c>
      <c r="B87" s="1" t="s">
        <v>73</v>
      </c>
      <c r="C87" s="1" t="s">
        <v>0</v>
      </c>
      <c r="D87" s="1" t="s">
        <v>1</v>
      </c>
      <c r="E87" s="1" t="s">
        <v>371</v>
      </c>
      <c r="F87" s="1" t="s">
        <v>21</v>
      </c>
      <c r="G87" s="1" t="s">
        <v>167</v>
      </c>
      <c r="H87" s="1" t="s">
        <v>167</v>
      </c>
      <c r="I87" s="1" t="s">
        <v>240</v>
      </c>
      <c r="J87" s="3" t="str">
        <f>+VLOOKUP(I87,'base de clientes'!A:B,2,0)</f>
        <v>LEOS S.A DE C.V.</v>
      </c>
      <c r="K87" s="1" t="s">
        <v>2</v>
      </c>
      <c r="L87" s="1" t="s">
        <v>2</v>
      </c>
      <c r="M87" s="1" t="s">
        <v>343</v>
      </c>
      <c r="N87" s="5">
        <v>50.05</v>
      </c>
      <c r="O87" s="1" t="s">
        <v>2</v>
      </c>
      <c r="P87" s="1" t="s">
        <v>2</v>
      </c>
      <c r="Q87" s="5">
        <f t="shared" si="3"/>
        <v>90.05</v>
      </c>
      <c r="R87" s="1" t="s">
        <v>0</v>
      </c>
      <c r="T87" s="6">
        <f t="shared" si="2"/>
        <v>50.05</v>
      </c>
    </row>
    <row r="88" spans="1:20" x14ac:dyDescent="0.25">
      <c r="A88" s="1" t="s">
        <v>48</v>
      </c>
      <c r="B88" s="1" t="s">
        <v>73</v>
      </c>
      <c r="C88" s="1" t="s">
        <v>0</v>
      </c>
      <c r="D88" s="1" t="s">
        <v>1</v>
      </c>
      <c r="E88" s="1" t="s">
        <v>371</v>
      </c>
      <c r="F88" s="1" t="s">
        <v>21</v>
      </c>
      <c r="G88" s="1" t="s">
        <v>168</v>
      </c>
      <c r="H88" s="1" t="s">
        <v>168</v>
      </c>
      <c r="I88" s="7" t="s">
        <v>240</v>
      </c>
      <c r="J88" s="3" t="str">
        <f>+VLOOKUP(I88,'base de clientes'!A:B,2,0)</f>
        <v>LEOS S.A DE C.V.</v>
      </c>
      <c r="K88" s="1" t="s">
        <v>2</v>
      </c>
      <c r="L88" s="1" t="s">
        <v>2</v>
      </c>
      <c r="M88" s="1" t="s">
        <v>229</v>
      </c>
      <c r="N88" s="5">
        <v>10.4</v>
      </c>
      <c r="O88" s="1" t="s">
        <v>2</v>
      </c>
      <c r="P88" s="1" t="s">
        <v>2</v>
      </c>
      <c r="Q88" s="5">
        <f t="shared" si="3"/>
        <v>22.4</v>
      </c>
      <c r="R88" s="1" t="s">
        <v>0</v>
      </c>
      <c r="T88" s="6">
        <f t="shared" si="2"/>
        <v>10.4</v>
      </c>
    </row>
    <row r="89" spans="1:20" x14ac:dyDescent="0.25">
      <c r="A89" s="1" t="s">
        <v>48</v>
      </c>
      <c r="B89" s="1" t="s">
        <v>73</v>
      </c>
      <c r="C89" s="1" t="s">
        <v>0</v>
      </c>
      <c r="D89" s="1" t="s">
        <v>1</v>
      </c>
      <c r="E89" s="1" t="s">
        <v>371</v>
      </c>
      <c r="F89" s="1" t="s">
        <v>21</v>
      </c>
      <c r="G89" s="1" t="s">
        <v>169</v>
      </c>
      <c r="H89" s="1" t="s">
        <v>169</v>
      </c>
      <c r="I89" s="1" t="s">
        <v>80</v>
      </c>
      <c r="J89" s="3" t="str">
        <f>+VLOOKUP(I89,'base de clientes'!A:B,2,0)</f>
        <v>EL GRANJERO S.A DE C.V.</v>
      </c>
      <c r="K89" s="1" t="s">
        <v>2</v>
      </c>
      <c r="L89" s="1" t="s">
        <v>2</v>
      </c>
      <c r="M89" s="1" t="s">
        <v>344</v>
      </c>
      <c r="N89" s="5">
        <v>48.75</v>
      </c>
      <c r="O89" s="1" t="s">
        <v>2</v>
      </c>
      <c r="P89" s="1" t="s">
        <v>2</v>
      </c>
      <c r="Q89" s="5">
        <f t="shared" si="3"/>
        <v>115.65</v>
      </c>
      <c r="R89" s="1" t="s">
        <v>0</v>
      </c>
      <c r="T89" s="6">
        <f t="shared" si="2"/>
        <v>48.75</v>
      </c>
    </row>
    <row r="90" spans="1:20" x14ac:dyDescent="0.25">
      <c r="A90" s="1" t="s">
        <v>48</v>
      </c>
      <c r="B90" s="1" t="s">
        <v>73</v>
      </c>
      <c r="C90" s="1" t="s">
        <v>0</v>
      </c>
      <c r="D90" s="1" t="s">
        <v>1</v>
      </c>
      <c r="E90" s="1" t="s">
        <v>371</v>
      </c>
      <c r="F90" s="1" t="s">
        <v>21</v>
      </c>
      <c r="G90" s="1" t="s">
        <v>170</v>
      </c>
      <c r="H90" s="1" t="s">
        <v>170</v>
      </c>
      <c r="I90" s="1" t="s">
        <v>80</v>
      </c>
      <c r="J90" s="3" t="str">
        <f>+VLOOKUP(I90,'base de clientes'!A:B,2,0)</f>
        <v>EL GRANJERO S.A DE C.V.</v>
      </c>
      <c r="K90" s="1" t="s">
        <v>2</v>
      </c>
      <c r="L90" s="1" t="s">
        <v>2</v>
      </c>
      <c r="M90" s="1" t="s">
        <v>344</v>
      </c>
      <c r="N90" s="5">
        <v>5.2</v>
      </c>
      <c r="O90" s="1" t="s">
        <v>2</v>
      </c>
      <c r="P90" s="1" t="s">
        <v>2</v>
      </c>
      <c r="Q90" s="5">
        <f t="shared" si="3"/>
        <v>72.100000000000009</v>
      </c>
      <c r="R90" s="1" t="s">
        <v>0</v>
      </c>
      <c r="T90" s="6">
        <f t="shared" si="2"/>
        <v>5.2</v>
      </c>
    </row>
    <row r="91" spans="1:20" x14ac:dyDescent="0.25">
      <c r="A91" s="1" t="s">
        <v>48</v>
      </c>
      <c r="B91" s="1" t="s">
        <v>73</v>
      </c>
      <c r="C91" s="1" t="s">
        <v>0</v>
      </c>
      <c r="D91" s="1" t="s">
        <v>1</v>
      </c>
      <c r="E91" s="1" t="s">
        <v>371</v>
      </c>
      <c r="F91" s="1" t="s">
        <v>21</v>
      </c>
      <c r="G91" s="1" t="s">
        <v>171</v>
      </c>
      <c r="H91" s="1" t="s">
        <v>171</v>
      </c>
      <c r="I91" s="1" t="s">
        <v>80</v>
      </c>
      <c r="J91" s="3" t="str">
        <f>+VLOOKUP(I91,'base de clientes'!A:B,2,0)</f>
        <v>EL GRANJERO S.A DE C.V.</v>
      </c>
      <c r="K91" s="1" t="s">
        <v>2</v>
      </c>
      <c r="L91" s="1" t="s">
        <v>2</v>
      </c>
      <c r="M91" s="1" t="s">
        <v>345</v>
      </c>
      <c r="N91" s="5">
        <v>20.71</v>
      </c>
      <c r="O91" s="1" t="s">
        <v>2</v>
      </c>
      <c r="P91" s="1" t="s">
        <v>2</v>
      </c>
      <c r="Q91" s="5">
        <f t="shared" si="3"/>
        <v>500.71</v>
      </c>
      <c r="R91" s="1" t="s">
        <v>0</v>
      </c>
      <c r="T91" s="6">
        <f t="shared" si="2"/>
        <v>20.71</v>
      </c>
    </row>
    <row r="92" spans="1:20" x14ac:dyDescent="0.25">
      <c r="A92" s="1" t="s">
        <v>48</v>
      </c>
      <c r="B92" s="1" t="s">
        <v>73</v>
      </c>
      <c r="C92" s="1" t="s">
        <v>0</v>
      </c>
      <c r="D92" s="1" t="s">
        <v>1</v>
      </c>
      <c r="E92" s="1" t="s">
        <v>371</v>
      </c>
      <c r="F92" s="1" t="s">
        <v>21</v>
      </c>
      <c r="G92" s="1" t="s">
        <v>172</v>
      </c>
      <c r="H92" s="1" t="s">
        <v>172</v>
      </c>
      <c r="I92" s="1" t="s">
        <v>80</v>
      </c>
      <c r="J92" s="3" t="str">
        <f>+VLOOKUP(I92,'base de clientes'!A:B,2,0)</f>
        <v>EL GRANJERO S.A DE C.V.</v>
      </c>
      <c r="K92" s="1" t="s">
        <v>2</v>
      </c>
      <c r="L92" s="1" t="s">
        <v>2</v>
      </c>
      <c r="M92" s="1" t="s">
        <v>346</v>
      </c>
      <c r="N92" s="5">
        <v>0.56999999999999995</v>
      </c>
      <c r="O92" s="1" t="s">
        <v>2</v>
      </c>
      <c r="P92" s="1" t="s">
        <v>2</v>
      </c>
      <c r="Q92" s="5">
        <f t="shared" si="3"/>
        <v>385.57</v>
      </c>
      <c r="R92" s="1" t="s">
        <v>0</v>
      </c>
      <c r="T92" s="6">
        <f t="shared" si="2"/>
        <v>0.56999999999999995</v>
      </c>
    </row>
    <row r="93" spans="1:20" x14ac:dyDescent="0.25">
      <c r="A93" s="1" t="s">
        <v>48</v>
      </c>
      <c r="B93" s="1" t="s">
        <v>73</v>
      </c>
      <c r="C93" s="1" t="s">
        <v>0</v>
      </c>
      <c r="D93" s="1" t="s">
        <v>1</v>
      </c>
      <c r="E93" s="1" t="s">
        <v>371</v>
      </c>
      <c r="F93" s="1" t="s">
        <v>21</v>
      </c>
      <c r="G93" s="1" t="s">
        <v>173</v>
      </c>
      <c r="H93" s="1" t="s">
        <v>173</v>
      </c>
      <c r="I93" s="1" t="s">
        <v>240</v>
      </c>
      <c r="J93" s="3" t="str">
        <f>+VLOOKUP(I93,'base de clientes'!A:B,2,0)</f>
        <v>LEOS S.A DE C.V.</v>
      </c>
      <c r="K93" s="1" t="s">
        <v>2</v>
      </c>
      <c r="L93" s="1" t="s">
        <v>2</v>
      </c>
      <c r="M93" s="1" t="s">
        <v>337</v>
      </c>
      <c r="N93" s="5">
        <v>14.63</v>
      </c>
      <c r="O93" s="1" t="s">
        <v>2</v>
      </c>
      <c r="P93" s="1" t="s">
        <v>2</v>
      </c>
      <c r="Q93" s="5">
        <f t="shared" si="3"/>
        <v>94.63</v>
      </c>
      <c r="R93" s="1" t="s">
        <v>0</v>
      </c>
      <c r="T93" s="6">
        <f t="shared" si="2"/>
        <v>14.63</v>
      </c>
    </row>
    <row r="94" spans="1:20" x14ac:dyDescent="0.25">
      <c r="A94" s="1" t="s">
        <v>48</v>
      </c>
      <c r="B94" s="1" t="s">
        <v>73</v>
      </c>
      <c r="C94" s="1" t="s">
        <v>0</v>
      </c>
      <c r="D94" s="1" t="s">
        <v>1</v>
      </c>
      <c r="E94" s="1" t="s">
        <v>371</v>
      </c>
      <c r="F94" s="1" t="s">
        <v>21</v>
      </c>
      <c r="G94" s="1" t="s">
        <v>174</v>
      </c>
      <c r="H94" s="1" t="s">
        <v>174</v>
      </c>
      <c r="I94" s="1" t="s">
        <v>272</v>
      </c>
      <c r="J94" s="3" t="str">
        <f>+VLOOKUP(I94,'base de clientes'!A:B,2,0)</f>
        <v>ACNEPRO S.A DE C.V.</v>
      </c>
      <c r="K94" s="1" t="s">
        <v>2</v>
      </c>
      <c r="L94" s="1" t="s">
        <v>2</v>
      </c>
      <c r="M94" s="1" t="s">
        <v>347</v>
      </c>
      <c r="N94" s="5">
        <v>4.55</v>
      </c>
      <c r="O94" s="1" t="s">
        <v>2</v>
      </c>
      <c r="P94" s="1" t="s">
        <v>2</v>
      </c>
      <c r="Q94" s="5">
        <f t="shared" si="3"/>
        <v>379.55</v>
      </c>
      <c r="R94" s="1" t="s">
        <v>0</v>
      </c>
      <c r="T94" s="6">
        <f t="shared" si="2"/>
        <v>4.55</v>
      </c>
    </row>
    <row r="95" spans="1:20" x14ac:dyDescent="0.25">
      <c r="A95" s="1" t="s">
        <v>48</v>
      </c>
      <c r="B95" s="1" t="s">
        <v>73</v>
      </c>
      <c r="C95" s="1" t="s">
        <v>0</v>
      </c>
      <c r="D95" s="1" t="s">
        <v>1</v>
      </c>
      <c r="E95" s="1" t="s">
        <v>371</v>
      </c>
      <c r="F95" s="1" t="s">
        <v>21</v>
      </c>
      <c r="G95" s="1" t="s">
        <v>175</v>
      </c>
      <c r="H95" s="1" t="s">
        <v>175</v>
      </c>
      <c r="I95" s="7" t="s">
        <v>272</v>
      </c>
      <c r="J95" s="3" t="str">
        <f>+VLOOKUP(I95,'base de clientes'!A:B,2,0)</f>
        <v>ACNEPRO S.A DE C.V.</v>
      </c>
      <c r="K95" s="1" t="s">
        <v>2</v>
      </c>
      <c r="L95" s="1" t="s">
        <v>2</v>
      </c>
      <c r="M95" s="1" t="s">
        <v>343</v>
      </c>
      <c r="N95" s="5">
        <v>3.12</v>
      </c>
      <c r="O95" s="1" t="s">
        <v>2</v>
      </c>
      <c r="P95" s="1" t="s">
        <v>2</v>
      </c>
      <c r="Q95" s="5">
        <f t="shared" si="3"/>
        <v>43.12</v>
      </c>
      <c r="R95" s="1" t="s">
        <v>0</v>
      </c>
      <c r="T95" s="6">
        <f t="shared" si="2"/>
        <v>3.12</v>
      </c>
    </row>
    <row r="96" spans="1:20" x14ac:dyDescent="0.25">
      <c r="A96" s="1" t="s">
        <v>48</v>
      </c>
      <c r="B96" s="1" t="s">
        <v>74</v>
      </c>
      <c r="C96" s="1" t="s">
        <v>0</v>
      </c>
      <c r="D96" s="1" t="s">
        <v>1</v>
      </c>
      <c r="E96" s="1" t="s">
        <v>371</v>
      </c>
      <c r="F96" s="1" t="s">
        <v>21</v>
      </c>
      <c r="G96" s="1" t="s">
        <v>176</v>
      </c>
      <c r="H96" s="1" t="s">
        <v>176</v>
      </c>
      <c r="I96" s="1" t="s">
        <v>348</v>
      </c>
      <c r="J96" s="3" t="str">
        <f>+VLOOKUP(I96,'base de clientes'!A:B,2,0)</f>
        <v>PEDRERA PROTERSA S.A DE C.V.</v>
      </c>
      <c r="K96" s="1" t="s">
        <v>2</v>
      </c>
      <c r="L96" s="1" t="s">
        <v>2</v>
      </c>
      <c r="M96" s="1" t="s">
        <v>350</v>
      </c>
      <c r="N96" s="5">
        <v>3.9</v>
      </c>
      <c r="O96" s="1" t="s">
        <v>2</v>
      </c>
      <c r="P96" s="1" t="s">
        <v>2</v>
      </c>
      <c r="Q96" s="5">
        <f t="shared" si="3"/>
        <v>163.20000000000002</v>
      </c>
      <c r="R96" s="1" t="s">
        <v>0</v>
      </c>
      <c r="T96" s="6">
        <f t="shared" ref="T96:T135" si="4">+ROUND(N96,2)</f>
        <v>3.9</v>
      </c>
    </row>
    <row r="97" spans="1:20" x14ac:dyDescent="0.25">
      <c r="A97" s="1" t="s">
        <v>48</v>
      </c>
      <c r="B97" s="1" t="s">
        <v>74</v>
      </c>
      <c r="C97" s="1" t="s">
        <v>0</v>
      </c>
      <c r="D97" s="1" t="s">
        <v>1</v>
      </c>
      <c r="E97" s="1" t="s">
        <v>371</v>
      </c>
      <c r="F97" s="1" t="s">
        <v>21</v>
      </c>
      <c r="G97" s="1" t="s">
        <v>177</v>
      </c>
      <c r="H97" s="1" t="s">
        <v>177</v>
      </c>
      <c r="I97" s="1" t="s">
        <v>241</v>
      </c>
      <c r="J97" s="3" t="str">
        <f>+VLOOKUP(I97,'base de clientes'!A:B,2,0)</f>
        <v>SYMTEK S.A DE C.V.</v>
      </c>
      <c r="K97" s="1" t="s">
        <v>2</v>
      </c>
      <c r="L97" s="1" t="s">
        <v>2</v>
      </c>
      <c r="M97" s="1" t="s">
        <v>351</v>
      </c>
      <c r="N97" s="5">
        <v>3.9</v>
      </c>
      <c r="O97" s="1" t="s">
        <v>2</v>
      </c>
      <c r="P97" s="1" t="s">
        <v>2</v>
      </c>
      <c r="Q97" s="5">
        <f t="shared" si="3"/>
        <v>8.32</v>
      </c>
      <c r="R97" s="1" t="s">
        <v>0</v>
      </c>
      <c r="T97" s="6">
        <f t="shared" si="4"/>
        <v>3.9</v>
      </c>
    </row>
    <row r="98" spans="1:20" x14ac:dyDescent="0.25">
      <c r="A98" s="1" t="s">
        <v>48</v>
      </c>
      <c r="B98" s="1" t="s">
        <v>74</v>
      </c>
      <c r="C98" s="1" t="s">
        <v>0</v>
      </c>
      <c r="D98" s="1" t="s">
        <v>1</v>
      </c>
      <c r="E98" s="1" t="s">
        <v>371</v>
      </c>
      <c r="F98" s="1" t="s">
        <v>21</v>
      </c>
      <c r="G98" s="1" t="s">
        <v>178</v>
      </c>
      <c r="H98" s="1" t="s">
        <v>178</v>
      </c>
      <c r="I98" s="1" t="s">
        <v>288</v>
      </c>
      <c r="J98" s="3" t="str">
        <f>+VLOOKUP(I98,'base de clientes'!A:B,2,0)</f>
        <v>TEJEMET S.A DE C.V.</v>
      </c>
      <c r="K98" s="1" t="s">
        <v>2</v>
      </c>
      <c r="L98" s="1" t="s">
        <v>2</v>
      </c>
      <c r="M98" s="1" t="s">
        <v>352</v>
      </c>
      <c r="N98" s="5">
        <v>2.34</v>
      </c>
      <c r="O98" s="1" t="s">
        <v>2</v>
      </c>
      <c r="P98" s="1" t="s">
        <v>2</v>
      </c>
      <c r="Q98" s="5">
        <f t="shared" si="3"/>
        <v>114.84</v>
      </c>
      <c r="R98" s="1" t="s">
        <v>0</v>
      </c>
      <c r="T98" s="6">
        <f t="shared" si="4"/>
        <v>2.34</v>
      </c>
    </row>
    <row r="99" spans="1:20" x14ac:dyDescent="0.25">
      <c r="A99" s="1" t="s">
        <v>48</v>
      </c>
      <c r="B99" s="1" t="s">
        <v>74</v>
      </c>
      <c r="C99" s="1" t="s">
        <v>0</v>
      </c>
      <c r="D99" s="1" t="s">
        <v>1</v>
      </c>
      <c r="E99" s="1" t="s">
        <v>371</v>
      </c>
      <c r="F99" s="1" t="s">
        <v>21</v>
      </c>
      <c r="G99" s="1" t="s">
        <v>179</v>
      </c>
      <c r="H99" s="1" t="s">
        <v>179</v>
      </c>
      <c r="I99" s="1" t="s">
        <v>353</v>
      </c>
      <c r="J99" s="3" t="str">
        <f>+VLOOKUP(I99,'base de clientes'!A:B,2,0)</f>
        <v>ASFALTOS DE CENTROAMERICA S.A DE C.V.</v>
      </c>
      <c r="K99" s="1" t="s">
        <v>2</v>
      </c>
      <c r="L99" s="1" t="s">
        <v>2</v>
      </c>
      <c r="M99" s="1" t="s">
        <v>355</v>
      </c>
      <c r="N99" s="5">
        <v>9.75</v>
      </c>
      <c r="O99" s="1" t="s">
        <v>2</v>
      </c>
      <c r="P99" s="1" t="s">
        <v>2</v>
      </c>
      <c r="Q99" s="5">
        <f t="shared" si="3"/>
        <v>44.75</v>
      </c>
      <c r="R99" s="1" t="s">
        <v>0</v>
      </c>
      <c r="T99" s="6">
        <f t="shared" si="4"/>
        <v>9.75</v>
      </c>
    </row>
    <row r="100" spans="1:20" x14ac:dyDescent="0.25">
      <c r="A100" s="1" t="s">
        <v>48</v>
      </c>
      <c r="B100" s="1" t="s">
        <v>74</v>
      </c>
      <c r="C100" s="1" t="s">
        <v>0</v>
      </c>
      <c r="D100" s="1" t="s">
        <v>1</v>
      </c>
      <c r="E100" s="1" t="s">
        <v>371</v>
      </c>
      <c r="F100" s="1" t="s">
        <v>21</v>
      </c>
      <c r="G100" s="1" t="s">
        <v>180</v>
      </c>
      <c r="H100" s="1" t="s">
        <v>180</v>
      </c>
      <c r="I100" s="1" t="s">
        <v>312</v>
      </c>
      <c r="J100" s="3" t="str">
        <f>+VLOOKUP(I100,'base de clientes'!A:B,2,0)</f>
        <v>ANULADO</v>
      </c>
      <c r="K100" s="1" t="s">
        <v>2</v>
      </c>
      <c r="L100" s="1" t="s">
        <v>2</v>
      </c>
      <c r="M100" s="1" t="s">
        <v>310</v>
      </c>
      <c r="N100" s="5">
        <v>4.68</v>
      </c>
      <c r="O100" s="1" t="s">
        <v>2</v>
      </c>
      <c r="P100" s="1" t="s">
        <v>2</v>
      </c>
      <c r="Q100" s="5">
        <f t="shared" si="3"/>
        <v>4.68</v>
      </c>
      <c r="R100" s="1" t="s">
        <v>0</v>
      </c>
      <c r="T100" s="6">
        <f t="shared" si="4"/>
        <v>4.68</v>
      </c>
    </row>
    <row r="101" spans="1:20" x14ac:dyDescent="0.25">
      <c r="A101" s="1" t="s">
        <v>48</v>
      </c>
      <c r="B101" s="1" t="s">
        <v>74</v>
      </c>
      <c r="C101" s="1" t="s">
        <v>0</v>
      </c>
      <c r="D101" s="1" t="s">
        <v>1</v>
      </c>
      <c r="E101" s="1" t="s">
        <v>371</v>
      </c>
      <c r="F101" s="1" t="s">
        <v>21</v>
      </c>
      <c r="G101" s="1" t="s">
        <v>181</v>
      </c>
      <c r="H101" s="1" t="s">
        <v>181</v>
      </c>
      <c r="I101" s="1" t="s">
        <v>312</v>
      </c>
      <c r="J101" s="3" t="str">
        <f>+VLOOKUP(I101,'base de clientes'!A:B,2,0)</f>
        <v>ANULADO</v>
      </c>
      <c r="K101" s="1" t="s">
        <v>2</v>
      </c>
      <c r="L101" s="1" t="s">
        <v>2</v>
      </c>
      <c r="M101" s="1" t="s">
        <v>310</v>
      </c>
      <c r="N101" s="5">
        <v>1.56</v>
      </c>
      <c r="O101" s="1" t="s">
        <v>2</v>
      </c>
      <c r="P101" s="1" t="s">
        <v>2</v>
      </c>
      <c r="Q101" s="5">
        <f t="shared" si="3"/>
        <v>1.56</v>
      </c>
      <c r="R101" s="1" t="s">
        <v>0</v>
      </c>
      <c r="T101" s="6">
        <f t="shared" si="4"/>
        <v>1.56</v>
      </c>
    </row>
    <row r="102" spans="1:20" x14ac:dyDescent="0.25">
      <c r="A102" s="1" t="s">
        <v>48</v>
      </c>
      <c r="B102" s="1" t="s">
        <v>74</v>
      </c>
      <c r="C102" s="1" t="s">
        <v>0</v>
      </c>
      <c r="D102" s="1" t="s">
        <v>1</v>
      </c>
      <c r="E102" s="1" t="s">
        <v>371</v>
      </c>
      <c r="F102" s="1" t="s">
        <v>21</v>
      </c>
      <c r="G102" s="1" t="s">
        <v>182</v>
      </c>
      <c r="H102" s="1" t="s">
        <v>182</v>
      </c>
      <c r="I102" s="1" t="s">
        <v>80</v>
      </c>
      <c r="J102" s="3" t="str">
        <f>+VLOOKUP(I102,'base de clientes'!A:B,2,0)</f>
        <v>EL GRANJERO S.A DE C.V.</v>
      </c>
      <c r="K102" s="1" t="s">
        <v>2</v>
      </c>
      <c r="L102" s="1" t="s">
        <v>2</v>
      </c>
      <c r="M102" s="1" t="s">
        <v>311</v>
      </c>
      <c r="N102" s="5">
        <v>14.56</v>
      </c>
      <c r="O102" s="1" t="s">
        <v>2</v>
      </c>
      <c r="P102" s="1" t="s">
        <v>2</v>
      </c>
      <c r="Q102" s="5">
        <f t="shared" si="3"/>
        <v>38.56</v>
      </c>
      <c r="R102" s="1" t="s">
        <v>0</v>
      </c>
      <c r="T102" s="6">
        <f t="shared" si="4"/>
        <v>14.56</v>
      </c>
    </row>
    <row r="103" spans="1:20" x14ac:dyDescent="0.25">
      <c r="A103" s="1" t="s">
        <v>48</v>
      </c>
      <c r="B103" s="1" t="s">
        <v>74</v>
      </c>
      <c r="C103" s="1" t="s">
        <v>0</v>
      </c>
      <c r="D103" s="1" t="s">
        <v>1</v>
      </c>
      <c r="E103" s="1" t="s">
        <v>371</v>
      </c>
      <c r="F103" s="1" t="s">
        <v>21</v>
      </c>
      <c r="G103" s="1" t="s">
        <v>183</v>
      </c>
      <c r="H103" s="1" t="s">
        <v>183</v>
      </c>
      <c r="I103" s="1" t="s">
        <v>356</v>
      </c>
      <c r="J103" s="3" t="str">
        <f>+VLOOKUP(I103,'base de clientes'!A:B,2,0)</f>
        <v>LLANTAS Y ACCESORIOS</v>
      </c>
      <c r="K103" s="1" t="s">
        <v>2</v>
      </c>
      <c r="L103" s="1" t="s">
        <v>2</v>
      </c>
      <c r="M103" s="1" t="s">
        <v>336</v>
      </c>
      <c r="N103" s="5">
        <v>19.5</v>
      </c>
      <c r="O103" s="1" t="s">
        <v>2</v>
      </c>
      <c r="P103" s="1" t="s">
        <v>2</v>
      </c>
      <c r="Q103" s="5">
        <f t="shared" si="3"/>
        <v>49.5</v>
      </c>
      <c r="R103" s="1" t="s">
        <v>0</v>
      </c>
      <c r="T103" s="6">
        <f t="shared" si="4"/>
        <v>19.5</v>
      </c>
    </row>
    <row r="104" spans="1:20" x14ac:dyDescent="0.25">
      <c r="A104" s="1" t="s">
        <v>48</v>
      </c>
      <c r="B104" s="1" t="s">
        <v>74</v>
      </c>
      <c r="C104" s="1" t="s">
        <v>0</v>
      </c>
      <c r="D104" s="1" t="s">
        <v>1</v>
      </c>
      <c r="E104" s="1" t="s">
        <v>371</v>
      </c>
      <c r="F104" s="1" t="s">
        <v>21</v>
      </c>
      <c r="G104" s="1" t="s">
        <v>184</v>
      </c>
      <c r="H104" s="1" t="s">
        <v>184</v>
      </c>
      <c r="I104" s="1" t="s">
        <v>319</v>
      </c>
      <c r="J104" s="3" t="str">
        <f>+VLOOKUP(I104,'base de clientes'!A:B,2,0)</f>
        <v>RAMIREZ VENTURA S.A DE C.V</v>
      </c>
      <c r="K104" s="1" t="s">
        <v>2</v>
      </c>
      <c r="L104" s="1" t="s">
        <v>2</v>
      </c>
      <c r="M104" s="1" t="s">
        <v>336</v>
      </c>
      <c r="N104" s="5">
        <v>1.56</v>
      </c>
      <c r="O104" s="1" t="s">
        <v>2</v>
      </c>
      <c r="P104" s="1" t="s">
        <v>2</v>
      </c>
      <c r="Q104" s="5">
        <f t="shared" si="3"/>
        <v>31.56</v>
      </c>
      <c r="R104" s="1" t="s">
        <v>0</v>
      </c>
      <c r="T104" s="6">
        <f t="shared" si="4"/>
        <v>1.56</v>
      </c>
    </row>
    <row r="105" spans="1:20" x14ac:dyDescent="0.25">
      <c r="A105" s="1" t="s">
        <v>48</v>
      </c>
      <c r="B105" s="1" t="s">
        <v>358</v>
      </c>
      <c r="C105" s="1" t="s">
        <v>0</v>
      </c>
      <c r="D105" s="1" t="s">
        <v>1</v>
      </c>
      <c r="E105" s="1" t="s">
        <v>371</v>
      </c>
      <c r="F105" s="1" t="s">
        <v>21</v>
      </c>
      <c r="G105" s="1" t="s">
        <v>185</v>
      </c>
      <c r="H105" s="1" t="s">
        <v>185</v>
      </c>
      <c r="I105" s="1" t="s">
        <v>240</v>
      </c>
      <c r="J105" s="3" t="str">
        <f>+VLOOKUP(I105,'base de clientes'!A:B,2,0)</f>
        <v>LEOS S.A DE C.V.</v>
      </c>
      <c r="K105" s="1" t="s">
        <v>2</v>
      </c>
      <c r="L105" s="1" t="s">
        <v>2</v>
      </c>
      <c r="M105" s="1" t="s">
        <v>359</v>
      </c>
      <c r="N105" s="5">
        <v>2.86</v>
      </c>
      <c r="O105" s="1" t="s">
        <v>2</v>
      </c>
      <c r="P105" s="1" t="s">
        <v>2</v>
      </c>
      <c r="Q105" s="5">
        <f t="shared" si="3"/>
        <v>20.86</v>
      </c>
      <c r="R105" s="1" t="s">
        <v>0</v>
      </c>
      <c r="T105" s="6">
        <f t="shared" si="4"/>
        <v>2.86</v>
      </c>
    </row>
    <row r="106" spans="1:20" x14ac:dyDescent="0.25">
      <c r="A106" s="1" t="s">
        <v>48</v>
      </c>
      <c r="B106" s="1" t="s">
        <v>358</v>
      </c>
      <c r="C106" s="1" t="s">
        <v>0</v>
      </c>
      <c r="D106" s="1" t="s">
        <v>1</v>
      </c>
      <c r="E106" s="1" t="s">
        <v>371</v>
      </c>
      <c r="F106" s="1" t="s">
        <v>21</v>
      </c>
      <c r="G106" s="1" t="s">
        <v>186</v>
      </c>
      <c r="H106" s="1" t="s">
        <v>186</v>
      </c>
      <c r="I106" s="1" t="s">
        <v>312</v>
      </c>
      <c r="J106" s="3" t="str">
        <f>+VLOOKUP(I106,'base de clientes'!A:B,2,0)</f>
        <v>ANULADO</v>
      </c>
      <c r="K106" s="1" t="s">
        <v>2</v>
      </c>
      <c r="L106" s="1" t="s">
        <v>2</v>
      </c>
      <c r="M106" s="1" t="s">
        <v>310</v>
      </c>
      <c r="N106" s="5">
        <v>16.25</v>
      </c>
      <c r="O106" s="1" t="s">
        <v>2</v>
      </c>
      <c r="P106" s="1" t="s">
        <v>2</v>
      </c>
      <c r="Q106" s="5">
        <f t="shared" si="3"/>
        <v>16.25</v>
      </c>
      <c r="R106" s="1" t="s">
        <v>0</v>
      </c>
      <c r="T106" s="6">
        <f t="shared" si="4"/>
        <v>16.25</v>
      </c>
    </row>
    <row r="107" spans="1:20" x14ac:dyDescent="0.25">
      <c r="A107" s="1" t="s">
        <v>48</v>
      </c>
      <c r="B107" s="1" t="s">
        <v>358</v>
      </c>
      <c r="C107" s="1" t="s">
        <v>0</v>
      </c>
      <c r="D107" s="1" t="s">
        <v>1</v>
      </c>
      <c r="E107" s="1" t="s">
        <v>371</v>
      </c>
      <c r="F107" s="1" t="s">
        <v>21</v>
      </c>
      <c r="G107" s="1" t="s">
        <v>187</v>
      </c>
      <c r="H107" s="1" t="s">
        <v>187</v>
      </c>
      <c r="I107" s="1" t="s">
        <v>240</v>
      </c>
      <c r="J107" s="3" t="str">
        <f>+VLOOKUP(I107,'base de clientes'!A:B,2,0)</f>
        <v>LEOS S.A DE C.V.</v>
      </c>
      <c r="K107" s="1" t="s">
        <v>2</v>
      </c>
      <c r="L107" s="1" t="s">
        <v>2</v>
      </c>
      <c r="M107" s="1" t="s">
        <v>302</v>
      </c>
      <c r="N107" s="5">
        <v>8.32</v>
      </c>
      <c r="O107" s="1" t="s">
        <v>2</v>
      </c>
      <c r="P107" s="1" t="s">
        <v>2</v>
      </c>
      <c r="Q107" s="5">
        <f t="shared" si="3"/>
        <v>83.32</v>
      </c>
      <c r="R107" s="1" t="s">
        <v>0</v>
      </c>
      <c r="T107" s="6">
        <f t="shared" si="4"/>
        <v>8.32</v>
      </c>
    </row>
    <row r="108" spans="1:20" x14ac:dyDescent="0.25">
      <c r="A108" s="1" t="s">
        <v>48</v>
      </c>
      <c r="B108" s="1" t="s">
        <v>358</v>
      </c>
      <c r="C108" s="1" t="s">
        <v>0</v>
      </c>
      <c r="D108" s="1" t="s">
        <v>1</v>
      </c>
      <c r="E108" s="1" t="s">
        <v>371</v>
      </c>
      <c r="F108" s="1" t="s">
        <v>21</v>
      </c>
      <c r="G108" s="1" t="s">
        <v>188</v>
      </c>
      <c r="H108" s="1" t="s">
        <v>188</v>
      </c>
      <c r="I108" s="1" t="s">
        <v>240</v>
      </c>
      <c r="J108" s="3" t="str">
        <f>+VLOOKUP(I108,'base de clientes'!A:B,2,0)</f>
        <v>LEOS S.A DE C.V.</v>
      </c>
      <c r="K108" s="1" t="s">
        <v>2</v>
      </c>
      <c r="L108" s="1" t="s">
        <v>2</v>
      </c>
      <c r="M108" s="1" t="s">
        <v>256</v>
      </c>
      <c r="N108" s="5">
        <v>7.28</v>
      </c>
      <c r="O108" s="1" t="s">
        <v>2</v>
      </c>
      <c r="P108" s="1" t="s">
        <v>2</v>
      </c>
      <c r="Q108" s="5">
        <f t="shared" si="3"/>
        <v>43.28</v>
      </c>
      <c r="R108" s="1" t="s">
        <v>0</v>
      </c>
      <c r="T108" s="6">
        <f t="shared" si="4"/>
        <v>7.28</v>
      </c>
    </row>
    <row r="109" spans="1:20" x14ac:dyDescent="0.25">
      <c r="A109" s="1" t="s">
        <v>48</v>
      </c>
      <c r="B109" s="1" t="s">
        <v>358</v>
      </c>
      <c r="C109" s="1" t="s">
        <v>0</v>
      </c>
      <c r="D109" s="1" t="s">
        <v>1</v>
      </c>
      <c r="E109" s="1" t="s">
        <v>371</v>
      </c>
      <c r="F109" s="1" t="s">
        <v>21</v>
      </c>
      <c r="G109" s="1" t="s">
        <v>189</v>
      </c>
      <c r="H109" s="1" t="s">
        <v>189</v>
      </c>
      <c r="I109" s="1" t="s">
        <v>240</v>
      </c>
      <c r="J109" s="3" t="str">
        <f>+VLOOKUP(I109,'base de clientes'!A:B,2,0)</f>
        <v>LEOS S.A DE C.V.</v>
      </c>
      <c r="K109" s="1" t="s">
        <v>2</v>
      </c>
      <c r="L109" s="1" t="s">
        <v>2</v>
      </c>
      <c r="M109" s="1" t="s">
        <v>229</v>
      </c>
      <c r="N109" s="5">
        <v>4.57</v>
      </c>
      <c r="O109" s="1" t="s">
        <v>2</v>
      </c>
      <c r="P109" s="1" t="s">
        <v>2</v>
      </c>
      <c r="Q109" s="5">
        <f t="shared" si="3"/>
        <v>16.57</v>
      </c>
      <c r="R109" s="1" t="s">
        <v>0</v>
      </c>
      <c r="T109" s="6">
        <f t="shared" si="4"/>
        <v>4.57</v>
      </c>
    </row>
    <row r="110" spans="1:20" x14ac:dyDescent="0.25">
      <c r="A110" s="1" t="s">
        <v>48</v>
      </c>
      <c r="B110" s="1" t="s">
        <v>358</v>
      </c>
      <c r="C110" s="1" t="s">
        <v>0</v>
      </c>
      <c r="D110" s="1" t="s">
        <v>1</v>
      </c>
      <c r="E110" s="1" t="s">
        <v>371</v>
      </c>
      <c r="F110" s="1" t="s">
        <v>21</v>
      </c>
      <c r="G110" s="1" t="s">
        <v>190</v>
      </c>
      <c r="H110" s="1" t="s">
        <v>190</v>
      </c>
      <c r="I110" s="1" t="s">
        <v>240</v>
      </c>
      <c r="J110" s="3" t="str">
        <f>+VLOOKUP(I110,'base de clientes'!A:B,2,0)</f>
        <v>LEOS S.A DE C.V.</v>
      </c>
      <c r="K110" s="1" t="s">
        <v>2</v>
      </c>
      <c r="L110" s="1" t="s">
        <v>2</v>
      </c>
      <c r="M110" s="1" t="s">
        <v>360</v>
      </c>
      <c r="N110" s="5">
        <v>4.68</v>
      </c>
      <c r="O110" s="1" t="s">
        <v>2</v>
      </c>
      <c r="P110" s="1" t="s">
        <v>2</v>
      </c>
      <c r="Q110" s="5">
        <f t="shared" si="3"/>
        <v>116.68</v>
      </c>
      <c r="R110" s="1" t="s">
        <v>0</v>
      </c>
      <c r="T110" s="6">
        <f t="shared" si="4"/>
        <v>4.68</v>
      </c>
    </row>
    <row r="111" spans="1:20" x14ac:dyDescent="0.25">
      <c r="A111" s="1" t="s">
        <v>48</v>
      </c>
      <c r="B111" s="1" t="s">
        <v>358</v>
      </c>
      <c r="C111" s="1" t="s">
        <v>0</v>
      </c>
      <c r="D111" s="1" t="s">
        <v>1</v>
      </c>
      <c r="E111" s="1" t="s">
        <v>371</v>
      </c>
      <c r="F111" s="1" t="s">
        <v>21</v>
      </c>
      <c r="G111" s="1" t="s">
        <v>191</v>
      </c>
      <c r="H111" s="1" t="s">
        <v>191</v>
      </c>
      <c r="I111" s="1" t="s">
        <v>319</v>
      </c>
      <c r="J111" s="3" t="str">
        <f>+VLOOKUP(I111,'base de clientes'!A:B,2,0)</f>
        <v>RAMIREZ VENTURA S.A DE C.V</v>
      </c>
      <c r="K111" s="1" t="s">
        <v>2</v>
      </c>
      <c r="L111" s="1" t="s">
        <v>2</v>
      </c>
      <c r="M111" s="1" t="s">
        <v>361</v>
      </c>
      <c r="N111" s="5">
        <v>22.62</v>
      </c>
      <c r="O111" s="1" t="s">
        <v>2</v>
      </c>
      <c r="P111" s="1" t="s">
        <v>2</v>
      </c>
      <c r="Q111" s="5">
        <f t="shared" si="3"/>
        <v>172.62</v>
      </c>
      <c r="R111" s="1" t="s">
        <v>0</v>
      </c>
      <c r="T111" s="6">
        <f t="shared" si="4"/>
        <v>22.62</v>
      </c>
    </row>
    <row r="112" spans="1:20" x14ac:dyDescent="0.25">
      <c r="A112" s="1" t="s">
        <v>48</v>
      </c>
      <c r="B112" s="1" t="s">
        <v>358</v>
      </c>
      <c r="C112" s="1" t="s">
        <v>0</v>
      </c>
      <c r="D112" s="1" t="s">
        <v>1</v>
      </c>
      <c r="E112" s="1" t="s">
        <v>371</v>
      </c>
      <c r="F112" s="1" t="s">
        <v>21</v>
      </c>
      <c r="G112" s="1" t="s">
        <v>192</v>
      </c>
      <c r="H112" s="1" t="s">
        <v>192</v>
      </c>
      <c r="I112" s="1" t="s">
        <v>240</v>
      </c>
      <c r="J112" s="3" t="str">
        <f>+VLOOKUP(I112,'base de clientes'!A:B,2,0)</f>
        <v>LEOS S.A DE C.V.</v>
      </c>
      <c r="K112" s="1" t="s">
        <v>2</v>
      </c>
      <c r="L112" s="1" t="s">
        <v>2</v>
      </c>
      <c r="M112" s="1" t="s">
        <v>229</v>
      </c>
      <c r="N112" s="5">
        <v>1.3</v>
      </c>
      <c r="O112" s="1" t="s">
        <v>2</v>
      </c>
      <c r="P112" s="1" t="s">
        <v>2</v>
      </c>
      <c r="Q112" s="5">
        <f t="shared" si="3"/>
        <v>13.3</v>
      </c>
      <c r="R112" s="1" t="s">
        <v>0</v>
      </c>
      <c r="T112" s="6">
        <f t="shared" si="4"/>
        <v>1.3</v>
      </c>
    </row>
    <row r="113" spans="1:20" x14ac:dyDescent="0.25">
      <c r="A113" s="1" t="s">
        <v>48</v>
      </c>
      <c r="B113" s="1" t="s">
        <v>358</v>
      </c>
      <c r="C113" s="1" t="s">
        <v>0</v>
      </c>
      <c r="D113" s="1" t="s">
        <v>1</v>
      </c>
      <c r="E113" s="1" t="s">
        <v>371</v>
      </c>
      <c r="F113" s="1" t="s">
        <v>21</v>
      </c>
      <c r="G113" s="1" t="s">
        <v>193</v>
      </c>
      <c r="H113" s="1" t="s">
        <v>193</v>
      </c>
      <c r="I113" s="1" t="s">
        <v>272</v>
      </c>
      <c r="J113" s="3" t="str">
        <f>+VLOOKUP(I113,'base de clientes'!A:B,2,0)</f>
        <v>ACNEPRO S.A DE C.V.</v>
      </c>
      <c r="K113" s="1" t="s">
        <v>2</v>
      </c>
      <c r="L113" s="1" t="s">
        <v>2</v>
      </c>
      <c r="M113" s="1" t="s">
        <v>323</v>
      </c>
      <c r="N113" s="5">
        <v>84.83</v>
      </c>
      <c r="O113" s="1" t="s">
        <v>2</v>
      </c>
      <c r="P113" s="1" t="s">
        <v>2</v>
      </c>
      <c r="Q113" s="5">
        <f t="shared" si="3"/>
        <v>106.83</v>
      </c>
      <c r="R113" s="1" t="s">
        <v>0</v>
      </c>
      <c r="T113" s="6">
        <f t="shared" si="4"/>
        <v>84.83</v>
      </c>
    </row>
    <row r="114" spans="1:20" x14ac:dyDescent="0.25">
      <c r="A114" s="1" t="s">
        <v>48</v>
      </c>
      <c r="B114" s="1" t="s">
        <v>358</v>
      </c>
      <c r="C114" s="1" t="s">
        <v>0</v>
      </c>
      <c r="D114" s="1" t="s">
        <v>1</v>
      </c>
      <c r="E114" s="1" t="s">
        <v>371</v>
      </c>
      <c r="F114" s="1" t="s">
        <v>21</v>
      </c>
      <c r="G114" s="1" t="s">
        <v>194</v>
      </c>
      <c r="H114" s="1" t="s">
        <v>194</v>
      </c>
      <c r="I114" s="1" t="s">
        <v>269</v>
      </c>
      <c r="J114" s="3" t="str">
        <f>+VLOOKUP(I114,'base de clientes'!A:B,2,0)</f>
        <v>CORPORIN S.A DE C.V.</v>
      </c>
      <c r="K114" s="1" t="s">
        <v>2</v>
      </c>
      <c r="L114" s="1" t="s">
        <v>2</v>
      </c>
      <c r="M114" s="1" t="s">
        <v>271</v>
      </c>
      <c r="N114" s="5">
        <v>4.55</v>
      </c>
      <c r="O114" s="1" t="s">
        <v>2</v>
      </c>
      <c r="P114" s="1" t="s">
        <v>2</v>
      </c>
      <c r="Q114" s="5">
        <f t="shared" si="3"/>
        <v>129.55000000000001</v>
      </c>
      <c r="R114" s="1" t="s">
        <v>0</v>
      </c>
      <c r="T114" s="6">
        <f t="shared" si="4"/>
        <v>4.55</v>
      </c>
    </row>
    <row r="115" spans="1:20" x14ac:dyDescent="0.25">
      <c r="A115" s="1" t="s">
        <v>48</v>
      </c>
      <c r="B115" s="1" t="s">
        <v>358</v>
      </c>
      <c r="C115" s="1" t="s">
        <v>0</v>
      </c>
      <c r="D115" s="1" t="s">
        <v>1</v>
      </c>
      <c r="E115" s="1" t="s">
        <v>371</v>
      </c>
      <c r="F115" s="1" t="s">
        <v>21</v>
      </c>
      <c r="G115" s="1" t="s">
        <v>195</v>
      </c>
      <c r="H115" s="1" t="s">
        <v>195</v>
      </c>
      <c r="I115" s="1" t="s">
        <v>269</v>
      </c>
      <c r="J115" s="3" t="str">
        <f>+VLOOKUP(I115,'base de clientes'!A:B,2,0)</f>
        <v>CORPORIN S.A DE C.V.</v>
      </c>
      <c r="K115" s="1" t="s">
        <v>2</v>
      </c>
      <c r="L115" s="1" t="s">
        <v>2</v>
      </c>
      <c r="M115" s="1" t="s">
        <v>321</v>
      </c>
      <c r="N115" s="5">
        <v>7.8</v>
      </c>
      <c r="O115" s="1" t="s">
        <v>2</v>
      </c>
      <c r="P115" s="1" t="s">
        <v>2</v>
      </c>
      <c r="Q115" s="5">
        <f t="shared" si="3"/>
        <v>71.8</v>
      </c>
      <c r="R115" s="1" t="s">
        <v>0</v>
      </c>
      <c r="T115" s="6">
        <f t="shared" si="4"/>
        <v>7.8</v>
      </c>
    </row>
    <row r="116" spans="1:20" x14ac:dyDescent="0.25">
      <c r="A116" s="1" t="s">
        <v>48</v>
      </c>
      <c r="B116" s="1" t="s">
        <v>77</v>
      </c>
      <c r="C116" s="1" t="s">
        <v>0</v>
      </c>
      <c r="D116" s="1" t="s">
        <v>1</v>
      </c>
      <c r="E116" s="1" t="s">
        <v>371</v>
      </c>
      <c r="F116" s="1" t="s">
        <v>21</v>
      </c>
      <c r="G116" s="1" t="s">
        <v>196</v>
      </c>
      <c r="H116" s="1" t="s">
        <v>196</v>
      </c>
      <c r="I116" s="1" t="s">
        <v>240</v>
      </c>
      <c r="J116" s="3" t="str">
        <f>+VLOOKUP(I116,'base de clientes'!A:B,2,0)</f>
        <v>LEOS S.A DE C.V.</v>
      </c>
      <c r="K116" s="1" t="s">
        <v>2</v>
      </c>
      <c r="L116" s="1" t="s">
        <v>2</v>
      </c>
      <c r="M116" s="1" t="s">
        <v>274</v>
      </c>
      <c r="N116" s="5">
        <v>46.57</v>
      </c>
      <c r="O116" s="1" t="s">
        <v>2</v>
      </c>
      <c r="P116" s="1" t="s">
        <v>2</v>
      </c>
      <c r="Q116" s="5">
        <f t="shared" si="3"/>
        <v>102.57</v>
      </c>
      <c r="R116" s="1" t="s">
        <v>0</v>
      </c>
      <c r="T116" s="6">
        <f t="shared" si="4"/>
        <v>46.57</v>
      </c>
    </row>
    <row r="117" spans="1:20" x14ac:dyDescent="0.25">
      <c r="A117" s="1" t="s">
        <v>48</v>
      </c>
      <c r="B117" s="1" t="s">
        <v>77</v>
      </c>
      <c r="C117" s="1" t="s">
        <v>0</v>
      </c>
      <c r="D117" s="1" t="s">
        <v>1</v>
      </c>
      <c r="E117" s="1" t="s">
        <v>371</v>
      </c>
      <c r="F117" s="1" t="s">
        <v>21</v>
      </c>
      <c r="G117" s="1" t="s">
        <v>197</v>
      </c>
      <c r="H117" s="1" t="s">
        <v>197</v>
      </c>
      <c r="I117" s="1" t="s">
        <v>241</v>
      </c>
      <c r="J117" s="3" t="str">
        <f>+VLOOKUP(I117,'base de clientes'!A:B,2,0)</f>
        <v>SYMTEK S.A DE C.V.</v>
      </c>
      <c r="K117" s="1" t="s">
        <v>2</v>
      </c>
      <c r="L117" s="1" t="s">
        <v>2</v>
      </c>
      <c r="M117" s="1" t="s">
        <v>362</v>
      </c>
      <c r="N117" s="5">
        <v>3.12</v>
      </c>
      <c r="O117" s="1" t="s">
        <v>2</v>
      </c>
      <c r="P117" s="1" t="s">
        <v>2</v>
      </c>
      <c r="Q117" s="5">
        <f t="shared" si="3"/>
        <v>38.299999999999997</v>
      </c>
      <c r="R117" s="1" t="s">
        <v>0</v>
      </c>
      <c r="T117" s="6">
        <f t="shared" si="4"/>
        <v>3.12</v>
      </c>
    </row>
    <row r="118" spans="1:20" x14ac:dyDescent="0.25">
      <c r="A118" s="1" t="s">
        <v>48</v>
      </c>
      <c r="B118" s="1" t="s">
        <v>77</v>
      </c>
      <c r="C118" s="1" t="s">
        <v>0</v>
      </c>
      <c r="D118" s="1" t="s">
        <v>1</v>
      </c>
      <c r="E118" s="1" t="s">
        <v>371</v>
      </c>
      <c r="F118" s="1" t="s">
        <v>21</v>
      </c>
      <c r="G118" s="1" t="s">
        <v>198</v>
      </c>
      <c r="H118" s="1" t="s">
        <v>198</v>
      </c>
      <c r="I118" s="1" t="s">
        <v>333</v>
      </c>
      <c r="J118" s="3" t="str">
        <f>+VLOOKUP(I118,'base de clientes'!A:B,2,0)</f>
        <v>AGROINDUSTRIA CENTROAMERICANA</v>
      </c>
      <c r="K118" s="1" t="s">
        <v>2</v>
      </c>
      <c r="L118" s="1" t="s">
        <v>2</v>
      </c>
      <c r="M118" s="1" t="s">
        <v>256</v>
      </c>
      <c r="N118" s="5">
        <v>10.4</v>
      </c>
      <c r="O118" s="1" t="s">
        <v>2</v>
      </c>
      <c r="P118" s="1" t="s">
        <v>2</v>
      </c>
      <c r="Q118" s="5">
        <f t="shared" si="3"/>
        <v>46.4</v>
      </c>
      <c r="R118" s="1" t="s">
        <v>0</v>
      </c>
      <c r="T118" s="6">
        <f t="shared" si="4"/>
        <v>10.4</v>
      </c>
    </row>
    <row r="119" spans="1:20" x14ac:dyDescent="0.25">
      <c r="A119" s="1" t="s">
        <v>48</v>
      </c>
      <c r="B119" s="1" t="s">
        <v>77</v>
      </c>
      <c r="C119" s="1" t="s">
        <v>0</v>
      </c>
      <c r="D119" s="1" t="s">
        <v>1</v>
      </c>
      <c r="E119" s="1" t="s">
        <v>371</v>
      </c>
      <c r="F119" s="1" t="s">
        <v>21</v>
      </c>
      <c r="G119" s="1" t="s">
        <v>199</v>
      </c>
      <c r="H119" s="1" t="s">
        <v>199</v>
      </c>
      <c r="I119" s="1" t="s">
        <v>269</v>
      </c>
      <c r="J119" s="3" t="str">
        <f>+VLOOKUP(I119,'base de clientes'!A:B,2,0)</f>
        <v>CORPORIN S.A DE C.V.</v>
      </c>
      <c r="K119" s="1" t="s">
        <v>2</v>
      </c>
      <c r="L119" s="1" t="s">
        <v>2</v>
      </c>
      <c r="M119" s="1" t="s">
        <v>363</v>
      </c>
      <c r="N119" s="5">
        <v>3.25</v>
      </c>
      <c r="O119" s="1" t="s">
        <v>2</v>
      </c>
      <c r="P119" s="1" t="s">
        <v>2</v>
      </c>
      <c r="Q119" s="5">
        <f t="shared" si="3"/>
        <v>177.25</v>
      </c>
      <c r="R119" s="1" t="s">
        <v>0</v>
      </c>
      <c r="T119" s="6">
        <f t="shared" si="4"/>
        <v>3.25</v>
      </c>
    </row>
    <row r="120" spans="1:20" x14ac:dyDescent="0.25">
      <c r="A120" s="1" t="s">
        <v>48</v>
      </c>
      <c r="B120" s="1" t="s">
        <v>77</v>
      </c>
      <c r="C120" s="1" t="s">
        <v>0</v>
      </c>
      <c r="D120" s="1" t="s">
        <v>1</v>
      </c>
      <c r="E120" s="1" t="s">
        <v>371</v>
      </c>
      <c r="F120" s="1" t="s">
        <v>21</v>
      </c>
      <c r="G120" s="1" t="s">
        <v>200</v>
      </c>
      <c r="H120" s="1" t="s">
        <v>200</v>
      </c>
      <c r="I120" s="1" t="s">
        <v>269</v>
      </c>
      <c r="J120" s="3" t="str">
        <f>+VLOOKUP(I120,'base de clientes'!A:B,2,0)</f>
        <v>CORPORIN S.A DE C.V.</v>
      </c>
      <c r="K120" s="1" t="s">
        <v>2</v>
      </c>
      <c r="L120" s="1" t="s">
        <v>2</v>
      </c>
      <c r="M120" s="1" t="s">
        <v>260</v>
      </c>
      <c r="N120" s="5">
        <v>0.78</v>
      </c>
      <c r="O120" s="1" t="s">
        <v>2</v>
      </c>
      <c r="P120" s="1" t="s">
        <v>2</v>
      </c>
      <c r="Q120" s="5">
        <f t="shared" si="3"/>
        <v>10.78</v>
      </c>
      <c r="R120" s="1" t="s">
        <v>0</v>
      </c>
      <c r="T120" s="6">
        <f t="shared" si="4"/>
        <v>0.78</v>
      </c>
    </row>
    <row r="121" spans="1:20" x14ac:dyDescent="0.25">
      <c r="A121" s="1" t="s">
        <v>48</v>
      </c>
      <c r="B121" s="1" t="s">
        <v>77</v>
      </c>
      <c r="C121" s="1" t="s">
        <v>0</v>
      </c>
      <c r="D121" s="1" t="s">
        <v>1</v>
      </c>
      <c r="E121" s="1" t="s">
        <v>371</v>
      </c>
      <c r="F121" s="1" t="s">
        <v>21</v>
      </c>
      <c r="G121" s="1" t="s">
        <v>201</v>
      </c>
      <c r="H121" s="1" t="s">
        <v>201</v>
      </c>
      <c r="I121" s="1" t="s">
        <v>348</v>
      </c>
      <c r="J121" s="3" t="str">
        <f>+VLOOKUP(I121,'base de clientes'!A:B,2,0)</f>
        <v>PEDRERA PROTERSA S.A DE C.V.</v>
      </c>
      <c r="K121" s="1" t="s">
        <v>2</v>
      </c>
      <c r="L121" s="1" t="s">
        <v>2</v>
      </c>
      <c r="M121" s="1" t="s">
        <v>364</v>
      </c>
      <c r="N121" s="5">
        <v>36.4</v>
      </c>
      <c r="O121" s="1" t="s">
        <v>2</v>
      </c>
      <c r="P121" s="1" t="s">
        <v>2</v>
      </c>
      <c r="Q121" s="5">
        <f t="shared" si="3"/>
        <v>688.9</v>
      </c>
      <c r="R121" s="1" t="s">
        <v>0</v>
      </c>
      <c r="T121" s="6">
        <f t="shared" si="4"/>
        <v>36.4</v>
      </c>
    </row>
    <row r="122" spans="1:20" x14ac:dyDescent="0.25">
      <c r="A122" s="1" t="s">
        <v>48</v>
      </c>
      <c r="B122" s="1" t="s">
        <v>77</v>
      </c>
      <c r="C122" s="1" t="s">
        <v>0</v>
      </c>
      <c r="D122" s="1" t="s">
        <v>1</v>
      </c>
      <c r="E122" s="1" t="s">
        <v>371</v>
      </c>
      <c r="F122" s="1" t="s">
        <v>21</v>
      </c>
      <c r="G122" s="1" t="s">
        <v>202</v>
      </c>
      <c r="H122" s="1" t="s">
        <v>202</v>
      </c>
      <c r="I122" s="1" t="s">
        <v>312</v>
      </c>
      <c r="J122" s="3" t="str">
        <f>+VLOOKUP(I122,'base de clientes'!A:B,2,0)</f>
        <v>ANULADO</v>
      </c>
      <c r="K122" s="1" t="s">
        <v>2</v>
      </c>
      <c r="L122" s="1" t="s">
        <v>2</v>
      </c>
      <c r="M122" s="1" t="s">
        <v>310</v>
      </c>
      <c r="N122" s="5">
        <v>49.4</v>
      </c>
      <c r="O122" s="1" t="s">
        <v>2</v>
      </c>
      <c r="P122" s="1" t="s">
        <v>2</v>
      </c>
      <c r="Q122" s="5">
        <f t="shared" si="3"/>
        <v>49.4</v>
      </c>
      <c r="R122" s="1" t="s">
        <v>0</v>
      </c>
      <c r="T122" s="6">
        <f t="shared" si="4"/>
        <v>49.4</v>
      </c>
    </row>
    <row r="123" spans="1:20" x14ac:dyDescent="0.25">
      <c r="A123" s="1" t="s">
        <v>48</v>
      </c>
      <c r="B123" s="1" t="s">
        <v>77</v>
      </c>
      <c r="C123" s="1" t="s">
        <v>0</v>
      </c>
      <c r="D123" s="1" t="s">
        <v>1</v>
      </c>
      <c r="E123" s="1" t="s">
        <v>371</v>
      </c>
      <c r="F123" s="1" t="s">
        <v>21</v>
      </c>
      <c r="G123" s="1" t="s">
        <v>203</v>
      </c>
      <c r="H123" s="1" t="s">
        <v>203</v>
      </c>
      <c r="I123" s="1" t="s">
        <v>248</v>
      </c>
      <c r="J123" s="3" t="str">
        <f>+VLOOKUP(I123,'base de clientes'!A:B,2,0)</f>
        <v>COOP DE CAFETALEROS SIGLO XXI</v>
      </c>
      <c r="K123" s="1" t="s">
        <v>2</v>
      </c>
      <c r="L123" s="1" t="s">
        <v>2</v>
      </c>
      <c r="M123" s="1" t="s">
        <v>355</v>
      </c>
      <c r="N123" s="5">
        <v>3.12</v>
      </c>
      <c r="O123" s="1" t="s">
        <v>2</v>
      </c>
      <c r="P123" s="1" t="s">
        <v>2</v>
      </c>
      <c r="Q123" s="5">
        <f t="shared" si="3"/>
        <v>38.119999999999997</v>
      </c>
      <c r="R123" s="1" t="s">
        <v>0</v>
      </c>
      <c r="T123" s="6">
        <f t="shared" si="4"/>
        <v>3.12</v>
      </c>
    </row>
    <row r="124" spans="1:20" x14ac:dyDescent="0.25">
      <c r="A124" s="1" t="s">
        <v>48</v>
      </c>
      <c r="B124" s="1" t="s">
        <v>78</v>
      </c>
      <c r="C124" s="1" t="s">
        <v>0</v>
      </c>
      <c r="D124" s="1" t="s">
        <v>1</v>
      </c>
      <c r="E124" s="1" t="s">
        <v>371</v>
      </c>
      <c r="F124" s="1" t="s">
        <v>21</v>
      </c>
      <c r="G124" s="1" t="s">
        <v>204</v>
      </c>
      <c r="H124" s="1" t="s">
        <v>204</v>
      </c>
      <c r="I124" s="1" t="s">
        <v>312</v>
      </c>
      <c r="J124" s="3" t="str">
        <f>+VLOOKUP(I124,'base de clientes'!A:B,2,0)</f>
        <v>ANULADO</v>
      </c>
      <c r="K124" s="1" t="s">
        <v>2</v>
      </c>
      <c r="L124" s="1" t="s">
        <v>2</v>
      </c>
      <c r="M124" s="1" t="s">
        <v>310</v>
      </c>
      <c r="N124" s="5">
        <v>16.25</v>
      </c>
      <c r="O124" s="1" t="s">
        <v>2</v>
      </c>
      <c r="P124" s="1" t="s">
        <v>2</v>
      </c>
      <c r="Q124" s="5">
        <f t="shared" si="3"/>
        <v>16.25</v>
      </c>
      <c r="R124" s="1" t="s">
        <v>0</v>
      </c>
      <c r="T124" s="6">
        <f t="shared" si="4"/>
        <v>16.25</v>
      </c>
    </row>
    <row r="125" spans="1:20" x14ac:dyDescent="0.25">
      <c r="A125" s="1" t="s">
        <v>48</v>
      </c>
      <c r="B125" s="1" t="s">
        <v>78</v>
      </c>
      <c r="C125" s="1" t="s">
        <v>0</v>
      </c>
      <c r="D125" s="1" t="s">
        <v>1</v>
      </c>
      <c r="E125" s="1" t="s">
        <v>371</v>
      </c>
      <c r="F125" s="1" t="s">
        <v>21</v>
      </c>
      <c r="G125" s="1" t="s">
        <v>205</v>
      </c>
      <c r="H125" s="1" t="s">
        <v>205</v>
      </c>
      <c r="I125" s="1" t="s">
        <v>240</v>
      </c>
      <c r="J125" s="3" t="str">
        <f>+VLOOKUP(I125,'base de clientes'!A:B,2,0)</f>
        <v>LEOS S.A DE C.V.</v>
      </c>
      <c r="K125" s="1" t="s">
        <v>2</v>
      </c>
      <c r="L125" s="1" t="s">
        <v>2</v>
      </c>
      <c r="M125" s="1" t="s">
        <v>225</v>
      </c>
      <c r="N125" s="5">
        <v>7.8</v>
      </c>
      <c r="O125" s="1" t="s">
        <v>2</v>
      </c>
      <c r="P125" s="1" t="s">
        <v>2</v>
      </c>
      <c r="Q125" s="5">
        <f t="shared" si="3"/>
        <v>67.8</v>
      </c>
      <c r="R125" s="1" t="s">
        <v>0</v>
      </c>
      <c r="T125" s="6">
        <f t="shared" si="4"/>
        <v>7.8</v>
      </c>
    </row>
    <row r="126" spans="1:20" x14ac:dyDescent="0.25">
      <c r="A126" s="1" t="s">
        <v>48</v>
      </c>
      <c r="B126" s="1" t="s">
        <v>78</v>
      </c>
      <c r="C126" s="1" t="s">
        <v>0</v>
      </c>
      <c r="D126" s="1" t="s">
        <v>1</v>
      </c>
      <c r="E126" s="1" t="s">
        <v>371</v>
      </c>
      <c r="F126" s="1" t="s">
        <v>21</v>
      </c>
      <c r="G126" s="1" t="s">
        <v>206</v>
      </c>
      <c r="H126" s="1" t="s">
        <v>206</v>
      </c>
      <c r="I126" s="1" t="s">
        <v>365</v>
      </c>
      <c r="J126" s="3" t="str">
        <f>+VLOOKUP(I126,'base de clientes'!A:B,2,0)</f>
        <v>EXPORTADORA PACAS MARTINEZ</v>
      </c>
      <c r="K126" s="1" t="s">
        <v>2</v>
      </c>
      <c r="L126" s="1" t="s">
        <v>2</v>
      </c>
      <c r="M126" s="1" t="s">
        <v>367</v>
      </c>
      <c r="N126" s="5">
        <v>46.57</v>
      </c>
      <c r="O126" s="1" t="s">
        <v>2</v>
      </c>
      <c r="P126" s="1" t="s">
        <v>2</v>
      </c>
      <c r="Q126" s="5">
        <f t="shared" si="3"/>
        <v>404.83</v>
      </c>
      <c r="R126" s="1" t="s">
        <v>0</v>
      </c>
      <c r="T126" s="6">
        <f t="shared" si="4"/>
        <v>46.57</v>
      </c>
    </row>
    <row r="127" spans="1:20" x14ac:dyDescent="0.25">
      <c r="A127" s="1" t="s">
        <v>48</v>
      </c>
      <c r="B127" s="1" t="s">
        <v>78</v>
      </c>
      <c r="C127" s="1" t="s">
        <v>0</v>
      </c>
      <c r="D127" s="1" t="s">
        <v>1</v>
      </c>
      <c r="E127" s="1" t="s">
        <v>371</v>
      </c>
      <c r="F127" s="1" t="s">
        <v>21</v>
      </c>
      <c r="G127" s="1" t="s">
        <v>207</v>
      </c>
      <c r="H127" s="1" t="s">
        <v>207</v>
      </c>
      <c r="I127" s="1" t="s">
        <v>240</v>
      </c>
      <c r="J127" s="3" t="str">
        <f>+VLOOKUP(I127,'base de clientes'!A:B,2,0)</f>
        <v>LEOS S.A DE C.V.</v>
      </c>
      <c r="K127" s="1" t="s">
        <v>2</v>
      </c>
      <c r="L127" s="1" t="s">
        <v>2</v>
      </c>
      <c r="M127" s="1" t="s">
        <v>311</v>
      </c>
      <c r="N127" s="5">
        <v>3.12</v>
      </c>
      <c r="O127" s="1" t="s">
        <v>2</v>
      </c>
      <c r="P127" s="1" t="s">
        <v>2</v>
      </c>
      <c r="Q127" s="5">
        <f t="shared" si="3"/>
        <v>27.12</v>
      </c>
      <c r="R127" s="1" t="s">
        <v>0</v>
      </c>
      <c r="T127" s="6">
        <f t="shared" si="4"/>
        <v>3.12</v>
      </c>
    </row>
    <row r="128" spans="1:20" x14ac:dyDescent="0.25">
      <c r="A128" s="1" t="s">
        <v>48</v>
      </c>
      <c r="B128" s="1" t="s">
        <v>78</v>
      </c>
      <c r="C128" s="1" t="s">
        <v>0</v>
      </c>
      <c r="D128" s="1" t="s">
        <v>1</v>
      </c>
      <c r="E128" s="1" t="s">
        <v>371</v>
      </c>
      <c r="F128" s="1" t="s">
        <v>21</v>
      </c>
      <c r="G128" s="1" t="s">
        <v>208</v>
      </c>
      <c r="H128" s="1" t="s">
        <v>208</v>
      </c>
      <c r="I128" s="1" t="s">
        <v>277</v>
      </c>
      <c r="J128" s="3" t="str">
        <f>+VLOOKUP(I128,'base de clientes'!A:B,2,0)</f>
        <v>MCCORMICK TRACTORES DE CENTROAMERICA</v>
      </c>
      <c r="K128" s="1" t="s">
        <v>2</v>
      </c>
      <c r="L128" s="1" t="s">
        <v>2</v>
      </c>
      <c r="M128" s="1" t="s">
        <v>337</v>
      </c>
      <c r="N128" s="5">
        <v>10.4</v>
      </c>
      <c r="O128" s="1" t="s">
        <v>2</v>
      </c>
      <c r="P128" s="1" t="s">
        <v>2</v>
      </c>
      <c r="Q128" s="5">
        <f t="shared" ref="Q128:Q135" si="5">+M128+N128</f>
        <v>90.4</v>
      </c>
      <c r="R128" s="1" t="s">
        <v>0</v>
      </c>
      <c r="T128" s="6">
        <f t="shared" si="4"/>
        <v>10.4</v>
      </c>
    </row>
    <row r="129" spans="1:20" x14ac:dyDescent="0.25">
      <c r="A129" s="1" t="s">
        <v>48</v>
      </c>
      <c r="B129" s="1" t="s">
        <v>78</v>
      </c>
      <c r="C129" s="1" t="s">
        <v>0</v>
      </c>
      <c r="D129" s="1" t="s">
        <v>1</v>
      </c>
      <c r="E129" s="1" t="s">
        <v>371</v>
      </c>
      <c r="F129" s="1" t="s">
        <v>21</v>
      </c>
      <c r="G129" s="1" t="s">
        <v>209</v>
      </c>
      <c r="H129" s="1" t="s">
        <v>209</v>
      </c>
      <c r="I129" s="1" t="s">
        <v>272</v>
      </c>
      <c r="J129" s="3" t="str">
        <f>+VLOOKUP(I129,'base de clientes'!A:B,2,0)</f>
        <v>ACNEPRO S.A DE C.V.</v>
      </c>
      <c r="K129" s="1" t="s">
        <v>2</v>
      </c>
      <c r="L129" s="1" t="s">
        <v>2</v>
      </c>
      <c r="M129" s="1" t="s">
        <v>341</v>
      </c>
      <c r="N129" s="5">
        <v>3.25</v>
      </c>
      <c r="O129" s="1" t="s">
        <v>2</v>
      </c>
      <c r="P129" s="1" t="s">
        <v>2</v>
      </c>
      <c r="Q129" s="5">
        <f t="shared" si="5"/>
        <v>28.25</v>
      </c>
      <c r="R129" s="1" t="s">
        <v>0</v>
      </c>
      <c r="T129" s="6">
        <f t="shared" si="4"/>
        <v>3.25</v>
      </c>
    </row>
    <row r="130" spans="1:20" x14ac:dyDescent="0.25">
      <c r="A130" s="1" t="s">
        <v>48</v>
      </c>
      <c r="B130" s="1" t="s">
        <v>78</v>
      </c>
      <c r="C130" s="1" t="s">
        <v>0</v>
      </c>
      <c r="D130" s="1" t="s">
        <v>1</v>
      </c>
      <c r="E130" s="1" t="s">
        <v>371</v>
      </c>
      <c r="F130" s="1" t="s">
        <v>21</v>
      </c>
      <c r="G130" s="1" t="s">
        <v>210</v>
      </c>
      <c r="H130" s="1" t="s">
        <v>210</v>
      </c>
      <c r="I130" s="1" t="s">
        <v>80</v>
      </c>
      <c r="J130" s="3" t="str">
        <f>+VLOOKUP(I130,'base de clientes'!A:B,2,0)</f>
        <v>EL GRANJERO S.A DE C.V.</v>
      </c>
      <c r="K130" s="1" t="s">
        <v>2</v>
      </c>
      <c r="L130" s="1" t="s">
        <v>2</v>
      </c>
      <c r="M130" s="1" t="s">
        <v>293</v>
      </c>
      <c r="N130" s="5">
        <v>0.78</v>
      </c>
      <c r="O130" s="1" t="s">
        <v>2</v>
      </c>
      <c r="P130" s="1" t="s">
        <v>2</v>
      </c>
      <c r="Q130" s="5">
        <f t="shared" si="5"/>
        <v>6.78</v>
      </c>
      <c r="R130" s="1" t="s">
        <v>0</v>
      </c>
      <c r="T130" s="6">
        <f t="shared" si="4"/>
        <v>0.78</v>
      </c>
    </row>
    <row r="131" spans="1:20" x14ac:dyDescent="0.25">
      <c r="A131" s="1" t="s">
        <v>48</v>
      </c>
      <c r="B131" s="1" t="s">
        <v>78</v>
      </c>
      <c r="C131" s="1" t="s">
        <v>0</v>
      </c>
      <c r="D131" s="1" t="s">
        <v>1</v>
      </c>
      <c r="E131" s="1" t="s">
        <v>371</v>
      </c>
      <c r="F131" s="1" t="s">
        <v>21</v>
      </c>
      <c r="G131" s="1" t="s">
        <v>211</v>
      </c>
      <c r="H131" s="1" t="s">
        <v>211</v>
      </c>
      <c r="I131" s="1" t="s">
        <v>368</v>
      </c>
      <c r="J131" s="3" t="str">
        <f>+VLOOKUP(I131,'base de clientes'!A:B,2,0)</f>
        <v>CASA BAZZYNI S.A DE C.V.</v>
      </c>
      <c r="K131" s="1" t="s">
        <v>2</v>
      </c>
      <c r="L131" s="1" t="s">
        <v>2</v>
      </c>
      <c r="M131" s="1" t="s">
        <v>275</v>
      </c>
      <c r="N131" s="5">
        <v>36.4</v>
      </c>
      <c r="O131" s="1" t="s">
        <v>2</v>
      </c>
      <c r="P131" s="1" t="s">
        <v>2</v>
      </c>
      <c r="Q131" s="5">
        <f t="shared" si="5"/>
        <v>316.39999999999998</v>
      </c>
      <c r="R131" s="1" t="s">
        <v>0</v>
      </c>
      <c r="T131" s="6">
        <f t="shared" si="4"/>
        <v>36.4</v>
      </c>
    </row>
    <row r="132" spans="1:20" x14ac:dyDescent="0.25">
      <c r="A132" s="1" t="s">
        <v>48</v>
      </c>
      <c r="B132" s="1" t="s">
        <v>78</v>
      </c>
      <c r="C132" s="1" t="s">
        <v>0</v>
      </c>
      <c r="D132" s="1" t="s">
        <v>1</v>
      </c>
      <c r="E132" s="1" t="s">
        <v>371</v>
      </c>
      <c r="F132" s="1" t="s">
        <v>21</v>
      </c>
      <c r="G132" s="1" t="s">
        <v>212</v>
      </c>
      <c r="H132" s="1" t="s">
        <v>212</v>
      </c>
      <c r="I132" s="1" t="s">
        <v>233</v>
      </c>
      <c r="J132" s="3" t="str">
        <f>+VLOOKUP(I132,'base de clientes'!A:B,2,0)</f>
        <v>MEGABLOCK S.A DE C.V.</v>
      </c>
      <c r="K132" s="1" t="s">
        <v>2</v>
      </c>
      <c r="L132" s="1" t="s">
        <v>2</v>
      </c>
      <c r="M132" s="1" t="s">
        <v>370</v>
      </c>
      <c r="N132" s="5">
        <v>49.4</v>
      </c>
      <c r="O132" s="1" t="s">
        <v>2</v>
      </c>
      <c r="P132" s="1" t="s">
        <v>2</v>
      </c>
      <c r="Q132" s="5">
        <f t="shared" si="5"/>
        <v>429.4</v>
      </c>
      <c r="R132" s="1" t="s">
        <v>0</v>
      </c>
      <c r="T132" s="6">
        <f t="shared" si="4"/>
        <v>49.4</v>
      </c>
    </row>
    <row r="133" spans="1:20" x14ac:dyDescent="0.25">
      <c r="A133" s="1" t="s">
        <v>48</v>
      </c>
      <c r="B133" s="1" t="s">
        <v>78</v>
      </c>
      <c r="C133" s="1" t="s">
        <v>0</v>
      </c>
      <c r="D133" s="1" t="s">
        <v>1</v>
      </c>
      <c r="E133" s="1" t="s">
        <v>371</v>
      </c>
      <c r="F133" s="1" t="s">
        <v>21</v>
      </c>
      <c r="G133" s="1" t="s">
        <v>213</v>
      </c>
      <c r="H133" s="1" t="s">
        <v>213</v>
      </c>
      <c r="I133" s="1" t="s">
        <v>312</v>
      </c>
      <c r="J133" s="3" t="str">
        <f>+VLOOKUP(I133,'base de clientes'!A:B,2,0)</f>
        <v>ANULADO</v>
      </c>
      <c r="K133" s="1" t="s">
        <v>2</v>
      </c>
      <c r="L133" s="1" t="s">
        <v>2</v>
      </c>
      <c r="M133" s="1" t="s">
        <v>310</v>
      </c>
      <c r="N133" s="5">
        <v>0</v>
      </c>
      <c r="O133" s="1" t="s">
        <v>2</v>
      </c>
      <c r="P133" s="1" t="s">
        <v>2</v>
      </c>
      <c r="Q133" s="5">
        <f t="shared" si="5"/>
        <v>0</v>
      </c>
      <c r="R133" s="1" t="s">
        <v>0</v>
      </c>
      <c r="T133" s="6">
        <f t="shared" si="4"/>
        <v>0</v>
      </c>
    </row>
    <row r="134" spans="1:20" x14ac:dyDescent="0.25">
      <c r="A134" s="1" t="s">
        <v>48</v>
      </c>
      <c r="B134" s="1" t="s">
        <v>78</v>
      </c>
      <c r="C134" s="1" t="s">
        <v>0</v>
      </c>
      <c r="D134" s="1" t="s">
        <v>1</v>
      </c>
      <c r="E134" s="1" t="s">
        <v>371</v>
      </c>
      <c r="F134" s="1" t="s">
        <v>21</v>
      </c>
      <c r="G134" s="1" t="s">
        <v>214</v>
      </c>
      <c r="H134" s="1" t="s">
        <v>214</v>
      </c>
      <c r="I134" s="1" t="s">
        <v>240</v>
      </c>
      <c r="J134" s="3" t="str">
        <f>+VLOOKUP(I134,'base de clientes'!A:B,2,0)</f>
        <v>LEOS S.A DE C.V.</v>
      </c>
      <c r="K134" s="1" t="s">
        <v>2</v>
      </c>
      <c r="L134" s="1" t="s">
        <v>2</v>
      </c>
      <c r="M134" s="1" t="s">
        <v>311</v>
      </c>
      <c r="N134" s="5">
        <v>3.12</v>
      </c>
      <c r="O134" s="1" t="s">
        <v>2</v>
      </c>
      <c r="P134" s="1" t="s">
        <v>2</v>
      </c>
      <c r="Q134" s="5">
        <f t="shared" si="5"/>
        <v>27.12</v>
      </c>
      <c r="R134" s="1" t="s">
        <v>0</v>
      </c>
      <c r="T134" s="6">
        <f t="shared" si="4"/>
        <v>3.12</v>
      </c>
    </row>
    <row r="135" spans="1:20" x14ac:dyDescent="0.25">
      <c r="A135" s="1" t="s">
        <v>48</v>
      </c>
      <c r="B135" s="1" t="s">
        <v>78</v>
      </c>
      <c r="C135" s="1" t="s">
        <v>0</v>
      </c>
      <c r="D135" s="1" t="s">
        <v>1</v>
      </c>
      <c r="E135" s="1" t="s">
        <v>371</v>
      </c>
      <c r="F135" s="1" t="s">
        <v>21</v>
      </c>
      <c r="G135" s="1" t="s">
        <v>215</v>
      </c>
      <c r="H135" s="1" t="s">
        <v>215</v>
      </c>
      <c r="I135" s="1" t="s">
        <v>277</v>
      </c>
      <c r="J135" s="3" t="str">
        <f>+VLOOKUP(I135,'base de clientes'!A:B,2,0)</f>
        <v>MCCORMICK TRACTORES DE CENTROAMERICA</v>
      </c>
      <c r="K135" s="1" t="s">
        <v>2</v>
      </c>
      <c r="L135" s="1" t="s">
        <v>2</v>
      </c>
      <c r="M135" s="1" t="s">
        <v>271</v>
      </c>
      <c r="N135" s="5">
        <v>16.25</v>
      </c>
      <c r="O135" s="1" t="s">
        <v>2</v>
      </c>
      <c r="P135" s="1" t="s">
        <v>2</v>
      </c>
      <c r="Q135" s="5">
        <f t="shared" si="5"/>
        <v>141.25</v>
      </c>
      <c r="R135" s="1" t="s">
        <v>0</v>
      </c>
      <c r="T135" s="6">
        <f t="shared" si="4"/>
        <v>16.25</v>
      </c>
    </row>
    <row r="136" spans="1:20" x14ac:dyDescent="0.25">
      <c r="Q136" s="5"/>
    </row>
    <row r="137" spans="1:20" x14ac:dyDescent="0.25">
      <c r="Q137" s="5"/>
    </row>
    <row r="138" spans="1:20" x14ac:dyDescent="0.25">
      <c r="Q138" s="9">
        <f>SUM(Q2:Q137)</f>
        <v>15386.279999999993</v>
      </c>
    </row>
    <row r="139" spans="1:20" x14ac:dyDescent="0.25">
      <c r="Q139" s="5"/>
    </row>
    <row r="140" spans="1:20" x14ac:dyDescent="0.25">
      <c r="Q140" s="5"/>
    </row>
    <row r="141" spans="1:20" x14ac:dyDescent="0.25">
      <c r="Q141" s="5"/>
    </row>
    <row r="142" spans="1:20" x14ac:dyDescent="0.25">
      <c r="Q142" s="5"/>
    </row>
    <row r="143" spans="1:20" x14ac:dyDescent="0.25">
      <c r="Q143" s="5"/>
    </row>
    <row r="144" spans="1:20" x14ac:dyDescent="0.25">
      <c r="Q144" s="5"/>
    </row>
    <row r="145" spans="17:17" x14ac:dyDescent="0.25">
      <c r="Q145" s="5"/>
    </row>
    <row r="146" spans="17:17" x14ac:dyDescent="0.25">
      <c r="Q146" s="5"/>
    </row>
    <row r="147" spans="17:17" x14ac:dyDescent="0.25">
      <c r="Q147" s="5"/>
    </row>
    <row r="148" spans="17:17" x14ac:dyDescent="0.25">
      <c r="Q148" s="5"/>
    </row>
    <row r="149" spans="17:17" x14ac:dyDescent="0.25">
      <c r="Q149" s="5"/>
    </row>
    <row r="150" spans="17:17" x14ac:dyDescent="0.25">
      <c r="Q150" s="5"/>
    </row>
    <row r="151" spans="17:17" x14ac:dyDescent="0.25">
      <c r="Q151" s="5"/>
    </row>
    <row r="152" spans="17:17" x14ac:dyDescent="0.25">
      <c r="Q152" s="5"/>
    </row>
    <row r="153" spans="17:17" x14ac:dyDescent="0.25">
      <c r="Q153" s="5"/>
    </row>
    <row r="154" spans="17:17" x14ac:dyDescent="0.25">
      <c r="Q154" s="5"/>
    </row>
    <row r="155" spans="17:17" x14ac:dyDescent="0.25">
      <c r="Q155" s="5"/>
    </row>
    <row r="156" spans="17:17" x14ac:dyDescent="0.25">
      <c r="Q156" s="5"/>
    </row>
    <row r="157" spans="17:17" x14ac:dyDescent="0.25">
      <c r="Q157" s="5"/>
    </row>
    <row r="158" spans="17:17" x14ac:dyDescent="0.25">
      <c r="Q158" s="5"/>
    </row>
    <row r="159" spans="17:17" x14ac:dyDescent="0.25">
      <c r="Q159" s="5"/>
    </row>
    <row r="160" spans="17:17" x14ac:dyDescent="0.25">
      <c r="Q160" s="5"/>
    </row>
    <row r="161" spans="17:17" x14ac:dyDescent="0.25">
      <c r="Q161" s="5"/>
    </row>
    <row r="162" spans="17:17" x14ac:dyDescent="0.25">
      <c r="Q162" s="5"/>
    </row>
    <row r="163" spans="17:17" x14ac:dyDescent="0.25">
      <c r="Q163" s="5"/>
    </row>
    <row r="164" spans="17:17" x14ac:dyDescent="0.25">
      <c r="Q164" s="5"/>
    </row>
    <row r="165" spans="17:17" x14ac:dyDescent="0.25">
      <c r="Q165" s="5"/>
    </row>
    <row r="166" spans="17:17" x14ac:dyDescent="0.25">
      <c r="Q166" s="5"/>
    </row>
    <row r="167" spans="17:17" x14ac:dyDescent="0.25">
      <c r="Q167" s="5"/>
    </row>
    <row r="168" spans="17:17" x14ac:dyDescent="0.25">
      <c r="Q168" s="5"/>
    </row>
    <row r="169" spans="17:17" x14ac:dyDescent="0.25">
      <c r="Q169" s="5"/>
    </row>
    <row r="170" spans="17:17" x14ac:dyDescent="0.25">
      <c r="Q170" s="5"/>
    </row>
    <row r="171" spans="17:17" x14ac:dyDescent="0.25">
      <c r="Q171" s="5"/>
    </row>
    <row r="172" spans="17:17" x14ac:dyDescent="0.25">
      <c r="Q172" s="5"/>
    </row>
    <row r="173" spans="17:17" x14ac:dyDescent="0.25">
      <c r="Q173" s="5"/>
    </row>
    <row r="174" spans="17:17" x14ac:dyDescent="0.25">
      <c r="Q174" s="5"/>
    </row>
    <row r="175" spans="17:17" x14ac:dyDescent="0.25">
      <c r="Q175" s="5"/>
    </row>
    <row r="176" spans="17:17" x14ac:dyDescent="0.25">
      <c r="Q176" s="5"/>
    </row>
    <row r="177" spans="17:17" x14ac:dyDescent="0.25">
      <c r="Q177" s="5"/>
    </row>
    <row r="178" spans="17:17" x14ac:dyDescent="0.25">
      <c r="Q178" s="5"/>
    </row>
    <row r="179" spans="17:17" x14ac:dyDescent="0.25">
      <c r="Q179" s="5"/>
    </row>
    <row r="180" spans="17:17" x14ac:dyDescent="0.25">
      <c r="Q180" s="5"/>
    </row>
    <row r="181" spans="17:17" x14ac:dyDescent="0.25">
      <c r="Q181" s="5"/>
    </row>
    <row r="182" spans="17:17" x14ac:dyDescent="0.25">
      <c r="Q182" s="5"/>
    </row>
    <row r="183" spans="17:17" x14ac:dyDescent="0.25">
      <c r="Q183" s="5"/>
    </row>
    <row r="184" spans="17:17" x14ac:dyDescent="0.25">
      <c r="Q184" s="5"/>
    </row>
    <row r="185" spans="17:17" x14ac:dyDescent="0.25">
      <c r="Q185" s="5"/>
    </row>
    <row r="186" spans="17:17" x14ac:dyDescent="0.25">
      <c r="Q186" s="5"/>
    </row>
    <row r="187" spans="17:17" x14ac:dyDescent="0.25">
      <c r="Q187" s="5"/>
    </row>
    <row r="188" spans="17:17" x14ac:dyDescent="0.25">
      <c r="Q188" s="5"/>
    </row>
    <row r="189" spans="17:17" x14ac:dyDescent="0.25">
      <c r="Q189" s="5"/>
    </row>
    <row r="190" spans="17:17" x14ac:dyDescent="0.25">
      <c r="Q190" s="5"/>
    </row>
    <row r="191" spans="17:17" x14ac:dyDescent="0.25">
      <c r="Q191" s="5"/>
    </row>
    <row r="192" spans="17:17" x14ac:dyDescent="0.25">
      <c r="Q192" s="5"/>
    </row>
    <row r="193" spans="17:17" x14ac:dyDescent="0.25">
      <c r="Q193" s="5"/>
    </row>
    <row r="194" spans="17:17" x14ac:dyDescent="0.25">
      <c r="Q194" s="5"/>
    </row>
    <row r="195" spans="17:17" x14ac:dyDescent="0.25">
      <c r="Q195" s="5"/>
    </row>
    <row r="196" spans="17:17" x14ac:dyDescent="0.25">
      <c r="Q196" s="5"/>
    </row>
    <row r="197" spans="17:17" x14ac:dyDescent="0.25">
      <c r="Q197" s="5"/>
    </row>
    <row r="198" spans="17:17" x14ac:dyDescent="0.25">
      <c r="Q198" s="5"/>
    </row>
    <row r="199" spans="17:17" x14ac:dyDescent="0.25">
      <c r="Q199" s="5"/>
    </row>
    <row r="200" spans="17:17" x14ac:dyDescent="0.25">
      <c r="Q200" s="5"/>
    </row>
    <row r="201" spans="17:17" x14ac:dyDescent="0.25">
      <c r="Q201" s="5"/>
    </row>
    <row r="202" spans="17:17" x14ac:dyDescent="0.25">
      <c r="Q202" s="5"/>
    </row>
    <row r="203" spans="17:17" x14ac:dyDescent="0.25">
      <c r="Q203" s="5"/>
    </row>
    <row r="204" spans="17:17" x14ac:dyDescent="0.25">
      <c r="Q204" s="5"/>
    </row>
    <row r="205" spans="17:17" x14ac:dyDescent="0.25">
      <c r="Q205" s="5"/>
    </row>
    <row r="206" spans="17:17" x14ac:dyDescent="0.25">
      <c r="Q206" s="5"/>
    </row>
    <row r="207" spans="17:17" x14ac:dyDescent="0.25">
      <c r="Q207" s="5"/>
    </row>
    <row r="208" spans="17:17" x14ac:dyDescent="0.25">
      <c r="Q208" s="5"/>
    </row>
    <row r="209" spans="17:17" x14ac:dyDescent="0.25">
      <c r="Q209" s="5"/>
    </row>
    <row r="210" spans="17:17" x14ac:dyDescent="0.25">
      <c r="Q210" s="5"/>
    </row>
    <row r="211" spans="17:17" x14ac:dyDescent="0.25">
      <c r="Q211" s="5"/>
    </row>
    <row r="212" spans="17:17" x14ac:dyDescent="0.25">
      <c r="Q212" s="5"/>
    </row>
    <row r="213" spans="17:17" x14ac:dyDescent="0.25">
      <c r="Q213" s="5"/>
    </row>
    <row r="214" spans="17:17" x14ac:dyDescent="0.25">
      <c r="Q214" s="5"/>
    </row>
    <row r="215" spans="17:17" x14ac:dyDescent="0.25">
      <c r="Q215" s="5"/>
    </row>
    <row r="216" spans="17:17" x14ac:dyDescent="0.25">
      <c r="Q216" s="5"/>
    </row>
    <row r="217" spans="17:17" x14ac:dyDescent="0.25">
      <c r="Q217" s="5"/>
    </row>
    <row r="218" spans="17:17" x14ac:dyDescent="0.25">
      <c r="Q218" s="5"/>
    </row>
    <row r="219" spans="17:17" x14ac:dyDescent="0.25">
      <c r="Q219" s="5"/>
    </row>
    <row r="220" spans="17:17" x14ac:dyDescent="0.25">
      <c r="Q220" s="5"/>
    </row>
    <row r="221" spans="17:17" x14ac:dyDescent="0.25">
      <c r="Q221" s="5"/>
    </row>
    <row r="222" spans="17:17" x14ac:dyDescent="0.25">
      <c r="Q222" s="5"/>
    </row>
    <row r="223" spans="17:17" x14ac:dyDescent="0.25">
      <c r="Q223" s="5"/>
    </row>
    <row r="224" spans="17:17" x14ac:dyDescent="0.25">
      <c r="Q224" s="5"/>
    </row>
    <row r="225" spans="17:17" x14ac:dyDescent="0.25">
      <c r="Q225" s="5"/>
    </row>
    <row r="226" spans="17:17" x14ac:dyDescent="0.25">
      <c r="Q226" s="5"/>
    </row>
    <row r="227" spans="17:17" x14ac:dyDescent="0.25">
      <c r="Q227" s="5"/>
    </row>
    <row r="228" spans="17:17" x14ac:dyDescent="0.25">
      <c r="Q228" s="5"/>
    </row>
    <row r="229" spans="17:17" x14ac:dyDescent="0.25">
      <c r="Q229" s="5"/>
    </row>
    <row r="230" spans="17:17" x14ac:dyDescent="0.25">
      <c r="Q230" s="5"/>
    </row>
    <row r="231" spans="17:17" x14ac:dyDescent="0.25">
      <c r="Q231" s="5"/>
    </row>
    <row r="232" spans="17:17" x14ac:dyDescent="0.25">
      <c r="Q232" s="5"/>
    </row>
    <row r="233" spans="17:17" x14ac:dyDescent="0.25">
      <c r="Q233" s="5"/>
    </row>
    <row r="234" spans="17:17" x14ac:dyDescent="0.25">
      <c r="Q234" s="5"/>
    </row>
    <row r="235" spans="17:17" x14ac:dyDescent="0.25">
      <c r="Q235" s="5"/>
    </row>
    <row r="236" spans="17:17" x14ac:dyDescent="0.25">
      <c r="Q236" s="5"/>
    </row>
    <row r="237" spans="17:17" x14ac:dyDescent="0.25">
      <c r="Q237" s="5"/>
    </row>
    <row r="238" spans="17:17" x14ac:dyDescent="0.25">
      <c r="Q238" s="5"/>
    </row>
    <row r="239" spans="17:17" x14ac:dyDescent="0.25">
      <c r="Q239" s="5"/>
    </row>
  </sheetData>
  <autoFilter ref="A1:R135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60"/>
  <sheetViews>
    <sheetView tabSelected="1" topLeftCell="A23" workbookViewId="0">
      <selection activeCell="C33" sqref="C33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4"/>
  </cols>
  <sheetData>
    <row r="1" spans="1:8" x14ac:dyDescent="0.25">
      <c r="A1" s="1" t="s">
        <v>22</v>
      </c>
      <c r="B1" t="s">
        <v>23</v>
      </c>
    </row>
    <row r="2" spans="1:8" x14ac:dyDescent="0.25">
      <c r="A2" s="1" t="s">
        <v>36</v>
      </c>
      <c r="B2" t="s">
        <v>25</v>
      </c>
      <c r="E2" s="1"/>
      <c r="F2" s="1"/>
      <c r="G2" s="1"/>
      <c r="H2" s="1"/>
    </row>
    <row r="3" spans="1:8" x14ac:dyDescent="0.25">
      <c r="A3" s="1" t="s">
        <v>37</v>
      </c>
      <c r="B3" t="s">
        <v>26</v>
      </c>
      <c r="E3" s="1"/>
      <c r="F3" s="1"/>
      <c r="G3" s="1"/>
      <c r="H3" s="1"/>
    </row>
    <row r="4" spans="1:8" x14ac:dyDescent="0.25">
      <c r="A4" s="1" t="s">
        <v>38</v>
      </c>
      <c r="B4" t="s">
        <v>27</v>
      </c>
      <c r="E4" s="1"/>
      <c r="F4" s="1"/>
      <c r="G4" s="1"/>
      <c r="H4" s="1"/>
    </row>
    <row r="5" spans="1:8" x14ac:dyDescent="0.25">
      <c r="A5" s="1" t="s">
        <v>39</v>
      </c>
      <c r="B5" t="s">
        <v>28</v>
      </c>
      <c r="E5" s="1"/>
      <c r="F5" s="1"/>
      <c r="G5" s="1"/>
      <c r="H5" s="1"/>
    </row>
    <row r="6" spans="1:8" x14ac:dyDescent="0.25">
      <c r="A6" s="1" t="s">
        <v>40</v>
      </c>
      <c r="B6" t="s">
        <v>29</v>
      </c>
      <c r="E6" s="1"/>
      <c r="F6" s="1"/>
      <c r="G6" s="1"/>
      <c r="H6" s="1"/>
    </row>
    <row r="7" spans="1:8" x14ac:dyDescent="0.25">
      <c r="A7" s="1" t="s">
        <v>41</v>
      </c>
      <c r="B7" t="s">
        <v>30</v>
      </c>
      <c r="E7" s="1"/>
      <c r="F7" s="1"/>
      <c r="G7" s="1"/>
      <c r="H7" s="1"/>
    </row>
    <row r="8" spans="1:8" x14ac:dyDescent="0.25">
      <c r="A8" s="1" t="s">
        <v>42</v>
      </c>
      <c r="B8" t="s">
        <v>31</v>
      </c>
      <c r="E8" s="1"/>
      <c r="F8" s="1"/>
      <c r="G8" s="1"/>
      <c r="H8" s="1"/>
    </row>
    <row r="9" spans="1:8" x14ac:dyDescent="0.25">
      <c r="A9" s="1" t="s">
        <v>43</v>
      </c>
      <c r="B9" t="s">
        <v>32</v>
      </c>
      <c r="E9" s="1"/>
      <c r="F9" s="1"/>
      <c r="G9" s="1"/>
      <c r="H9" s="1"/>
    </row>
    <row r="10" spans="1:8" x14ac:dyDescent="0.25">
      <c r="A10" s="1" t="s">
        <v>44</v>
      </c>
      <c r="B10" t="s">
        <v>33</v>
      </c>
      <c r="E10" s="1"/>
      <c r="F10" s="1"/>
      <c r="G10" s="1"/>
      <c r="H10" s="1"/>
    </row>
    <row r="11" spans="1:8" x14ac:dyDescent="0.25">
      <c r="A11" s="1" t="s">
        <v>45</v>
      </c>
      <c r="B11" t="s">
        <v>34</v>
      </c>
      <c r="E11" s="1"/>
      <c r="F11" s="1"/>
      <c r="G11" s="1"/>
      <c r="H11" s="1"/>
    </row>
    <row r="12" spans="1:8" x14ac:dyDescent="0.25">
      <c r="A12" s="1" t="s">
        <v>46</v>
      </c>
      <c r="B12" t="s">
        <v>35</v>
      </c>
      <c r="E12" s="1"/>
      <c r="F12" s="1"/>
      <c r="G12" s="1"/>
      <c r="H12" s="1"/>
    </row>
    <row r="13" spans="1:8" x14ac:dyDescent="0.25">
      <c r="A13" s="1" t="s">
        <v>54</v>
      </c>
      <c r="B13" t="s">
        <v>55</v>
      </c>
    </row>
    <row r="14" spans="1:8" x14ac:dyDescent="0.25">
      <c r="A14" s="1" t="s">
        <v>56</v>
      </c>
      <c r="B14" t="s">
        <v>57</v>
      </c>
    </row>
    <row r="15" spans="1:8" x14ac:dyDescent="0.25">
      <c r="A15" s="1" t="s">
        <v>58</v>
      </c>
      <c r="B15" t="s">
        <v>59</v>
      </c>
    </row>
    <row r="16" spans="1:8" x14ac:dyDescent="0.25">
      <c r="A16" s="1" t="s">
        <v>60</v>
      </c>
      <c r="B16" t="s">
        <v>61</v>
      </c>
    </row>
    <row r="17" spans="1:2" x14ac:dyDescent="0.25">
      <c r="A17" s="1" t="s">
        <v>62</v>
      </c>
      <c r="B17" t="s">
        <v>63</v>
      </c>
    </row>
    <row r="18" spans="1:2" x14ac:dyDescent="0.25">
      <c r="A18" s="1" t="s">
        <v>65</v>
      </c>
      <c r="B18" t="s">
        <v>66</v>
      </c>
    </row>
    <row r="19" spans="1:2" x14ac:dyDescent="0.25">
      <c r="A19" s="1" t="s">
        <v>71</v>
      </c>
      <c r="B19" t="s">
        <v>72</v>
      </c>
    </row>
    <row r="20" spans="1:2" x14ac:dyDescent="0.25">
      <c r="A20" s="1" t="s">
        <v>75</v>
      </c>
      <c r="B20" t="s">
        <v>76</v>
      </c>
    </row>
    <row r="21" spans="1:2" x14ac:dyDescent="0.25">
      <c r="A21" s="1" t="s">
        <v>80</v>
      </c>
      <c r="B21" t="s">
        <v>81</v>
      </c>
    </row>
    <row r="22" spans="1:2" x14ac:dyDescent="0.25">
      <c r="A22" s="1" t="s">
        <v>217</v>
      </c>
      <c r="B22" t="s">
        <v>218</v>
      </c>
    </row>
    <row r="23" spans="1:2" x14ac:dyDescent="0.25">
      <c r="A23" s="1" t="s">
        <v>220</v>
      </c>
      <c r="B23" t="s">
        <v>221</v>
      </c>
    </row>
    <row r="24" spans="1:2" x14ac:dyDescent="0.25">
      <c r="A24" s="1" t="s">
        <v>223</v>
      </c>
      <c r="B24" t="s">
        <v>224</v>
      </c>
    </row>
    <row r="25" spans="1:2" x14ac:dyDescent="0.25">
      <c r="A25" s="1" t="s">
        <v>227</v>
      </c>
      <c r="B25" t="s">
        <v>228</v>
      </c>
    </row>
    <row r="26" spans="1:2" x14ac:dyDescent="0.25">
      <c r="A26" s="1" t="s">
        <v>230</v>
      </c>
      <c r="B26" t="s">
        <v>231</v>
      </c>
    </row>
    <row r="27" spans="1:2" x14ac:dyDescent="0.25">
      <c r="A27" s="1" t="s">
        <v>233</v>
      </c>
      <c r="B27" t="s">
        <v>234</v>
      </c>
    </row>
    <row r="28" spans="1:2" x14ac:dyDescent="0.25">
      <c r="A28" s="1" t="s">
        <v>283</v>
      </c>
      <c r="B28" t="s">
        <v>236</v>
      </c>
    </row>
    <row r="29" spans="1:2" x14ac:dyDescent="0.25">
      <c r="A29" s="1" t="s">
        <v>240</v>
      </c>
      <c r="B29" t="s">
        <v>239</v>
      </c>
    </row>
    <row r="30" spans="1:2" x14ac:dyDescent="0.25">
      <c r="A30" s="1" t="s">
        <v>241</v>
      </c>
      <c r="B30" t="s">
        <v>242</v>
      </c>
    </row>
    <row r="31" spans="1:2" x14ac:dyDescent="0.25">
      <c r="A31" s="1" t="s">
        <v>244</v>
      </c>
      <c r="B31" t="s">
        <v>245</v>
      </c>
    </row>
    <row r="32" spans="1:2" x14ac:dyDescent="0.25">
      <c r="A32" s="1" t="s">
        <v>248</v>
      </c>
      <c r="B32" t="s">
        <v>249</v>
      </c>
    </row>
    <row r="33" spans="1:3" x14ac:dyDescent="0.25">
      <c r="A33" s="1" t="s">
        <v>254</v>
      </c>
      <c r="B33" t="s">
        <v>255</v>
      </c>
      <c r="C33" s="1" t="s">
        <v>258</v>
      </c>
    </row>
    <row r="34" spans="1:3" x14ac:dyDescent="0.25">
      <c r="A34" s="1" t="s">
        <v>258</v>
      </c>
      <c r="B34" t="s">
        <v>259</v>
      </c>
      <c r="C34" t="s">
        <v>258</v>
      </c>
    </row>
    <row r="35" spans="1:3" x14ac:dyDescent="0.25">
      <c r="A35" s="1" t="s">
        <v>261</v>
      </c>
      <c r="B35" t="s">
        <v>262</v>
      </c>
    </row>
    <row r="36" spans="1:3" x14ac:dyDescent="0.25">
      <c r="A36" s="1" t="s">
        <v>272</v>
      </c>
      <c r="B36" t="s">
        <v>273</v>
      </c>
    </row>
    <row r="37" spans="1:3" x14ac:dyDescent="0.25">
      <c r="A37" s="1" t="s">
        <v>264</v>
      </c>
      <c r="B37" t="s">
        <v>265</v>
      </c>
    </row>
    <row r="38" spans="1:3" x14ac:dyDescent="0.25">
      <c r="A38" s="1" t="s">
        <v>266</v>
      </c>
      <c r="B38" t="s">
        <v>267</v>
      </c>
    </row>
    <row r="39" spans="1:3" x14ac:dyDescent="0.25">
      <c r="A39" s="1" t="s">
        <v>269</v>
      </c>
      <c r="B39" t="s">
        <v>270</v>
      </c>
    </row>
    <row r="40" spans="1:3" x14ac:dyDescent="0.25">
      <c r="A40" s="1" t="s">
        <v>277</v>
      </c>
      <c r="B40" t="s">
        <v>278</v>
      </c>
    </row>
    <row r="41" spans="1:3" x14ac:dyDescent="0.25">
      <c r="A41" s="1" t="s">
        <v>279</v>
      </c>
      <c r="B41" t="s">
        <v>280</v>
      </c>
    </row>
    <row r="42" spans="1:3" x14ac:dyDescent="0.25">
      <c r="A42" s="1" t="s">
        <v>285</v>
      </c>
      <c r="B42" t="s">
        <v>286</v>
      </c>
    </row>
    <row r="43" spans="1:3" x14ac:dyDescent="0.25">
      <c r="A43" s="1" t="s">
        <v>288</v>
      </c>
      <c r="B43" t="s">
        <v>289</v>
      </c>
    </row>
    <row r="44" spans="1:3" x14ac:dyDescent="0.25">
      <c r="A44" s="1" t="s">
        <v>290</v>
      </c>
      <c r="B44" t="s">
        <v>291</v>
      </c>
    </row>
    <row r="45" spans="1:3" x14ac:dyDescent="0.25">
      <c r="A45" s="1" t="s">
        <v>294</v>
      </c>
      <c r="B45" t="s">
        <v>295</v>
      </c>
    </row>
    <row r="46" spans="1:3" x14ac:dyDescent="0.25">
      <c r="A46" s="1" t="s">
        <v>300</v>
      </c>
      <c r="B46" t="s">
        <v>301</v>
      </c>
    </row>
    <row r="47" spans="1:3" x14ac:dyDescent="0.25">
      <c r="A47" s="1" t="s">
        <v>305</v>
      </c>
      <c r="B47" t="s">
        <v>306</v>
      </c>
    </row>
    <row r="48" spans="1:3" x14ac:dyDescent="0.25">
      <c r="A48" s="1" t="s">
        <v>312</v>
      </c>
      <c r="B48" s="1" t="s">
        <v>309</v>
      </c>
    </row>
    <row r="49" spans="1:2" x14ac:dyDescent="0.25">
      <c r="A49" s="1" t="s">
        <v>313</v>
      </c>
      <c r="B49" t="s">
        <v>314</v>
      </c>
    </row>
    <row r="50" spans="1:2" x14ac:dyDescent="0.25">
      <c r="A50" s="1" t="s">
        <v>316</v>
      </c>
      <c r="B50" t="s">
        <v>317</v>
      </c>
    </row>
    <row r="51" spans="1:2" x14ac:dyDescent="0.25">
      <c r="A51" s="1" t="s">
        <v>319</v>
      </c>
      <c r="B51" t="s">
        <v>320</v>
      </c>
    </row>
    <row r="52" spans="1:2" x14ac:dyDescent="0.25">
      <c r="A52" s="1" t="s">
        <v>324</v>
      </c>
      <c r="B52" t="s">
        <v>325</v>
      </c>
    </row>
    <row r="53" spans="1:2" x14ac:dyDescent="0.25">
      <c r="A53" s="1" t="s">
        <v>326</v>
      </c>
      <c r="B53" t="s">
        <v>327</v>
      </c>
    </row>
    <row r="54" spans="1:2" x14ac:dyDescent="0.25">
      <c r="A54" s="1" t="s">
        <v>329</v>
      </c>
      <c r="B54" t="s">
        <v>330</v>
      </c>
    </row>
    <row r="55" spans="1:2" x14ac:dyDescent="0.25">
      <c r="A55" s="1" t="s">
        <v>333</v>
      </c>
      <c r="B55" t="s">
        <v>334</v>
      </c>
    </row>
    <row r="56" spans="1:2" x14ac:dyDescent="0.25">
      <c r="A56" s="1" t="s">
        <v>348</v>
      </c>
      <c r="B56" t="s">
        <v>349</v>
      </c>
    </row>
    <row r="57" spans="1:2" x14ac:dyDescent="0.25">
      <c r="A57" s="1" t="s">
        <v>353</v>
      </c>
      <c r="B57" t="s">
        <v>354</v>
      </c>
    </row>
    <row r="58" spans="1:2" x14ac:dyDescent="0.25">
      <c r="A58" s="1" t="s">
        <v>356</v>
      </c>
      <c r="B58" t="s">
        <v>357</v>
      </c>
    </row>
    <row r="59" spans="1:2" x14ac:dyDescent="0.25">
      <c r="A59" s="1" t="s">
        <v>365</v>
      </c>
      <c r="B59" t="s">
        <v>366</v>
      </c>
    </row>
    <row r="60" spans="1:2" x14ac:dyDescent="0.25">
      <c r="A60" s="1" t="s">
        <v>368</v>
      </c>
      <c r="B60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base de clientes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2021-04-05T23:10:03Z</dcterms:created>
  <dcterms:modified xsi:type="dcterms:W3CDTF">2021-06-21T21:33:29Z</dcterms:modified>
</cp:coreProperties>
</file>