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20640" windowHeight="11760" tabRatio="696" activeTab="1"/>
  </bookViews>
  <sheets>
    <sheet name="Compras" sheetId="6" r:id="rId1"/>
    <sheet name="Libro de Compras" sheetId="12" r:id="rId2"/>
    <sheet name="Contribuyente" sheetId="5" r:id="rId3"/>
    <sheet name="Libro de Contribuyente" sheetId="8" r:id="rId4"/>
    <sheet name="base de clientes" sheetId="3" r:id="rId5"/>
    <sheet name="Libro de Consumidor" sheetId="10" r:id="rId6"/>
    <sheet name="Consumidor" sheetId="9" r:id="rId7"/>
    <sheet name="Hoja1" sheetId="11" r:id="rId8"/>
    <sheet name="RET 1%" sheetId="14" r:id="rId9"/>
    <sheet name="DECLARACION" sheetId="13" r:id="rId10"/>
  </sheets>
  <externalReferences>
    <externalReference r:id="rId11"/>
    <externalReference r:id="rId12"/>
    <externalReference r:id="rId13"/>
  </externalReferences>
  <definedNames>
    <definedName name="_xlnm._FilterDatabase" localSheetId="7" hidden="1">Hoja1!$A$1:$G$1</definedName>
    <definedName name="_xlnm._FilterDatabase" localSheetId="5" hidden="1">'Libro de Consumidor'!$O$238</definedName>
    <definedName name="_xlnm._FilterDatabase" localSheetId="8" hidden="1">'RET 1%'!$A$1:$I$2</definedName>
    <definedName name="_xlnm.Print_Area" localSheetId="2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44" i="10" l="1"/>
  <c r="U345" i="10"/>
  <c r="U346" i="10"/>
  <c r="U347" i="10"/>
  <c r="U348" i="10"/>
  <c r="U349" i="10"/>
  <c r="U350" i="10"/>
  <c r="U351" i="10"/>
  <c r="U352" i="10"/>
  <c r="U353" i="10"/>
  <c r="U354" i="10"/>
  <c r="U355" i="10"/>
  <c r="U356" i="10"/>
  <c r="U357" i="10"/>
  <c r="U358" i="10"/>
  <c r="U359" i="10"/>
  <c r="U360" i="10"/>
  <c r="U361" i="10"/>
  <c r="U362" i="10"/>
  <c r="U363" i="10"/>
  <c r="U364" i="10"/>
  <c r="U365" i="10"/>
  <c r="U366" i="10"/>
  <c r="U367" i="10"/>
  <c r="U368" i="10"/>
  <c r="U369" i="10"/>
  <c r="U370" i="10"/>
  <c r="U371" i="10"/>
  <c r="U372" i="10"/>
  <c r="U373" i="10"/>
  <c r="U374" i="10"/>
  <c r="U375" i="10"/>
  <c r="U376" i="10"/>
  <c r="U377" i="10"/>
  <c r="U378" i="10"/>
  <c r="U379" i="10"/>
  <c r="U380" i="10"/>
  <c r="U381" i="10"/>
  <c r="U382" i="10"/>
  <c r="U383" i="10"/>
  <c r="U384" i="10"/>
  <c r="U1237" i="10" l="1"/>
  <c r="U1236" i="10"/>
  <c r="U1235" i="10"/>
  <c r="U1234" i="10"/>
  <c r="U1233" i="10"/>
  <c r="U1232" i="10"/>
  <c r="U1231" i="10"/>
  <c r="U1230" i="10"/>
  <c r="U1229" i="10"/>
  <c r="U1228" i="10"/>
  <c r="U1227" i="10"/>
  <c r="U1226" i="10"/>
  <c r="U1225" i="10"/>
  <c r="U1224" i="10"/>
  <c r="U1223" i="10"/>
  <c r="U1222" i="10"/>
  <c r="U1221" i="10"/>
  <c r="U1220" i="10"/>
  <c r="U1219" i="10"/>
  <c r="U1218" i="10"/>
  <c r="U1217" i="10"/>
  <c r="U1216" i="10"/>
  <c r="U1215" i="10"/>
  <c r="U1214" i="10"/>
  <c r="U1213" i="10"/>
  <c r="U1212" i="10"/>
  <c r="U1211" i="10"/>
  <c r="U1210" i="10"/>
  <c r="U1209" i="10"/>
  <c r="U1208" i="10"/>
  <c r="U1207" i="10"/>
  <c r="U1206" i="10"/>
  <c r="U1205" i="10"/>
  <c r="U1204" i="10"/>
  <c r="U1203" i="10"/>
  <c r="U1202" i="10"/>
  <c r="U1201" i="10"/>
  <c r="U1200" i="10"/>
  <c r="U1199" i="10"/>
  <c r="U1198" i="10"/>
  <c r="U1197" i="10"/>
  <c r="U1196" i="10"/>
  <c r="U1195" i="10"/>
  <c r="U1194" i="10"/>
  <c r="U1193" i="10"/>
  <c r="U1192" i="10"/>
  <c r="U1191" i="10"/>
  <c r="U1190" i="10"/>
  <c r="U1189" i="10"/>
  <c r="U1188" i="10"/>
  <c r="U1187" i="10"/>
  <c r="U1186" i="10"/>
  <c r="U1185" i="10"/>
  <c r="U1184" i="10"/>
  <c r="U1183" i="10"/>
  <c r="U1182" i="10"/>
  <c r="U1181" i="10"/>
  <c r="U1180" i="10"/>
  <c r="U1179" i="10"/>
  <c r="U1178" i="10"/>
  <c r="U1177" i="10"/>
  <c r="U1176" i="10"/>
  <c r="U1175" i="10"/>
  <c r="U1174" i="10"/>
  <c r="U1173" i="10"/>
  <c r="U1172" i="10"/>
  <c r="U1171" i="10"/>
  <c r="U1170" i="10"/>
  <c r="U1169" i="10"/>
  <c r="U1168" i="10"/>
  <c r="U1167" i="10"/>
  <c r="U1166" i="10"/>
  <c r="U1165" i="10"/>
  <c r="U1164" i="10"/>
  <c r="U1163" i="10"/>
  <c r="U1162" i="10"/>
  <c r="U1161" i="10"/>
  <c r="U1160" i="10"/>
  <c r="U1159" i="10"/>
  <c r="U1158" i="10"/>
  <c r="U1157" i="10"/>
  <c r="U1156" i="10"/>
  <c r="U1155" i="10"/>
  <c r="U1154" i="10"/>
  <c r="U1153" i="10"/>
  <c r="U1152" i="10"/>
  <c r="U1151" i="10"/>
  <c r="U1150" i="10"/>
  <c r="U1149" i="10"/>
  <c r="U1148" i="10" l="1"/>
  <c r="U1147" i="10"/>
  <c r="U1146" i="10"/>
  <c r="U1145" i="10"/>
  <c r="U1144" i="10"/>
  <c r="U1143" i="10"/>
  <c r="U1142" i="10"/>
  <c r="U1141" i="10"/>
  <c r="U1140" i="10"/>
  <c r="U1139" i="10"/>
  <c r="U1138" i="10"/>
  <c r="U1137" i="10"/>
  <c r="U1136" i="10"/>
  <c r="U1135" i="10"/>
  <c r="U1134" i="10"/>
  <c r="U1133" i="10"/>
  <c r="U1132" i="10"/>
  <c r="U1131" i="10"/>
  <c r="U1130" i="10"/>
  <c r="U1129" i="10"/>
  <c r="U1128" i="10"/>
  <c r="U1127" i="10"/>
  <c r="U1126" i="10"/>
  <c r="U1125" i="10"/>
  <c r="U1124" i="10"/>
  <c r="U1123" i="10"/>
  <c r="U1122" i="10"/>
  <c r="U1121" i="10"/>
  <c r="U1120" i="10"/>
  <c r="U1119" i="10"/>
  <c r="U1118" i="10"/>
  <c r="U1117" i="10"/>
  <c r="U1116" i="10"/>
  <c r="U1115" i="10"/>
  <c r="U1114" i="10"/>
  <c r="U1113" i="10"/>
  <c r="U1112" i="10"/>
  <c r="U1111" i="10"/>
  <c r="U1110" i="10"/>
  <c r="U1109" i="10"/>
  <c r="U1108" i="10"/>
  <c r="U1107" i="10"/>
  <c r="U1106" i="10"/>
  <c r="U1105" i="10"/>
  <c r="U1104" i="10"/>
  <c r="U1103" i="10"/>
  <c r="U1102" i="10"/>
  <c r="U1101" i="10"/>
  <c r="U1100" i="10"/>
  <c r="U1099" i="10"/>
  <c r="U1098" i="10"/>
  <c r="U1097" i="10"/>
  <c r="U1096" i="10"/>
  <c r="U1095" i="10"/>
  <c r="U1094" i="10"/>
  <c r="U1093" i="10"/>
  <c r="U1092" i="10"/>
  <c r="U1091" i="10"/>
  <c r="U1090" i="10"/>
  <c r="U1089" i="10"/>
  <c r="U1088" i="10"/>
  <c r="U1087" i="10"/>
  <c r="U1086" i="10"/>
  <c r="U1085" i="10"/>
  <c r="U1084" i="10"/>
  <c r="U1083" i="10"/>
  <c r="U1082" i="10"/>
  <c r="U1081" i="10"/>
  <c r="U1080" i="10"/>
  <c r="U1079" i="10"/>
  <c r="U1078" i="10"/>
  <c r="U1077" i="10"/>
  <c r="U1076" i="10"/>
  <c r="U1075" i="10"/>
  <c r="U1074" i="10"/>
  <c r="U1073" i="10"/>
  <c r="U1072" i="10"/>
  <c r="U1071" i="10"/>
  <c r="U1070" i="10"/>
  <c r="U1069" i="10"/>
  <c r="U1068" i="10"/>
  <c r="U1067" i="10"/>
  <c r="U1066" i="10"/>
  <c r="U1065" i="10"/>
  <c r="U1064" i="10"/>
  <c r="U1063" i="10"/>
  <c r="U1062" i="10"/>
  <c r="U1061" i="10"/>
  <c r="U1060" i="10"/>
  <c r="U1059" i="10"/>
  <c r="U1058" i="10"/>
  <c r="U1057" i="10"/>
  <c r="U1056" i="10"/>
  <c r="U1055" i="10"/>
  <c r="U1054" i="10"/>
  <c r="U1053" i="10"/>
  <c r="U1052" i="10"/>
  <c r="U1051" i="10"/>
  <c r="U1050" i="10"/>
  <c r="U1049" i="10"/>
  <c r="U1048" i="10"/>
  <c r="U1047" i="10"/>
  <c r="U1046" i="10"/>
  <c r="U1045" i="10"/>
  <c r="U1044" i="10"/>
  <c r="U1043" i="10"/>
  <c r="U1042" i="10"/>
  <c r="U1041" i="10"/>
  <c r="U1040" i="10"/>
  <c r="U1039" i="10"/>
  <c r="U1038" i="10"/>
  <c r="U1037" i="10"/>
  <c r="U1036" i="10"/>
  <c r="U1035" i="10"/>
  <c r="U1034" i="10"/>
  <c r="U1033" i="10"/>
  <c r="U1032" i="10"/>
  <c r="U1031" i="10"/>
  <c r="U1030" i="10"/>
  <c r="U1029" i="10"/>
  <c r="U1028" i="10"/>
  <c r="U1027" i="10"/>
  <c r="U1026" i="10"/>
  <c r="U1025" i="10"/>
  <c r="U1024" i="10"/>
  <c r="U1023" i="10"/>
  <c r="B130" i="11" l="1"/>
  <c r="D9" i="6" l="1"/>
  <c r="U807" i="10"/>
  <c r="U808" i="10"/>
  <c r="U809" i="10"/>
  <c r="U810" i="10"/>
  <c r="U811" i="10"/>
  <c r="U812" i="10"/>
  <c r="U813" i="10"/>
  <c r="U814" i="10"/>
  <c r="U815" i="10"/>
  <c r="U816" i="10"/>
  <c r="U817" i="10"/>
  <c r="U818" i="10"/>
  <c r="U819" i="10"/>
  <c r="U820" i="10"/>
  <c r="U821" i="10"/>
  <c r="U822" i="10"/>
  <c r="U823" i="10"/>
  <c r="U824" i="10"/>
  <c r="U825" i="10"/>
  <c r="U826" i="10"/>
  <c r="U827" i="10"/>
  <c r="U828" i="10"/>
  <c r="U829" i="10"/>
  <c r="U830" i="10"/>
  <c r="U831" i="10"/>
  <c r="U832" i="10"/>
  <c r="U833" i="10"/>
  <c r="U834" i="10"/>
  <c r="U835" i="10"/>
  <c r="U836" i="10"/>
  <c r="U837" i="10"/>
  <c r="U838" i="10"/>
  <c r="U839" i="10"/>
  <c r="U840" i="10"/>
  <c r="U841" i="10"/>
  <c r="U842" i="10"/>
  <c r="U843" i="10"/>
  <c r="U844" i="10"/>
  <c r="U845" i="10"/>
  <c r="U846" i="10"/>
  <c r="U847" i="10"/>
  <c r="U848" i="10"/>
  <c r="U849" i="10"/>
  <c r="U850" i="10"/>
  <c r="U851" i="10"/>
  <c r="U852" i="10"/>
  <c r="U853" i="10"/>
  <c r="U854" i="10"/>
  <c r="U855" i="10"/>
  <c r="U856" i="10"/>
  <c r="U857" i="10"/>
  <c r="U858" i="10"/>
  <c r="U859" i="10"/>
  <c r="U860" i="10"/>
  <c r="U861" i="10"/>
  <c r="U862" i="10"/>
  <c r="U863" i="10"/>
  <c r="U864" i="10"/>
  <c r="U865" i="10"/>
  <c r="U866" i="10"/>
  <c r="U867" i="10"/>
  <c r="U868" i="10"/>
  <c r="U869" i="10"/>
  <c r="U870" i="10"/>
  <c r="U871" i="10"/>
  <c r="U872" i="10"/>
  <c r="U873" i="10"/>
  <c r="U874" i="10"/>
  <c r="U875" i="10"/>
  <c r="U876" i="10"/>
  <c r="U877" i="10"/>
  <c r="U878" i="10"/>
  <c r="U879" i="10"/>
  <c r="U880" i="10"/>
  <c r="U881" i="10"/>
  <c r="U882" i="10"/>
  <c r="U883" i="10"/>
  <c r="U884" i="10"/>
  <c r="U885" i="10"/>
  <c r="U886" i="10"/>
  <c r="U887" i="10"/>
  <c r="U888" i="10"/>
  <c r="U889" i="10"/>
  <c r="U890" i="10"/>
  <c r="U891" i="10"/>
  <c r="U892" i="10"/>
  <c r="U893" i="10"/>
  <c r="U894" i="10"/>
  <c r="U895" i="10"/>
  <c r="U896" i="10"/>
  <c r="U897" i="10"/>
  <c r="U898" i="10"/>
  <c r="U899" i="10"/>
  <c r="U900" i="10"/>
  <c r="U901" i="10"/>
  <c r="U902" i="10"/>
  <c r="U903" i="10"/>
  <c r="U904" i="10"/>
  <c r="U905" i="10"/>
  <c r="U906" i="10"/>
  <c r="U907" i="10"/>
  <c r="U908" i="10"/>
  <c r="U909" i="10"/>
  <c r="U910" i="10"/>
  <c r="U911" i="10"/>
  <c r="U912" i="10"/>
  <c r="U913" i="10"/>
  <c r="U914" i="10"/>
  <c r="U915" i="10"/>
  <c r="U916" i="10"/>
  <c r="U917" i="10"/>
  <c r="U918" i="10"/>
  <c r="U919" i="10"/>
  <c r="U920" i="10"/>
  <c r="U921" i="10"/>
  <c r="U922" i="10"/>
  <c r="U923" i="10"/>
  <c r="U924" i="10"/>
  <c r="U925" i="10"/>
  <c r="U926" i="10"/>
  <c r="U927" i="10"/>
  <c r="U928" i="10"/>
  <c r="U929" i="10"/>
  <c r="U930" i="10"/>
  <c r="U931" i="10"/>
  <c r="U932" i="10"/>
  <c r="U933" i="10"/>
  <c r="U934" i="10"/>
  <c r="U935" i="10"/>
  <c r="U936" i="10"/>
  <c r="U937" i="10"/>
  <c r="U938" i="10"/>
  <c r="U939" i="10"/>
  <c r="U940" i="10"/>
  <c r="U941" i="10"/>
  <c r="U942" i="10"/>
  <c r="U943" i="10"/>
  <c r="U944" i="10"/>
  <c r="U945" i="10"/>
  <c r="U946" i="10"/>
  <c r="U947" i="10"/>
  <c r="U948" i="10"/>
  <c r="U949" i="10"/>
  <c r="U950" i="10"/>
  <c r="U951" i="10"/>
  <c r="U952" i="10"/>
  <c r="U953" i="10"/>
  <c r="U954" i="10"/>
  <c r="U955" i="10"/>
  <c r="U956" i="10"/>
  <c r="U957" i="10"/>
  <c r="U958" i="10"/>
  <c r="U959" i="10"/>
  <c r="U960" i="10"/>
  <c r="U961" i="10"/>
  <c r="U962" i="10"/>
  <c r="U963" i="10"/>
  <c r="U964" i="10"/>
  <c r="U965" i="10"/>
  <c r="U966" i="10"/>
  <c r="U967" i="10"/>
  <c r="U968" i="10"/>
  <c r="U969" i="10"/>
  <c r="U970" i="10"/>
  <c r="U971" i="10"/>
  <c r="U972" i="10"/>
  <c r="U973" i="10"/>
  <c r="U974" i="10"/>
  <c r="U975" i="10"/>
  <c r="U976" i="10"/>
  <c r="U977" i="10"/>
  <c r="U978" i="10"/>
  <c r="U979" i="10"/>
  <c r="U980" i="10"/>
  <c r="U981" i="10"/>
  <c r="U982" i="10"/>
  <c r="U983" i="10"/>
  <c r="U984" i="10"/>
  <c r="U985" i="10"/>
  <c r="U986" i="10"/>
  <c r="U987" i="10"/>
  <c r="U988" i="10"/>
  <c r="U989" i="10"/>
  <c r="U990" i="10"/>
  <c r="U991" i="10"/>
  <c r="U992" i="10"/>
  <c r="U993" i="10"/>
  <c r="U994" i="10"/>
  <c r="U995" i="10"/>
  <c r="U996" i="10"/>
  <c r="U997" i="10"/>
  <c r="U998" i="10"/>
  <c r="U999" i="10"/>
  <c r="U1000" i="10"/>
  <c r="U1001" i="10"/>
  <c r="U1002" i="10"/>
  <c r="U1003" i="10"/>
  <c r="U1004" i="10"/>
  <c r="U1005" i="10"/>
  <c r="U1006" i="10"/>
  <c r="U1007" i="10"/>
  <c r="U1008" i="10"/>
  <c r="U1009" i="10"/>
  <c r="U1010" i="10"/>
  <c r="U1011" i="10"/>
  <c r="U1012" i="10"/>
  <c r="U1013" i="10"/>
  <c r="U1014" i="10"/>
  <c r="U1015" i="10"/>
  <c r="U1016" i="10"/>
  <c r="U1017" i="10"/>
  <c r="U1018" i="10"/>
  <c r="U1019" i="10"/>
  <c r="U1020" i="10"/>
  <c r="U1021" i="10"/>
  <c r="U1022" i="10"/>
  <c r="U806" i="10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U693" i="10" l="1"/>
  <c r="U694" i="10"/>
  <c r="U695" i="10"/>
  <c r="U696" i="10"/>
  <c r="U697" i="10"/>
  <c r="U698" i="10"/>
  <c r="U699" i="10"/>
  <c r="U700" i="10"/>
  <c r="U701" i="10"/>
  <c r="U702" i="10"/>
  <c r="U703" i="10"/>
  <c r="U704" i="10"/>
  <c r="U705" i="10"/>
  <c r="U706" i="10"/>
  <c r="U707" i="10"/>
  <c r="U708" i="10"/>
  <c r="U709" i="10"/>
  <c r="U710" i="10"/>
  <c r="U711" i="10"/>
  <c r="U712" i="10"/>
  <c r="U713" i="10"/>
  <c r="U714" i="10"/>
  <c r="U715" i="10"/>
  <c r="U716" i="10"/>
  <c r="U717" i="10"/>
  <c r="U718" i="10"/>
  <c r="U719" i="10"/>
  <c r="U720" i="10"/>
  <c r="U721" i="10"/>
  <c r="U722" i="10"/>
  <c r="U723" i="10"/>
  <c r="U724" i="10"/>
  <c r="U725" i="10"/>
  <c r="U726" i="10"/>
  <c r="U727" i="10"/>
  <c r="U728" i="10"/>
  <c r="U729" i="10"/>
  <c r="U730" i="10"/>
  <c r="U731" i="10"/>
  <c r="U732" i="10"/>
  <c r="U733" i="10"/>
  <c r="U734" i="10"/>
  <c r="U735" i="10"/>
  <c r="U736" i="10"/>
  <c r="U737" i="10"/>
  <c r="U738" i="10"/>
  <c r="U739" i="10"/>
  <c r="U740" i="10"/>
  <c r="U741" i="10"/>
  <c r="U742" i="10"/>
  <c r="U743" i="10"/>
  <c r="U744" i="10"/>
  <c r="U745" i="10"/>
  <c r="U746" i="10"/>
  <c r="U747" i="10"/>
  <c r="U748" i="10"/>
  <c r="U749" i="10"/>
  <c r="U750" i="10"/>
  <c r="U751" i="10"/>
  <c r="U752" i="10"/>
  <c r="U753" i="10"/>
  <c r="U754" i="10"/>
  <c r="U755" i="10"/>
  <c r="U756" i="10"/>
  <c r="U757" i="10"/>
  <c r="U758" i="10"/>
  <c r="U759" i="10"/>
  <c r="U760" i="10"/>
  <c r="U761" i="10"/>
  <c r="U762" i="10"/>
  <c r="U763" i="10"/>
  <c r="U764" i="10"/>
  <c r="U765" i="10"/>
  <c r="U766" i="10"/>
  <c r="U767" i="10"/>
  <c r="U768" i="10"/>
  <c r="U769" i="10"/>
  <c r="U770" i="10"/>
  <c r="U771" i="10"/>
  <c r="U772" i="10"/>
  <c r="U773" i="10"/>
  <c r="U774" i="10"/>
  <c r="U775" i="10"/>
  <c r="U776" i="10"/>
  <c r="U777" i="10"/>
  <c r="U778" i="10"/>
  <c r="U779" i="10"/>
  <c r="U780" i="10"/>
  <c r="U781" i="10"/>
  <c r="U782" i="10"/>
  <c r="U783" i="10"/>
  <c r="U784" i="10"/>
  <c r="U785" i="10"/>
  <c r="U786" i="10"/>
  <c r="U787" i="10"/>
  <c r="U788" i="10"/>
  <c r="U789" i="10"/>
  <c r="U790" i="10"/>
  <c r="U791" i="10"/>
  <c r="U792" i="10"/>
  <c r="U793" i="10"/>
  <c r="U794" i="10"/>
  <c r="U795" i="10"/>
  <c r="U796" i="10"/>
  <c r="U797" i="10"/>
  <c r="U798" i="10"/>
  <c r="U799" i="10"/>
  <c r="U800" i="10"/>
  <c r="U801" i="10"/>
  <c r="U802" i="10"/>
  <c r="U803" i="10"/>
  <c r="U804" i="10"/>
  <c r="U805" i="10"/>
  <c r="U692" i="10"/>
  <c r="U567" i="10" l="1"/>
  <c r="U568" i="10"/>
  <c r="U569" i="10"/>
  <c r="U570" i="10"/>
  <c r="U571" i="10"/>
  <c r="U572" i="10"/>
  <c r="U573" i="10"/>
  <c r="U574" i="10"/>
  <c r="U575" i="10"/>
  <c r="U576" i="10"/>
  <c r="U577" i="10"/>
  <c r="U578" i="10"/>
  <c r="U579" i="10"/>
  <c r="U580" i="10"/>
  <c r="U581" i="10"/>
  <c r="U582" i="10"/>
  <c r="U583" i="10"/>
  <c r="U584" i="10"/>
  <c r="U585" i="10"/>
  <c r="U586" i="10"/>
  <c r="U587" i="10"/>
  <c r="U588" i="10"/>
  <c r="U589" i="10"/>
  <c r="U590" i="10"/>
  <c r="U591" i="10"/>
  <c r="U592" i="10"/>
  <c r="U593" i="10"/>
  <c r="U594" i="10"/>
  <c r="U595" i="10"/>
  <c r="U596" i="10"/>
  <c r="U597" i="10"/>
  <c r="U598" i="10"/>
  <c r="U599" i="10"/>
  <c r="U600" i="10"/>
  <c r="U601" i="10"/>
  <c r="U602" i="10"/>
  <c r="U603" i="10"/>
  <c r="U604" i="10"/>
  <c r="U605" i="10"/>
  <c r="U606" i="10"/>
  <c r="U607" i="10"/>
  <c r="U608" i="10"/>
  <c r="U609" i="10"/>
  <c r="U610" i="10"/>
  <c r="U611" i="10"/>
  <c r="U612" i="10"/>
  <c r="U613" i="10"/>
  <c r="U614" i="10"/>
  <c r="U615" i="10"/>
  <c r="U616" i="10"/>
  <c r="U617" i="10"/>
  <c r="U618" i="10"/>
  <c r="U619" i="10"/>
  <c r="U620" i="10"/>
  <c r="U621" i="10"/>
  <c r="U622" i="10"/>
  <c r="U623" i="10"/>
  <c r="U624" i="10"/>
  <c r="U625" i="10"/>
  <c r="U626" i="10"/>
  <c r="U627" i="10"/>
  <c r="U628" i="10"/>
  <c r="U629" i="10"/>
  <c r="U630" i="10"/>
  <c r="U631" i="10"/>
  <c r="U632" i="10"/>
  <c r="U633" i="10"/>
  <c r="U634" i="10"/>
  <c r="U635" i="10"/>
  <c r="U636" i="10"/>
  <c r="U637" i="10"/>
  <c r="U638" i="10"/>
  <c r="U639" i="10"/>
  <c r="U640" i="10"/>
  <c r="U641" i="10"/>
  <c r="U642" i="10"/>
  <c r="U643" i="10"/>
  <c r="U644" i="10"/>
  <c r="U645" i="10"/>
  <c r="U646" i="10"/>
  <c r="U647" i="10"/>
  <c r="U648" i="10"/>
  <c r="U649" i="10"/>
  <c r="U650" i="10"/>
  <c r="U651" i="10"/>
  <c r="U652" i="10"/>
  <c r="U653" i="10"/>
  <c r="U654" i="10"/>
  <c r="U655" i="10"/>
  <c r="U656" i="10"/>
  <c r="U657" i="10"/>
  <c r="U658" i="10"/>
  <c r="U659" i="10"/>
  <c r="U660" i="10"/>
  <c r="U661" i="10"/>
  <c r="U662" i="10"/>
  <c r="U663" i="10"/>
  <c r="U664" i="10"/>
  <c r="U665" i="10"/>
  <c r="U666" i="10"/>
  <c r="U667" i="10"/>
  <c r="U668" i="10"/>
  <c r="U669" i="10"/>
  <c r="U670" i="10"/>
  <c r="U671" i="10"/>
  <c r="U672" i="10"/>
  <c r="U673" i="10"/>
  <c r="U674" i="10"/>
  <c r="U675" i="10"/>
  <c r="U676" i="10"/>
  <c r="U677" i="10"/>
  <c r="U678" i="10"/>
  <c r="U679" i="10"/>
  <c r="U680" i="10"/>
  <c r="U681" i="10"/>
  <c r="U682" i="10"/>
  <c r="U683" i="10"/>
  <c r="U684" i="10"/>
  <c r="U685" i="10"/>
  <c r="U686" i="10"/>
  <c r="U687" i="10"/>
  <c r="U688" i="10"/>
  <c r="U689" i="10"/>
  <c r="U690" i="10"/>
  <c r="U691" i="10"/>
  <c r="U566" i="10"/>
  <c r="U443" i="10" l="1"/>
  <c r="U444" i="10"/>
  <c r="U445" i="10"/>
  <c r="U446" i="10"/>
  <c r="U447" i="10"/>
  <c r="U448" i="10"/>
  <c r="U449" i="10"/>
  <c r="U450" i="10"/>
  <c r="U451" i="10"/>
  <c r="U452" i="10"/>
  <c r="U453" i="10"/>
  <c r="U454" i="10"/>
  <c r="U455" i="10"/>
  <c r="U456" i="10"/>
  <c r="U457" i="10"/>
  <c r="U458" i="10"/>
  <c r="U459" i="10"/>
  <c r="U460" i="10"/>
  <c r="U461" i="10"/>
  <c r="U462" i="10"/>
  <c r="U463" i="10"/>
  <c r="U464" i="10"/>
  <c r="U465" i="10"/>
  <c r="U466" i="10"/>
  <c r="U467" i="10"/>
  <c r="U468" i="10"/>
  <c r="U469" i="10"/>
  <c r="U470" i="10"/>
  <c r="U471" i="10"/>
  <c r="U472" i="10"/>
  <c r="U473" i="10"/>
  <c r="U474" i="10"/>
  <c r="U475" i="10"/>
  <c r="U476" i="10"/>
  <c r="U477" i="10"/>
  <c r="U478" i="10"/>
  <c r="U479" i="10"/>
  <c r="U480" i="10"/>
  <c r="U481" i="10"/>
  <c r="U482" i="10"/>
  <c r="U483" i="10"/>
  <c r="U484" i="10"/>
  <c r="U485" i="10"/>
  <c r="U486" i="10"/>
  <c r="U487" i="10"/>
  <c r="U488" i="10"/>
  <c r="U489" i="10"/>
  <c r="U490" i="10"/>
  <c r="U491" i="10"/>
  <c r="U492" i="10"/>
  <c r="U493" i="10"/>
  <c r="U494" i="10"/>
  <c r="U495" i="10"/>
  <c r="U496" i="10"/>
  <c r="U497" i="10"/>
  <c r="U498" i="10"/>
  <c r="U499" i="10"/>
  <c r="U500" i="10"/>
  <c r="U501" i="10"/>
  <c r="U502" i="10"/>
  <c r="U503" i="10"/>
  <c r="U504" i="10"/>
  <c r="U505" i="10"/>
  <c r="U506" i="10"/>
  <c r="U507" i="10"/>
  <c r="U508" i="10"/>
  <c r="U509" i="10"/>
  <c r="U510" i="10"/>
  <c r="U511" i="10"/>
  <c r="U512" i="10"/>
  <c r="U513" i="10"/>
  <c r="U514" i="10"/>
  <c r="U515" i="10"/>
  <c r="U516" i="10"/>
  <c r="U517" i="10"/>
  <c r="U518" i="10"/>
  <c r="U519" i="10"/>
  <c r="U520" i="10"/>
  <c r="U521" i="10"/>
  <c r="U522" i="10"/>
  <c r="U523" i="10"/>
  <c r="U524" i="10"/>
  <c r="U525" i="10"/>
  <c r="U526" i="10"/>
  <c r="U527" i="10"/>
  <c r="U528" i="10"/>
  <c r="U529" i="10"/>
  <c r="U530" i="10"/>
  <c r="U531" i="10"/>
  <c r="U532" i="10"/>
  <c r="U533" i="10"/>
  <c r="U534" i="10"/>
  <c r="U535" i="10"/>
  <c r="U536" i="10"/>
  <c r="U537" i="10"/>
  <c r="U538" i="10"/>
  <c r="U539" i="10"/>
  <c r="U540" i="10"/>
  <c r="U541" i="10"/>
  <c r="U542" i="10"/>
  <c r="U543" i="10"/>
  <c r="U544" i="10"/>
  <c r="U545" i="10"/>
  <c r="U546" i="10"/>
  <c r="U547" i="10"/>
  <c r="U548" i="10"/>
  <c r="U549" i="10"/>
  <c r="U550" i="10"/>
  <c r="U551" i="10"/>
  <c r="U552" i="10"/>
  <c r="U553" i="10"/>
  <c r="U554" i="10"/>
  <c r="U555" i="10"/>
  <c r="U556" i="10"/>
  <c r="U557" i="10"/>
  <c r="U558" i="10"/>
  <c r="U559" i="10"/>
  <c r="U560" i="10"/>
  <c r="U561" i="10"/>
  <c r="U562" i="10"/>
  <c r="U563" i="10"/>
  <c r="U564" i="10"/>
  <c r="U565" i="10"/>
  <c r="U439" i="10"/>
  <c r="U440" i="10"/>
  <c r="U441" i="10"/>
  <c r="U442" i="10"/>
  <c r="U438" i="10" l="1"/>
  <c r="U437" i="10"/>
  <c r="U436" i="10"/>
  <c r="U435" i="10"/>
  <c r="U434" i="10"/>
  <c r="U433" i="10"/>
  <c r="U432" i="10"/>
  <c r="U431" i="10"/>
  <c r="U430" i="10"/>
  <c r="U429" i="10"/>
  <c r="U428" i="10"/>
  <c r="U427" i="10"/>
  <c r="U426" i="10"/>
  <c r="U425" i="10"/>
  <c r="U424" i="10"/>
  <c r="U423" i="10"/>
  <c r="U422" i="10"/>
  <c r="U421" i="10"/>
  <c r="U420" i="10"/>
  <c r="U419" i="10"/>
  <c r="U418" i="10"/>
  <c r="U417" i="10"/>
  <c r="U416" i="10"/>
  <c r="U415" i="10"/>
  <c r="U414" i="10"/>
  <c r="U413" i="10"/>
  <c r="U412" i="10"/>
  <c r="U411" i="10"/>
  <c r="U410" i="10"/>
  <c r="U409" i="10"/>
  <c r="U408" i="10"/>
  <c r="U407" i="10"/>
  <c r="U406" i="10"/>
  <c r="U405" i="10"/>
  <c r="U404" i="10"/>
  <c r="U403" i="10"/>
  <c r="U402" i="10"/>
  <c r="U401" i="10"/>
  <c r="U400" i="10"/>
  <c r="U399" i="10"/>
  <c r="U398" i="10"/>
  <c r="U397" i="10"/>
  <c r="U396" i="10"/>
  <c r="U395" i="10"/>
  <c r="U394" i="10"/>
  <c r="U393" i="10"/>
  <c r="U392" i="10"/>
  <c r="U391" i="10"/>
  <c r="U390" i="10"/>
  <c r="U389" i="10"/>
  <c r="U388" i="10"/>
  <c r="U387" i="10"/>
  <c r="U386" i="10"/>
  <c r="U385" i="10"/>
  <c r="U244" i="10" l="1"/>
  <c r="U245" i="10"/>
  <c r="U246" i="10"/>
  <c r="U247" i="10"/>
  <c r="U248" i="10"/>
  <c r="U249" i="10"/>
  <c r="U250" i="10"/>
  <c r="U251" i="10"/>
  <c r="U252" i="10"/>
  <c r="U253" i="10"/>
  <c r="U254" i="10"/>
  <c r="U255" i="10"/>
  <c r="U256" i="10"/>
  <c r="U257" i="10"/>
  <c r="U258" i="10"/>
  <c r="U259" i="10"/>
  <c r="U260" i="10"/>
  <c r="U261" i="10"/>
  <c r="U262" i="10"/>
  <c r="U263" i="10"/>
  <c r="U264" i="10"/>
  <c r="U265" i="10"/>
  <c r="U266" i="10"/>
  <c r="U267" i="10"/>
  <c r="U268" i="10"/>
  <c r="U269" i="10"/>
  <c r="U270" i="10"/>
  <c r="U271" i="10"/>
  <c r="U272" i="10"/>
  <c r="U273" i="10"/>
  <c r="U274" i="10"/>
  <c r="U275" i="10"/>
  <c r="U276" i="10"/>
  <c r="U277" i="10"/>
  <c r="U278" i="10"/>
  <c r="U279" i="10"/>
  <c r="U280" i="10"/>
  <c r="U281" i="10"/>
  <c r="U282" i="10"/>
  <c r="U283" i="10"/>
  <c r="U284" i="10"/>
  <c r="U285" i="10"/>
  <c r="U286" i="10"/>
  <c r="U287" i="10"/>
  <c r="U288" i="10"/>
  <c r="U289" i="10"/>
  <c r="U290" i="10"/>
  <c r="U291" i="10"/>
  <c r="U292" i="10"/>
  <c r="U293" i="10"/>
  <c r="U294" i="10"/>
  <c r="U295" i="10"/>
  <c r="U296" i="10"/>
  <c r="U297" i="10"/>
  <c r="D22" i="9" l="1"/>
  <c r="U80" i="10" l="1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79" i="10"/>
  <c r="O1238" i="10" l="1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H3" i="14" l="1"/>
  <c r="I18" i="13" s="1"/>
  <c r="G3" i="14"/>
  <c r="G4" i="13"/>
  <c r="G9" i="13" s="1"/>
  <c r="I8" i="13"/>
  <c r="R106" i="12"/>
  <c r="P106" i="12"/>
  <c r="O106" i="12"/>
  <c r="K106" i="12"/>
  <c r="F14" i="13" s="1"/>
  <c r="F15" i="13" s="1"/>
  <c r="F18" i="13" s="1"/>
  <c r="H106" i="12"/>
  <c r="G14" i="13" s="1"/>
  <c r="D638" i="11" l="1"/>
  <c r="D19" i="6" l="1"/>
  <c r="D19" i="5"/>
  <c r="R1238" i="10" l="1"/>
  <c r="J4" i="13" s="1"/>
  <c r="J9" i="13" s="1"/>
  <c r="U1238" i="10" l="1"/>
  <c r="I4" i="13"/>
  <c r="I5" i="13" s="1"/>
  <c r="I9" i="13" s="1"/>
  <c r="V1238" i="10"/>
  <c r="U10" i="8"/>
  <c r="R10" i="8"/>
  <c r="Q10" i="8"/>
  <c r="H4" i="13" s="1"/>
  <c r="H9" i="13" s="1"/>
  <c r="W10" i="8"/>
  <c r="G4" i="6"/>
  <c r="F4" i="6"/>
  <c r="J4" i="6" l="1"/>
  <c r="D4" i="6" s="1"/>
  <c r="K9" i="13"/>
  <c r="I14" i="13"/>
  <c r="I15" i="13" s="1"/>
  <c r="D11" i="5"/>
  <c r="D9" i="5"/>
  <c r="K13" i="13" l="1"/>
  <c r="K14" i="13" s="1"/>
  <c r="L14" i="13" s="1"/>
  <c r="G18" i="13" s="1"/>
  <c r="G19" i="13" s="1"/>
  <c r="H18" i="13" s="1"/>
  <c r="J18" i="13" s="1"/>
  <c r="L9" i="13"/>
  <c r="L16" i="13" l="1"/>
  <c r="M10" i="13"/>
  <c r="D9" i="9"/>
  <c r="D10" i="9" s="1"/>
  <c r="D11" i="9" s="1"/>
  <c r="D15" i="5" l="1"/>
  <c r="D18" i="5" s="1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<sst xmlns="http://schemas.openxmlformats.org/spreadsheetml/2006/main" count="9121" uniqueCount="734">
  <si>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</si>
  <si>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</si>
  <si>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</si>
  <si>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</si>
  <si>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</si>
  <si>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</si>
  <si>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</si>
  <si>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</si>
  <si>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</si>
  <si>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</si>
  <si>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</si>
  <si>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</si>
  <si>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</si>
  <si>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</si>
  <si>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</si>
  <si>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</si>
  <si>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</si>
  <si>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</si>
  <si>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</si>
  <si>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</si>
  <si>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</si>
  <si>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</si>
  <si>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</si>
  <si>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</si>
  <si>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</si>
  <si>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</si>
  <si>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</si>
  <si>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</si>
  <si>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</si>
  <si>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</si>
  <si>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</si>
  <si>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</si>
  <si>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</si>
  <si>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</si>
  <si>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</si>
  <si>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</si>
  <si>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</si>
  <si>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</si>
  <si>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</si>
  <si>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</si>
  <si>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</si>
  <si>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</si>
  <si>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</si>
  <si>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</si>
  <si>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</si>
  <si>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</si>
  <si>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</si>
  <si>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</si>
  <si>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</si>
  <si>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</si>
  <si>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</si>
  <si>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</si>
  <si>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</si>
  <si>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</si>
  <si>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</si>
  <si>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</si>
  <si>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</si>
  <si>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</si>
  <si>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</si>
  <si>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</si>
  <si>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</si>
  <si>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</si>
  <si>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</si>
  <si>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</si>
  <si>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</si>
  <si>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</si>
  <si>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</si>
  <si>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</si>
  <si>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</si>
  <si>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</si>
  <si>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</si>
  <si>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</si>
  <si>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</si>
  <si>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</si>
  <si>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</si>
  <si>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</si>
  <si>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</si>
  <si>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</si>
  <si>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</si>
  <si>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</si>
  <si>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</si>
  <si>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</si>
  <si>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</si>
  <si>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</si>
  <si>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</si>
  <si>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</si>
  <si>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</si>
  <si>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</si>
  <si>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</si>
  <si>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</si>
  <si>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</si>
  <si>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</si>
  <si>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</si>
  <si>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</si>
  <si>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</si>
  <si>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ENERO</t>
  </si>
  <si>
    <t>ACTUALICE</t>
  </si>
  <si>
    <t>31/01/2022</t>
  </si>
  <si>
    <t>2022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</si>
  <si>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</si>
  <si>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</si>
  <si>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</si>
  <si>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</si>
  <si>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</si>
  <si>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</si>
  <si>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</si>
  <si>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</si>
  <si>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</si>
  <si>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</si>
  <si>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</si>
  <si>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</si>
  <si>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06142704091019</t>
  </si>
  <si>
    <t>MEGABLOCK S.A DE C.V.</t>
  </si>
  <si>
    <t>06143006991022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</si>
  <si>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</si>
  <si>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</si>
  <si>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</si>
  <si>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</si>
  <si>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</si>
  <si>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</si>
  <si>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</si>
  <si>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</si>
  <si>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</si>
  <si>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</si>
  <si>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</si>
  <si>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05010703161018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</si>
  <si>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</si>
  <si>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</si>
  <si>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</si>
  <si>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</si>
  <si>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</si>
  <si>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</si>
  <si>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</si>
  <si>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</si>
  <si>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</si>
  <si>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</si>
  <si>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</si>
  <si>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</si>
  <si>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</si>
  <si>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</si>
  <si>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</si>
  <si>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</si>
  <si>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</si>
  <si>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</si>
  <si>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</si>
  <si>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</si>
  <si>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</si>
  <si>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06032407751016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</si>
  <si>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</si>
  <si>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</si>
  <si>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</si>
  <si>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</si>
  <si>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</si>
  <si>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</si>
  <si>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</si>
  <si>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</si>
  <si>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</si>
  <si>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</si>
  <si>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</si>
  <si>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</si>
  <si>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</si>
  <si>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</si>
  <si>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</si>
  <si>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</si>
  <si>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</si>
  <si>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</si>
  <si>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</si>
  <si>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</si>
  <si>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</si>
  <si>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</si>
  <si>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</si>
  <si>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</si>
  <si>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</si>
  <si>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</si>
  <si>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</si>
  <si>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</si>
  <si>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</si>
  <si>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</si>
  <si>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03150106851053</t>
  </si>
  <si>
    <t>MARGOTH YANIRA GARCIA DE RIVERA</t>
  </si>
  <si>
    <t>05031807931041</t>
  </si>
  <si>
    <t>ESTEFANY CAROLINA HENRIQUEZ</t>
  </si>
  <si>
    <t>05032111191015</t>
  </si>
  <si>
    <t>UNIKO S.A DE C.V</t>
  </si>
  <si>
    <t>06140407151028</t>
  </si>
  <si>
    <t>MAPLESA S.A DE C.V.</t>
  </si>
  <si>
    <t>06142707820017</t>
  </si>
  <si>
    <t>PROSELA S.A DE C.V.</t>
  </si>
  <si>
    <t>03020812921012</t>
  </si>
  <si>
    <t>CRISTIAN GERARDO ORELLANA CACERES</t>
  </si>
  <si>
    <t>05072910600025</t>
  </si>
  <si>
    <t>RICARDO GARCIA SERMEÑO</t>
  </si>
  <si>
    <t>06142105931027</t>
  </si>
  <si>
    <t>ECONSA</t>
  </si>
  <si>
    <t>05030802660021</t>
  </si>
  <si>
    <t>EDWIN EDGARDO SANDOVAL</t>
  </si>
  <si>
    <t>05110608781011</t>
  </si>
  <si>
    <t>ADALBERTO JOSE CORDOBA</t>
  </si>
  <si>
    <t>05032712691031</t>
  </si>
  <si>
    <t>RENE ARTURO DE PAZ</t>
  </si>
  <si>
    <t>06142709991044</t>
  </si>
  <si>
    <t>ALISAL S.A DE C.V.</t>
  </si>
  <si>
    <t>06141501740017</t>
  </si>
  <si>
    <t>METALURGICA SARTI S.A DE C.V</t>
  </si>
  <si>
    <t>06141201051040</t>
  </si>
  <si>
    <t>TALLER INDUSTRIAL MENA SALVADOREÑA</t>
  </si>
  <si>
    <t>05011112671013</t>
  </si>
  <si>
    <t>PABLO ERNERTO MIGUEL VALLADARES</t>
  </si>
  <si>
    <t>06141106081047</t>
  </si>
  <si>
    <t>TRANSPORTE ARGUETA REYES</t>
  </si>
  <si>
    <t>02102102191026</t>
  </si>
  <si>
    <t>KMA CENTROAMERICANA S.A DE C.V.</t>
  </si>
  <si>
    <t>06143108121014</t>
  </si>
  <si>
    <t>INDUSTRIAS SUPERIOR</t>
  </si>
  <si>
    <t>02101208201024</t>
  </si>
  <si>
    <t>RAYMUNDO COMPANY S.A DE C.V.</t>
  </si>
  <si>
    <t>06140909821256</t>
  </si>
  <si>
    <t>KARLA STEPHANIA MELENDEZ TEJADA</t>
  </si>
  <si>
    <t>05021309761010</t>
  </si>
  <si>
    <t>JUAN CARLOS RAMIREZ ALVARADO</t>
  </si>
  <si>
    <t>05110204741024</t>
  </si>
  <si>
    <t xml:space="preserve">ALFONSO ERNESTO ALFARO </t>
  </si>
  <si>
    <t>02101906711018</t>
  </si>
  <si>
    <t>ELIOTY GIUSEPPE REYES CARRANZA</t>
  </si>
  <si>
    <t>06142811660011</t>
  </si>
  <si>
    <t xml:space="preserve">MIRANDA LUPONE SOL Y COMPAÑÍA </t>
  </si>
  <si>
    <t>14062105441019</t>
  </si>
  <si>
    <t>MANUEL ANTONIO SOSA VILLATORO</t>
  </si>
  <si>
    <t>02103003091024</t>
  </si>
  <si>
    <t>GENERAL FERRETERA DE EL SALVADOR</t>
  </si>
  <si>
    <t>06142910081021</t>
  </si>
  <si>
    <t>ALMAPA S.A DE C.V.</t>
  </si>
  <si>
    <t>06142411091067</t>
  </si>
  <si>
    <t>CIVIL INFRAESTRUCTURA S.A DE C.V.</t>
  </si>
  <si>
    <t>06141504161069</t>
  </si>
  <si>
    <t>GLOBAL SERVICE EL SALVADOR</t>
  </si>
  <si>
    <t>06141912850049</t>
  </si>
  <si>
    <t>INGENIERIA Y TECNICA</t>
  </si>
  <si>
    <t>05030404881013</t>
  </si>
  <si>
    <t>GREYSI LISETH BONILLA RIVERA</t>
  </si>
  <si>
    <t>06142005181012</t>
  </si>
  <si>
    <t>TIRE EXPRESS S.A DE C.V.</t>
  </si>
  <si>
    <t>06140105081012</t>
  </si>
  <si>
    <t>POP TRESCIENTOS SESENTA S.A DE C.V.</t>
  </si>
  <si>
    <t>10100807601019</t>
  </si>
  <si>
    <t>SERGIO ISABEL NAVARRO</t>
  </si>
  <si>
    <t>04152911751010</t>
  </si>
  <si>
    <t>DOLORES RODRIGUEZ PINEDA</t>
  </si>
  <si>
    <t>05111112021013</t>
  </si>
  <si>
    <t>CONSULTEF S.A DE C.V.</t>
  </si>
  <si>
    <t>06141606161047</t>
  </si>
  <si>
    <t>PRODUCTOS AGROALIMENTICIOS</t>
  </si>
  <si>
    <t>03021503510019</t>
  </si>
  <si>
    <t>HERNAN RAMOS</t>
  </si>
  <si>
    <t>06141611181021</t>
  </si>
  <si>
    <t>TALLERES EL ADONAI S.A DE C.V.</t>
  </si>
  <si>
    <t>12090606831018</t>
  </si>
  <si>
    <t>AGUSTIN VENTURA BATRES GONZALES</t>
  </si>
  <si>
    <t>06141401051095</t>
  </si>
  <si>
    <t>SUSSHI CORPORACION S.A DE C.V.</t>
  </si>
  <si>
    <t>05111402961010</t>
  </si>
  <si>
    <t>FIBRAS MMASR S.A DE C.V.</t>
  </si>
  <si>
    <t>05132009891023</t>
  </si>
  <si>
    <t>JONATHAN DAWINND PALACIOS</t>
  </si>
  <si>
    <t>06142801121048</t>
  </si>
  <si>
    <t>DINAMIC POWER ADD FULL ENERGY</t>
  </si>
  <si>
    <t>05020107731015</t>
  </si>
  <si>
    <t>RAFAEL ANTONIO RIVAS PALACIOS</t>
  </si>
  <si>
    <t>06142211850019</t>
  </si>
  <si>
    <t>TRANSPORTES MARTINEZ S.A DE C.V.</t>
  </si>
  <si>
    <t>05112511841055</t>
  </si>
  <si>
    <t>JULIO ALBERTO ESPINOSA CASTELLON</t>
  </si>
  <si>
    <t>06140102911014</t>
  </si>
  <si>
    <t>INSUMOS Y PRODUCTOS S.A DE C.V.</t>
  </si>
  <si>
    <t>06140211590164</t>
  </si>
  <si>
    <t>JOSE TOMAS GALVEZ SANTOS</t>
  </si>
  <si>
    <t>06141910981034</t>
  </si>
  <si>
    <t>TECNITEL S.A DE C.V.</t>
  </si>
  <si>
    <t>05031404680020</t>
  </si>
  <si>
    <t>JAIME DE JESUS ROMERO</t>
  </si>
  <si>
    <t>06141109021045</t>
  </si>
  <si>
    <t>GALDAMEZ MARTINEZ CONSTRUCTORES</t>
  </si>
  <si>
    <t>07021306751029</t>
  </si>
  <si>
    <t>ISMAEL ANTONIO PEREZ</t>
  </si>
  <si>
    <t>06142006121072</t>
  </si>
  <si>
    <t>CARNES DE EL SALVADOR S.A DE C.V</t>
  </si>
  <si>
    <t>07151801791011</t>
  </si>
  <si>
    <t>JEREMIAS ARTIGA DE PAZ</t>
  </si>
  <si>
    <t>06141909021019</t>
  </si>
  <si>
    <t>ARROCERA JERUSALEM</t>
  </si>
  <si>
    <t>05040506800014</t>
  </si>
  <si>
    <t>ACOPASA DE RL</t>
  </si>
  <si>
    <t>05111109201019</t>
  </si>
  <si>
    <t>TALLERES Y REPUESTOS HERNANDEZ S.A DE C.V.</t>
  </si>
  <si>
    <t>06141810011038</t>
  </si>
  <si>
    <t>DIAGRI S.A DE C.V.</t>
  </si>
  <si>
    <t>07090202620016</t>
  </si>
  <si>
    <t>OTHMARO ANTONIO LANDAVERDE</t>
  </si>
  <si>
    <t>05110507121010</t>
  </si>
  <si>
    <t>TRANSTEX S.A DE C.V.</t>
  </si>
  <si>
    <t>06140407131051</t>
  </si>
  <si>
    <t>TRANSPORTE ANDRADE S.A DE C.V.</t>
  </si>
  <si>
    <t>06140403931037</t>
  </si>
  <si>
    <t>TECNIAVES S.A DE C.V.</t>
  </si>
  <si>
    <t>12172203961015</t>
  </si>
  <si>
    <t>COMERCIAL JULITO S.A DE C.V.</t>
  </si>
  <si>
    <t>01121211851010</t>
  </si>
  <si>
    <t>LUIS MARIO MURILLO MAGARIN</t>
  </si>
  <si>
    <t>06140401971015</t>
  </si>
  <si>
    <t>SERVYTRANS S.A DE C.V.</t>
  </si>
  <si>
    <t>10102703490013</t>
  </si>
  <si>
    <t>ALDO VINICIO PARDUCCI MELENDEZ</t>
  </si>
  <si>
    <t>06140507161047</t>
  </si>
  <si>
    <t>DISTRIBUIDORA DE ALIMENTOS BASICOS</t>
  </si>
  <si>
    <t>05201506841015</t>
  </si>
  <si>
    <t>GERMAN ADALBERTO RAMIREZ</t>
  </si>
  <si>
    <t>06142907091032</t>
  </si>
  <si>
    <t>MANTENIMEINTO Y REPARACIONES</t>
  </si>
  <si>
    <t>96151110001022</t>
  </si>
  <si>
    <t>AXEL EDUARDO ARROLLO ENRIQUEZ</t>
  </si>
  <si>
    <t>05100610841018</t>
  </si>
  <si>
    <t>WILLIAM ALEXANDER DE LEON</t>
  </si>
  <si>
    <t>01081903731013</t>
  </si>
  <si>
    <t xml:space="preserve">JOSE ANTONIO ZEPEDA </t>
  </si>
  <si>
    <t>05112302011010</t>
  </si>
  <si>
    <t>INDUSTRIAS BELLI S.A DE C.V.</t>
  </si>
  <si>
    <t>08212103620016</t>
  </si>
  <si>
    <t>DIEGO LUIS TROYA GOMEZ</t>
  </si>
  <si>
    <t>06141001051037</t>
  </si>
  <si>
    <t>TRANSPORTES DANY</t>
  </si>
  <si>
    <t>06142611121076</t>
  </si>
  <si>
    <t>FIBRATECNICA S.A DE C.V.</t>
  </si>
  <si>
    <t>06141404161045</t>
  </si>
  <si>
    <t>JM CONSTRUCCIONES S.A DE C.V.</t>
  </si>
  <si>
    <t>06140711111040</t>
  </si>
  <si>
    <t>SUPLIDORES DE BIOMASA S.A DE C.V.</t>
  </si>
  <si>
    <t>06141711171023</t>
  </si>
  <si>
    <t>VE EL SALVDOR S.A DE C.V.</t>
  </si>
  <si>
    <t>05042401751036</t>
  </si>
  <si>
    <t>WILLIAM OTONIEL VELSQUEZ</t>
  </si>
  <si>
    <t>05110108680010</t>
  </si>
  <si>
    <t>GILBERTO MOLINA ARGUETA</t>
  </si>
  <si>
    <t>05172806801015</t>
  </si>
  <si>
    <t>SUPRA DEVELOPMENT S.A DE C.V.</t>
  </si>
  <si>
    <t>06142206831147</t>
  </si>
  <si>
    <t>DENISSE REBECA BEATRIZ PEREZ</t>
  </si>
  <si>
    <t>06142006031020</t>
  </si>
  <si>
    <t>FERRUSAL S.A DE C.V.</t>
  </si>
  <si>
    <t>05023112781020</t>
  </si>
  <si>
    <t>JUAN ESTEBAN ARDON</t>
  </si>
  <si>
    <t>06141911141080</t>
  </si>
  <si>
    <t>GRUPO MIGUEL S.A DE C.V.</t>
  </si>
  <si>
    <t>06141606101052</t>
  </si>
  <si>
    <t>CORPORACION FERGU S.A DE C.V.</t>
  </si>
  <si>
    <t>05030412811016</t>
  </si>
  <si>
    <t>SERGIO BALMORE GUARDADO PINEDA</t>
  </si>
  <si>
    <t>06140106911035</t>
  </si>
  <si>
    <t>ELSYS CAKE S.A DE C.V.</t>
  </si>
  <si>
    <t>05020802741013</t>
  </si>
  <si>
    <t>OTO BLADIMIR CALDERON ALDANA</t>
  </si>
  <si>
    <t>05183105191010</t>
  </si>
  <si>
    <t>MULTISERVICIOS FLORES MEJIA</t>
  </si>
  <si>
    <t>06140507061018</t>
  </si>
  <si>
    <t>INVERSIONES Y PROYECTOS CUSCATLAN</t>
  </si>
  <si>
    <t>06142901811173</t>
  </si>
  <si>
    <t>JOSE IRVING GRANADOS ARQUETA</t>
  </si>
  <si>
    <t>BUSCAR:</t>
  </si>
  <si>
    <t>exentas.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</si>
  <si>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</si>
  <si>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</si>
  <si>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</si>
  <si>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</si>
  <si>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</si>
  <si>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</si>
  <si>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</si>
  <si>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</si>
  <si>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</si>
  <si>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</si>
  <si>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</si>
  <si>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</si>
  <si>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</si>
  <si>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</si>
  <si>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TIPO</t>
  </si>
  <si>
    <t>DOC</t>
  </si>
  <si>
    <t>MONTO</t>
  </si>
  <si>
    <t>RETENCION</t>
  </si>
  <si>
    <t>07</t>
  </si>
  <si>
    <t>7</t>
  </si>
  <si>
    <t>15041RESIN565292019</t>
  </si>
  <si>
    <t>19DS000F</t>
  </si>
  <si>
    <t>15041RESIN029312022</t>
  </si>
  <si>
    <t>22SD000F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</si>
  <si>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</si>
  <si>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</si>
  <si>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</si>
  <si>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</si>
  <si>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</si>
  <si>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</si>
  <si>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</si>
  <si>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</si>
  <si>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</si>
  <si>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</si>
  <si>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17/01/2022</t>
  </si>
  <si>
    <t>19/01/2022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</si>
  <si>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</si>
  <si>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</si>
  <si>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</si>
  <si>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</si>
  <si>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</si>
  <si>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</si>
  <si>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</si>
  <si>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FEBRERO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</si>
  <si>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</si>
  <si>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</si>
  <si>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</si>
  <si>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</si>
  <si>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</si>
  <si>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</si>
  <si>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</si>
  <si>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</si>
  <si>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10/02/2022</t>
  </si>
  <si>
    <t>11/02/2022</t>
  </si>
  <si>
    <t>12/02/2022</t>
  </si>
  <si>
    <t>13/02/2022</t>
  </si>
  <si>
    <t>14/02/2022</t>
  </si>
  <si>
    <t>17/02/2022</t>
  </si>
  <si>
    <t>19/02/2022</t>
  </si>
  <si>
    <t>24/02/2022</t>
  </si>
  <si>
    <t>25/02/2022</t>
  </si>
  <si>
    <t>26/02/2022</t>
  </si>
  <si>
    <t>27/02/2022</t>
  </si>
  <si>
    <t>28/02/2022</t>
  </si>
  <si>
    <t>06141901001027</t>
  </si>
  <si>
    <t>SERVICIOS ESPECIALIZADOS S.A DE C.V.</t>
  </si>
  <si>
    <t>06142909951047</t>
  </si>
  <si>
    <t>21/01/2022</t>
  </si>
  <si>
    <t>FARLAB S.A DE C.V.</t>
  </si>
  <si>
    <t>05151612570010</t>
  </si>
  <si>
    <t>22/01/2022</t>
  </si>
  <si>
    <t>JOSE EDGARDO BARRIOS AREVALO</t>
  </si>
  <si>
    <t>05110512941018</t>
  </si>
  <si>
    <t>SOBRES DE EL SALVADOR, S.A DE C.V.</t>
  </si>
  <si>
    <t>06142710761257</t>
  </si>
  <si>
    <t>SANDRA YANETH PEÑATE DE GUZMAN</t>
  </si>
  <si>
    <t>09/02/2022</t>
  </si>
  <si>
    <t>10010105811024</t>
  </si>
  <si>
    <t>YASMIN ELIZABETH AREVALO</t>
  </si>
  <si>
    <t>MARZO</t>
  </si>
  <si>
    <t>01/03/2022</t>
  </si>
  <si>
    <t>02/03/2022</t>
  </si>
  <si>
    <t>03/03/2022</t>
  </si>
  <si>
    <t>04/03/2022</t>
  </si>
  <si>
    <t>07/03/2022</t>
  </si>
  <si>
    <t>08/03/2022</t>
  </si>
  <si>
    <t>11/03/2022</t>
  </si>
  <si>
    <t>12/03/2022</t>
  </si>
  <si>
    <t>14/03/2022</t>
  </si>
  <si>
    <t>16/03/2022</t>
  </si>
  <si>
    <t>17/03/2022</t>
  </si>
  <si>
    <t>21/03/2022</t>
  </si>
  <si>
    <t>22/03/2022</t>
  </si>
  <si>
    <t>23/03/2022</t>
  </si>
  <si>
    <t>24/03/2022</t>
  </si>
  <si>
    <t>25/03/2022</t>
  </si>
  <si>
    <t>26/03/2022</t>
  </si>
  <si>
    <t>28/03/2022</t>
  </si>
  <si>
    <t>30/03/2022</t>
  </si>
  <si>
    <t>31/03/2022</t>
  </si>
  <si>
    <t>06142708101053</t>
  </si>
  <si>
    <t>GRUPO NSV S.A DE C.V.</t>
  </si>
  <si>
    <t>05/03/2022</t>
  </si>
  <si>
    <t>10/03/2022</t>
  </si>
  <si>
    <t>15/03/2022</t>
  </si>
  <si>
    <t>94833101781011</t>
  </si>
  <si>
    <t>JUAN ERNESTO VOSSBERG ORDOÑEZ</t>
  </si>
  <si>
    <t>19/03/2022</t>
  </si>
  <si>
    <t>ABRIL</t>
  </si>
  <si>
    <t>04/04/2022</t>
  </si>
  <si>
    <t>05/04/2022</t>
  </si>
  <si>
    <t>06/04/2022</t>
  </si>
  <si>
    <t>07/04/2022</t>
  </si>
  <si>
    <t>08/04/2022</t>
  </si>
  <si>
    <t>09/04/2022</t>
  </si>
  <si>
    <t>11/04/2022</t>
  </si>
  <si>
    <t>13/04/2022</t>
  </si>
  <si>
    <t>18/04/2022</t>
  </si>
  <si>
    <t>19/04/2022</t>
  </si>
  <si>
    <t>20/04/2022</t>
  </si>
  <si>
    <t>21/04/2022</t>
  </si>
  <si>
    <t>22/04/2022</t>
  </si>
  <si>
    <t>25/04/2022</t>
  </si>
  <si>
    <t>26/04/2022</t>
  </si>
  <si>
    <t>27/04/2022</t>
  </si>
  <si>
    <t>28/04/2022</t>
  </si>
  <si>
    <t>29/04/2022</t>
  </si>
  <si>
    <t>30/04/2022</t>
  </si>
  <si>
    <t>JUNIO</t>
  </si>
  <si>
    <t>01/06/2022</t>
  </si>
  <si>
    <t>02/06/2022</t>
  </si>
  <si>
    <t>03/06/2022</t>
  </si>
  <si>
    <t>04/06/2022</t>
  </si>
  <si>
    <t>06/06/2022</t>
  </si>
  <si>
    <t>07/06/2022</t>
  </si>
  <si>
    <t>08/06/2022</t>
  </si>
  <si>
    <t>09/06/2022</t>
  </si>
  <si>
    <t>10/06/2022</t>
  </si>
  <si>
    <t>11/06/2022</t>
  </si>
  <si>
    <t>13/06/2022</t>
  </si>
  <si>
    <t>15/06/2022</t>
  </si>
  <si>
    <t>17/06/2022</t>
  </si>
  <si>
    <t>18/06/2022</t>
  </si>
  <si>
    <t>20/06/2022</t>
  </si>
  <si>
    <t>21/06/2022</t>
  </si>
  <si>
    <t>24/06/2022</t>
  </si>
  <si>
    <t>25/06/2022</t>
  </si>
  <si>
    <t>27/06/2022</t>
  </si>
  <si>
    <t>28/06/2022</t>
  </si>
  <si>
    <t>29/06/2022</t>
  </si>
  <si>
    <t>30/06/2022</t>
  </si>
  <si>
    <t>11/05/2022</t>
  </si>
  <si>
    <t>06140510091041</t>
  </si>
  <si>
    <t>03/05/2022</t>
  </si>
  <si>
    <t>DISTRIBUIDORA MARANATHA S.A DE C.V.</t>
  </si>
  <si>
    <t>24/05/2022</t>
  </si>
  <si>
    <t>07/05/2022</t>
  </si>
  <si>
    <t>JULIO</t>
  </si>
  <si>
    <t>23/05/2022</t>
  </si>
  <si>
    <t>31/05/2022</t>
  </si>
  <si>
    <t>12</t>
  </si>
  <si>
    <t>01/07/2022</t>
  </si>
  <si>
    <t>02/07/2022</t>
  </si>
  <si>
    <t>04/07/2022</t>
  </si>
  <si>
    <t>05/07/2022</t>
  </si>
  <si>
    <t>06/07/2022</t>
  </si>
  <si>
    <t>07/07/2022</t>
  </si>
  <si>
    <t>12/07/2022</t>
  </si>
  <si>
    <t>13/07/2022</t>
  </si>
  <si>
    <t>14/07/2022</t>
  </si>
  <si>
    <t>15/07/2022</t>
  </si>
  <si>
    <t>18/07/2022</t>
  </si>
  <si>
    <t>19/07/2022</t>
  </si>
  <si>
    <t>20/07/2022</t>
  </si>
  <si>
    <t>21/07/2022</t>
  </si>
  <si>
    <t>22/07/2022</t>
  </si>
  <si>
    <t>23/07/2022</t>
  </si>
  <si>
    <t>25/07/2022</t>
  </si>
  <si>
    <t>26/07/2022</t>
  </si>
  <si>
    <t>27/07/2022</t>
  </si>
  <si>
    <t>28/07/2022</t>
  </si>
  <si>
    <t>29/07/2022</t>
  </si>
  <si>
    <t>30/07/2022</t>
  </si>
  <si>
    <t>08</t>
  </si>
  <si>
    <t>AGOSTO</t>
  </si>
  <si>
    <t>01/08/2022</t>
  </si>
  <si>
    <t>02/08/2022</t>
  </si>
  <si>
    <t>04/08/2022</t>
  </si>
  <si>
    <t>05/08/2022</t>
  </si>
  <si>
    <t>06/08/2022</t>
  </si>
  <si>
    <t>07/08/2022</t>
  </si>
  <si>
    <t>12/08/2022</t>
  </si>
  <si>
    <t>13/08/2022</t>
  </si>
  <si>
    <t>14/08/2022</t>
  </si>
  <si>
    <t>15/08/2022</t>
  </si>
  <si>
    <t>18/08/2022</t>
  </si>
  <si>
    <t>19/08/2022</t>
  </si>
  <si>
    <t>20/08/2022</t>
  </si>
  <si>
    <t>21/08/2022</t>
  </si>
  <si>
    <t>22/08/2022</t>
  </si>
  <si>
    <t>23/08/2022</t>
  </si>
  <si>
    <t>25/08/2022</t>
  </si>
  <si>
    <t>26/08/2022</t>
  </si>
  <si>
    <t>27/08/2022</t>
  </si>
  <si>
    <t>28/08/2022</t>
  </si>
  <si>
    <t>29/08/2022</t>
  </si>
  <si>
    <t>30/08/2022</t>
  </si>
  <si>
    <t>22/06/2022</t>
  </si>
  <si>
    <t>06140307951051</t>
  </si>
  <si>
    <t>ROCELI CONSULTORES, S.A DE C.V.</t>
  </si>
  <si>
    <t>15041RESIN238082021</t>
  </si>
  <si>
    <t>21DS000C</t>
  </si>
  <si>
    <t>02100406871020</t>
  </si>
  <si>
    <t>CHRISTOFER JONATHAN PACHECO JUAREZ</t>
  </si>
  <si>
    <t>06140808131054</t>
  </si>
  <si>
    <t>KALI SOCIEDAD DE POR ACCIONES DE ECONOMIA</t>
  </si>
  <si>
    <t>24/08/2022</t>
  </si>
  <si>
    <t>10</t>
  </si>
  <si>
    <t>SEPTIEMBRE</t>
  </si>
  <si>
    <t>01/09/2022</t>
  </si>
  <si>
    <t>02/09/2022</t>
  </si>
  <si>
    <t>03/09/2022</t>
  </si>
  <si>
    <t>05/09/2022</t>
  </si>
  <si>
    <t>06/09/2022</t>
  </si>
  <si>
    <t>07/09/2022</t>
  </si>
  <si>
    <t>08/09/2022</t>
  </si>
  <si>
    <t>09/09/2022</t>
  </si>
  <si>
    <t>10/09/2022</t>
  </si>
  <si>
    <t>12/09/2022</t>
  </si>
  <si>
    <t>13/09/2022</t>
  </si>
  <si>
    <t>16/09/2022</t>
  </si>
  <si>
    <t>17/09/2022</t>
  </si>
  <si>
    <t>19/09/2022</t>
  </si>
  <si>
    <t>21/09/2022</t>
  </si>
  <si>
    <t>23/09/2022</t>
  </si>
  <si>
    <t>27/09/2022</t>
  </si>
  <si>
    <t>05032201151020</t>
  </si>
  <si>
    <t>ELECTRICOS OMEGA S.A DE C.V.</t>
  </si>
  <si>
    <t>06140108580017</t>
  </si>
  <si>
    <t>FREUND S.A DE C.V.</t>
  </si>
  <si>
    <t>11/07/2022</t>
  </si>
  <si>
    <t>05112105901012</t>
  </si>
  <si>
    <t xml:space="preserve">SUMER S.A DE C.V </t>
  </si>
  <si>
    <t>15</t>
  </si>
  <si>
    <t>14</t>
  </si>
  <si>
    <t>M</t>
  </si>
  <si>
    <t>OCTUBRE</t>
  </si>
  <si>
    <t>01/10/2022</t>
  </si>
  <si>
    <t>03/10/2022</t>
  </si>
  <si>
    <t>04/10/2022</t>
  </si>
  <si>
    <t>06/10/2022</t>
  </si>
  <si>
    <t>07/10/2022</t>
  </si>
  <si>
    <t>08/10/2022</t>
  </si>
  <si>
    <t>11/10/2022</t>
  </si>
  <si>
    <t>12/10/2022</t>
  </si>
  <si>
    <t>13/10/2022</t>
  </si>
  <si>
    <t>14/10/2022</t>
  </si>
  <si>
    <t>15/10/2022</t>
  </si>
  <si>
    <t>17/10/2022</t>
  </si>
  <si>
    <t>18/10/2022</t>
  </si>
  <si>
    <t>19/10/2022</t>
  </si>
  <si>
    <t>20/10/2022</t>
  </si>
  <si>
    <t>21/10/2022</t>
  </si>
  <si>
    <t>22/10/2022</t>
  </si>
  <si>
    <t>24/10/2022</t>
  </si>
  <si>
    <t>25/10/2022</t>
  </si>
  <si>
    <t>26/10/2022</t>
  </si>
  <si>
    <t>27/10/2022</t>
  </si>
  <si>
    <t>28/10/2022</t>
  </si>
  <si>
    <t>29/10/2022</t>
  </si>
  <si>
    <t>31/10/2022</t>
  </si>
  <si>
    <t>02/10/2022</t>
  </si>
  <si>
    <t>06140210081052</t>
  </si>
  <si>
    <t>FERRETERIA EPA S.A DE C.V.</t>
  </si>
  <si>
    <t>10/10/2022</t>
  </si>
  <si>
    <t>06140910911030</t>
  </si>
  <si>
    <t>HOPIMEDIC S.A DE C.V.</t>
  </si>
  <si>
    <t>30/10/2022</t>
  </si>
  <si>
    <t>16/10/2022</t>
  </si>
  <si>
    <t>09</t>
  </si>
  <si>
    <t>NOVIEMBRE</t>
  </si>
  <si>
    <t>01/11/2022</t>
  </si>
  <si>
    <t>03/11/2022</t>
  </si>
  <si>
    <t>04/11/2022</t>
  </si>
  <si>
    <t>05/11/2022</t>
  </si>
  <si>
    <t>07/11/2022</t>
  </si>
  <si>
    <t>08/11/2022</t>
  </si>
  <si>
    <t>09/11/2022</t>
  </si>
  <si>
    <t>10/11/2022</t>
  </si>
  <si>
    <t>11/11/2022</t>
  </si>
  <si>
    <t>12/11/2022</t>
  </si>
  <si>
    <t>14/11/2022</t>
  </si>
  <si>
    <t>15/11/2022</t>
  </si>
  <si>
    <t>16/11/2022</t>
  </si>
  <si>
    <t>17/11/2022</t>
  </si>
  <si>
    <t>18/11/2022</t>
  </si>
  <si>
    <t>19/11/2022</t>
  </si>
  <si>
    <t>21/11/2022</t>
  </si>
  <si>
    <t>22/11/2022</t>
  </si>
  <si>
    <t>23/11/2022</t>
  </si>
  <si>
    <t>24/11/2022</t>
  </si>
  <si>
    <t>25/11/2022</t>
  </si>
  <si>
    <t>26/11/2022</t>
  </si>
  <si>
    <t>28/11/2022</t>
  </si>
  <si>
    <t>29/11/2022</t>
  </si>
  <si>
    <t>30/11/2022</t>
  </si>
  <si>
    <t>06140202151068</t>
  </si>
  <si>
    <t>BRAU S.A DE C.V.</t>
  </si>
  <si>
    <t>06141009971020</t>
  </si>
  <si>
    <t>MARISOL, S.A DE C.V.</t>
  </si>
  <si>
    <t>02</t>
  </si>
  <si>
    <t>06</t>
  </si>
  <si>
    <t>13</t>
  </si>
  <si>
    <t>16</t>
  </si>
  <si>
    <t>17</t>
  </si>
  <si>
    <t>19</t>
  </si>
  <si>
    <t>20</t>
  </si>
  <si>
    <t>22</t>
  </si>
  <si>
    <t>27</t>
  </si>
  <si>
    <t>28</t>
  </si>
  <si>
    <t>29</t>
  </si>
  <si>
    <t>30</t>
  </si>
  <si>
    <t>DICIEMBRE</t>
  </si>
  <si>
    <t>01/12/2022</t>
  </si>
  <si>
    <t>02/12/2022</t>
  </si>
  <si>
    <t>06/12/2022</t>
  </si>
  <si>
    <t>07/12/2022</t>
  </si>
  <si>
    <t>08/12/2022</t>
  </si>
  <si>
    <t>09/12/2022</t>
  </si>
  <si>
    <t>10/12/2022</t>
  </si>
  <si>
    <t>12/12/2022</t>
  </si>
  <si>
    <t>13/12/2022</t>
  </si>
  <si>
    <t>14/12/2022</t>
  </si>
  <si>
    <t>15/12/2022</t>
  </si>
  <si>
    <t>16/12/2022</t>
  </si>
  <si>
    <t>17/12/2022</t>
  </si>
  <si>
    <t>19/12/2022</t>
  </si>
  <si>
    <t>20/12/2022</t>
  </si>
  <si>
    <t>22/12/2022</t>
  </si>
  <si>
    <t>27/12/2022</t>
  </si>
  <si>
    <t>28/12/2022</t>
  </si>
  <si>
    <t>29/12/2022</t>
  </si>
  <si>
    <t>30/12/2022</t>
  </si>
  <si>
    <t>31/12/2022</t>
  </si>
  <si>
    <t>05/12/2022</t>
  </si>
  <si>
    <t>2412</t>
  </si>
  <si>
    <t>06142610981012</t>
  </si>
  <si>
    <t>2</t>
  </si>
  <si>
    <t>30/05/2022</t>
  </si>
  <si>
    <t>28/05/2022</t>
  </si>
  <si>
    <t>27/05/2022</t>
  </si>
  <si>
    <t>26/05/2022</t>
  </si>
  <si>
    <t>25/05/2022</t>
  </si>
  <si>
    <t>19/05/2022</t>
  </si>
  <si>
    <t>18/05/2022</t>
  </si>
  <si>
    <t>16/05/2022</t>
  </si>
  <si>
    <t>13/05/2022</t>
  </si>
  <si>
    <t>09/05/2022</t>
  </si>
  <si>
    <t>06/05/2022</t>
  </si>
  <si>
    <t>04/05/2022</t>
  </si>
  <si>
    <t>02/05/2022</t>
  </si>
  <si>
    <t>MAYO</t>
  </si>
  <si>
    <t>NSV, S.A. DE C.V.</t>
  </si>
  <si>
    <t>SANDRAYANETH PEÑATE DE GUZMAN</t>
  </si>
  <si>
    <t>06141312850038</t>
  </si>
  <si>
    <t>IMPRESSA REPUESTOS,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</si>
</sst>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8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 applyAlignment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Font="1" applyBorder="1"/>
    <xf numFmtId="0" fontId="7" fillId="3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44" fontId="0" fillId="0" borderId="0" xfId="0" applyNumberFormat="1"/>
    <xf numFmtId="44" fontId="6" fillId="0" borderId="5" xfId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10" fillId="4" borderId="0" xfId="0" applyFont="1" applyFill="1" applyBorder="1" applyAlignment="1">
      <alignment horizontal="right"/>
    </xf>
    <xf numFmtId="0" fontId="9" fillId="4" borderId="0" xfId="0" applyFont="1" applyFill="1"/>
    <xf numFmtId="0" fontId="12" fillId="4" borderId="0" xfId="0" applyFont="1" applyFill="1" applyBorder="1" applyAlignment="1">
      <alignment horizontal="right"/>
    </xf>
    <xf numFmtId="0" fontId="10" fillId="4" borderId="6" xfId="0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right"/>
    </xf>
    <xf numFmtId="0" fontId="11" fillId="4" borderId="7" xfId="1" applyNumberFormat="1" applyFont="1" applyFill="1" applyBorder="1" applyAlignment="1"/>
    <xf numFmtId="44" fontId="11" fillId="4" borderId="7" xfId="1" applyFont="1" applyFill="1" applyBorder="1" applyAlignment="1">
      <alignment horizontal="center"/>
    </xf>
    <xf numFmtId="44" fontId="11" fillId="4" borderId="7" xfId="1" applyFont="1" applyFill="1" applyBorder="1" applyAlignment="1">
      <alignment horizontal="right"/>
    </xf>
    <xf numFmtId="44" fontId="11" fillId="4" borderId="8" xfId="1" applyFont="1" applyFill="1" applyBorder="1" applyAlignment="1">
      <alignment horizontal="center"/>
    </xf>
    <xf numFmtId="44" fontId="11" fillId="4" borderId="9" xfId="1" applyFont="1" applyFill="1" applyBorder="1" applyAlignment="1">
      <alignment horizontal="right"/>
    </xf>
    <xf numFmtId="49" fontId="11" fillId="5" borderId="7" xfId="0" applyNumberFormat="1" applyFont="1" applyFill="1" applyBorder="1" applyAlignment="1">
      <alignment horizontal="center"/>
    </xf>
    <xf numFmtId="0" fontId="11" fillId="5" borderId="7" xfId="0" applyFont="1" applyFill="1" applyBorder="1" applyAlignment="1"/>
    <xf numFmtId="49" fontId="11" fillId="5" borderId="7" xfId="1" applyNumberFormat="1" applyFont="1" applyFill="1" applyBorder="1" applyAlignment="1">
      <alignment horizontal="center"/>
    </xf>
    <xf numFmtId="44" fontId="11" fillId="5" borderId="7" xfId="1" applyFont="1" applyFill="1" applyBorder="1" applyAlignment="1">
      <alignment horizontal="right"/>
    </xf>
    <xf numFmtId="44" fontId="0" fillId="4" borderId="0" xfId="1" applyFont="1" applyFill="1"/>
    <xf numFmtId="0" fontId="0" fillId="0" borderId="0" xfId="0" applyBorder="1"/>
    <xf numFmtId="44" fontId="0" fillId="0" borderId="19" xfId="1" applyFont="1" applyBorder="1"/>
    <xf numFmtId="44" fontId="0" fillId="0" borderId="14" xfId="1" applyFont="1" applyBorder="1"/>
    <xf numFmtId="44" fontId="0" fillId="0" borderId="14" xfId="1" applyFont="1" applyBorder="1" applyAlignment="1">
      <alignment vertical="center"/>
    </xf>
    <xf numFmtId="44" fontId="0" fillId="0" borderId="15" xfId="1" applyFont="1" applyBorder="1" applyAlignment="1">
      <alignment vertical="center"/>
    </xf>
    <xf numFmtId="44" fontId="0" fillId="6" borderId="19" xfId="1" applyFont="1" applyFill="1" applyBorder="1"/>
    <xf numFmtId="44" fontId="13" fillId="0" borderId="13" xfId="1" applyFont="1" applyBorder="1" applyAlignment="1">
      <alignment vertical="center"/>
    </xf>
    <xf numFmtId="44" fontId="0" fillId="0" borderId="20" xfId="1" applyFont="1" applyBorder="1"/>
    <xf numFmtId="44" fontId="15" fillId="0" borderId="16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21" xfId="0" applyBorder="1"/>
    <xf numFmtId="0" fontId="13" fillId="0" borderId="20" xfId="0" applyFont="1" applyBorder="1" applyAlignment="1">
      <alignment horizontal="center"/>
    </xf>
    <xf numFmtId="44" fontId="0" fillId="0" borderId="22" xfId="1" applyFont="1" applyBorder="1"/>
    <xf numFmtId="44" fontId="13" fillId="0" borderId="20" xfId="1" applyFont="1" applyBorder="1"/>
    <xf numFmtId="44" fontId="0" fillId="0" borderId="15" xfId="1" applyFont="1" applyBorder="1"/>
    <xf numFmtId="44" fontId="13" fillId="0" borderId="23" xfId="1" applyFont="1" applyBorder="1" applyAlignment="1">
      <alignment vertical="center"/>
    </xf>
    <xf numFmtId="0" fontId="0" fillId="0" borderId="19" xfId="0" applyBorder="1"/>
    <xf numFmtId="0" fontId="0" fillId="0" borderId="14" xfId="0" applyBorder="1"/>
    <xf numFmtId="44" fontId="13" fillId="0" borderId="15" xfId="1" applyFont="1" applyBorder="1"/>
    <xf numFmtId="164" fontId="0" fillId="0" borderId="16" xfId="0" applyNumberFormat="1" applyBorder="1"/>
    <xf numFmtId="44" fontId="0" fillId="0" borderId="16" xfId="1" applyFont="1" applyBorder="1"/>
    <xf numFmtId="44" fontId="0" fillId="0" borderId="17" xfId="1" applyFont="1" applyBorder="1"/>
    <xf numFmtId="44" fontId="0" fillId="0" borderId="18" xfId="1" applyFont="1" applyBorder="1"/>
    <xf numFmtId="44" fontId="15" fillId="0" borderId="0" xfId="1" applyFont="1" applyBorder="1"/>
    <xf numFmtId="44" fontId="0" fillId="6" borderId="20" xfId="1" applyFont="1" applyFill="1" applyBorder="1"/>
    <xf numFmtId="0" fontId="0" fillId="0" borderId="24" xfId="0" applyBorder="1"/>
    <xf numFmtId="44" fontId="0" fillId="0" borderId="24" xfId="1" applyFont="1" applyBorder="1"/>
    <xf numFmtId="44" fontId="0" fillId="0" borderId="24" xfId="1" applyFont="1" applyBorder="1" applyAlignment="1">
      <alignment vertical="center"/>
    </xf>
    <xf numFmtId="44" fontId="0" fillId="0" borderId="18" xfId="1" applyFont="1" applyBorder="1" applyAlignment="1">
      <alignment vertical="center"/>
    </xf>
    <xf numFmtId="2" fontId="0" fillId="0" borderId="0" xfId="0" applyNumberFormat="1"/>
    <xf numFmtId="49" fontId="0" fillId="0" borderId="0" xfId="1" applyNumberFormat="1" applyFont="1"/>
    <xf numFmtId="44" fontId="0" fillId="0" borderId="0" xfId="1" applyNumberFormat="1" applyFont="1"/>
    <xf numFmtId="44" fontId="16" fillId="0" borderId="0" xfId="1" applyFont="1"/>
    <xf numFmtId="0" fontId="6" fillId="0" borderId="3" xfId="1" applyNumberFormat="1" applyFont="1" applyBorder="1" applyAlignment="1">
      <alignment horizontal="right"/>
    </xf>
    <xf numFmtId="0" fontId="6" fillId="2" borderId="2" xfId="0" applyNumberFormat="1" applyFont="1" applyFill="1" applyBorder="1" applyAlignment="1">
      <alignment horizontal="center"/>
    </xf>
    <xf numFmtId="44" fontId="17" fillId="0" borderId="0" xfId="0" applyNumberFormat="1" applyFont="1"/>
    <xf numFmtId="44" fontId="17" fillId="0" borderId="0" xfId="1" applyFont="1"/>
    <xf numFmtId="44" fontId="13" fillId="0" borderId="13" xfId="1" applyFont="1" applyBorder="1" applyAlignment="1">
      <alignment horizontal="center" vertical="center"/>
    </xf>
    <xf numFmtId="44" fontId="13" fillId="0" borderId="16" xfId="1" applyFont="1" applyBorder="1" applyAlignment="1">
      <alignment horizontal="center" vertical="center"/>
    </xf>
    <xf numFmtId="44" fontId="13" fillId="7" borderId="10" xfId="1" applyFont="1" applyFill="1" applyBorder="1" applyAlignment="1">
      <alignment horizontal="center" vertical="center"/>
    </xf>
    <xf numFmtId="44" fontId="13" fillId="7" borderId="12" xfId="1" applyFont="1" applyFill="1" applyBorder="1" applyAlignment="1">
      <alignment horizontal="center" vertical="center"/>
    </xf>
    <xf numFmtId="44" fontId="13" fillId="7" borderId="17" xfId="1" applyFont="1" applyFill="1" applyBorder="1" applyAlignment="1">
      <alignment horizontal="center" vertical="center"/>
    </xf>
    <xf numFmtId="44" fontId="13" fillId="7" borderId="18" xfId="1" applyFont="1" applyFill="1" applyBorder="1" applyAlignment="1">
      <alignment horizontal="center" vertical="center"/>
    </xf>
    <xf numFmtId="44" fontId="15" fillId="0" borderId="13" xfId="1" applyFont="1" applyBorder="1" applyAlignment="1">
      <alignment horizontal="center" vertical="center"/>
    </xf>
    <xf numFmtId="44" fontId="15" fillId="0" borderId="16" xfId="1" applyFont="1" applyBorder="1" applyAlignment="1">
      <alignment horizontal="center" vertical="center"/>
    </xf>
    <xf numFmtId="44" fontId="13" fillId="8" borderId="13" xfId="1" applyFont="1" applyFill="1" applyBorder="1" applyAlignment="1">
      <alignment horizontal="center" vertical="center"/>
    </xf>
    <xf numFmtId="44" fontId="13" fillId="8" borderId="16" xfId="1" applyFont="1" applyFill="1" applyBorder="1" applyAlignment="1">
      <alignment horizontal="center" vertical="center"/>
    </xf>
    <xf numFmtId="44" fontId="14" fillId="0" borderId="10" xfId="1" applyFont="1" applyBorder="1" applyAlignment="1">
      <alignment horizontal="center" vertical="center"/>
    </xf>
    <xf numFmtId="44" fontId="14" fillId="0" borderId="11" xfId="1" applyFont="1" applyBorder="1" applyAlignment="1">
      <alignment horizontal="center" vertical="center"/>
    </xf>
    <xf numFmtId="44" fontId="14" fillId="0" borderId="12" xfId="1" applyFont="1" applyBorder="1" applyAlignment="1">
      <alignment horizontal="center" vertical="center"/>
    </xf>
    <xf numFmtId="44" fontId="14" fillId="0" borderId="14" xfId="1" applyFont="1" applyBorder="1" applyAlignment="1">
      <alignment horizontal="center" vertical="center"/>
    </xf>
    <xf numFmtId="44" fontId="14" fillId="0" borderId="0" xfId="1" applyFont="1" applyBorder="1" applyAlignment="1">
      <alignment horizontal="center" vertical="center"/>
    </xf>
    <xf numFmtId="44" fontId="14" fillId="0" borderId="15" xfId="1" applyFont="1" applyBorder="1" applyAlignment="1">
      <alignment horizontal="center" vertical="center"/>
    </xf>
    <xf numFmtId="44" fontId="14" fillId="0" borderId="17" xfId="1" applyFont="1" applyBorder="1" applyAlignment="1">
      <alignment horizontal="center" vertical="center"/>
    </xf>
    <xf numFmtId="44" fontId="14" fillId="0" borderId="24" xfId="1" applyFont="1" applyBorder="1" applyAlignment="1">
      <alignment horizontal="center" vertical="center"/>
    </xf>
    <xf numFmtId="44" fontId="14" fillId="0" borderId="18" xfId="1" applyFont="1" applyBorder="1" applyAlignment="1">
      <alignment horizontal="center" vertical="center"/>
    </xf>
    <xf numFmtId="17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oneda" xfId="1" builtinId="4"/>
    <cellStyle name="Normal" xfId="0" builtinId="0"/>
  </cellStyles>
  <dxfs count="70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3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3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0</xdr:row>
          <xdr:rowOff>19050</xdr:rowOff>
        </xdr:from>
        <xdr:to>
          <xdr:col>7</xdr:col>
          <xdr:colOff>466725</xdr:colOff>
          <xdr:row>1</xdr:row>
          <xdr:rowOff>57150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/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3]!LimpiarContri" textlink="">
      <xdr:nvSpPr>
        <xdr:cNvPr id="6" name="5 Bisel"/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3]!DatosContri" textlink="">
      <xdr:nvSpPr>
        <xdr:cNvPr id="7" name="6 Bisel"/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3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3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cipal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CLIENTES%20IVA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 xml:space="preserve"> 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CEMENTOS PROGRESO EL SALVADOR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MOPT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013103320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12172005540015</v>
          </cell>
          <cell r="B577" t="str">
            <v>JOSE ARNOLDO NUILA</v>
          </cell>
        </row>
        <row r="578">
          <cell r="A578" t="str">
            <v>05110504221014</v>
          </cell>
          <cell r="B578" t="str">
            <v>KOREA INYECTORES EL SALVADOR</v>
          </cell>
        </row>
        <row r="579">
          <cell r="A579" t="str">
            <v>02121402701012</v>
          </cell>
          <cell r="B579" t="str">
            <v>JORGE ALBERTO ALVAREZ RAMOS</v>
          </cell>
        </row>
        <row r="580">
          <cell r="A580" t="str">
            <v>06140502201024</v>
          </cell>
          <cell r="B580" t="str">
            <v>REPUESTOS REYES PESADOS DE EL SALVADOR</v>
          </cell>
        </row>
        <row r="581">
          <cell r="A581" t="str">
            <v>06141111981048</v>
          </cell>
          <cell r="B581" t="str">
            <v>CONTINENTAL MOTORES S.A DE C.V.</v>
          </cell>
        </row>
        <row r="582">
          <cell r="A582" t="str">
            <v>06142107031031</v>
          </cell>
          <cell r="B582" t="str">
            <v>GRUPO EXTREMO S.A DE C.V.</v>
          </cell>
        </row>
        <row r="583">
          <cell r="A583" t="str">
            <v>06142208811224</v>
          </cell>
          <cell r="B583" t="str">
            <v>JOSSELINE BEATRIZ MURILLO DE CAMPOS</v>
          </cell>
        </row>
        <row r="584">
          <cell r="A584" t="str">
            <v>06140210871142</v>
          </cell>
          <cell r="B584" t="str">
            <v>JOSE FELICIANO RIVERA SUNCIN</v>
          </cell>
        </row>
        <row r="585">
          <cell r="A585" t="str">
            <v>06142310971031</v>
          </cell>
          <cell r="B585" t="str">
            <v>FARMACIAS UNO S.A DE C.V.</v>
          </cell>
        </row>
        <row r="586">
          <cell r="A586" t="str">
            <v>06142409151044</v>
          </cell>
          <cell r="B586" t="str">
            <v>GRUPO ESCOBAR DUARTE S.A DE C.V.</v>
          </cell>
        </row>
        <row r="587">
          <cell r="A587" t="str">
            <v>01011201931032</v>
          </cell>
          <cell r="B587" t="str">
            <v>CESAR ROBERTO VALDIVIESO FLORES</v>
          </cell>
        </row>
        <row r="588">
          <cell r="A588" t="str">
            <v>06141407201064</v>
          </cell>
          <cell r="B588" t="str">
            <v>EXPLORER THE TRAVEL STORE S.A DE C.V.</v>
          </cell>
        </row>
        <row r="589">
          <cell r="A589" t="str">
            <v>06140909921056</v>
          </cell>
          <cell r="B589" t="str">
            <v>INTERGRES S.A DE C.V.</v>
          </cell>
        </row>
        <row r="590">
          <cell r="A590" t="str">
            <v>06142404821440</v>
          </cell>
          <cell r="B590" t="str">
            <v>VICKY JEANNETTE ZELAYA DE FIGUEROA</v>
          </cell>
        </row>
        <row r="591">
          <cell r="A591" t="str">
            <v>06142112991043</v>
          </cell>
          <cell r="B591" t="str">
            <v>SERVICIOS DE MANTENIMIENTO Y CONSTRUCCION DE OBRAS</v>
          </cell>
        </row>
        <row r="592">
          <cell r="A592" t="str">
            <v>11090105841010</v>
          </cell>
          <cell r="B592" t="str">
            <v>JOSE MAURICIO LOZA RODRIGUEZ</v>
          </cell>
        </row>
        <row r="593">
          <cell r="A593" t="str">
            <v>02100801991019</v>
          </cell>
          <cell r="B593" t="str">
            <v>SANTANI S.A DE C.V.</v>
          </cell>
        </row>
        <row r="594">
          <cell r="A594" t="str">
            <v>07010809771017</v>
          </cell>
          <cell r="B594" t="str">
            <v>RODOLFO ARQUIMIDES VASQUEZ RAMIREZ</v>
          </cell>
        </row>
        <row r="595">
          <cell r="A595" t="str">
            <v>12072208680013</v>
          </cell>
          <cell r="B595" t="str">
            <v>IMPORTADORA PELETERA COMERCIAL HIPOS</v>
          </cell>
        </row>
        <row r="596">
          <cell r="A596" t="str">
            <v>06140406191018</v>
          </cell>
          <cell r="B596" t="str">
            <v>FORZA ENERGY S.A DE C.V.</v>
          </cell>
        </row>
        <row r="597">
          <cell r="A597" t="str">
            <v>06142504701175</v>
          </cell>
          <cell r="B597" t="str">
            <v>ANA AMELIA HERNANDEZ GOMEZ</v>
          </cell>
        </row>
        <row r="598">
          <cell r="A598" t="str">
            <v>06140704841084</v>
          </cell>
          <cell r="B598" t="str">
            <v>JORGE ALBERTO MENJIVAR</v>
          </cell>
        </row>
        <row r="599">
          <cell r="A599" t="str">
            <v>06143008051124</v>
          </cell>
          <cell r="B599" t="str">
            <v>EXODO 14 S.A DE C.V.</v>
          </cell>
        </row>
        <row r="600">
          <cell r="A600" t="str">
            <v>01082009761012</v>
          </cell>
          <cell r="B600" t="str">
            <v>JOSE ANTONIO ESCOBAR ORELLANA</v>
          </cell>
        </row>
        <row r="601">
          <cell r="A601" t="str">
            <v>06141807221013</v>
          </cell>
          <cell r="B601" t="str">
            <v>BEMIAN S.A DE C.V.</v>
          </cell>
        </row>
        <row r="602">
          <cell r="A602" t="str">
            <v>06140102941061</v>
          </cell>
          <cell r="B602" t="str">
            <v>IMPRESA TALLERES S.A DE C.V.</v>
          </cell>
        </row>
        <row r="603">
          <cell r="A603" t="str">
            <v>94832106801022</v>
          </cell>
          <cell r="B603" t="str">
            <v>OLVIN ESTUARDO PACHECO NAVAS</v>
          </cell>
        </row>
        <row r="604">
          <cell r="A604" t="str">
            <v>06190806771029</v>
          </cell>
          <cell r="B604" t="str">
            <v>GLORIA ELIZABETH GONZALEZ VENTURA</v>
          </cell>
        </row>
        <row r="605">
          <cell r="A605" t="str">
            <v>09091105520014</v>
          </cell>
          <cell r="B605" t="str">
            <v>JOSE EDUARDO MELENDEZ HERNANDEZ</v>
          </cell>
        </row>
        <row r="606">
          <cell r="A606" t="str">
            <v>06140803211025</v>
          </cell>
          <cell r="B606" t="str">
            <v>GUEVARA HERMANOS S.A DE C.V.</v>
          </cell>
        </row>
        <row r="607">
          <cell r="A607" t="str">
            <v>06071003821010</v>
          </cell>
          <cell r="B607" t="str">
            <v>JOSE RICARDO MORATAYA MAGARIN</v>
          </cell>
        </row>
        <row r="608">
          <cell r="A608" t="str">
            <v>06141611161047</v>
          </cell>
          <cell r="B608" t="str">
            <v>BRB PARTES Y ACCESORIOS S.A DE C.V.</v>
          </cell>
        </row>
        <row r="609">
          <cell r="A609" t="str">
            <v>06142502211049</v>
          </cell>
          <cell r="B609" t="str">
            <v>CARS CENTER S.A DE C.V.</v>
          </cell>
        </row>
        <row r="610">
          <cell r="A610" t="str">
            <v>06140611201093</v>
          </cell>
          <cell r="B610" t="str">
            <v>RED DE IMPRESIONES, S.A DE C.V.</v>
          </cell>
        </row>
        <row r="611">
          <cell r="A611" t="str">
            <v>06140910911030</v>
          </cell>
          <cell r="B611" t="str">
            <v>HOPIMEDIC S.A DE C.V.</v>
          </cell>
        </row>
        <row r="612">
          <cell r="A612" t="str">
            <v>08210507660026</v>
          </cell>
          <cell r="B612" t="str">
            <v>JOSE LUIS VILLALTA CARCAMO</v>
          </cell>
        </row>
        <row r="613">
          <cell r="A613" t="str">
            <v>05110104100011</v>
          </cell>
          <cell r="B613" t="str">
            <v>ENRIQUE ALVAREZ CORDOVA</v>
          </cell>
        </row>
        <row r="614">
          <cell r="A614" t="str">
            <v>05112308101011</v>
          </cell>
          <cell r="B614" t="str">
            <v>EL NUEVO MILAGRO, S.A DE C.V.</v>
          </cell>
        </row>
        <row r="615">
          <cell r="A615" t="str">
            <v>06141405191037</v>
          </cell>
          <cell r="B615" t="str">
            <v>CONSTRUCTORA SERVICE S.A DE C.V.</v>
          </cell>
        </row>
        <row r="616">
          <cell r="A616" t="str">
            <v>11020507540020</v>
          </cell>
          <cell r="B616" t="str">
            <v>SILVIA ESTELA AYALA CRUZ</v>
          </cell>
        </row>
        <row r="617">
          <cell r="A617" t="str">
            <v>10060310690010</v>
          </cell>
          <cell r="B617" t="str">
            <v>CARLOS ADALBERTO CARRILLO</v>
          </cell>
        </row>
        <row r="618">
          <cell r="A618" t="str">
            <v>09040412560016</v>
          </cell>
          <cell r="B618" t="str">
            <v>NOE ALBERTO GUILLEN</v>
          </cell>
        </row>
        <row r="619">
          <cell r="A619" t="str">
            <v>06141503560018</v>
          </cell>
          <cell r="B619" t="str">
            <v xml:space="preserve">INDUSTRIAS TOPAZ, S.A </v>
          </cell>
        </row>
        <row r="620">
          <cell r="A620" t="str">
            <v>06142806830013</v>
          </cell>
          <cell r="B620" t="str">
            <v>HASGAL, S.A DE C.V.</v>
          </cell>
        </row>
        <row r="621">
          <cell r="A621" t="str">
            <v>12180111791019</v>
          </cell>
          <cell r="B621" t="str">
            <v>CARLOS ROBERTO JAIME TREJO</v>
          </cell>
        </row>
        <row r="622">
          <cell r="A622" t="str">
            <v>06141009971020</v>
          </cell>
          <cell r="B622" t="str">
            <v>MARISOL, S.A DE C.V.</v>
          </cell>
        </row>
        <row r="623">
          <cell r="A623" t="str">
            <v>06162008530014</v>
          </cell>
          <cell r="B623" t="str">
            <v>MARIO VASQUEZ ESCOBAR</v>
          </cell>
        </row>
        <row r="624">
          <cell r="A624" t="str">
            <v>04161407861017</v>
          </cell>
          <cell r="B624" t="str">
            <v>RIDER MISAEL LANDAVERDE TEJADA</v>
          </cell>
        </row>
        <row r="625">
          <cell r="A625" t="str">
            <v>11230406791057</v>
          </cell>
          <cell r="B625" t="str">
            <v>MARCOS ISIDRO GONZALEZ MELENDEZ</v>
          </cell>
        </row>
        <row r="626">
          <cell r="A626" t="str">
            <v>10130308711020</v>
          </cell>
          <cell r="B626" t="str">
            <v>GERBER BALMORE HENRIQUEZ</v>
          </cell>
        </row>
        <row r="627">
          <cell r="A627" t="str">
            <v>10061912741017</v>
          </cell>
          <cell r="B627" t="str">
            <v>ERIS MAURICIO CERRITOS UMAÑA</v>
          </cell>
        </row>
        <row r="628">
          <cell r="A628" t="str">
            <v>06171409650019</v>
          </cell>
          <cell r="B628" t="str">
            <v>JOSE WILFREDO HERNANDEZ ALBERTO</v>
          </cell>
        </row>
        <row r="629">
          <cell r="A629" t="str">
            <v>06172310831015</v>
          </cell>
          <cell r="B629" t="str">
            <v>HECTOR ALEXANDER SANCHEZ VASQUEZ</v>
          </cell>
        </row>
        <row r="630">
          <cell r="A630" t="str">
            <v>06141606051039</v>
          </cell>
          <cell r="B630" t="str">
            <v>COMERCIALIZADORA DE PRODUCTOS DIVERSOS</v>
          </cell>
        </row>
        <row r="631">
          <cell r="A631" t="str">
            <v>03082012771026</v>
          </cell>
          <cell r="B631" t="str">
            <v>ADAN ESAU HERNANDEZ AGUILAR</v>
          </cell>
        </row>
        <row r="632">
          <cell r="A632" t="str">
            <v>06172101031010</v>
          </cell>
          <cell r="B632" t="str">
            <v>EQUIPOS DE ALQUILER S.A DE C.V.</v>
          </cell>
        </row>
        <row r="633">
          <cell r="A633" t="str">
            <v>04262906621010</v>
          </cell>
          <cell r="B633" t="str">
            <v>FRANCISCO TOBAR MIRANDA</v>
          </cell>
        </row>
        <row r="634">
          <cell r="A634" t="str">
            <v>94832601101010</v>
          </cell>
          <cell r="B634" t="str">
            <v>ELECTROPUERTAS S.A DE C.V.</v>
          </cell>
        </row>
        <row r="635">
          <cell r="A635" t="str">
            <v>06141510971013</v>
          </cell>
          <cell r="B635" t="str">
            <v>COMSI DEL EL SALVADOR S.A DE C.V.</v>
          </cell>
        </row>
        <row r="636">
          <cell r="A636" t="str">
            <v>06142201101086</v>
          </cell>
          <cell r="B636" t="str">
            <v>GEMELAS IMPORT, S.A DE C.V.</v>
          </cell>
        </row>
        <row r="637">
          <cell r="A637" t="str">
            <v>06140507161047</v>
          </cell>
          <cell r="B637" t="str">
            <v>DISTRIBUIDORA DE ALIMENTOS BASICOS S.A DE C.V.</v>
          </cell>
        </row>
        <row r="638">
          <cell r="A638" t="str">
            <v>06140210151050</v>
          </cell>
          <cell r="B638" t="str">
            <v>JNT INVERSIONES, S.A DE C.V.</v>
          </cell>
        </row>
        <row r="639">
          <cell r="A639" t="str">
            <v>06141211841120</v>
          </cell>
          <cell r="B639" t="str">
            <v>KARLA TATIANA HUEZO CODOVA</v>
          </cell>
        </row>
        <row r="640">
          <cell r="A640" t="str">
            <v>06142612801135</v>
          </cell>
          <cell r="B640" t="str">
            <v>DANIEL ERNESTO FERNANDEZ DE LA CRUZ</v>
          </cell>
        </row>
        <row r="641">
          <cell r="A641" t="str">
            <v>13190802641020</v>
          </cell>
          <cell r="B641" t="str">
            <v>ROSIBEL RIVERA DE IGLESIAS</v>
          </cell>
        </row>
        <row r="642">
          <cell r="A642" t="str">
            <v>06141310221036</v>
          </cell>
          <cell r="B642" t="str">
            <v>INVERSIONES EL ELYON S.A DE C.V.</v>
          </cell>
        </row>
        <row r="643">
          <cell r="A643" t="str">
            <v>06142308191088</v>
          </cell>
          <cell r="B643" t="str">
            <v>COMINTERSAL S.A DE C.V.</v>
          </cell>
        </row>
        <row r="644">
          <cell r="A644" t="str">
            <v>06030301931016</v>
          </cell>
          <cell r="B644" t="str">
            <v>DAVID JOSE DIAZ ESCOBAR</v>
          </cell>
        </row>
        <row r="645">
          <cell r="A645" t="str">
            <v>12172906071011</v>
          </cell>
          <cell r="B645" t="str">
            <v>CORPORACION DE INVERSIONES TURISTICAS</v>
          </cell>
        </row>
        <row r="646">
          <cell r="A646" t="str">
            <v>06142503091039</v>
          </cell>
          <cell r="B646" t="str">
            <v>DISTRIBUIDORA DE BALEROS Y TORNILLOS S.A DE C.V.</v>
          </cell>
        </row>
        <row r="647">
          <cell r="A647" t="str">
            <v>06161808951024</v>
          </cell>
          <cell r="B647" t="str">
            <v>KERI ADALBERTO SANCHEZ PERALTA</v>
          </cell>
        </row>
        <row r="648">
          <cell r="A648" t="str">
            <v>07151402711012</v>
          </cell>
          <cell r="B648" t="str">
            <v>SERBELIO DE JESUS VENTURA LANDAVERDE</v>
          </cell>
        </row>
        <row r="649">
          <cell r="A649" t="str">
            <v>06142002061024</v>
          </cell>
          <cell r="B649" t="str">
            <v>INVERSIONES ARROYO, S.A DE C.V.</v>
          </cell>
        </row>
        <row r="650">
          <cell r="A650" t="str">
            <v>06140912991022</v>
          </cell>
          <cell r="B650" t="str">
            <v>INDUSTRIAS MIGUEL ANGEL, S.A DE C.V.</v>
          </cell>
        </row>
        <row r="651">
          <cell r="A651" t="str">
            <v>05032812680014</v>
          </cell>
          <cell r="B651" t="str">
            <v>OSCAR CHAVEZ JOACHIN</v>
          </cell>
        </row>
        <row r="652">
          <cell r="A652" t="str">
            <v>06140906921055</v>
          </cell>
          <cell r="B652" t="str">
            <v>INDELPIN, S.A DE C.V.</v>
          </cell>
        </row>
        <row r="653">
          <cell r="A653" t="str">
            <v>06142001001630</v>
          </cell>
          <cell r="B653" t="str">
            <v>DAVID OMAR REYES MARTINEZ</v>
          </cell>
        </row>
        <row r="654">
          <cell r="A654" t="str">
            <v>06141002211020</v>
          </cell>
          <cell r="B654" t="str">
            <v>SH SISTEMAS HIDRAULICOS S.A DE C.V.</v>
          </cell>
        </row>
        <row r="655">
          <cell r="A655" t="str">
            <v>06142206701014</v>
          </cell>
          <cell r="B655" t="str">
            <v>CESAR AUGUSTO RAMIREZ GRANDE</v>
          </cell>
        </row>
        <row r="656">
          <cell r="A656" t="str">
            <v>06140702901055</v>
          </cell>
          <cell r="B656" t="str">
            <v>JOSE RENE PORTILLO AYALA</v>
          </cell>
        </row>
        <row r="657">
          <cell r="A657" t="str">
            <v>06142811081044</v>
          </cell>
          <cell r="B657" t="str">
            <v>ASSA COMPAÑÍA DE SEGUROS</v>
          </cell>
        </row>
        <row r="658">
          <cell r="A658" t="str">
            <v>05111012891037</v>
          </cell>
          <cell r="B658" t="str">
            <v>ALIRIO ERNESTO SARAVIA LOPEZ</v>
          </cell>
        </row>
        <row r="659">
          <cell r="A659" t="str">
            <v>06143112510011</v>
          </cell>
          <cell r="B659" t="str">
            <v>DISTRIBUIDORA DE AUTOMOVILES S.A DE C.V.</v>
          </cell>
        </row>
        <row r="660">
          <cell r="A660" t="str">
            <v>05152102771012</v>
          </cell>
          <cell r="B660" t="str">
            <v>PEDRO ANTONIO NAJARRO ALVARADO</v>
          </cell>
        </row>
        <row r="661">
          <cell r="A661" t="str">
            <v>06141302891030</v>
          </cell>
          <cell r="B661" t="str">
            <v>VIVEROS SANTAMARIA S.A DE C.V.</v>
          </cell>
        </row>
        <row r="662">
          <cell r="A662" t="str">
            <v>06142311791037</v>
          </cell>
          <cell r="B662" t="str">
            <v>JUDITH ILEANAFLAMENCO MONTERROSA</v>
          </cell>
        </row>
        <row r="663">
          <cell r="A663" t="str">
            <v>06140307171030</v>
          </cell>
          <cell r="B663" t="str">
            <v>GOOD DAY GREEN S.A DE C.V.</v>
          </cell>
        </row>
        <row r="664">
          <cell r="A664" t="str">
            <v>05012501101016</v>
          </cell>
          <cell r="B664" t="str">
            <v>AUTO EXPRESS EL SALVADOR S.A DE C.V.</v>
          </cell>
        </row>
        <row r="665">
          <cell r="A665" t="str">
            <v>05113010011016</v>
          </cell>
          <cell r="B665" t="str">
            <v>INDUSTRIAS GAMEZ S.A DE C.V.</v>
          </cell>
        </row>
        <row r="666">
          <cell r="A666" t="str">
            <v>06141211201163</v>
          </cell>
          <cell r="B666" t="str">
            <v>PANDA PRINT S.A DE C.V.</v>
          </cell>
        </row>
        <row r="667">
          <cell r="A667" t="str">
            <v>06142109851176</v>
          </cell>
          <cell r="B667" t="str">
            <v>NATHALI VANESSA HENRIQUEZ DE ASCENCIO</v>
          </cell>
        </row>
        <row r="668">
          <cell r="A668" t="str">
            <v>06141901211030</v>
          </cell>
          <cell r="B668" t="str">
            <v>PROGRAMACIONES AUTOMOTRICEZ, S.A DE C.V.</v>
          </cell>
        </row>
        <row r="669">
          <cell r="A669" t="str">
            <v>06142805131056</v>
          </cell>
          <cell r="B669" t="str">
            <v>SERVICONSTRUCCIONES S.A DE C.V.</v>
          </cell>
        </row>
        <row r="670">
          <cell r="A670" t="str">
            <v>06140609840024</v>
          </cell>
          <cell r="B670" t="str">
            <v>GEOCYCLE EL SALVADOR S.A DE C.V.</v>
          </cell>
        </row>
        <row r="671">
          <cell r="A671" t="str">
            <v>06140303091023</v>
          </cell>
          <cell r="B671" t="str">
            <v>ARSEGUI DE EL SALVADOR S.A DE C.V.</v>
          </cell>
        </row>
        <row r="672">
          <cell r="A672" t="str">
            <v>06141208161010</v>
          </cell>
          <cell r="B672" t="str">
            <v>ANGREY, S.A DE C.V.</v>
          </cell>
        </row>
        <row r="673">
          <cell r="A673" t="str">
            <v>06140602141037</v>
          </cell>
          <cell r="B673" t="str">
            <v>INVERSIONES MAREM S.A DE C.V.</v>
          </cell>
        </row>
        <row r="674">
          <cell r="A674" t="str">
            <v>06140602061033</v>
          </cell>
          <cell r="B674" t="str">
            <v>ELECTROFERRETERA S.A DE C.V.</v>
          </cell>
        </row>
        <row r="675">
          <cell r="A675" t="str">
            <v>06143001031110</v>
          </cell>
          <cell r="B675" t="str">
            <v>SERVICIO Y SUMINISTRO DE ALTA TECNOLOGIA</v>
          </cell>
        </row>
        <row r="676">
          <cell r="A676" t="str">
            <v>06142310921077</v>
          </cell>
          <cell r="B676" t="str">
            <v>CREATIVA S.A DE C.V.</v>
          </cell>
        </row>
        <row r="677">
          <cell r="A677" t="str">
            <v>05011303091017</v>
          </cell>
          <cell r="B677" t="str">
            <v>IMPULSO S.A DE C.V.</v>
          </cell>
        </row>
        <row r="678">
          <cell r="A678" t="str">
            <v>06142308031013</v>
          </cell>
          <cell r="B678" t="str">
            <v>RETAIL SPORTS S.A DE C.V.</v>
          </cell>
        </row>
        <row r="679">
          <cell r="A679" t="str">
            <v>94261403711019</v>
          </cell>
          <cell r="B679" t="str">
            <v>ZHONGJIE WANG</v>
          </cell>
        </row>
        <row r="680">
          <cell r="A680" t="str">
            <v>06142808031320</v>
          </cell>
          <cell r="B680" t="str">
            <v>RAFAEL ARMANDO MARTINEZ PEREZ</v>
          </cell>
        </row>
        <row r="681">
          <cell r="A681" t="str">
            <v>06141603001049</v>
          </cell>
          <cell r="B681" t="str">
            <v>CHECK POINT S.A DE C.V.</v>
          </cell>
        </row>
        <row r="682">
          <cell r="A682" t="str">
            <v>06141808121063</v>
          </cell>
          <cell r="B682" t="str">
            <v>DIREG S.A DE C.V.</v>
          </cell>
        </row>
        <row r="683">
          <cell r="A683" t="str">
            <v>12171409171014</v>
          </cell>
          <cell r="B683" t="str">
            <v>RELIANCE GROUP S.A DE C.V.</v>
          </cell>
        </row>
        <row r="684">
          <cell r="A684" t="str">
            <v>14160706701028</v>
          </cell>
          <cell r="B684" t="str">
            <v>ALFREDO ANTONIO NUÑEZ ESCOBAR</v>
          </cell>
        </row>
        <row r="685">
          <cell r="A685" t="str">
            <v>09091707901010</v>
          </cell>
          <cell r="B685" t="str">
            <v>JOSE RAMIRO HERNANDEZ HERNANDEZ</v>
          </cell>
        </row>
        <row r="686">
          <cell r="A686" t="str">
            <v>11230705811030</v>
          </cell>
          <cell r="B686" t="str">
            <v>DENISE CAROLINA MELGAR</v>
          </cell>
        </row>
        <row r="687">
          <cell r="A687" t="str">
            <v>06141802881201</v>
          </cell>
          <cell r="B687" t="str">
            <v>JUAN CARLOS MEJIA DIAZ</v>
          </cell>
        </row>
        <row r="688">
          <cell r="A688" t="str">
            <v>04120805651016</v>
          </cell>
          <cell r="B688" t="str">
            <v>CARLOS AQUILINO MURCIA RIVERA</v>
          </cell>
        </row>
        <row r="689">
          <cell r="A689" t="str">
            <v>06140706211045</v>
          </cell>
          <cell r="B689" t="str">
            <v>LOS CUÑADOS INC, S.A DE C.V.</v>
          </cell>
        </row>
        <row r="690">
          <cell r="A690" t="str">
            <v>06141709940015</v>
          </cell>
          <cell r="B690" t="str">
            <v xml:space="preserve">BANCO DAVIVIENDA SALVADOREÑO, S.A </v>
          </cell>
        </row>
        <row r="691">
          <cell r="A691" t="str">
            <v>04161010711019</v>
          </cell>
          <cell r="B691" t="str">
            <v>HUGO REYNALDO TRUJILLO DIAZ</v>
          </cell>
        </row>
        <row r="692">
          <cell r="A692" t="str">
            <v>06140610211087</v>
          </cell>
          <cell r="B692" t="str">
            <v>INVERSIONES MAHANAIM S.A DE C.V.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  <cell r="C1" t="str">
            <v>DUI</v>
          </cell>
        </row>
        <row r="2">
          <cell r="A2" t="str">
            <v>02023112741019</v>
          </cell>
          <cell r="B2" t="str">
            <v>OLGA ELIZABETH RIVAS DE ORELLANA</v>
          </cell>
          <cell r="C2" t="str">
            <v>ACTUALICE</v>
          </cell>
        </row>
        <row r="3">
          <cell r="A3" t="str">
            <v>02040305560017</v>
          </cell>
          <cell r="B3" t="str">
            <v xml:space="preserve">RICARDO E.G SANTOS </v>
          </cell>
          <cell r="C3" t="str">
            <v>ACTUALICE</v>
          </cell>
        </row>
        <row r="4">
          <cell r="A4" t="str">
            <v>02071902091019</v>
          </cell>
          <cell r="B4" t="str">
            <v>EL INDIO S.A DE C.V</v>
          </cell>
          <cell r="C4" t="str">
            <v>ACTUALICE</v>
          </cell>
        </row>
        <row r="5">
          <cell r="A5" t="str">
            <v>02100108750017</v>
          </cell>
          <cell r="B5" t="str">
            <v xml:space="preserve">CARLOS EDUARDO MARTINEZ </v>
          </cell>
          <cell r="C5" t="str">
            <v>ACTUALICE</v>
          </cell>
        </row>
        <row r="6">
          <cell r="A6" t="str">
            <v>02101810771036</v>
          </cell>
          <cell r="B6" t="str">
            <v>JOSE OMAR CARPIO ALARCON</v>
          </cell>
          <cell r="C6" t="str">
            <v>ACTUALICE</v>
          </cell>
        </row>
        <row r="7">
          <cell r="A7" t="str">
            <v>02101911710016</v>
          </cell>
          <cell r="B7" t="str">
            <v>ALMACENES VIDRI, S.A DE C.V.</v>
          </cell>
          <cell r="C7" t="str">
            <v>ACTUALICE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  <cell r="C8" t="str">
            <v>ACTUALICE</v>
          </cell>
        </row>
        <row r="9">
          <cell r="A9" t="str">
            <v>02102701001014</v>
          </cell>
          <cell r="B9" t="str">
            <v>UNILLANTAS S.A DE C.V.</v>
          </cell>
          <cell r="C9" t="str">
            <v>ACTUALICE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  <cell r="C10" t="str">
            <v>ACTUALICE</v>
          </cell>
        </row>
        <row r="11">
          <cell r="A11" t="str">
            <v>02133003651018</v>
          </cell>
          <cell r="B11" t="str">
            <v>JOSE ADAN MAGAÑA</v>
          </cell>
          <cell r="C11" t="str">
            <v>ACTUALICE</v>
          </cell>
        </row>
        <row r="12">
          <cell r="A12" t="str">
            <v>03020203061023</v>
          </cell>
          <cell r="B12" t="str">
            <v xml:space="preserve">ELEKTROLAZER S.A DE C.V </v>
          </cell>
          <cell r="C12" t="str">
            <v>ACTUALICE</v>
          </cell>
        </row>
        <row r="13">
          <cell r="A13" t="str">
            <v>03062109801018</v>
          </cell>
          <cell r="B13" t="str">
            <v>DOUGLAS ORLANDO TEPATA TEPATA</v>
          </cell>
          <cell r="C13" t="str">
            <v>ACTUALICE</v>
          </cell>
        </row>
        <row r="14">
          <cell r="A14" t="str">
            <v>03150309971011</v>
          </cell>
          <cell r="B14" t="str">
            <v>SO S.A DE C.V.</v>
          </cell>
          <cell r="C14" t="str">
            <v>ACTUALICE</v>
          </cell>
        </row>
        <row r="15">
          <cell r="A15" t="str">
            <v>03151608560012</v>
          </cell>
          <cell r="B15" t="str">
            <v xml:space="preserve">JORGE ALBERTO LUNA </v>
          </cell>
          <cell r="C15" t="str">
            <v>ACTUALICE</v>
          </cell>
        </row>
        <row r="16">
          <cell r="A16" t="str">
            <v>04072309650015</v>
          </cell>
          <cell r="B16" t="str">
            <v>ULISES RODRIGUEZ SOSA</v>
          </cell>
          <cell r="C16" t="str">
            <v>ACTUALICE</v>
          </cell>
        </row>
        <row r="17">
          <cell r="A17" t="str">
            <v>04161506530021</v>
          </cell>
          <cell r="B17" t="str">
            <v>NOELIA TEJADA DE REYES</v>
          </cell>
          <cell r="C17" t="str">
            <v>ACTUALICE</v>
          </cell>
        </row>
        <row r="18">
          <cell r="A18" t="str">
            <v>04312511630011</v>
          </cell>
          <cell r="B18" t="str">
            <v xml:space="preserve">MARIA LIDUVINA CARDOZA </v>
          </cell>
          <cell r="C18" t="str">
            <v>ACTUALICE</v>
          </cell>
        </row>
        <row r="19">
          <cell r="A19" t="str">
            <v>05030412821038</v>
          </cell>
          <cell r="B19" t="str">
            <v>JOSE GUILLERMO CRUZ PAREDES</v>
          </cell>
          <cell r="C19" t="str">
            <v>ACTUALICE</v>
          </cell>
        </row>
        <row r="20">
          <cell r="A20" t="str">
            <v>05032201151020</v>
          </cell>
          <cell r="B20" t="str">
            <v>ELECTRICOS OMEGA S.A DE C.V.</v>
          </cell>
          <cell r="C20" t="str">
            <v>ACTUALICE</v>
          </cell>
        </row>
        <row r="21">
          <cell r="A21" t="str">
            <v>05043110741013</v>
          </cell>
          <cell r="B21" t="str">
            <v>OSCAR HUMBERTO RIVAS INTERIANO</v>
          </cell>
          <cell r="C21" t="str">
            <v>ACTUALICE</v>
          </cell>
        </row>
        <row r="22">
          <cell r="A22" t="str">
            <v>05062912691016</v>
          </cell>
          <cell r="B22" t="str">
            <v xml:space="preserve">DAVID EVORA GUZMAN </v>
          </cell>
          <cell r="C22" t="str">
            <v>ACTUALICE</v>
          </cell>
        </row>
        <row r="23">
          <cell r="A23" t="str">
            <v>05081710540010</v>
          </cell>
          <cell r="B23" t="str">
            <v xml:space="preserve">MARCOS ANTONIO PORTILLO </v>
          </cell>
          <cell r="C23" t="str">
            <v>ACTUALICE</v>
          </cell>
        </row>
        <row r="24">
          <cell r="A24" t="str">
            <v>05090101650011</v>
          </cell>
          <cell r="B24" t="str">
            <v>ISRAEL ALVARADO</v>
          </cell>
          <cell r="C24" t="str">
            <v>ACTUALICE</v>
          </cell>
        </row>
        <row r="25">
          <cell r="A25" t="str">
            <v>05091510071011</v>
          </cell>
          <cell r="B25" t="str">
            <v>AGROFERRETERIA SAN RAFAEL</v>
          </cell>
          <cell r="C25" t="str">
            <v>ACTUALICE</v>
          </cell>
        </row>
        <row r="26">
          <cell r="A26" t="str">
            <v>05091606111014</v>
          </cell>
          <cell r="B26" t="str">
            <v>PULSEM DE C.V.</v>
          </cell>
          <cell r="C26" t="str">
            <v>ACTUALICE</v>
          </cell>
        </row>
        <row r="27">
          <cell r="A27" t="str">
            <v>05092604480012</v>
          </cell>
          <cell r="B27" t="str">
            <v>ROBERTO HERNANDEZ MENJIVAR</v>
          </cell>
          <cell r="C27" t="str">
            <v>ACTUALICE</v>
          </cell>
        </row>
        <row r="28">
          <cell r="A28" t="str">
            <v>05110610820011</v>
          </cell>
          <cell r="B28" t="str">
            <v>EL SURCO S.A DE C.V</v>
          </cell>
          <cell r="C28" t="str">
            <v>ACTUALICE</v>
          </cell>
        </row>
        <row r="29">
          <cell r="A29" t="str">
            <v>05111302771027</v>
          </cell>
          <cell r="B29" t="str">
            <v>JOSE RIGOBERTO CORDOBA BARRERA</v>
          </cell>
          <cell r="C29" t="str">
            <v>ACTUALICE</v>
          </cell>
        </row>
        <row r="30">
          <cell r="A30" t="str">
            <v>05111703630014</v>
          </cell>
          <cell r="B30" t="str">
            <v>JOSE RICARDO ANTONIO MOLINA</v>
          </cell>
          <cell r="C30" t="str">
            <v>ACTUALICE</v>
          </cell>
        </row>
        <row r="31">
          <cell r="A31" t="str">
            <v>05112105901012</v>
          </cell>
          <cell r="B31" t="str">
            <v xml:space="preserve">SUMER S.A DE C.V </v>
          </cell>
          <cell r="C31" t="str">
            <v>ACTUALICE</v>
          </cell>
        </row>
        <row r="32">
          <cell r="A32" t="str">
            <v>05112411991017</v>
          </cell>
          <cell r="B32" t="str">
            <v>REPUESTOS NOE S.A DE C.V.</v>
          </cell>
          <cell r="C32" t="str">
            <v>ACTUALICE</v>
          </cell>
        </row>
        <row r="33">
          <cell r="A33" t="str">
            <v>05120305630027</v>
          </cell>
          <cell r="B33" t="str">
            <v>TONY ALBERTO PEREZ</v>
          </cell>
          <cell r="C33" t="str">
            <v>ACTUALICE</v>
          </cell>
        </row>
        <row r="34">
          <cell r="A34" t="str">
            <v>06023010921017</v>
          </cell>
          <cell r="B34" t="str">
            <v>TALLERES SOLDATOR S.A DE C.V.</v>
          </cell>
          <cell r="C34" t="str">
            <v>ACTUALICE</v>
          </cell>
        </row>
        <row r="35">
          <cell r="A35" t="str">
            <v>06140101840022</v>
          </cell>
          <cell r="B35" t="str">
            <v>INDUPAL S.A DE C.V</v>
          </cell>
          <cell r="C35" t="str">
            <v>ACTUALICE</v>
          </cell>
        </row>
        <row r="36">
          <cell r="A36" t="str">
            <v>06140102001050</v>
          </cell>
          <cell r="B36" t="str">
            <v>COMPRES, S.A DE C.V.</v>
          </cell>
          <cell r="C36" t="str">
            <v>ACTUALICE</v>
          </cell>
        </row>
        <row r="37">
          <cell r="A37" t="str">
            <v>06140104620021</v>
          </cell>
          <cell r="B37" t="str">
            <v xml:space="preserve">TALLER DIDEA S.A DE C.V </v>
          </cell>
          <cell r="C37" t="str">
            <v>ACTUALICE</v>
          </cell>
        </row>
        <row r="38">
          <cell r="A38" t="str">
            <v>06140108580017</v>
          </cell>
          <cell r="B38" t="str">
            <v>FREUND S.A DE C.V.</v>
          </cell>
          <cell r="C38" t="str">
            <v>ACTUALICE</v>
          </cell>
        </row>
        <row r="39">
          <cell r="A39" t="str">
            <v>06140109770045</v>
          </cell>
          <cell r="B39" t="str">
            <v>AGDO, S.A</v>
          </cell>
          <cell r="C39" t="str">
            <v>ACTUALICE</v>
          </cell>
        </row>
        <row r="40">
          <cell r="A40" t="str">
            <v>06140205031020</v>
          </cell>
          <cell r="B40" t="str">
            <v>TESSA S.A DE C.V.</v>
          </cell>
          <cell r="C40" t="str">
            <v>ACTUALICE</v>
          </cell>
        </row>
        <row r="41">
          <cell r="A41" t="str">
            <v>06140207081033</v>
          </cell>
          <cell r="B41" t="str">
            <v>POWER SUPPLY S.A DE C.V</v>
          </cell>
          <cell r="C41" t="str">
            <v>ACTUALICE</v>
          </cell>
        </row>
        <row r="42">
          <cell r="A42" t="str">
            <v>06140209111053</v>
          </cell>
          <cell r="B42" t="str">
            <v>Vip Marketing, S.A de C.V.</v>
          </cell>
          <cell r="C42" t="str">
            <v>ACTUALICE</v>
          </cell>
        </row>
        <row r="43">
          <cell r="A43" t="str">
            <v>06140212971020</v>
          </cell>
          <cell r="B43" t="str">
            <v>MANEJO INTEGRAL DE DESECHOS SOLIDOS SEM DE C.V.</v>
          </cell>
          <cell r="C43" t="str">
            <v>ACTUALICE</v>
          </cell>
        </row>
        <row r="44">
          <cell r="A44" t="str">
            <v>06140302870017</v>
          </cell>
          <cell r="B44" t="str">
            <v>ACEROS Y SALES SALVADOREÑOS S.A DE C.V.</v>
          </cell>
          <cell r="C44" t="str">
            <v>ACTUALICE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  <cell r="C45" t="str">
            <v>ACTUALICE</v>
          </cell>
        </row>
        <row r="46">
          <cell r="A46" t="str">
            <v>06140311171036</v>
          </cell>
          <cell r="B46" t="str">
            <v>SOLARTECH CENTROAMERICA S.A DE C.V</v>
          </cell>
          <cell r="C46" t="str">
            <v>ACTUALICE</v>
          </cell>
        </row>
        <row r="47">
          <cell r="A47" t="str">
            <v>06140311991017</v>
          </cell>
          <cell r="B47" t="str">
            <v>AGROQUIMICA INTERNACIONAL S.A DE C.V</v>
          </cell>
          <cell r="C47" t="str">
            <v>ACTUALICE</v>
          </cell>
        </row>
        <row r="48">
          <cell r="A48" t="str">
            <v>06140402001010</v>
          </cell>
          <cell r="B48" t="str">
            <v xml:space="preserve">STAR MAIL S.A DE C.V </v>
          </cell>
          <cell r="C48" t="str">
            <v>ACTUALICE</v>
          </cell>
        </row>
        <row r="49">
          <cell r="A49" t="str">
            <v>06140409670019</v>
          </cell>
          <cell r="B49" t="str">
            <v>STEINER S.A DE C.V</v>
          </cell>
          <cell r="C49" t="str">
            <v>ACTUALICE</v>
          </cell>
        </row>
        <row r="50">
          <cell r="A50" t="str">
            <v>06140410011032</v>
          </cell>
          <cell r="B50" t="str">
            <v>ACERO NOPA STEEL S.A DE C.V.</v>
          </cell>
          <cell r="C50" t="str">
            <v>ACTUALICE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  <cell r="C51" t="str">
            <v>ACTUALICE</v>
          </cell>
        </row>
        <row r="52">
          <cell r="A52" t="str">
            <v>06140602031037</v>
          </cell>
          <cell r="B52" t="str">
            <v>FONDO DE ACTIVIDADES ESPECIALES</v>
          </cell>
          <cell r="C52" t="str">
            <v>ACTUALICE</v>
          </cell>
        </row>
        <row r="53">
          <cell r="A53" t="str">
            <v>06140607161028</v>
          </cell>
          <cell r="B53" t="str">
            <v>PROVEEDORA DE RODAMIENTOS S.A DE C.V.</v>
          </cell>
          <cell r="C53" t="str">
            <v>ACTUALICE</v>
          </cell>
        </row>
        <row r="54">
          <cell r="A54" t="str">
            <v>06140611750055</v>
          </cell>
          <cell r="B54" t="str">
            <v>TECNICA UNIVERSAL SALVADOREÑA S.A DE C.V</v>
          </cell>
          <cell r="C54" t="str">
            <v>ACTUALICE</v>
          </cell>
        </row>
        <row r="55">
          <cell r="A55" t="str">
            <v>06140705651014</v>
          </cell>
          <cell r="B55" t="str">
            <v xml:space="preserve">FELIX RAMIREZ ABREGO </v>
          </cell>
          <cell r="C55" t="str">
            <v>ACTUALICE</v>
          </cell>
        </row>
        <row r="56">
          <cell r="A56" t="str">
            <v>06140705901331</v>
          </cell>
          <cell r="B56" t="str">
            <v>WILLIAM JOSE GUEVARA</v>
          </cell>
          <cell r="C56" t="str">
            <v>ACTUALICE</v>
          </cell>
        </row>
        <row r="57">
          <cell r="A57" t="str">
            <v>06140706891011</v>
          </cell>
          <cell r="B57" t="str">
            <v>PROYECTOS DE METAL MECANICA S.A DE C.V.</v>
          </cell>
          <cell r="C57" t="str">
            <v>ACTUALICE</v>
          </cell>
        </row>
        <row r="58">
          <cell r="A58" t="str">
            <v>06140707061020</v>
          </cell>
          <cell r="B58" t="str">
            <v>CALDEGA S.A DE C.V.</v>
          </cell>
          <cell r="C58" t="str">
            <v>ACTUALICE</v>
          </cell>
        </row>
        <row r="59">
          <cell r="A59" t="str">
            <v>06140711071030</v>
          </cell>
          <cell r="B59" t="str">
            <v xml:space="preserve">OD EL SALVADOR LIMITADA DE C.V </v>
          </cell>
          <cell r="C59" t="str">
            <v>ACTUALICE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  <cell r="C60" t="str">
            <v>ACTUALICE</v>
          </cell>
        </row>
        <row r="61">
          <cell r="A61" t="str">
            <v>06140804161013</v>
          </cell>
          <cell r="B61" t="str">
            <v>GRUPO ROMEN S.A DE C.V.</v>
          </cell>
          <cell r="C61" t="str">
            <v>ACTUALICE</v>
          </cell>
        </row>
        <row r="62">
          <cell r="A62" t="str">
            <v>06140806720015</v>
          </cell>
          <cell r="B62" t="str">
            <v xml:space="preserve">BANCO CUSCATLAN S.A </v>
          </cell>
          <cell r="C62" t="str">
            <v>ACTUALICE</v>
          </cell>
        </row>
        <row r="63">
          <cell r="A63" t="str">
            <v>06140807141021</v>
          </cell>
          <cell r="B63" t="str">
            <v xml:space="preserve">SEGURIDAD E INVERSIONES S.A DE C.V </v>
          </cell>
          <cell r="C63" t="str">
            <v>ACTUALICE</v>
          </cell>
        </row>
        <row r="64">
          <cell r="A64" t="str">
            <v>06140807770026</v>
          </cell>
          <cell r="B64" t="str">
            <v>MAPRIMA S.A DE C.V.</v>
          </cell>
          <cell r="C64" t="str">
            <v>ACTUALICE</v>
          </cell>
        </row>
        <row r="65">
          <cell r="A65" t="str">
            <v>06140902091023</v>
          </cell>
          <cell r="B65" t="str">
            <v xml:space="preserve">DISTRIBUIDORA B &amp; P S.A DE C.V </v>
          </cell>
          <cell r="C65" t="str">
            <v>ACTUALICE</v>
          </cell>
        </row>
        <row r="66">
          <cell r="A66" t="str">
            <v>06140911041039</v>
          </cell>
          <cell r="B66" t="str">
            <v>IMPORTADORA DEL RIO S.A DE C.V</v>
          </cell>
          <cell r="C66" t="str">
            <v>ACTUALICE</v>
          </cell>
        </row>
        <row r="67">
          <cell r="A67" t="str">
            <v>06141007011010</v>
          </cell>
          <cell r="B67" t="str">
            <v xml:space="preserve">CHIA HO HSING S.A DE C.V </v>
          </cell>
          <cell r="C67" t="str">
            <v>ACTUALICE</v>
          </cell>
        </row>
        <row r="68">
          <cell r="A68" t="str">
            <v>06141008901028</v>
          </cell>
          <cell r="B68" t="str">
            <v>TRANPORTES PESADOS S.A DE C.V.</v>
          </cell>
          <cell r="C68" t="str">
            <v>ACTUALICE</v>
          </cell>
        </row>
        <row r="69">
          <cell r="A69" t="str">
            <v>06141106660010</v>
          </cell>
          <cell r="B69" t="str">
            <v>HENRIQUEZ S.A DE C.V.</v>
          </cell>
          <cell r="C69" t="str">
            <v>ACTUALICE</v>
          </cell>
        </row>
        <row r="70">
          <cell r="A70" t="str">
            <v>06141107870011</v>
          </cell>
          <cell r="B70" t="str">
            <v>COVI S.A DE C.V.</v>
          </cell>
          <cell r="C70" t="str">
            <v>ACTUALICE</v>
          </cell>
        </row>
        <row r="71">
          <cell r="A71" t="str">
            <v>06141108001032</v>
          </cell>
          <cell r="B71" t="str">
            <v>UNION COMERCIAL S.A DE C.V.</v>
          </cell>
          <cell r="C71" t="str">
            <v>ACTUALICE</v>
          </cell>
        </row>
        <row r="72">
          <cell r="A72" t="str">
            <v>06141211810023</v>
          </cell>
          <cell r="B72" t="str">
            <v>GRUPO SOLID S.A DE C.V</v>
          </cell>
          <cell r="C72" t="str">
            <v>ACTUALICE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  <cell r="C73" t="str">
            <v>ACTUALICE</v>
          </cell>
        </row>
        <row r="74">
          <cell r="A74" t="str">
            <v>06141306680052</v>
          </cell>
          <cell r="B74" t="str">
            <v>ALEXANDER ANTONIO CORNEJO</v>
          </cell>
          <cell r="C74" t="str">
            <v>ACTUALICE</v>
          </cell>
        </row>
        <row r="75">
          <cell r="A75" t="str">
            <v>06141307760018</v>
          </cell>
          <cell r="B75" t="str">
            <v>REPRESENTACIONES DIVERSAS S.A DE C.V.</v>
          </cell>
          <cell r="C75" t="str">
            <v>ACTUALICE</v>
          </cell>
        </row>
        <row r="76">
          <cell r="A76" t="str">
            <v>06141311131065</v>
          </cell>
          <cell r="B76" t="str">
            <v>INVERSIONES ASIATICAS S.A DE C.V</v>
          </cell>
          <cell r="C76" t="str">
            <v>ACTUALICE</v>
          </cell>
        </row>
        <row r="77">
          <cell r="A77" t="str">
            <v>06141312850038</v>
          </cell>
          <cell r="B77" t="str">
            <v>IMPRESSA S.A DE C.V.</v>
          </cell>
          <cell r="C77" t="str">
            <v>ACTUALICE</v>
          </cell>
        </row>
        <row r="78">
          <cell r="A78" t="str">
            <v>06141402051099</v>
          </cell>
          <cell r="B78" t="str">
            <v xml:space="preserve">JEA S.A DE C.V. </v>
          </cell>
          <cell r="C78" t="str">
            <v>ACTUALICE</v>
          </cell>
        </row>
        <row r="79">
          <cell r="A79" t="str">
            <v>06141402370078</v>
          </cell>
          <cell r="B79" t="str">
            <v>CEPA S.A DE C.V</v>
          </cell>
          <cell r="C79" t="str">
            <v>ACTUALICE</v>
          </cell>
        </row>
        <row r="80">
          <cell r="A80" t="str">
            <v>06141402560013</v>
          </cell>
          <cell r="B80" t="str">
            <v>FERRETERIA LA PALMA S.A DE C.V.</v>
          </cell>
          <cell r="C80" t="str">
            <v>ACTUALICE</v>
          </cell>
        </row>
        <row r="81">
          <cell r="A81" t="str">
            <v>06141403161033</v>
          </cell>
          <cell r="B81" t="str">
            <v>ECSA OPERADORA EL SALVADOR S.A DE C.V.</v>
          </cell>
          <cell r="C81" t="str">
            <v>ACTUALICE</v>
          </cell>
        </row>
        <row r="82">
          <cell r="A82" t="str">
            <v>06141404161045</v>
          </cell>
          <cell r="B82" t="str">
            <v>GRUPO FERRESAL Y JM CONSTRUCCIONES</v>
          </cell>
          <cell r="C82" t="str">
            <v>ACTUALICE</v>
          </cell>
        </row>
        <row r="83">
          <cell r="A83" t="str">
            <v>06141407001014</v>
          </cell>
          <cell r="B83" t="str">
            <v>INVERSIONES LEMUS S.A DE C.V.</v>
          </cell>
          <cell r="C83" t="str">
            <v>ACTUALICE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  <cell r="C84" t="str">
            <v>ACTUALICE</v>
          </cell>
        </row>
        <row r="85">
          <cell r="A85" t="str">
            <v>06141408711090</v>
          </cell>
          <cell r="B85" t="str">
            <v>BENJAMIN ALFREDO ABARCA</v>
          </cell>
          <cell r="C85" t="str">
            <v>ACTUALICE</v>
          </cell>
        </row>
        <row r="86">
          <cell r="A86" t="str">
            <v>06141409121050</v>
          </cell>
          <cell r="B86" t="str">
            <v>CAMPOS ESCOBAR S.A DE C.V.</v>
          </cell>
          <cell r="C86" t="str">
            <v>ACTUALICE</v>
          </cell>
        </row>
        <row r="87">
          <cell r="A87" t="str">
            <v>06141412921024</v>
          </cell>
          <cell r="B87" t="str">
            <v xml:space="preserve">INVERSIONES VIDA S.A DE C.V </v>
          </cell>
          <cell r="C87" t="str">
            <v>ACTUALICE</v>
          </cell>
        </row>
        <row r="88">
          <cell r="A88" t="str">
            <v>06141501850054</v>
          </cell>
          <cell r="B88" t="str">
            <v xml:space="preserve">GALVANIS S.A DE C.V </v>
          </cell>
          <cell r="C88" t="str">
            <v>ACTUALICE</v>
          </cell>
        </row>
        <row r="89">
          <cell r="A89" t="str">
            <v>06141509891057</v>
          </cell>
          <cell r="B89" t="str">
            <v xml:space="preserve">F.ROLANDO CANIZALES </v>
          </cell>
          <cell r="C89" t="str">
            <v>ACTUALICE</v>
          </cell>
        </row>
        <row r="90">
          <cell r="A90" t="str">
            <v>06141601800012</v>
          </cell>
          <cell r="B90" t="str">
            <v>LA CASA DEL SOLDADOR S.A DE C.V.</v>
          </cell>
          <cell r="C90" t="str">
            <v>ACTUALICE</v>
          </cell>
        </row>
        <row r="91">
          <cell r="A91" t="str">
            <v>06141606691119</v>
          </cell>
          <cell r="B91" t="str">
            <v>CARLOS ROBERTO HERNANDEZ</v>
          </cell>
          <cell r="C91" t="str">
            <v>ACTUALICE</v>
          </cell>
        </row>
        <row r="92">
          <cell r="A92" t="str">
            <v>06141608021030</v>
          </cell>
          <cell r="B92" t="str">
            <v>GRIFERIA Y CERRADURAS INTERNACIONALES S.A DE C.V</v>
          </cell>
          <cell r="C92" t="str">
            <v>ACTUALICE</v>
          </cell>
        </row>
        <row r="93">
          <cell r="A93" t="str">
            <v>06141608111039</v>
          </cell>
          <cell r="B93" t="str">
            <v>GRUPO SANTA SOFIA, S.A DE C.V.</v>
          </cell>
          <cell r="C93" t="str">
            <v>ACTUALICE</v>
          </cell>
        </row>
        <row r="94">
          <cell r="A94" t="str">
            <v>06141611951013</v>
          </cell>
          <cell r="B94" t="str">
            <v>DISTRIBUIDORA DE ELECTRICIDAD DELSUR</v>
          </cell>
          <cell r="C94" t="str">
            <v>ACTUALICE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  <cell r="C95" t="str">
            <v>ACTUALICE</v>
          </cell>
        </row>
        <row r="96">
          <cell r="A96" t="str">
            <v>06141702061037</v>
          </cell>
          <cell r="B96" t="str">
            <v>TORCO INDUSTRIAL S.A DE C.V.</v>
          </cell>
          <cell r="C96" t="str">
            <v>ACTUALICE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  <cell r="C97" t="str">
            <v>ACTUALICE</v>
          </cell>
        </row>
        <row r="98">
          <cell r="A98" t="str">
            <v>06141705790011</v>
          </cell>
          <cell r="B98" t="str">
            <v>INVERCALMA S.A DE C.V.</v>
          </cell>
          <cell r="C98" t="str">
            <v>ACTUALICE</v>
          </cell>
        </row>
        <row r="99">
          <cell r="A99" t="str">
            <v>06141807011060</v>
          </cell>
          <cell r="B99" t="str">
            <v>CORIASA S.A DE C.V.</v>
          </cell>
          <cell r="C99" t="str">
            <v>ACTUALICE</v>
          </cell>
        </row>
        <row r="100">
          <cell r="A100" t="str">
            <v>06141807051010</v>
          </cell>
          <cell r="B100" t="str">
            <v>FRIOAIRE S.A DE C.V.</v>
          </cell>
          <cell r="C100" t="str">
            <v>ACTUALICE</v>
          </cell>
        </row>
        <row r="101">
          <cell r="A101" t="str">
            <v>06141902730011</v>
          </cell>
          <cell r="B101" t="str">
            <v>PRODUCTOS AGROQUIMICOS DE CENTROAMERICA</v>
          </cell>
          <cell r="C101" t="str">
            <v>ACTUALICE</v>
          </cell>
        </row>
        <row r="102">
          <cell r="A102" t="str">
            <v>06142001101022</v>
          </cell>
          <cell r="B102" t="str">
            <v>DISTRIBUIDORA DE PROVEEDORES DE PETROLEOS</v>
          </cell>
          <cell r="C102" t="str">
            <v>ACTUALICE</v>
          </cell>
        </row>
        <row r="103">
          <cell r="A103" t="str">
            <v>06142006031022</v>
          </cell>
          <cell r="B103" t="str">
            <v>FERRUSAL S.A DE C.V.</v>
          </cell>
          <cell r="C103" t="str">
            <v>ACTUALICE</v>
          </cell>
        </row>
        <row r="104">
          <cell r="A104" t="str">
            <v>06142007911239</v>
          </cell>
          <cell r="B104" t="str">
            <v xml:space="preserve">ESTELA BEATRIZ ALAS </v>
          </cell>
          <cell r="C104" t="str">
            <v>ACTUALICE</v>
          </cell>
        </row>
        <row r="105">
          <cell r="A105" t="str">
            <v>06142009161075</v>
          </cell>
          <cell r="B105" t="str">
            <v>COMERCIAL E.C.A. S.A DE C.V.</v>
          </cell>
          <cell r="C105" t="str">
            <v>ACTUALICE</v>
          </cell>
        </row>
        <row r="106">
          <cell r="A106" t="str">
            <v>06142101111025</v>
          </cell>
          <cell r="B106" t="str">
            <v>RODAMIENTOS DE CENTROAMERICAS S.A DE C.V.</v>
          </cell>
          <cell r="C106" t="str">
            <v>ACTUALICE</v>
          </cell>
        </row>
        <row r="107">
          <cell r="A107" t="str">
            <v>06142201071012</v>
          </cell>
          <cell r="B107" t="str">
            <v>IMGRAL S.A DE C.V.</v>
          </cell>
          <cell r="C107" t="str">
            <v>ACTUALICE</v>
          </cell>
        </row>
        <row r="108">
          <cell r="A108" t="str">
            <v>06142202770023</v>
          </cell>
          <cell r="B108" t="str">
            <v>INFRA DE EL SALVADOR, S.A DE C.V.</v>
          </cell>
          <cell r="C108" t="str">
            <v>ACTUALICE</v>
          </cell>
        </row>
        <row r="109">
          <cell r="A109" t="str">
            <v>06142302770010</v>
          </cell>
          <cell r="B109" t="str">
            <v>ALPINA S.A DE C.V.</v>
          </cell>
          <cell r="C109" t="str">
            <v>ACTUALICE</v>
          </cell>
        </row>
        <row r="110">
          <cell r="A110" t="str">
            <v>06142303911015</v>
          </cell>
          <cell r="B110" t="str">
            <v>TELEMOVIL EL SALVADOR S.A DE C.V.</v>
          </cell>
          <cell r="C110" t="str">
            <v>ACTUALICE</v>
          </cell>
        </row>
        <row r="111">
          <cell r="A111" t="str">
            <v>06142403770051</v>
          </cell>
          <cell r="B111" t="str">
            <v>ANA GLADYS CORDOBA</v>
          </cell>
          <cell r="C111" t="str">
            <v>ACTUALICE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  <cell r="C112" t="str">
            <v>ACTUALICE</v>
          </cell>
        </row>
        <row r="113">
          <cell r="A113" t="str">
            <v>06142506670028</v>
          </cell>
          <cell r="B113" t="str">
            <v xml:space="preserve">CORINA MARGARITA MENDEZ DE SOSA </v>
          </cell>
          <cell r="C113" t="str">
            <v>ACTUALICE</v>
          </cell>
        </row>
        <row r="114">
          <cell r="A114" t="str">
            <v>06142603981015</v>
          </cell>
          <cell r="B114" t="str">
            <v>CEMEX EL SALVADOR, S.A DE C.V.</v>
          </cell>
          <cell r="C114" t="str">
            <v>ACTUALICE</v>
          </cell>
        </row>
        <row r="115">
          <cell r="A115" t="str">
            <v>06142604071063</v>
          </cell>
          <cell r="B115" t="str">
            <v>INVERSIONES RAMIREZ QUINTANILLA S.A DE C.V.</v>
          </cell>
          <cell r="C115" t="str">
            <v>ACTUALICE</v>
          </cell>
        </row>
        <row r="116">
          <cell r="A116" t="str">
            <v>06142609701090</v>
          </cell>
          <cell r="B116" t="str">
            <v xml:space="preserve">SAMUEL ARMANDO DUBON </v>
          </cell>
          <cell r="C116" t="str">
            <v>ACTUALICE</v>
          </cell>
        </row>
        <row r="117">
          <cell r="A117" t="str">
            <v>06142609941015</v>
          </cell>
          <cell r="B117" t="str">
            <v xml:space="preserve">COMDISANPABLO S.A DE C.V </v>
          </cell>
          <cell r="C117" t="str">
            <v>ACTUALICE</v>
          </cell>
        </row>
        <row r="118">
          <cell r="A118" t="str">
            <v>06142610201025</v>
          </cell>
          <cell r="B118" t="str">
            <v>RODAMIENTOS Y REPUESTOS PARA MOTOCICLETA</v>
          </cell>
          <cell r="C118" t="str">
            <v>ACTUALICE</v>
          </cell>
        </row>
        <row r="119">
          <cell r="A119" t="str">
            <v>06142610981012</v>
          </cell>
          <cell r="B119" t="str">
            <v>CTE TELECOM PERSONAL S.A DE C.V.</v>
          </cell>
          <cell r="C119" t="str">
            <v>ACTUALICE</v>
          </cell>
        </row>
        <row r="120">
          <cell r="A120" t="str">
            <v>06142709061020</v>
          </cell>
          <cell r="B120" t="str">
            <v>SOLUCIONES Y HERRAMIENTAS S.A DE C.V.</v>
          </cell>
          <cell r="C120" t="str">
            <v>ACTUALICE</v>
          </cell>
        </row>
        <row r="121">
          <cell r="A121" t="str">
            <v>06142710780023</v>
          </cell>
          <cell r="B121" t="str">
            <v>QUIMICA INDUSTRIAL S.A DE C.V.</v>
          </cell>
          <cell r="C121" t="str">
            <v>ACTUALICE</v>
          </cell>
        </row>
        <row r="122">
          <cell r="A122" t="str">
            <v>06142711870044</v>
          </cell>
          <cell r="B122" t="str">
            <v>PROMOTORA COMERCIAL, S.A DE C.V.</v>
          </cell>
          <cell r="C122" t="str">
            <v>ACTUALICE</v>
          </cell>
        </row>
        <row r="123">
          <cell r="A123" t="str">
            <v>06142803171026</v>
          </cell>
          <cell r="B123" t="str">
            <v xml:space="preserve">COPPER GROUP S.A DE C.V </v>
          </cell>
          <cell r="C123" t="str">
            <v>ACTUALICE</v>
          </cell>
        </row>
        <row r="124">
          <cell r="A124" t="str">
            <v>06142805011034</v>
          </cell>
          <cell r="B124" t="str">
            <v>REPUESTOS IZALCO S.A DE C.V.</v>
          </cell>
          <cell r="C124" t="str">
            <v>ACTUALICE</v>
          </cell>
        </row>
        <row r="125">
          <cell r="A125" t="str">
            <v>06142807810010</v>
          </cell>
          <cell r="B125" t="str">
            <v>TRANVA S.A DE C.V.</v>
          </cell>
          <cell r="C125" t="str">
            <v>ACTUALICE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  <cell r="C126" t="str">
            <v>ACTUALICE</v>
          </cell>
        </row>
        <row r="127">
          <cell r="A127" t="str">
            <v>06142809981046</v>
          </cell>
          <cell r="B127" t="str">
            <v>CORPORACION ACME  S.A DE C.V.</v>
          </cell>
          <cell r="C127" t="str">
            <v>ACTUALICE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  <cell r="C128" t="str">
            <v>ACTUALICE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  <cell r="C129" t="str">
            <v>ACTUALICE</v>
          </cell>
        </row>
        <row r="130">
          <cell r="A130" t="str">
            <v>06143006991022</v>
          </cell>
          <cell r="B130" t="str">
            <v>AMERICAN PETROLEUM DE EL SALVADOR S.A DE C.V.</v>
          </cell>
          <cell r="C130" t="str">
            <v>ACTUALICE</v>
          </cell>
        </row>
        <row r="131">
          <cell r="A131" t="str">
            <v>06143011931011</v>
          </cell>
          <cell r="B131" t="str">
            <v>DISTRIBUIDORA GRANADA S.A DE C.V</v>
          </cell>
          <cell r="C131" t="str">
            <v>ACTUALICE</v>
          </cell>
        </row>
        <row r="132">
          <cell r="A132" t="str">
            <v>06143012871071</v>
          </cell>
          <cell r="B132" t="str">
            <v>CORINA MARGARITA SOSA DE HERNANDEZ</v>
          </cell>
          <cell r="C132" t="str">
            <v>ACTUALICE</v>
          </cell>
        </row>
        <row r="133">
          <cell r="A133" t="str">
            <v>06143101750030</v>
          </cell>
          <cell r="B133" t="str">
            <v>PEDREDA PROTERSA, S.A DE C.V.</v>
          </cell>
          <cell r="C133" t="str">
            <v>ACTUALICE</v>
          </cell>
        </row>
        <row r="134">
          <cell r="A134" t="str">
            <v>06143108061020</v>
          </cell>
          <cell r="B134" t="str">
            <v>PROVEEDORES DE INSUMOS DIVERSOS S.A DE C.V.</v>
          </cell>
          <cell r="C134" t="str">
            <v>ACTUALICE</v>
          </cell>
        </row>
        <row r="135">
          <cell r="A135" t="str">
            <v>06161109771010</v>
          </cell>
          <cell r="B135" t="str">
            <v xml:space="preserve">CLAUDIA BEATRIZ PERALTA </v>
          </cell>
          <cell r="C135" t="str">
            <v>ACTUALICE</v>
          </cell>
        </row>
        <row r="136">
          <cell r="A136" t="str">
            <v>07021712941025</v>
          </cell>
          <cell r="B136" t="str">
            <v>EMELY BEATRIZ AGUILAR MARTINEZ</v>
          </cell>
          <cell r="C136" t="str">
            <v>ACTUALICE</v>
          </cell>
        </row>
        <row r="137">
          <cell r="A137" t="str">
            <v>08150103801010</v>
          </cell>
          <cell r="B137" t="str">
            <v>JOSE ROBERTO PINEDA HERNANDEZ</v>
          </cell>
          <cell r="C137" t="str">
            <v>ACTUALICE</v>
          </cell>
        </row>
        <row r="138">
          <cell r="A138" t="str">
            <v>08210805530029</v>
          </cell>
          <cell r="B138" t="str">
            <v>MIGUEL NICOMEDES ANTONIO ABARCA BARRERA</v>
          </cell>
          <cell r="C138" t="str">
            <v>ACTUALICE</v>
          </cell>
        </row>
        <row r="139">
          <cell r="A139" t="str">
            <v>08211906711010</v>
          </cell>
          <cell r="B139" t="str">
            <v>VILLALTA ALVARENGA MARCO ANTONIO</v>
          </cell>
          <cell r="C139" t="str">
            <v>ACTUALICE</v>
          </cell>
        </row>
        <row r="140">
          <cell r="A140" t="str">
            <v>08212209761021</v>
          </cell>
          <cell r="B140" t="str">
            <v>OSCAR MAURICIO MENJIVAR</v>
          </cell>
          <cell r="C140" t="str">
            <v>ACTUALICE</v>
          </cell>
        </row>
        <row r="141">
          <cell r="A141" t="str">
            <v>09030806550024</v>
          </cell>
          <cell r="B141" t="str">
            <v>EFRAIN MEDARDO PEÑA</v>
          </cell>
          <cell r="C141" t="str">
            <v>ACTUALICE</v>
          </cell>
        </row>
        <row r="142">
          <cell r="A142" t="str">
            <v>09042007670016</v>
          </cell>
          <cell r="B142" t="str">
            <v>JOSE ELIAS CASTELLANOS ARTIGA</v>
          </cell>
          <cell r="C142" t="str">
            <v>ACTUALICE</v>
          </cell>
        </row>
        <row r="143">
          <cell r="A143" t="str">
            <v>10100911580029</v>
          </cell>
          <cell r="B143" t="str">
            <v xml:space="preserve">HUGO OSSIRIS AYALA </v>
          </cell>
          <cell r="C143" t="str">
            <v>ACTUALICE</v>
          </cell>
        </row>
        <row r="144">
          <cell r="A144" t="str">
            <v>12171609921018</v>
          </cell>
          <cell r="B144" t="str">
            <v>DISTRIBUIDORA PAREDES VELA S.A DE C.V.</v>
          </cell>
          <cell r="C144" t="str">
            <v>ACTUALICE</v>
          </cell>
        </row>
        <row r="145">
          <cell r="A145" t="str">
            <v>12172509901024</v>
          </cell>
          <cell r="B145" t="str">
            <v>REPUESTOS Y SERVICIOS AUTOMOTRICES, S.A DE C.V.</v>
          </cell>
          <cell r="C145" t="str">
            <v>ACTUALICE</v>
          </cell>
        </row>
        <row r="146">
          <cell r="A146" t="str">
            <v>13153101741036</v>
          </cell>
          <cell r="B146" t="str">
            <v>WILFREDO ANTONIO ARGUETA RAMOS</v>
          </cell>
          <cell r="C146" t="str">
            <v>ACTUALICE</v>
          </cell>
        </row>
        <row r="147">
          <cell r="A147" t="str">
            <v>14052604531015</v>
          </cell>
          <cell r="B147" t="str">
            <v>MARCOS REYES PALACIOS</v>
          </cell>
          <cell r="C147" t="str">
            <v>ACTUALICE</v>
          </cell>
        </row>
        <row r="148">
          <cell r="A148" t="str">
            <v>14152702711018</v>
          </cell>
          <cell r="B148" t="str">
            <v>OSMAR ANTONIO PORTILLO</v>
          </cell>
          <cell r="C148" t="str">
            <v>ACTUALICE</v>
          </cell>
        </row>
        <row r="149">
          <cell r="A149" t="str">
            <v>14182903801011</v>
          </cell>
          <cell r="B149" t="str">
            <v>CARLOS ERNESTO GUTIERREZ BENITEZ</v>
          </cell>
          <cell r="C149" t="str">
            <v>ACTUALICE</v>
          </cell>
        </row>
        <row r="150">
          <cell r="A150" t="str">
            <v>14082309500010</v>
          </cell>
          <cell r="B150" t="str">
            <v>LUIS ANTONIO BENITEZ HIDALGO</v>
          </cell>
          <cell r="C150" t="str">
            <v>ACTUALICE</v>
          </cell>
        </row>
        <row r="151">
          <cell r="A151" t="str">
            <v>06122308121011</v>
          </cell>
          <cell r="B151" t="str">
            <v>AUTOCONTROL S.A DE C.V.</v>
          </cell>
          <cell r="C151" t="str">
            <v>ACTUALICE</v>
          </cell>
        </row>
        <row r="152">
          <cell r="A152" t="str">
            <v>06140611870024</v>
          </cell>
          <cell r="B152" t="str">
            <v>MONOLIT DE EL SALVADOR S.A DE C.V.</v>
          </cell>
          <cell r="C152" t="str">
            <v>ACTUALICE</v>
          </cell>
        </row>
        <row r="153">
          <cell r="A153" t="str">
            <v>06142809931049</v>
          </cell>
          <cell r="B153" t="str">
            <v>GENERAL DE VEHICULOS S.A DE C.V.</v>
          </cell>
          <cell r="C153" t="str">
            <v>ACTUALICE</v>
          </cell>
        </row>
        <row r="154">
          <cell r="A154" t="str">
            <v>06141612021044</v>
          </cell>
          <cell r="B154" t="str">
            <v>LUIGEMI S.A DE C.V.</v>
          </cell>
          <cell r="C154" t="str">
            <v>ACTUALICE</v>
          </cell>
        </row>
        <row r="155">
          <cell r="A155" t="str">
            <v>02101809761019</v>
          </cell>
          <cell r="B155" t="str">
            <v>ALEJANDRO FRANCISCO MONTOYA GIRON</v>
          </cell>
          <cell r="C155" t="str">
            <v>ACTUALICE</v>
          </cell>
        </row>
        <row r="156">
          <cell r="A156" t="str">
            <v>06140207670045</v>
          </cell>
          <cell r="B156" t="str">
            <v>MARIO ALBERTO MIRANDA FONSECA</v>
          </cell>
          <cell r="C156" t="str">
            <v>ACTUALICE</v>
          </cell>
        </row>
        <row r="157">
          <cell r="A157" t="str">
            <v>06142904630160</v>
          </cell>
          <cell r="B157" t="str">
            <v>ASETCA</v>
          </cell>
          <cell r="C157" t="str">
            <v>ACTUALICE</v>
          </cell>
        </row>
        <row r="158">
          <cell r="A158" t="str">
            <v>06141511720027</v>
          </cell>
          <cell r="B158" t="str">
            <v xml:space="preserve">SUPER REPUESTOS EL SALVADOR </v>
          </cell>
          <cell r="C158" t="str">
            <v>ACTUALICE</v>
          </cell>
        </row>
        <row r="159">
          <cell r="A159" t="str">
            <v>06141708001052</v>
          </cell>
          <cell r="B159" t="str">
            <v>SERTRACEN S.A DE C.V.</v>
          </cell>
          <cell r="C159" t="str">
            <v>ACTUALICE</v>
          </cell>
        </row>
        <row r="160">
          <cell r="A160" t="str">
            <v>06141205111012</v>
          </cell>
          <cell r="B160" t="str">
            <v>CORPORACION LEMUS S.A DE C.V.</v>
          </cell>
          <cell r="C160" t="str">
            <v>ACTUALICE</v>
          </cell>
        </row>
        <row r="161">
          <cell r="A161" t="str">
            <v>06140204810014</v>
          </cell>
          <cell r="B161" t="str">
            <v>MUNFRE S.A DE C.V.</v>
          </cell>
          <cell r="C161" t="str">
            <v>ACTUALICE</v>
          </cell>
        </row>
        <row r="162">
          <cell r="A162" t="str">
            <v>02102203191019</v>
          </cell>
          <cell r="B162" t="str">
            <v>REPUESTOS ALSAN S.A DE C.V.</v>
          </cell>
          <cell r="C162" t="str">
            <v>ACTUALICE</v>
          </cell>
        </row>
        <row r="163">
          <cell r="A163" t="str">
            <v>06140202111023</v>
          </cell>
          <cell r="B163" t="str">
            <v>REPUESTOS E IMPORTACIONES ACEITUNO</v>
          </cell>
          <cell r="C163" t="str">
            <v>ACTUALICE</v>
          </cell>
        </row>
        <row r="164">
          <cell r="A164" t="str">
            <v>06141502131049</v>
          </cell>
          <cell r="B164" t="str">
            <v>LLANTAS Y ACCESORIOS S.A DE C.V.</v>
          </cell>
          <cell r="C164" t="str">
            <v>ACTUALICE</v>
          </cell>
        </row>
        <row r="165">
          <cell r="A165" t="str">
            <v>06141707870010</v>
          </cell>
          <cell r="B165" t="str">
            <v>MYERS DE EL SALVADOR S.A DE C.V.</v>
          </cell>
          <cell r="C165" t="str">
            <v>ACTUALICE</v>
          </cell>
        </row>
        <row r="166">
          <cell r="A166" t="str">
            <v>06010811680011</v>
          </cell>
          <cell r="B166" t="str">
            <v>JOSE MARIA SALINAS DERAS</v>
          </cell>
          <cell r="C166" t="str">
            <v>ACTUALICE</v>
          </cell>
        </row>
        <row r="167">
          <cell r="A167" t="str">
            <v>06140103031026</v>
          </cell>
          <cell r="B167" t="str">
            <v>CLUTCH EXPRESS S.A DE C.V.</v>
          </cell>
          <cell r="C167" t="str">
            <v>ACTUALICE</v>
          </cell>
        </row>
        <row r="168">
          <cell r="A168" t="str">
            <v>06142204860027</v>
          </cell>
          <cell r="B168" t="str">
            <v>MAURICIO NAPOLEON S.A DE C.V.</v>
          </cell>
          <cell r="C168" t="str">
            <v>ACTUALICE</v>
          </cell>
        </row>
        <row r="169">
          <cell r="A169" t="str">
            <v>06141702660013</v>
          </cell>
          <cell r="B169" t="str">
            <v>ALSI S.A DE C.V.</v>
          </cell>
          <cell r="C169" t="str">
            <v>ACTUALICE</v>
          </cell>
        </row>
        <row r="170">
          <cell r="A170" t="str">
            <v>06141202620014</v>
          </cell>
          <cell r="B170" t="str">
            <v>SEGUROS E INVERSIONES S.A</v>
          </cell>
          <cell r="C170" t="str">
            <v>ACTUALICE</v>
          </cell>
        </row>
        <row r="171">
          <cell r="A171" t="str">
            <v>06142307091063</v>
          </cell>
          <cell r="B171" t="str">
            <v>CENTROAMERICA COMERCIAL S.A DE C.V.</v>
          </cell>
          <cell r="C171" t="str">
            <v>ACTUALICE</v>
          </cell>
        </row>
        <row r="172">
          <cell r="A172" t="str">
            <v>06142209111080</v>
          </cell>
          <cell r="B172" t="str">
            <v>REFILL S.A DE C.V.</v>
          </cell>
          <cell r="C172" t="str">
            <v>ACTUALICE</v>
          </cell>
        </row>
        <row r="173">
          <cell r="A173" t="str">
            <v>11220301630016</v>
          </cell>
          <cell r="B173" t="str">
            <v>DINA DEL CARMEN SARAVIA DE ARGUETA</v>
          </cell>
          <cell r="C173" t="str">
            <v>ACTUALICE</v>
          </cell>
        </row>
        <row r="174">
          <cell r="A174" t="str">
            <v>06140304941160</v>
          </cell>
          <cell r="B174" t="str">
            <v>DANIEL ALBETO RUBIO CARCAMO</v>
          </cell>
          <cell r="C174" t="str">
            <v>ACTUALICE</v>
          </cell>
        </row>
        <row r="175">
          <cell r="A175" t="str">
            <v>06141901191039</v>
          </cell>
          <cell r="B175" t="str">
            <v>BODEGA DE COLORES SANTO S.A DE C.V.</v>
          </cell>
          <cell r="C175" t="str">
            <v>ACTUALICE</v>
          </cell>
        </row>
        <row r="176">
          <cell r="A176" t="str">
            <v>06141909001034</v>
          </cell>
          <cell r="B176" t="str">
            <v>RAMIREZ VENTURA S.A DE C.V.</v>
          </cell>
          <cell r="C176" t="str">
            <v>ACTUALICE</v>
          </cell>
        </row>
        <row r="177">
          <cell r="A177" t="str">
            <v>05110205951057</v>
          </cell>
          <cell r="B177" t="str">
            <v>MELIZA ORTIZ PEDROZA</v>
          </cell>
          <cell r="C177" t="str">
            <v>ACTUALICE</v>
          </cell>
        </row>
        <row r="178">
          <cell r="A178" t="str">
            <v>10091907771010</v>
          </cell>
          <cell r="B178" t="str">
            <v>MIRIAN GAMEZ DE MENJIVAR</v>
          </cell>
          <cell r="C178" t="str">
            <v>ACTUALICE</v>
          </cell>
        </row>
        <row r="179">
          <cell r="A179" t="str">
            <v>05032807091015</v>
          </cell>
          <cell r="B179" t="str">
            <v>VARRELL S.A DE C.V.</v>
          </cell>
          <cell r="C179" t="str">
            <v>ACTUALICE</v>
          </cell>
        </row>
        <row r="180">
          <cell r="A180" t="str">
            <v>05021701781010</v>
          </cell>
          <cell r="B180" t="str">
            <v>RENE IVAN LOPEZ ALAS</v>
          </cell>
          <cell r="C180" t="str">
            <v>ACTUALICE</v>
          </cell>
        </row>
        <row r="181">
          <cell r="A181" t="str">
            <v>02102506011013</v>
          </cell>
          <cell r="B181" t="str">
            <v>SERVI REPUESTOS S.A DE C.V.</v>
          </cell>
          <cell r="C181" t="str">
            <v>ACTUALICE</v>
          </cell>
        </row>
        <row r="182">
          <cell r="A182" t="str">
            <v>06141709881013</v>
          </cell>
          <cell r="B182" t="str">
            <v>ABASTECEDORA INDUSTRIAL S.A DE C.V.</v>
          </cell>
          <cell r="C182" t="str">
            <v>ACTUALICE</v>
          </cell>
        </row>
        <row r="183">
          <cell r="A183" t="str">
            <v>96150710591021</v>
          </cell>
          <cell r="B183" t="str">
            <v>IVAN ANTONIO EUGARRIOS PEREZ</v>
          </cell>
          <cell r="C183" t="str">
            <v>ACTUALICE</v>
          </cell>
        </row>
        <row r="184">
          <cell r="A184" t="str">
            <v>06142212650014</v>
          </cell>
          <cell r="B184" t="str">
            <v>FASANI S.A DE C.V</v>
          </cell>
          <cell r="C184" t="str">
            <v>ACTUALICE</v>
          </cell>
        </row>
        <row r="185">
          <cell r="A185" t="str">
            <v>06143005051069</v>
          </cell>
          <cell r="B185" t="str">
            <v>PROAGROFE S.A DE C.V.</v>
          </cell>
          <cell r="C185" t="str">
            <v>ACTUALICE</v>
          </cell>
        </row>
        <row r="186">
          <cell r="A186" t="str">
            <v>06140101670050</v>
          </cell>
          <cell r="B186" t="str">
            <v>NELSON ANTONIO DOÑAN</v>
          </cell>
          <cell r="C186" t="str">
            <v>ACTUALICE</v>
          </cell>
        </row>
        <row r="187">
          <cell r="A187" t="str">
            <v>06142708101053</v>
          </cell>
          <cell r="B187" t="str">
            <v>GRUPO NSV S.A DE C.V.</v>
          </cell>
          <cell r="C187" t="str">
            <v>ACTUALICE</v>
          </cell>
        </row>
        <row r="188">
          <cell r="A188" t="str">
            <v>06142909951047</v>
          </cell>
          <cell r="B188" t="str">
            <v>FARLAB S.A DE C.V.</v>
          </cell>
          <cell r="C188" t="str">
            <v>ACTUALICE</v>
          </cell>
        </row>
        <row r="189">
          <cell r="A189" t="str">
            <v>10092504680019</v>
          </cell>
          <cell r="B189" t="str">
            <v>ALFREDO ANTONIO RODRIGUEZ DURAN</v>
          </cell>
          <cell r="C189" t="str">
            <v>ACTUALICE</v>
          </cell>
        </row>
        <row r="190">
          <cell r="A190" t="str">
            <v>06140510091041</v>
          </cell>
          <cell r="B190" t="str">
            <v>DISTRIBUIDORA MARANATHA S.A DE C.V.</v>
          </cell>
          <cell r="C190" t="str">
            <v>ACTUALICE</v>
          </cell>
        </row>
        <row r="191">
          <cell r="A191" t="str">
            <v>06142403071030</v>
          </cell>
          <cell r="B191" t="str">
            <v>VISOR S.A DE C.V.</v>
          </cell>
          <cell r="C191" t="str">
            <v>ACTUALICE</v>
          </cell>
        </row>
        <row r="192">
          <cell r="A192" t="str">
            <v>06140210081052</v>
          </cell>
          <cell r="B192" t="str">
            <v>FERRETERIA EPA S.A DE C.V.</v>
          </cell>
          <cell r="C192" t="str">
            <v>ACTUALICE</v>
          </cell>
        </row>
        <row r="193">
          <cell r="A193" t="str">
            <v>06142710761257</v>
          </cell>
          <cell r="B193" t="str">
            <v>SANDRA YANETH PEÑATE DE GUZMAN</v>
          </cell>
          <cell r="C193" t="str">
            <v>ACTUALICE</v>
          </cell>
        </row>
        <row r="194">
          <cell r="A194" t="str">
            <v>06141902091038</v>
          </cell>
          <cell r="B194" t="str">
            <v>PRODYLAB S.A DE C.V.</v>
          </cell>
          <cell r="C194" t="str">
            <v>ACTUALICE</v>
          </cell>
        </row>
        <row r="195">
          <cell r="A195" t="str">
            <v>14080506360015</v>
          </cell>
          <cell r="B195" t="str">
            <v>LUIS ALFREDO VENTURA ELVIR</v>
          </cell>
          <cell r="C195" t="str">
            <v>ACTUALICE</v>
          </cell>
        </row>
        <row r="196">
          <cell r="A196" t="str">
            <v>06143110181121</v>
          </cell>
          <cell r="B196" t="str">
            <v>COMPETROL S.A DE C.V.</v>
          </cell>
          <cell r="C196" t="str">
            <v>ACTUALICE</v>
          </cell>
        </row>
        <row r="197">
          <cell r="A197" t="str">
            <v>06143107620016</v>
          </cell>
          <cell r="B197" t="str">
            <v>REPUESTOS DIDEA S.A DE C.V.</v>
          </cell>
          <cell r="C197" t="str">
            <v>ACTUALICE</v>
          </cell>
        </row>
        <row r="198">
          <cell r="A198" t="str">
            <v>06191411771018</v>
          </cell>
          <cell r="B198" t="str">
            <v>WILLIAN ERNESTO BARRIENTOS</v>
          </cell>
          <cell r="C198" t="str">
            <v>ACTUALICE</v>
          </cell>
        </row>
        <row r="199">
          <cell r="A199" t="str">
            <v>06143008061057</v>
          </cell>
          <cell r="B199" t="str">
            <v>OCON S.A DE C.V.</v>
          </cell>
          <cell r="C199" t="str">
            <v>ACTUALICE</v>
          </cell>
        </row>
        <row r="200">
          <cell r="A200" t="str">
            <v>06141901001027</v>
          </cell>
          <cell r="B200" t="str">
            <v>SERVICIOS ESPECIALIZADOS S.A DE C.V.</v>
          </cell>
          <cell r="C200" t="str">
            <v>ACTUALICE</v>
          </cell>
        </row>
        <row r="201">
          <cell r="A201" t="str">
            <v>06142911101042</v>
          </cell>
          <cell r="B201" t="str">
            <v>INVERSIONES CAPITOL S.A DE C.V.</v>
          </cell>
          <cell r="C201" t="str">
            <v>ACTUALICE</v>
          </cell>
        </row>
        <row r="202">
          <cell r="A202" t="str">
            <v>06141709011035</v>
          </cell>
          <cell r="B202" t="str">
            <v>IMPORTADORA MANHATTAN S.A DE C.V.</v>
          </cell>
          <cell r="C202" t="str">
            <v>ACTUALICE</v>
          </cell>
        </row>
        <row r="203">
          <cell r="A203" t="str">
            <v>06142501101070</v>
          </cell>
          <cell r="B203" t="str">
            <v>SERVICIOS Y LOGISTICA DE CARGA WALNYS</v>
          </cell>
          <cell r="C203" t="str">
            <v>ACTUALICE</v>
          </cell>
        </row>
        <row r="204">
          <cell r="A204" t="str">
            <v>06141410901506</v>
          </cell>
          <cell r="B204" t="str">
            <v>ARTERIA ESTUDIO</v>
          </cell>
          <cell r="C204" t="str">
            <v>ACTUALICE</v>
          </cell>
        </row>
        <row r="205">
          <cell r="A205" t="str">
            <v>06141808941052</v>
          </cell>
          <cell r="B205" t="str">
            <v>CASA MUÑOZ S.A DE C.V.</v>
          </cell>
          <cell r="C205" t="str">
            <v>ACTUALICE</v>
          </cell>
        </row>
        <row r="206">
          <cell r="A206" t="str">
            <v>06140611800022</v>
          </cell>
          <cell r="B206" t="str">
            <v>LABORATORIOS SUIZOS S.A DE C.V.</v>
          </cell>
          <cell r="C206" t="str">
            <v>ACTUALICE</v>
          </cell>
        </row>
        <row r="207">
          <cell r="A207" t="str">
            <v>05112311161017</v>
          </cell>
          <cell r="B207" t="str">
            <v>PAMELA BEAUTY SUPPLY S.A DE C.V.</v>
          </cell>
          <cell r="C207" t="str">
            <v>ACTUALICE</v>
          </cell>
        </row>
        <row r="208">
          <cell r="A208" t="str">
            <v>06141603991030</v>
          </cell>
          <cell r="B208" t="str">
            <v>PRICEMART EL SALVADOR S.A DE C.V.</v>
          </cell>
          <cell r="C208" t="str">
            <v>ACTUALICE</v>
          </cell>
        </row>
        <row r="209">
          <cell r="A209" t="str">
            <v>06143107670019</v>
          </cell>
          <cell r="B209" t="str">
            <v>CASA AMA S.A DE C.V.</v>
          </cell>
          <cell r="C209" t="str">
            <v>ACTUALICE</v>
          </cell>
        </row>
        <row r="210">
          <cell r="A210" t="str">
            <v>06141408850049</v>
          </cell>
          <cell r="B210" t="str">
            <v>CORPORACION DE METALES S.A DE C.V.</v>
          </cell>
          <cell r="C210" t="str">
            <v>ACTUALICE</v>
          </cell>
        </row>
        <row r="211">
          <cell r="A211" t="str">
            <v>06140404001025</v>
          </cell>
          <cell r="B211" t="str">
            <v>SERVITEK S.A DE C.V.</v>
          </cell>
          <cell r="C211" t="str">
            <v>ACTUALICE</v>
          </cell>
        </row>
        <row r="212">
          <cell r="A212" t="str">
            <v>12171306680010</v>
          </cell>
          <cell r="B212" t="str">
            <v>GRUPO Q EL SALVADOR S.A DE C.V.</v>
          </cell>
          <cell r="C212" t="str">
            <v>ACTUALICE</v>
          </cell>
        </row>
        <row r="213">
          <cell r="A213" t="str">
            <v>05102905901015</v>
          </cell>
          <cell r="B213" t="str">
            <v>CRISTIAN ERICSON MONTERROSA GOMEZ</v>
          </cell>
          <cell r="C213" t="str">
            <v>ACTUALICE</v>
          </cell>
        </row>
        <row r="214">
          <cell r="A214" t="str">
            <v>06141104780023</v>
          </cell>
          <cell r="B214" t="str">
            <v>COPLASA S.A DE C.V.</v>
          </cell>
          <cell r="C214" t="str">
            <v>ACTUALICE</v>
          </cell>
        </row>
        <row r="215">
          <cell r="A215" t="str">
            <v>14070503650018</v>
          </cell>
          <cell r="B215" t="str">
            <v>CARLOS DANIS RAMIREZ VENTURA</v>
          </cell>
          <cell r="C215" t="str">
            <v>ACTUALICE</v>
          </cell>
        </row>
        <row r="216">
          <cell r="A216" t="str">
            <v>06141105951030</v>
          </cell>
          <cell r="B216" t="str">
            <v>SOLUCIONES S.A DE C.V.</v>
          </cell>
          <cell r="C216" t="str">
            <v>ACTUALICE</v>
          </cell>
        </row>
        <row r="217">
          <cell r="A217" t="str">
            <v>11180112320023</v>
          </cell>
          <cell r="B217" t="str">
            <v xml:space="preserve">MARTA HERMINIA MARTINEZ </v>
          </cell>
          <cell r="C217" t="str">
            <v>ACTUALICE</v>
          </cell>
        </row>
        <row r="218">
          <cell r="A218" t="str">
            <v>06142208921011</v>
          </cell>
          <cell r="B218" t="str">
            <v>IMPORT CARS S.A DE C.V.</v>
          </cell>
          <cell r="C218" t="str">
            <v>ACTUALICE</v>
          </cell>
        </row>
        <row r="219">
          <cell r="A219" t="str">
            <v>06141501590019</v>
          </cell>
          <cell r="B219" t="str">
            <v>LA IBERICA S.A DE C.V.</v>
          </cell>
          <cell r="C219" t="str">
            <v>ACTUALICE</v>
          </cell>
        </row>
        <row r="220">
          <cell r="A220" t="str">
            <v>06142603721196</v>
          </cell>
          <cell r="B220" t="str">
            <v>JOSE NEFTALI HERNANDEZ SANCHEZ</v>
          </cell>
          <cell r="C220" t="str">
            <v>ACTUALICE</v>
          </cell>
        </row>
        <row r="221">
          <cell r="A221" t="str">
            <v>06142407500017</v>
          </cell>
          <cell r="B221" t="str">
            <v>GUILLERMO E. MIGUEL B.</v>
          </cell>
          <cell r="C221" t="str">
            <v>ACTUALICE</v>
          </cell>
        </row>
        <row r="222">
          <cell r="A222" t="str">
            <v>06142312610117</v>
          </cell>
          <cell r="B222" t="str">
            <v>RODRIGO ANTONIO ARGUETA ECHEGOYEN</v>
          </cell>
          <cell r="C222" t="str">
            <v>ACTUALICE</v>
          </cell>
        </row>
        <row r="223">
          <cell r="A223" t="str">
            <v>06143108911074</v>
          </cell>
          <cell r="B223" t="str">
            <v>EDUARDO JAVIER ROCHAC FERRUFINO</v>
          </cell>
          <cell r="C223" t="str">
            <v>ACTUALICE</v>
          </cell>
        </row>
        <row r="224">
          <cell r="A224" t="str">
            <v>02102311620052</v>
          </cell>
          <cell r="B224" t="str">
            <v xml:space="preserve">ANGEL MAURICIO TRUJILLO </v>
          </cell>
          <cell r="C224" t="str">
            <v>ACTUALICE</v>
          </cell>
        </row>
        <row r="225">
          <cell r="A225" t="str">
            <v>06142803931012</v>
          </cell>
          <cell r="B225" t="str">
            <v>AUTOMATIZACION Y CONTROL INDUSTRIAL</v>
          </cell>
          <cell r="C225" t="str">
            <v>ACTUALICE</v>
          </cell>
        </row>
        <row r="226">
          <cell r="A226" t="str">
            <v>06082511590014</v>
          </cell>
          <cell r="B226" t="str">
            <v>CARLOS ERNESTO MEJIA RIVAS</v>
          </cell>
          <cell r="C226" t="str">
            <v>ACTUALICE</v>
          </cell>
        </row>
        <row r="227">
          <cell r="A227" t="str">
            <v>06141101690011</v>
          </cell>
          <cell r="B227" t="str">
            <v>CALLEJA S.A DE C.V.</v>
          </cell>
          <cell r="C227" t="str">
            <v>ACTUALICE</v>
          </cell>
        </row>
        <row r="228">
          <cell r="A228" t="str">
            <v>04330307590010</v>
          </cell>
          <cell r="B228" t="str">
            <v>MARIA ISABEL AVELAR</v>
          </cell>
          <cell r="C228" t="str">
            <v>ACTUALICE</v>
          </cell>
        </row>
        <row r="229">
          <cell r="A229" t="str">
            <v>06140701091041</v>
          </cell>
          <cell r="B229" t="str">
            <v>INVERSIONES ACEITUNO S.A DE C.V.</v>
          </cell>
          <cell r="C229" t="str">
            <v>ACTUALICE</v>
          </cell>
        </row>
        <row r="230">
          <cell r="A230" t="str">
            <v>06141106071025</v>
          </cell>
          <cell r="B230" t="str">
            <v>FARMACIAS EUROPEAS</v>
          </cell>
          <cell r="C230" t="str">
            <v>ACTUALICE</v>
          </cell>
        </row>
        <row r="231">
          <cell r="A231" t="str">
            <v>06143101550016</v>
          </cell>
          <cell r="B231" t="str">
            <v xml:space="preserve">BANCO AGRICOLA, S.A </v>
          </cell>
          <cell r="C231" t="str">
            <v>ACTUALICE</v>
          </cell>
        </row>
        <row r="232">
          <cell r="A232" t="str">
            <v>12171906520017</v>
          </cell>
          <cell r="B232" t="str">
            <v>RAFAEL RENE CANALES PINAUD</v>
          </cell>
          <cell r="C232" t="str">
            <v>ACTUALICE</v>
          </cell>
        </row>
        <row r="233">
          <cell r="A233" t="str">
            <v>06140910131034</v>
          </cell>
          <cell r="B233" t="str">
            <v>PRONEGOCIOS S.A DE C.V.</v>
          </cell>
          <cell r="C233" t="str">
            <v>ACTUALICE</v>
          </cell>
        </row>
        <row r="234">
          <cell r="A234" t="str">
            <v>06140607921022</v>
          </cell>
          <cell r="B234" t="str">
            <v>DISTRIBUIDORA JAR S.A DE C.V.</v>
          </cell>
          <cell r="C234" t="str">
            <v>ACTUALICE</v>
          </cell>
        </row>
        <row r="235">
          <cell r="A235" t="str">
            <v>06040302650016</v>
          </cell>
          <cell r="B235" t="str">
            <v>ULISES OLMEDO SANCHEZ</v>
          </cell>
          <cell r="C235" t="str">
            <v>ACTUALICE</v>
          </cell>
        </row>
        <row r="236">
          <cell r="A236" t="str">
            <v>06142904720020</v>
          </cell>
          <cell r="B236" t="str">
            <v>TIENDA MORENA S.A DE C.V.</v>
          </cell>
          <cell r="C236" t="str">
            <v>ACTUALICE</v>
          </cell>
        </row>
        <row r="237">
          <cell r="A237" t="str">
            <v>06142908171021</v>
          </cell>
          <cell r="B237" t="str">
            <v>JOPEGALAMB. S.A DE C.V.</v>
          </cell>
          <cell r="C237" t="str">
            <v>ACTUALICE</v>
          </cell>
        </row>
        <row r="238">
          <cell r="A238" t="str">
            <v>06141706141027</v>
          </cell>
          <cell r="B238" t="str">
            <v>GRUPO ENDO S.A DE C.V.</v>
          </cell>
          <cell r="C238" t="str">
            <v>ACTUALICE</v>
          </cell>
        </row>
        <row r="239">
          <cell r="A239" t="str">
            <v>06142011151036</v>
          </cell>
          <cell r="B239" t="str">
            <v>IMPORTACIONES LEON S.A DE C.V.</v>
          </cell>
          <cell r="C239" t="str">
            <v>ACTUALICE</v>
          </cell>
        </row>
        <row r="240">
          <cell r="A240" t="str">
            <v>06143005151012</v>
          </cell>
          <cell r="B240" t="str">
            <v>CONEXIONES DEL PACIFICO S.A DE C.V.</v>
          </cell>
          <cell r="C240" t="str">
            <v>ACTUALICE</v>
          </cell>
        </row>
        <row r="241">
          <cell r="A241" t="str">
            <v>06142908131038</v>
          </cell>
          <cell r="B241" t="str">
            <v>MEILUO TRADING S.A DE C.V.</v>
          </cell>
          <cell r="C241" t="str">
            <v>ACTUALICE</v>
          </cell>
        </row>
        <row r="242">
          <cell r="A242" t="str">
            <v>09061901771024</v>
          </cell>
          <cell r="B242" t="str">
            <v>MARTHA TORRES LOPEZ</v>
          </cell>
          <cell r="C242" t="str">
            <v>ACTUALICE</v>
          </cell>
        </row>
        <row r="243">
          <cell r="A243" t="str">
            <v>14152005551010</v>
          </cell>
          <cell r="B243" t="str">
            <v>FRANCISCO ANTONIO FLORES</v>
          </cell>
          <cell r="C243" t="str">
            <v>ACTUALICE</v>
          </cell>
        </row>
        <row r="244">
          <cell r="A244" t="str">
            <v>06140102021043</v>
          </cell>
          <cell r="B244" t="str">
            <v>INVERSIONES GIBRALTAR S.A DE C.V.</v>
          </cell>
          <cell r="C244" t="str">
            <v>ACTUALICE</v>
          </cell>
        </row>
        <row r="245">
          <cell r="A245" t="str">
            <v>06141310881010</v>
          </cell>
          <cell r="B245" t="str">
            <v>TRANSPORT S.A DE C.V.</v>
          </cell>
          <cell r="C245" t="str">
            <v>ACTUALICE</v>
          </cell>
        </row>
        <row r="246">
          <cell r="A246" t="str">
            <v>06140302981017</v>
          </cell>
          <cell r="B246" t="str">
            <v>SERVICIOS PROFESIONALES DE MAQUINARIA</v>
          </cell>
          <cell r="C246" t="str">
            <v>ACTUALICE</v>
          </cell>
        </row>
        <row r="247">
          <cell r="A247" t="str">
            <v>06141604071016</v>
          </cell>
          <cell r="B247" t="str">
            <v>CARS LAND S.A DE C.V.</v>
          </cell>
          <cell r="C247" t="str">
            <v>ACTUALICE</v>
          </cell>
        </row>
        <row r="248">
          <cell r="A248" t="str">
            <v>06140103750012</v>
          </cell>
          <cell r="B248" t="str">
            <v>ALMACENES DE REPUESTOS MONTERREY</v>
          </cell>
          <cell r="C248" t="str">
            <v>ACTUALICE</v>
          </cell>
        </row>
        <row r="249">
          <cell r="A249" t="str">
            <v>06141507131039</v>
          </cell>
          <cell r="B249" t="str">
            <v>AUTOZAMA S.A DE C.V.</v>
          </cell>
          <cell r="C249" t="str">
            <v>ACTUALICE</v>
          </cell>
        </row>
        <row r="250">
          <cell r="A250" t="str">
            <v>06140703530140</v>
          </cell>
          <cell r="B250" t="str">
            <v>H. BARON S.A DE C.V.</v>
          </cell>
          <cell r="C250" t="str">
            <v>ACTUALICE</v>
          </cell>
        </row>
        <row r="251">
          <cell r="A251" t="str">
            <v>06140106710037</v>
          </cell>
          <cell r="B251" t="str">
            <v>CENTRO DE RESORTES S.A DE C.V.</v>
          </cell>
          <cell r="C251" t="str">
            <v>ACTUALICE</v>
          </cell>
        </row>
        <row r="252">
          <cell r="A252" t="str">
            <v>14041507881018</v>
          </cell>
          <cell r="B252" t="str">
            <v>OSCAR ALEJANDRO ALVARENGA BONILLA</v>
          </cell>
          <cell r="C252" t="str">
            <v>ACTUALICE</v>
          </cell>
        </row>
        <row r="253">
          <cell r="A253" t="str">
            <v>06141501101073</v>
          </cell>
          <cell r="B253" t="str">
            <v>ROSA AUTOPARTS S.A DE C.V.</v>
          </cell>
          <cell r="C253" t="str">
            <v>ACTUALICE</v>
          </cell>
        </row>
        <row r="254">
          <cell r="A254" t="str">
            <v>06142101860018</v>
          </cell>
          <cell r="B254" t="str">
            <v>VILLAVAR S.A DE C.V.</v>
          </cell>
          <cell r="C254" t="str">
            <v>ACTUALICE</v>
          </cell>
        </row>
        <row r="255">
          <cell r="A255" t="str">
            <v>06140302851016</v>
          </cell>
          <cell r="B255" t="str">
            <v xml:space="preserve">ABREGO MULTISERVICIOS </v>
          </cell>
          <cell r="C255" t="str">
            <v>ACTUALICE</v>
          </cell>
        </row>
        <row r="256">
          <cell r="A256" t="str">
            <v>06141105101010</v>
          </cell>
          <cell r="B256" t="str">
            <v>CARGOMANIA S.A DE C.V.</v>
          </cell>
          <cell r="C256" t="str">
            <v>ACTUALICE</v>
          </cell>
        </row>
        <row r="257">
          <cell r="A257" t="str">
            <v>20217243259</v>
          </cell>
          <cell r="B257" t="str">
            <v>LATCO INTERNACIONAL INC</v>
          </cell>
          <cell r="C257" t="str">
            <v>ACTUALICE</v>
          </cell>
        </row>
        <row r="258">
          <cell r="A258" t="str">
            <v>06143107971090</v>
          </cell>
          <cell r="B258" t="str">
            <v>OPERADORA DEL SUR S.A DE C.V.</v>
          </cell>
          <cell r="C258" t="str">
            <v>ACTUALICE</v>
          </cell>
        </row>
        <row r="259">
          <cell r="A259" t="str">
            <v>04310608891017</v>
          </cell>
          <cell r="B259" t="str">
            <v>SALVADOR ERNESTO GALAN</v>
          </cell>
          <cell r="C259" t="str">
            <v>ACTUALICE</v>
          </cell>
        </row>
        <row r="260">
          <cell r="A260" t="str">
            <v>05110606161016</v>
          </cell>
          <cell r="B260" t="str">
            <v>ZONA DIGITAL, S.A. DE C.V.</v>
          </cell>
          <cell r="C260" t="str">
            <v>ACTUALICE</v>
          </cell>
        </row>
        <row r="261">
          <cell r="A261" t="str">
            <v>05172512691017</v>
          </cell>
          <cell r="B261" t="str">
            <v>SUSY DEL CARMEN SOLORZANO DE FIGUERO</v>
          </cell>
          <cell r="C261" t="str">
            <v>ACTUALICE</v>
          </cell>
        </row>
        <row r="262">
          <cell r="A262" t="str">
            <v>06140307951051</v>
          </cell>
          <cell r="B262" t="str">
            <v>ROCELI CONSULTORES, S.A DE C.V.</v>
          </cell>
          <cell r="C262" t="str">
            <v>ACTUALICE</v>
          </cell>
        </row>
        <row r="263">
          <cell r="A263" t="str">
            <v>06140703091022</v>
          </cell>
          <cell r="B263" t="str">
            <v>GRUPO L&amp;J, S.A. DE C.V.</v>
          </cell>
          <cell r="C263" t="str">
            <v>ACTUALICE</v>
          </cell>
        </row>
        <row r="264">
          <cell r="A264" t="str">
            <v>06141310941110</v>
          </cell>
          <cell r="B264" t="str">
            <v>PLAZA MERLIOT</v>
          </cell>
          <cell r="C264" t="str">
            <v>ACTUALICE</v>
          </cell>
        </row>
        <row r="265">
          <cell r="A265" t="str">
            <v>06141311741092</v>
          </cell>
          <cell r="B265" t="str">
            <v>ROSA MIRIAM GONZALEZ DE ROMERO</v>
          </cell>
          <cell r="C265" t="str">
            <v>ACTUALICE</v>
          </cell>
        </row>
        <row r="266">
          <cell r="A266" t="str">
            <v>06141911121047</v>
          </cell>
          <cell r="B266" t="str">
            <v>ALFARN, S.A. DE C.V.</v>
          </cell>
          <cell r="C266" t="str">
            <v>ACTUALICE</v>
          </cell>
        </row>
        <row r="267">
          <cell r="A267" t="str">
            <v>06142011101020</v>
          </cell>
          <cell r="B267" t="str">
            <v>TECNOMOVIL</v>
          </cell>
          <cell r="C267" t="str">
            <v>ACTUALICE</v>
          </cell>
        </row>
        <row r="268">
          <cell r="A268" t="str">
            <v>06142012121033</v>
          </cell>
          <cell r="B268" t="str">
            <v>INVERSIONES ULTRAMAR</v>
          </cell>
          <cell r="C268" t="str">
            <v>ACTUALICE</v>
          </cell>
        </row>
        <row r="269">
          <cell r="A269" t="str">
            <v>06140810151020</v>
          </cell>
          <cell r="B269" t="str">
            <v>ISHOP EL SALVADOR S.A DE C.V.</v>
          </cell>
          <cell r="C269" t="str">
            <v>ACTUALICE</v>
          </cell>
        </row>
        <row r="270">
          <cell r="A270" t="str">
            <v>06142812111010</v>
          </cell>
          <cell r="B270" t="str">
            <v>PUBLIMAX PROMOS S.A DE C.V.</v>
          </cell>
          <cell r="C270" t="str">
            <v>ACTUALICE</v>
          </cell>
        </row>
        <row r="271">
          <cell r="A271" t="str">
            <v>06141502201020</v>
          </cell>
          <cell r="B271" t="str">
            <v>J Y A S.A DE C.V.</v>
          </cell>
          <cell r="C271" t="str">
            <v>ACTUALICE</v>
          </cell>
        </row>
        <row r="272">
          <cell r="A272" t="str">
            <v>06142611141050</v>
          </cell>
          <cell r="B272" t="str">
            <v>GRUPO CENTRA S.A DE C.V.</v>
          </cell>
          <cell r="C272" t="str">
            <v>ACTUALICE</v>
          </cell>
        </row>
        <row r="273">
          <cell r="A273" t="str">
            <v>08130203001010</v>
          </cell>
          <cell r="B273" t="str">
            <v>INTCOMEX S.A DE C.V.</v>
          </cell>
          <cell r="C273" t="str">
            <v>ACTUALICE</v>
          </cell>
        </row>
        <row r="274">
          <cell r="A274" t="str">
            <v>05020712861028</v>
          </cell>
          <cell r="B274" t="str">
            <v>GARDENIA FLOR DE MARIA LOPEZ</v>
          </cell>
          <cell r="C274" t="str">
            <v>ACTUALICE</v>
          </cell>
        </row>
        <row r="275">
          <cell r="A275" t="str">
            <v>06141204840017</v>
          </cell>
          <cell r="B275" t="str">
            <v>RECINOS SCHONBORN S.A DE C.V.</v>
          </cell>
          <cell r="C275" t="str">
            <v>ACTUALICE</v>
          </cell>
        </row>
        <row r="276">
          <cell r="A276" t="str">
            <v>06140106700019</v>
          </cell>
          <cell r="B276" t="str">
            <v>F.A. DALTON Y CO</v>
          </cell>
          <cell r="C276" t="str">
            <v>ACTUALICE</v>
          </cell>
        </row>
        <row r="277">
          <cell r="A277" t="str">
            <v>06141208131022</v>
          </cell>
          <cell r="B277" t="str">
            <v>MOTORES Y VEHICULOS S.A DE C.V.</v>
          </cell>
          <cell r="C277" t="str">
            <v>ACTUALICE</v>
          </cell>
        </row>
        <row r="278">
          <cell r="A278" t="str">
            <v>03152712881017</v>
          </cell>
          <cell r="B278" t="str">
            <v>ALSEDI S.A DE C.V.</v>
          </cell>
          <cell r="C278" t="str">
            <v>ACTUALICE</v>
          </cell>
        </row>
        <row r="279">
          <cell r="A279" t="str">
            <v>06142102971044</v>
          </cell>
          <cell r="B279" t="str">
            <v>COMPAÑÍA TELECOMUNICACIONES DE LE SALVADOR</v>
          </cell>
          <cell r="C279" t="str">
            <v>ACTUALICE</v>
          </cell>
        </row>
        <row r="280">
          <cell r="A280" t="str">
            <v>06143010031041</v>
          </cell>
          <cell r="B280" t="str">
            <v>HOSPITAL DE LA PIEL S.A DE C.V.</v>
          </cell>
          <cell r="C280" t="str">
            <v>ACTUALICE</v>
          </cell>
        </row>
        <row r="281">
          <cell r="A281" t="str">
            <v>06140104680029</v>
          </cell>
          <cell r="B281" t="str">
            <v>SERVICIO AGRICOLA SALVADOREÑO S.A DE C.V</v>
          </cell>
          <cell r="C281" t="str">
            <v>ACTUALICE</v>
          </cell>
        </row>
        <row r="282">
          <cell r="A282" t="str">
            <v>03151705191025</v>
          </cell>
          <cell r="B282" t="str">
            <v>SUMINISTROS ELECTRICOS Y TECNOENERGIA S.A DE C.V.</v>
          </cell>
          <cell r="C282" t="str">
            <v>ACTUALICE</v>
          </cell>
        </row>
        <row r="283">
          <cell r="A283" t="str">
            <v>06140301081039</v>
          </cell>
          <cell r="B283" t="str">
            <v>LA CASA DE LAS BATERIAS S.A DE C.V.</v>
          </cell>
          <cell r="C283" t="str">
            <v>ACTUALICE</v>
          </cell>
        </row>
        <row r="284">
          <cell r="A284" t="str">
            <v>06140106131048</v>
          </cell>
          <cell r="B284" t="str">
            <v>ATCASAL DE EL SALVADOR</v>
          </cell>
          <cell r="C284" t="str">
            <v>ACTUALICE</v>
          </cell>
        </row>
        <row r="285">
          <cell r="A285" t="str">
            <v>08191209580014</v>
          </cell>
          <cell r="B285" t="str">
            <v>TRINIDAD HERNANDEZ MOLINA</v>
          </cell>
          <cell r="C285" t="str">
            <v>ACTUALICE</v>
          </cell>
        </row>
        <row r="286">
          <cell r="A286" t="str">
            <v>07021404520020</v>
          </cell>
          <cell r="B286" t="str">
            <v>NELSON EDY MEJIA OSORIO</v>
          </cell>
          <cell r="C286" t="str">
            <v>ACTUALICE</v>
          </cell>
        </row>
        <row r="287">
          <cell r="A287" t="str">
            <v>07162602711019</v>
          </cell>
          <cell r="B287" t="str">
            <v>FREDY GUILLERMO CACERES RAFAELANO</v>
          </cell>
          <cell r="C287" t="str">
            <v>ACTUALICE</v>
          </cell>
        </row>
        <row r="288">
          <cell r="A288" t="str">
            <v>06140107690022</v>
          </cell>
          <cell r="B288" t="str">
            <v>CASA RIVAS S.A DE C.V.</v>
          </cell>
          <cell r="C288" t="str">
            <v>ACTUALICE</v>
          </cell>
        </row>
        <row r="289">
          <cell r="A289" t="str">
            <v>05111408191011</v>
          </cell>
          <cell r="B289" t="str">
            <v>REPUESTOS CASTILLO S.A DE C.V.</v>
          </cell>
          <cell r="C289" t="str">
            <v>ACTUALICE</v>
          </cell>
        </row>
        <row r="290">
          <cell r="A290" t="str">
            <v>05112011121013</v>
          </cell>
          <cell r="B290" t="str">
            <v>CENTRO DE DIAGNOSTICO Y EMISIONES DE EL SALVADOR</v>
          </cell>
          <cell r="C290" t="str">
            <v>ACTUALICE</v>
          </cell>
        </row>
        <row r="291">
          <cell r="A291" t="str">
            <v>03120110741010</v>
          </cell>
          <cell r="B291" t="str">
            <v>JOSE FRANCISCO RIVAS</v>
          </cell>
          <cell r="C291" t="str">
            <v>ACTUALICE</v>
          </cell>
        </row>
        <row r="292">
          <cell r="A292" t="str">
            <v>06140510560017</v>
          </cell>
          <cell r="B292" t="str">
            <v>PROYECTOS INDUSTRIALES S.A DE C.V.</v>
          </cell>
          <cell r="C292" t="str">
            <v>ACTUALICE</v>
          </cell>
        </row>
        <row r="293">
          <cell r="A293" t="str">
            <v>05192207731018</v>
          </cell>
          <cell r="B293" t="str">
            <v>GERARDO ANTONIO MARTINEZ AMAYA</v>
          </cell>
          <cell r="C293" t="str">
            <v>ACTUALICE</v>
          </cell>
        </row>
        <row r="294">
          <cell r="A294" t="str">
            <v>06142801880014</v>
          </cell>
          <cell r="B294" t="str">
            <v>PROCESADORA Y DISTRIBUIDORA NACIONAL S.A DE C.V.</v>
          </cell>
          <cell r="C294" t="str">
            <v>ACTUALICE</v>
          </cell>
        </row>
        <row r="295">
          <cell r="A295" t="str">
            <v>04070802600010</v>
          </cell>
          <cell r="B295" t="str">
            <v>JOSE ELIAS ESCOBAR ROMERO</v>
          </cell>
          <cell r="C295" t="str">
            <v>ACTUALICE</v>
          </cell>
        </row>
        <row r="296">
          <cell r="A296" t="str">
            <v>06142401061038</v>
          </cell>
          <cell r="B296" t="str">
            <v>LOS FRENOS S.A DE C.V.</v>
          </cell>
          <cell r="C296" t="str">
            <v>ACTUALICE</v>
          </cell>
        </row>
        <row r="297">
          <cell r="A297" t="str">
            <v>05030502570014</v>
          </cell>
          <cell r="B297" t="str">
            <v>LAURA LOPEZ PEREZ</v>
          </cell>
          <cell r="C297" t="str">
            <v>ACTUALICE</v>
          </cell>
        </row>
        <row r="298">
          <cell r="A298" t="str">
            <v>06141101181086</v>
          </cell>
          <cell r="B298" t="str">
            <v>LABCA</v>
          </cell>
          <cell r="C298" t="str">
            <v>ACTUALICE</v>
          </cell>
        </row>
        <row r="299">
          <cell r="A299" t="str">
            <v>06142005091013</v>
          </cell>
          <cell r="B299" t="str">
            <v>ACAR S.A DE C.V.</v>
          </cell>
          <cell r="C299" t="str">
            <v>ACTUALICE</v>
          </cell>
        </row>
        <row r="300">
          <cell r="A300" t="str">
            <v>02102603710016</v>
          </cell>
          <cell r="B300" t="str">
            <v>RAF S.A DE C.V.</v>
          </cell>
          <cell r="C300" t="str">
            <v>ACTUALICE</v>
          </cell>
        </row>
        <row r="301">
          <cell r="A301" t="str">
            <v>06142603520108</v>
          </cell>
          <cell r="B301" t="str">
            <v>OSCAR ATILIO PLEITEZ JUAREZ</v>
          </cell>
          <cell r="C301" t="str">
            <v>ACTUALICE</v>
          </cell>
        </row>
        <row r="302">
          <cell r="A302" t="str">
            <v>06140309760011</v>
          </cell>
          <cell r="B302" t="str">
            <v>PRODUCTOS TECNOLOGICOS</v>
          </cell>
          <cell r="C302" t="str">
            <v>ACTUALICE</v>
          </cell>
        </row>
        <row r="303">
          <cell r="A303" t="str">
            <v>06141612061020</v>
          </cell>
          <cell r="B303" t="str">
            <v>DE LA PEÑA S.A DE C.V.</v>
          </cell>
          <cell r="C303" t="str">
            <v>ACTUALICE</v>
          </cell>
        </row>
        <row r="304">
          <cell r="A304" t="str">
            <v>03012912811025</v>
          </cell>
          <cell r="B304" t="str">
            <v>JOSE EZEQUIEL AGUILAR PINEDA</v>
          </cell>
          <cell r="C304" t="str">
            <v>ACTUALICE</v>
          </cell>
        </row>
        <row r="305">
          <cell r="A305" t="str">
            <v>05111504991010</v>
          </cell>
          <cell r="B305" t="str">
            <v>FERNANDA DAMARIS MENENDEZ ACOSTA</v>
          </cell>
          <cell r="C305" t="str">
            <v>ACTUALICE</v>
          </cell>
        </row>
        <row r="306">
          <cell r="A306" t="str">
            <v>01071311731015</v>
          </cell>
          <cell r="B306" t="str">
            <v>LUIS ANGEL JIMENEZ BENITEZ</v>
          </cell>
          <cell r="C306" t="str">
            <v>ACTUALICE</v>
          </cell>
        </row>
        <row r="307">
          <cell r="A307" t="str">
            <v>06141104191015</v>
          </cell>
          <cell r="B307" t="str">
            <v>DISTRIBUCIONES DCE EL SALVADOR</v>
          </cell>
          <cell r="C307" t="str">
            <v>ACTUALICE</v>
          </cell>
        </row>
        <row r="308">
          <cell r="A308" t="str">
            <v>05061006761019</v>
          </cell>
          <cell r="B308" t="str">
            <v>ALEXANDER PERES MELARA</v>
          </cell>
          <cell r="C308" t="str">
            <v>ACTUALICE</v>
          </cell>
        </row>
        <row r="309">
          <cell r="A309" t="str">
            <v>06142002121043</v>
          </cell>
          <cell r="B309" t="str">
            <v>PACK MAN S.A DE C.V.</v>
          </cell>
          <cell r="C309" t="str">
            <v>ACTUALICE</v>
          </cell>
        </row>
        <row r="310">
          <cell r="A310" t="str">
            <v>06141407081042</v>
          </cell>
          <cell r="B310" t="str">
            <v>MADERAS EL TABLON S.A DE C.V.</v>
          </cell>
          <cell r="C310" t="str">
            <v>ACTUALICE</v>
          </cell>
        </row>
        <row r="311">
          <cell r="A311" t="str">
            <v>06142709121040</v>
          </cell>
          <cell r="B311" t="str">
            <v>UNIVERSAL ENTERPRISE, S.A DE C.V.</v>
          </cell>
          <cell r="C311" t="str">
            <v>ACTUALICE</v>
          </cell>
        </row>
        <row r="312">
          <cell r="A312" t="str">
            <v>06142901600027</v>
          </cell>
          <cell r="B312" t="str">
            <v>TOBIAS CHAVEZ MAYORGA</v>
          </cell>
          <cell r="C312" t="str">
            <v>ACTUALICE</v>
          </cell>
        </row>
        <row r="313">
          <cell r="A313" t="str">
            <v>06141609031012</v>
          </cell>
          <cell r="B313" t="str">
            <v>COMLUB, S.A DE C.V.</v>
          </cell>
          <cell r="C313" t="str">
            <v>ACTUALICE</v>
          </cell>
        </row>
        <row r="314">
          <cell r="A314" t="str">
            <v>06190311821020</v>
          </cell>
          <cell r="B314" t="str">
            <v>RICARDO ANTONIO GONZALEZ ESCOBAR</v>
          </cell>
          <cell r="C314" t="str">
            <v>ACTUALICE</v>
          </cell>
        </row>
        <row r="315">
          <cell r="A315" t="str">
            <v>06141306081050</v>
          </cell>
          <cell r="B315" t="str">
            <v>TECNO DIAGNOSTICA DE EL SALVADOR</v>
          </cell>
          <cell r="C315" t="str">
            <v>ACTUALICE</v>
          </cell>
        </row>
        <row r="316">
          <cell r="A316" t="str">
            <v>05012910941018</v>
          </cell>
          <cell r="B316" t="str">
            <v>ECOIM, S.A DE C.V.</v>
          </cell>
          <cell r="C316" t="str">
            <v>ACTUALICE</v>
          </cell>
        </row>
        <row r="317">
          <cell r="A317" t="str">
            <v>12151607530013</v>
          </cell>
          <cell r="B317" t="str">
            <v>NORBERTO GOMEZ CAMPOS</v>
          </cell>
          <cell r="C317" t="str">
            <v>ACTUALICE</v>
          </cell>
        </row>
        <row r="318">
          <cell r="A318" t="str">
            <v>06141211141047</v>
          </cell>
          <cell r="B318" t="str">
            <v>THE COFFE NET S.A DE C.V.</v>
          </cell>
          <cell r="C318" t="str">
            <v>ACTUALICE</v>
          </cell>
        </row>
        <row r="319">
          <cell r="A319" t="str">
            <v>06142610770020</v>
          </cell>
          <cell r="B319" t="str">
            <v>CASTELLA SAGARRA S.A DE C.V.</v>
          </cell>
          <cell r="C319" t="str">
            <v>ACTUALICE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  <cell r="C320" t="str">
            <v>ACTUALICE</v>
          </cell>
        </row>
        <row r="321">
          <cell r="A321" t="str">
            <v>06140202181064</v>
          </cell>
          <cell r="B321" t="str">
            <v>RUTA CINCO CERO S.A DE C.V.</v>
          </cell>
          <cell r="C321" t="str">
            <v>ACTUALICE</v>
          </cell>
        </row>
        <row r="322">
          <cell r="A322" t="str">
            <v>06142910901371</v>
          </cell>
          <cell r="B322" t="str">
            <v>WALTHER ASTUL TORREZ DIAZ</v>
          </cell>
          <cell r="C322" t="str">
            <v>ACTUALICE</v>
          </cell>
        </row>
        <row r="323">
          <cell r="A323" t="str">
            <v>06141003951019</v>
          </cell>
          <cell r="B323" t="str">
            <v>SISTEMAS C Y C S.A DE C.V.</v>
          </cell>
          <cell r="C323" t="str">
            <v>ACTUALICE</v>
          </cell>
        </row>
        <row r="324">
          <cell r="A324" t="str">
            <v>06141811971019</v>
          </cell>
          <cell r="B324" t="str">
            <v>MULTI-TECNOLOGICA S.A DE C.V.</v>
          </cell>
          <cell r="C324" t="str">
            <v>ACTUALICE</v>
          </cell>
        </row>
        <row r="325">
          <cell r="A325" t="str">
            <v>06142904951227</v>
          </cell>
          <cell r="B325" t="str">
            <v>ULISES ALEJANDRO TEJADA</v>
          </cell>
          <cell r="C325" t="str">
            <v>ACTUALICE</v>
          </cell>
        </row>
        <row r="326">
          <cell r="A326" t="str">
            <v>14122502721020</v>
          </cell>
          <cell r="B326" t="str">
            <v>RUTH MARICELA MAJANO</v>
          </cell>
          <cell r="C326" t="str">
            <v>ACTUALICE</v>
          </cell>
        </row>
        <row r="327">
          <cell r="A327" t="str">
            <v>06142612701238</v>
          </cell>
          <cell r="B327" t="str">
            <v>ANA ARACELY REYES DE RIVAS</v>
          </cell>
          <cell r="C327" t="str">
            <v>ACTUALICE</v>
          </cell>
        </row>
        <row r="328">
          <cell r="A328" t="str">
            <v>06141307921051</v>
          </cell>
          <cell r="B328" t="str">
            <v>ELECTROLAB MEDIC, S.A DE C.V.</v>
          </cell>
          <cell r="C328" t="str">
            <v>ACTUALICE</v>
          </cell>
        </row>
        <row r="329">
          <cell r="A329" t="str">
            <v>06140411151040</v>
          </cell>
          <cell r="B329" t="str">
            <v>DIVERCELL S.A DE C.V.</v>
          </cell>
          <cell r="C329" t="str">
            <v>ACTUALICE</v>
          </cell>
        </row>
        <row r="330">
          <cell r="A330" t="str">
            <v>07151508430012</v>
          </cell>
          <cell r="B330" t="str">
            <v>MARIA TRANSITO FIGUEROA</v>
          </cell>
          <cell r="C330" t="str">
            <v>ACTUALICE</v>
          </cell>
        </row>
        <row r="331">
          <cell r="A331" t="str">
            <v>06142904051048</v>
          </cell>
          <cell r="B331" t="str">
            <v>PRODUCTOS INDUSTRIALES Y MAQUINARIA</v>
          </cell>
          <cell r="C331" t="str">
            <v>ACTUALICE</v>
          </cell>
        </row>
        <row r="332">
          <cell r="A332" t="str">
            <v>06142401031015</v>
          </cell>
          <cell r="B332" t="str">
            <v>LA CENTROAMERICANA, S.A DE C.V.</v>
          </cell>
          <cell r="C332" t="str">
            <v>ACTUALICE</v>
          </cell>
        </row>
        <row r="333">
          <cell r="A333" t="str">
            <v>06143009921068</v>
          </cell>
          <cell r="B333" t="str">
            <v>IMPORTADORA RAMIREZ S.A DE C.V.</v>
          </cell>
          <cell r="C333" t="str">
            <v>ACTUALICE</v>
          </cell>
        </row>
        <row r="334">
          <cell r="A334" t="str">
            <v>08192509560019</v>
          </cell>
          <cell r="B334" t="str">
            <v>LUBRICANTES Y REPUESTOS DON ABEL</v>
          </cell>
          <cell r="C334" t="str">
            <v>ACTUALICE</v>
          </cell>
        </row>
        <row r="335">
          <cell r="A335" t="str">
            <v>03152106731026</v>
          </cell>
          <cell r="B335" t="str">
            <v>JOSE MAURICIO MONCHEZ ESCOBAR</v>
          </cell>
          <cell r="C335" t="str">
            <v>ACTUALICE</v>
          </cell>
        </row>
        <row r="336">
          <cell r="A336" t="str">
            <v>03151510541013</v>
          </cell>
          <cell r="B336" t="str">
            <v>RIGOBERTO ANGEL PEREZ RAMIREZ</v>
          </cell>
          <cell r="C336" t="str">
            <v>ACTUALICE</v>
          </cell>
        </row>
        <row r="337">
          <cell r="A337" t="str">
            <v>06142707991055</v>
          </cell>
          <cell r="B337" t="str">
            <v>ESINSA EL SALVADOR S.A DE C.V.</v>
          </cell>
          <cell r="C337" t="str">
            <v>ACTUALICE</v>
          </cell>
        </row>
        <row r="338">
          <cell r="A338" t="str">
            <v>06140403101085</v>
          </cell>
          <cell r="B338" t="str">
            <v>3A QUIMICOS, S.A DE C.V.</v>
          </cell>
          <cell r="C338" t="str">
            <v>ACTUALICE</v>
          </cell>
        </row>
        <row r="339">
          <cell r="A339" t="str">
            <v>14162710661017</v>
          </cell>
          <cell r="B339" t="str">
            <v>JAVIER DANILO RUIZ MORALES</v>
          </cell>
          <cell r="C339" t="str">
            <v>ACTUALICE</v>
          </cell>
        </row>
        <row r="340">
          <cell r="A340" t="str">
            <v>12171508811017</v>
          </cell>
          <cell r="B340" t="str">
            <v>MARIO ERNESTO CHAVEZ MARTINEZ</v>
          </cell>
          <cell r="C340" t="str">
            <v>ACTUALICE</v>
          </cell>
        </row>
        <row r="341">
          <cell r="A341" t="str">
            <v>06142907151027</v>
          </cell>
          <cell r="B341" t="str">
            <v>CORPORACION ABARCA, S.A DE C.V.</v>
          </cell>
          <cell r="C341" t="str">
            <v>ACTUALICE</v>
          </cell>
        </row>
        <row r="342">
          <cell r="A342" t="str">
            <v>04020305691017</v>
          </cell>
          <cell r="B342" t="str">
            <v>ERNESTO SERRANO AYALA</v>
          </cell>
          <cell r="C342" t="str">
            <v>ACTUALICE</v>
          </cell>
        </row>
        <row r="343">
          <cell r="A343" t="str">
            <v>06142501191028</v>
          </cell>
          <cell r="B343" t="str">
            <v>A.V. PROVEEDORES, S.A DE C.V.</v>
          </cell>
          <cell r="C343" t="str">
            <v>ACTUALICE</v>
          </cell>
        </row>
        <row r="344">
          <cell r="A344" t="str">
            <v>08210107731010</v>
          </cell>
          <cell r="B344" t="str">
            <v>ANDREA LIZETTE QUIJADA DE SIBRIAN</v>
          </cell>
          <cell r="C344" t="str">
            <v>ACTUALICE</v>
          </cell>
        </row>
        <row r="345">
          <cell r="A345" t="str">
            <v>12171805670010</v>
          </cell>
          <cell r="B345" t="str">
            <v>CREDIQ S.A DE C.V.</v>
          </cell>
          <cell r="C345" t="str">
            <v>ACTUALICE</v>
          </cell>
        </row>
        <row r="346">
          <cell r="A346" t="str">
            <v>05032703771014</v>
          </cell>
          <cell r="B346" t="str">
            <v>JUAN ANTONIO COLOCHO MEDRANO</v>
          </cell>
          <cell r="C346" t="str">
            <v>ACTUALICE</v>
          </cell>
        </row>
        <row r="347">
          <cell r="A347" t="str">
            <v>05110101891010</v>
          </cell>
          <cell r="B347" t="str">
            <v>HUMRO, S.A DE C.V.</v>
          </cell>
          <cell r="C347" t="str">
            <v>ACTUALICE</v>
          </cell>
        </row>
        <row r="348">
          <cell r="A348" t="str">
            <v>06142401941054</v>
          </cell>
          <cell r="B348" t="str">
            <v>MOLDTROK, S.A DE C.V.</v>
          </cell>
          <cell r="C348" t="str">
            <v>ACTUALICE</v>
          </cell>
        </row>
        <row r="349">
          <cell r="A349" t="str">
            <v>06141110161047</v>
          </cell>
          <cell r="B349" t="str">
            <v>EQUIPLASTIC S.A DE C.V.</v>
          </cell>
          <cell r="C349" t="str">
            <v>ACTUALICE</v>
          </cell>
        </row>
        <row r="350">
          <cell r="A350" t="str">
            <v>05030907701012</v>
          </cell>
          <cell r="B350" t="str">
            <v>HERBERT RODNEY JIMENEZ CARDONA</v>
          </cell>
          <cell r="C350" t="str">
            <v>ACTUALICE</v>
          </cell>
        </row>
        <row r="351">
          <cell r="A351" t="str">
            <v>02073003650018</v>
          </cell>
          <cell r="B351" t="str">
            <v>ELIX NEFTALI UMAÑA UMAÑA</v>
          </cell>
          <cell r="C351" t="str">
            <v>ACTUALICE</v>
          </cell>
        </row>
        <row r="352">
          <cell r="A352" t="str">
            <v>06140103580052</v>
          </cell>
          <cell r="B352" t="str">
            <v>MIGUEL ANGEL WILLIAM ALFARO CABRERA</v>
          </cell>
          <cell r="C352" t="str">
            <v>ACTUALICE</v>
          </cell>
        </row>
        <row r="353">
          <cell r="A353" t="str">
            <v>07091702731012</v>
          </cell>
          <cell r="B353" t="str">
            <v>SAMUEL ELIAS RIVAS MOZ</v>
          </cell>
          <cell r="C353" t="str">
            <v>ACTUALICE</v>
          </cell>
        </row>
        <row r="354">
          <cell r="A354" t="str">
            <v>06142504941010</v>
          </cell>
          <cell r="B354" t="str">
            <v>JOMIGA, S.A DE C.V.</v>
          </cell>
          <cell r="C354" t="str">
            <v>ACTUALICE</v>
          </cell>
        </row>
        <row r="355">
          <cell r="A355" t="str">
            <v>06142008660025</v>
          </cell>
          <cell r="B355" t="str">
            <v>FRANCISCO JAVIER PORTILLO T</v>
          </cell>
          <cell r="C355" t="str">
            <v>ACTUALICE</v>
          </cell>
        </row>
        <row r="356">
          <cell r="A356" t="str">
            <v>06142505731094</v>
          </cell>
          <cell r="B356" t="str">
            <v>EDWARD LEONIDAS GUITIERREZ PORTILLO</v>
          </cell>
          <cell r="C356" t="str">
            <v>ACTUALICE</v>
          </cell>
        </row>
        <row r="357">
          <cell r="A357" t="str">
            <v>12170309081011</v>
          </cell>
          <cell r="B357" t="str">
            <v>GRUPO BLANCO S.A DE C.V.</v>
          </cell>
          <cell r="C357" t="str">
            <v>ACTUALICE</v>
          </cell>
        </row>
        <row r="358">
          <cell r="A358" t="str">
            <v>06140611710010</v>
          </cell>
          <cell r="B358" t="str">
            <v>INGENIO EL ANGEL, S.A DE C.V.</v>
          </cell>
          <cell r="C358" t="str">
            <v>ACTUALICE</v>
          </cell>
        </row>
        <row r="359">
          <cell r="A359" t="str">
            <v>06173003001010</v>
          </cell>
          <cell r="B359" t="str">
            <v>SALVAGRO S.A DE C.V.</v>
          </cell>
          <cell r="C359" t="str">
            <v>ACTUALICE</v>
          </cell>
        </row>
        <row r="360">
          <cell r="A360" t="str">
            <v>06170103310012</v>
          </cell>
          <cell r="B360" t="str">
            <v>MINISTERIO DE AGRICULTURA Y GANADERIA</v>
          </cell>
          <cell r="C360" t="str">
            <v>ACTUALICE</v>
          </cell>
        </row>
        <row r="361">
          <cell r="A361" t="str">
            <v>06140806450012</v>
          </cell>
          <cell r="B361" t="str">
            <v>VIDUC S.A DE C.V.</v>
          </cell>
          <cell r="C361" t="str">
            <v>ACTUALICE</v>
          </cell>
        </row>
        <row r="362">
          <cell r="A362" t="str">
            <v>05110804510015</v>
          </cell>
          <cell r="B362" t="str">
            <v>CARLOS ALBERTO RAMIREZ VALIENTE</v>
          </cell>
          <cell r="C362" t="str">
            <v>ACTUALICE</v>
          </cell>
        </row>
        <row r="363">
          <cell r="A363" t="str">
            <v>06140703001112</v>
          </cell>
          <cell r="B363" t="str">
            <v>SOFIA GRABRIELA CANALES MENA</v>
          </cell>
          <cell r="C363" t="str">
            <v>ACTUALICE</v>
          </cell>
        </row>
        <row r="364">
          <cell r="A364" t="str">
            <v>06142203891254</v>
          </cell>
          <cell r="B364" t="str">
            <v>JOAQUIN ALBERTO QUINTEROS POSADA</v>
          </cell>
          <cell r="C364" t="str">
            <v>ACTUALICE</v>
          </cell>
        </row>
        <row r="365">
          <cell r="A365" t="str">
            <v>06140801181021</v>
          </cell>
          <cell r="B365" t="str">
            <v>IMPORTADORA 1688 S.A DE C.V.</v>
          </cell>
          <cell r="C365" t="str">
            <v>ACTUALICE</v>
          </cell>
        </row>
        <row r="366">
          <cell r="A366" t="str">
            <v>06140103161060</v>
          </cell>
          <cell r="B366" t="str">
            <v>GRUPO KHARIS S.A DE C.V.</v>
          </cell>
          <cell r="C366" t="str">
            <v>ACTUALICE</v>
          </cell>
        </row>
        <row r="367">
          <cell r="A367" t="str">
            <v>06141004961026</v>
          </cell>
          <cell r="B367" t="str">
            <v>DIAGNOSTIKA CAPRIS S.A DE C.V.</v>
          </cell>
          <cell r="C367" t="str">
            <v>ACTUALICE</v>
          </cell>
        </row>
        <row r="368">
          <cell r="A368" t="str">
            <v>10010105811024</v>
          </cell>
          <cell r="B368" t="str">
            <v>YASMIN ELIZABETH AREVALO</v>
          </cell>
          <cell r="C368" t="str">
            <v>ACTUALICE</v>
          </cell>
        </row>
        <row r="369">
          <cell r="A369" t="str">
            <v>11181602731029</v>
          </cell>
          <cell r="B369" t="str">
            <v>ZENIA MARITZA MENDEZ DE FLORES</v>
          </cell>
          <cell r="C369" t="str">
            <v>ACTUALICE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  <cell r="C370" t="str">
            <v>ACTUALICE</v>
          </cell>
        </row>
        <row r="371">
          <cell r="A371" t="str">
            <v>06142708121046</v>
          </cell>
          <cell r="B371" t="str">
            <v>PCS CENTRAL AMERICA, S.A DE C.V.</v>
          </cell>
          <cell r="C371" t="str">
            <v>ACTUALICE</v>
          </cell>
        </row>
        <row r="372">
          <cell r="A372" t="str">
            <v>11020404600018</v>
          </cell>
          <cell r="B372" t="str">
            <v>JOSE VICTORINO ARIAS DIAZ</v>
          </cell>
          <cell r="C372" t="str">
            <v>ACTUALICE</v>
          </cell>
        </row>
        <row r="373">
          <cell r="A373" t="str">
            <v>06140507121070</v>
          </cell>
          <cell r="B373" t="str">
            <v>SISAFE S.A DE C.V.</v>
          </cell>
          <cell r="C373" t="str">
            <v>ACTUALICE</v>
          </cell>
        </row>
        <row r="374">
          <cell r="A374" t="str">
            <v>94833101781011</v>
          </cell>
          <cell r="B374" t="str">
            <v>JUAN ERNESTO VOSSBERG ORDOÑEZ</v>
          </cell>
          <cell r="C374" t="str">
            <v>ACTUALICE</v>
          </cell>
        </row>
        <row r="375">
          <cell r="A375" t="str">
            <v>07101003681021</v>
          </cell>
          <cell r="B375" t="str">
            <v>ANA GLORIA SEGURA VILLALOBOS</v>
          </cell>
          <cell r="C375" t="str">
            <v>ACTUALICE</v>
          </cell>
        </row>
        <row r="376">
          <cell r="A376" t="str">
            <v>08170307771014</v>
          </cell>
          <cell r="B376" t="str">
            <v>SIXTO JESUS MARROQUIN RIVAS</v>
          </cell>
          <cell r="C376" t="str">
            <v>ACTUALICE</v>
          </cell>
        </row>
        <row r="377">
          <cell r="A377" t="str">
            <v>06141212921011</v>
          </cell>
          <cell r="B377" t="str">
            <v>KOSMOQUIMICA S.A DE C.V.</v>
          </cell>
          <cell r="C377" t="str">
            <v>ACTUALICE</v>
          </cell>
        </row>
        <row r="378">
          <cell r="A378" t="str">
            <v>06140305931029</v>
          </cell>
          <cell r="B378" t="str">
            <v>DOÑO S.A DE C.V.</v>
          </cell>
          <cell r="C378" t="str">
            <v>ACTUALICE</v>
          </cell>
        </row>
        <row r="379">
          <cell r="A379" t="str">
            <v>06141004121079</v>
          </cell>
          <cell r="B379" t="str">
            <v>PART PLUS S.A DE C.V.</v>
          </cell>
          <cell r="C379" t="str">
            <v>ACTUALICE</v>
          </cell>
        </row>
        <row r="380">
          <cell r="A380" t="str">
            <v>04052407610012</v>
          </cell>
          <cell r="B380" t="str">
            <v>JOSE FRANCISCO RIVERA GALDAMEZ</v>
          </cell>
          <cell r="C380" t="str">
            <v>ACTUALICE</v>
          </cell>
        </row>
        <row r="381">
          <cell r="A381" t="str">
            <v>05111202881011</v>
          </cell>
          <cell r="B381" t="str">
            <v>AUTOINDUSRIAS S.A DE C.V.</v>
          </cell>
          <cell r="C381" t="str">
            <v>ACTUALICE</v>
          </cell>
        </row>
        <row r="382">
          <cell r="A382" t="str">
            <v>06143006961425</v>
          </cell>
          <cell r="B382" t="str">
            <v>ERICK ERNESTO LOPEZ</v>
          </cell>
          <cell r="C382" t="str">
            <v>ACTUALICE</v>
          </cell>
        </row>
        <row r="383">
          <cell r="A383" t="str">
            <v>06141208141028</v>
          </cell>
          <cell r="B383" t="str">
            <v>KATYA Y FABIO S.A DE C.V.</v>
          </cell>
          <cell r="C383" t="str">
            <v>ACTUALICE</v>
          </cell>
        </row>
        <row r="384">
          <cell r="A384" t="str">
            <v>06141111931016</v>
          </cell>
          <cell r="B384" t="str">
            <v>ENMANUEL, S.A DE C.V.</v>
          </cell>
          <cell r="C384" t="str">
            <v>ACTUALICE</v>
          </cell>
        </row>
        <row r="385">
          <cell r="A385" t="str">
            <v>06141505091030</v>
          </cell>
          <cell r="B385" t="str">
            <v>COMERCIALIZADORA BF INTERNACIONAL</v>
          </cell>
          <cell r="C385" t="str">
            <v>ACTUALICE</v>
          </cell>
        </row>
        <row r="386">
          <cell r="A386" t="str">
            <v>01062306811028</v>
          </cell>
          <cell r="B386" t="str">
            <v>ELIAS AQUINO GOMEZ</v>
          </cell>
          <cell r="C386" t="str">
            <v>ACTUALICE</v>
          </cell>
        </row>
        <row r="387">
          <cell r="A387" t="str">
            <v>09043007610018</v>
          </cell>
          <cell r="B387" t="str">
            <v>SAUL POCASANGRE ESCOBAR</v>
          </cell>
          <cell r="C387" t="str">
            <v>ACTUALICE</v>
          </cell>
        </row>
        <row r="388">
          <cell r="A388" t="str">
            <v>09031604801015</v>
          </cell>
          <cell r="B388" t="str">
            <v>ELIAS MISAEL GUZMAN FRANCO</v>
          </cell>
          <cell r="C388" t="str">
            <v>ACTUALICE</v>
          </cell>
        </row>
        <row r="389">
          <cell r="A389" t="str">
            <v>03010901761015</v>
          </cell>
          <cell r="B389" t="str">
            <v>JIMMY DOUGLAS ALVARADO RAMOS</v>
          </cell>
          <cell r="C389" t="str">
            <v>ACTUALICE</v>
          </cell>
        </row>
        <row r="390">
          <cell r="A390" t="str">
            <v>06142003971032</v>
          </cell>
          <cell r="B390" t="str">
            <v>INDUSTRIAS MECANICAS DOS MIL S.A DE C.V.</v>
          </cell>
          <cell r="C390" t="str">
            <v>ACTUALICE</v>
          </cell>
        </row>
        <row r="391">
          <cell r="A391" t="str">
            <v>06140206001036</v>
          </cell>
          <cell r="B391" t="str">
            <v>LINEAS PUBLICITARIAS S.A DE C.V.</v>
          </cell>
          <cell r="C391" t="str">
            <v>ACTUALICE</v>
          </cell>
        </row>
        <row r="392">
          <cell r="A392" t="str">
            <v>06140803061031</v>
          </cell>
          <cell r="B392" t="str">
            <v>FURAGRO, S.A DE C.V.</v>
          </cell>
          <cell r="C392" t="str">
            <v>ACTUALICE</v>
          </cell>
        </row>
        <row r="393">
          <cell r="A393" t="str">
            <v>06142908661118</v>
          </cell>
          <cell r="B393" t="str">
            <v>EDGARDO ANTONIO URQUILLA AYALA</v>
          </cell>
          <cell r="C393" t="str">
            <v>ACTUALICE</v>
          </cell>
        </row>
        <row r="394">
          <cell r="A394" t="str">
            <v>12171207011015</v>
          </cell>
          <cell r="B394" t="str">
            <v>INVERSIONES EL AGUILA S.A DE C.V.</v>
          </cell>
          <cell r="C394" t="str">
            <v>ACTUALICE</v>
          </cell>
        </row>
        <row r="395">
          <cell r="A395" t="str">
            <v>06141812981018</v>
          </cell>
          <cell r="B395" t="str">
            <v>DIGICEL S.A DE C.V.</v>
          </cell>
          <cell r="C395" t="str">
            <v>ACTUALICE</v>
          </cell>
        </row>
        <row r="396">
          <cell r="A396" t="str">
            <v>06140607941015</v>
          </cell>
          <cell r="B396" t="str">
            <v>PROMEFAR S.A DE C.V.</v>
          </cell>
          <cell r="C396" t="str">
            <v>ACTUALICE</v>
          </cell>
        </row>
        <row r="397">
          <cell r="A397" t="str">
            <v>09060403540016</v>
          </cell>
          <cell r="B397" t="str">
            <v>VICTOR MANUEL HERNANDEZ QUINTEROS</v>
          </cell>
          <cell r="C397" t="str">
            <v>ACTUALICE</v>
          </cell>
        </row>
        <row r="398">
          <cell r="A398" t="str">
            <v>06142710610105</v>
          </cell>
          <cell r="B398" t="str">
            <v>SERGIO GALILEO BERMUDEZ</v>
          </cell>
          <cell r="C398" t="str">
            <v>ACTUALICE</v>
          </cell>
        </row>
        <row r="399">
          <cell r="A399" t="str">
            <v>08050209680010</v>
          </cell>
          <cell r="B399" t="str">
            <v>MARIO ALONSO BAIRES RODRIGUEZ</v>
          </cell>
          <cell r="C399" t="str">
            <v>ACTUALICE</v>
          </cell>
        </row>
        <row r="400">
          <cell r="A400" t="str">
            <v>06140607191024</v>
          </cell>
          <cell r="B400" t="str">
            <v>GRUPO CUSCATLAN S.A DE C.V.</v>
          </cell>
          <cell r="C400" t="str">
            <v>ACTUALICE</v>
          </cell>
        </row>
        <row r="401">
          <cell r="A401" t="str">
            <v>05031906450017</v>
          </cell>
          <cell r="B401" t="str">
            <v>JUAN ANTONIO RECINOS</v>
          </cell>
          <cell r="C401" t="str">
            <v>ACTUALICE</v>
          </cell>
        </row>
        <row r="402">
          <cell r="A402" t="str">
            <v>06141204051040</v>
          </cell>
          <cell r="B402" t="str">
            <v>AMERICAN IMPORTS, S.A DE C.V.</v>
          </cell>
          <cell r="C402" t="str">
            <v>ACTUALICE</v>
          </cell>
        </row>
        <row r="403">
          <cell r="A403" t="str">
            <v>06141107971011</v>
          </cell>
          <cell r="B403" t="str">
            <v>INNOVACION DIGITAL, S.A DE C.V.</v>
          </cell>
          <cell r="C403" t="str">
            <v>ACTUALICE</v>
          </cell>
        </row>
        <row r="404">
          <cell r="A404" t="str">
            <v>05031610151010</v>
          </cell>
          <cell r="B404" t="str">
            <v>GRUPO DUARTE LOPEZ S.A DE C.V</v>
          </cell>
          <cell r="C404" t="str">
            <v>ACTUALICE</v>
          </cell>
        </row>
        <row r="405">
          <cell r="A405" t="str">
            <v>06140806951020</v>
          </cell>
          <cell r="B405" t="str">
            <v>SERVICIOS INTEGRALES MEDICOS</v>
          </cell>
          <cell r="C405" t="str">
            <v>ACTUALICE</v>
          </cell>
        </row>
        <row r="406">
          <cell r="A406" t="str">
            <v>06171801721029</v>
          </cell>
          <cell r="B406" t="str">
            <v>MARIA MAGDALENA CABRERA DE RODRIGUEZ</v>
          </cell>
          <cell r="C406" t="str">
            <v>ACTUALICE</v>
          </cell>
        </row>
        <row r="407">
          <cell r="A407" t="str">
            <v>09091004741011</v>
          </cell>
          <cell r="B407" t="str">
            <v>HECTOR WILFREDO DIAZ</v>
          </cell>
          <cell r="C407" t="str">
            <v>ACTUALICE</v>
          </cell>
        </row>
        <row r="408">
          <cell r="A408" t="str">
            <v>09082807751017</v>
          </cell>
          <cell r="B408" t="str">
            <v>JOSE ARMANDO LOPEZ LAINEZ</v>
          </cell>
          <cell r="C408" t="str">
            <v>ACTUALICE</v>
          </cell>
        </row>
        <row r="409">
          <cell r="A409" t="str">
            <v>06143012981020</v>
          </cell>
          <cell r="B409" t="str">
            <v>INDUSTRIAS VICAL S.A DE C.V.</v>
          </cell>
          <cell r="C409" t="str">
            <v>ACTUALICE</v>
          </cell>
        </row>
        <row r="410">
          <cell r="A410" t="str">
            <v>04292409751011</v>
          </cell>
          <cell r="B410" t="str">
            <v>VIDAL HERNANDEZ ERAZO</v>
          </cell>
          <cell r="C410" t="str">
            <v>ACTUALICE</v>
          </cell>
        </row>
        <row r="411">
          <cell r="A411" t="str">
            <v>06140611181076</v>
          </cell>
          <cell r="B411" t="str">
            <v>DISTRIBUIDORA LAGOS VICUÑA EL SALVADOR</v>
          </cell>
          <cell r="C411" t="str">
            <v>ACTUALICE</v>
          </cell>
        </row>
        <row r="412">
          <cell r="A412" t="str">
            <v>11083110731013</v>
          </cell>
          <cell r="B412" t="str">
            <v>ANIBAL GALILEO BERMUDEZ BERMUDEZ</v>
          </cell>
          <cell r="C412" t="str">
            <v>ACTUALICE</v>
          </cell>
        </row>
        <row r="413">
          <cell r="A413" t="str">
            <v>06140801871168</v>
          </cell>
          <cell r="B413" t="str">
            <v>CLAUDIA JUDITH QUINTEROS</v>
          </cell>
          <cell r="C413" t="str">
            <v>ACTUALICE</v>
          </cell>
        </row>
        <row r="414">
          <cell r="A414" t="str">
            <v>06142803730056</v>
          </cell>
          <cell r="B414" t="str">
            <v>ASEGURADORA AGRICOLA COMERCIAL</v>
          </cell>
          <cell r="C414" t="str">
            <v>ACTUALICE</v>
          </cell>
        </row>
        <row r="415">
          <cell r="A415" t="str">
            <v>06141203981028</v>
          </cell>
          <cell r="B415" t="str">
            <v>CARGA URGENTE DE EL SALVADOR S.A DE C.V.</v>
          </cell>
          <cell r="C415" t="str">
            <v>ACTUALICE</v>
          </cell>
        </row>
        <row r="416">
          <cell r="A416" t="str">
            <v>06142601961025</v>
          </cell>
          <cell r="B416" t="str">
            <v>FASOR S.A DE C.V.</v>
          </cell>
          <cell r="C416" t="str">
            <v>ACTUALICE</v>
          </cell>
        </row>
        <row r="417">
          <cell r="A417" t="str">
            <v>05112507891021</v>
          </cell>
          <cell r="B417" t="str">
            <v>AUTODO S.A DE C.V.</v>
          </cell>
          <cell r="C417" t="str">
            <v>ACTUALICE</v>
          </cell>
        </row>
        <row r="418">
          <cell r="A418" t="str">
            <v>06141211131017</v>
          </cell>
          <cell r="B418" t="str">
            <v>CORPORACION PROSPERO S.A DE C.V.</v>
          </cell>
          <cell r="C418" t="str">
            <v>ACTUALICE</v>
          </cell>
        </row>
        <row r="419">
          <cell r="A419" t="str">
            <v>06141804851075</v>
          </cell>
          <cell r="B419" t="str">
            <v>HENRY EDGARDO LARREYNAGA</v>
          </cell>
          <cell r="C419" t="str">
            <v>ACTUALICE</v>
          </cell>
        </row>
        <row r="420">
          <cell r="A420" t="str">
            <v>06141801101040</v>
          </cell>
          <cell r="B420" t="str">
            <v>ERICK AUTO PARTS S.A DE C.V.</v>
          </cell>
          <cell r="C420" t="str">
            <v>ACTUALICE</v>
          </cell>
        </row>
        <row r="421">
          <cell r="A421" t="str">
            <v>11012111771014</v>
          </cell>
          <cell r="B421" t="str">
            <v>JOSE REYNALDO ARGUERA GONZALES</v>
          </cell>
          <cell r="C421" t="str">
            <v>ACTUALICE</v>
          </cell>
        </row>
        <row r="422">
          <cell r="A422" t="str">
            <v>08110901590016</v>
          </cell>
          <cell r="B422" t="str">
            <v>MANUEL DE JESUS HERNANDEZ RODRIGUEZ</v>
          </cell>
          <cell r="C422" t="str">
            <v>ACTUALICE</v>
          </cell>
        </row>
        <row r="423">
          <cell r="A423" t="str">
            <v>06141008051067</v>
          </cell>
          <cell r="B423" t="str">
            <v>GMG COMERCIAL EL SALVADOR, S.A DE C.V.</v>
          </cell>
          <cell r="C423" t="str">
            <v>ACTUALICE</v>
          </cell>
        </row>
        <row r="424">
          <cell r="A424" t="str">
            <v>06141711941104</v>
          </cell>
          <cell r="B424" t="str">
            <v>FUNDACION INSTITUTO SALVADOREÑO DEL CEMENTO</v>
          </cell>
          <cell r="C424" t="str">
            <v>ACTUALICE</v>
          </cell>
        </row>
        <row r="425">
          <cell r="A425" t="str">
            <v>06141903931021</v>
          </cell>
          <cell r="B425" t="str">
            <v>T.V OFFER, S.A DE C.V.</v>
          </cell>
          <cell r="C425" t="str">
            <v>ACTUALICE</v>
          </cell>
        </row>
        <row r="426">
          <cell r="A426" t="str">
            <v>06142905111010</v>
          </cell>
          <cell r="B426" t="str">
            <v>GRUPO VALMIX S.A DE C.V.</v>
          </cell>
          <cell r="C426" t="str">
            <v>ACTUALICE</v>
          </cell>
        </row>
        <row r="427">
          <cell r="A427" t="str">
            <v>06141411171030</v>
          </cell>
          <cell r="B427" t="str">
            <v>TEXAS GAS INTERNACIONAL, S.A DE C.V.</v>
          </cell>
          <cell r="C427" t="str">
            <v>ACTUALICE</v>
          </cell>
        </row>
        <row r="428">
          <cell r="A428" t="str">
            <v>06142001941055</v>
          </cell>
          <cell r="B428" t="str">
            <v>REPUESTOS MIGUELÑOS S.A DE C.V.</v>
          </cell>
          <cell r="C428" t="str">
            <v>ACTUALICE</v>
          </cell>
        </row>
        <row r="429">
          <cell r="A429" t="str">
            <v>02100402741017</v>
          </cell>
          <cell r="B429" t="str">
            <v>DLMARK GIOVANNI ASCENCIO ORTIZ</v>
          </cell>
          <cell r="C429" t="str">
            <v>ACTUALICE</v>
          </cell>
        </row>
        <row r="430">
          <cell r="A430" t="str">
            <v>10100312771023</v>
          </cell>
          <cell r="B430" t="str">
            <v>REINA ISABEL SANCHEZ HERNANDEZ</v>
          </cell>
          <cell r="C430" t="str">
            <v>ACTUALICE</v>
          </cell>
        </row>
        <row r="431">
          <cell r="A431" t="str">
            <v>06142002730017</v>
          </cell>
          <cell r="B431" t="str">
            <v>COMERCIAL AGROPECUARIA S.A DE C.V.</v>
          </cell>
          <cell r="C431" t="str">
            <v>ACTUALICE</v>
          </cell>
        </row>
        <row r="432">
          <cell r="A432" t="str">
            <v>06142908941013</v>
          </cell>
          <cell r="B432" t="str">
            <v>M3 ASOCIADOS S.A DE C.V.</v>
          </cell>
          <cell r="C432" t="str">
            <v>ACTUALICE</v>
          </cell>
        </row>
        <row r="433">
          <cell r="A433" t="str">
            <v>06141306161010</v>
          </cell>
          <cell r="B433" t="str">
            <v>ECAT S.A DE C.V.</v>
          </cell>
          <cell r="C433" t="str">
            <v>ACTUALICE</v>
          </cell>
        </row>
        <row r="434">
          <cell r="A434" t="str">
            <v>14082407031015</v>
          </cell>
          <cell r="B434" t="str">
            <v>SEPROMED, S.A DE C.V.</v>
          </cell>
          <cell r="C434" t="str">
            <v>ACTUALICE</v>
          </cell>
        </row>
        <row r="435">
          <cell r="A435" t="str">
            <v>06140705921391</v>
          </cell>
          <cell r="B435" t="str">
            <v>ISAAC VLADIMIR CALLEJAS RIVAS</v>
          </cell>
          <cell r="C435" t="str">
            <v>ACTUALICE</v>
          </cell>
        </row>
        <row r="436">
          <cell r="A436" t="str">
            <v>06140506141077</v>
          </cell>
          <cell r="B436" t="str">
            <v>REDIFAR S.A DE C.V.</v>
          </cell>
          <cell r="C436" t="str">
            <v>ACTUALICE</v>
          </cell>
        </row>
        <row r="437">
          <cell r="A437" t="str">
            <v>06142306881010</v>
          </cell>
          <cell r="B437" t="str">
            <v>FERROCENTRO S.A DE C.V.</v>
          </cell>
          <cell r="C437" t="str">
            <v>ACTUALICE</v>
          </cell>
        </row>
        <row r="438">
          <cell r="A438" t="str">
            <v>12170403031010</v>
          </cell>
          <cell r="B438" t="str">
            <v>INVERSIONES ZORTRERAS S.A DE C.V.</v>
          </cell>
          <cell r="C438" t="str">
            <v>ACTUALICE</v>
          </cell>
        </row>
        <row r="439">
          <cell r="A439" t="str">
            <v>06140907021031</v>
          </cell>
          <cell r="B439" t="str">
            <v>DISEÑARTE S.A DE C.V.</v>
          </cell>
          <cell r="C439" t="str">
            <v>ACTUALICE</v>
          </cell>
        </row>
        <row r="440">
          <cell r="A440" t="str">
            <v>06142801081062</v>
          </cell>
          <cell r="B440" t="str">
            <v>RADIADORES Y ALGO MAS S.A DE C.V.</v>
          </cell>
          <cell r="C440" t="str">
            <v>ACTUALICE</v>
          </cell>
        </row>
        <row r="441">
          <cell r="A441" t="str">
            <v>06142709760012</v>
          </cell>
          <cell r="B441" t="str">
            <v>OMNISPORT S.A DE C.V.</v>
          </cell>
          <cell r="C441" t="str">
            <v>ACTUALICE</v>
          </cell>
        </row>
        <row r="442">
          <cell r="A442" t="str">
            <v>06141112171074</v>
          </cell>
          <cell r="B442" t="str">
            <v>ARISA CONSULTING, S.A DE C.V.</v>
          </cell>
          <cell r="C442" t="str">
            <v>ACTUALICE</v>
          </cell>
        </row>
        <row r="443">
          <cell r="A443" t="str">
            <v>05111202111011</v>
          </cell>
          <cell r="B443" t="str">
            <v>RESAUTO, S.A DE C.V.</v>
          </cell>
          <cell r="C443" t="str">
            <v>ACTUALICE</v>
          </cell>
        </row>
        <row r="444">
          <cell r="A444" t="str">
            <v>12091712181010</v>
          </cell>
          <cell r="B444" t="str">
            <v>CEHIMI, S.A DE C.V.</v>
          </cell>
          <cell r="C444" t="str">
            <v>ACTUALICE</v>
          </cell>
        </row>
        <row r="445">
          <cell r="A445" t="str">
            <v>06141806991010</v>
          </cell>
          <cell r="B445" t="str">
            <v>CENTRAL HIDRAULICA S.A DE C.V.</v>
          </cell>
          <cell r="C445" t="str">
            <v>ACTUALICE</v>
          </cell>
        </row>
        <row r="446">
          <cell r="A446" t="str">
            <v>06141706091038</v>
          </cell>
          <cell r="B446" t="str">
            <v>DIDEMA, S.A DE C.V.</v>
          </cell>
          <cell r="C446" t="str">
            <v>ACTUALICE</v>
          </cell>
        </row>
        <row r="447">
          <cell r="A447" t="str">
            <v>06140110191055</v>
          </cell>
          <cell r="B447" t="str">
            <v>HYM, S.A DE C.V.</v>
          </cell>
          <cell r="C447" t="str">
            <v>ACTUALICE</v>
          </cell>
        </row>
        <row r="448">
          <cell r="A448" t="str">
            <v>06141903931072</v>
          </cell>
          <cell r="B448" t="str">
            <v>BALMORE ALEJANDRO MARTINEZ VIZCARRA</v>
          </cell>
          <cell r="C448" t="str">
            <v>ACTUALICE</v>
          </cell>
        </row>
        <row r="449">
          <cell r="A449" t="str">
            <v>06140704081039</v>
          </cell>
          <cell r="B449" t="str">
            <v>HOLCIM CONCRETOS, S.A DE C.V.</v>
          </cell>
          <cell r="C449" t="str">
            <v>ACTUALICE</v>
          </cell>
        </row>
        <row r="450">
          <cell r="A450" t="str">
            <v>06142003921027</v>
          </cell>
          <cell r="B450" t="str">
            <v>MAPRECO S.A DE C.V.</v>
          </cell>
          <cell r="C450" t="str">
            <v>ACTUALICE</v>
          </cell>
        </row>
        <row r="451">
          <cell r="A451" t="str">
            <v>06142502211030</v>
          </cell>
          <cell r="B451" t="str">
            <v>GRUPO TIRE EXPRESS, S.A DE C.V.</v>
          </cell>
          <cell r="C451" t="str">
            <v>ACTUALICE</v>
          </cell>
        </row>
        <row r="452">
          <cell r="A452" t="str">
            <v>06140204091054</v>
          </cell>
          <cell r="B452" t="str">
            <v>CEMCOL COMERCIAL, S.A DE C.V.</v>
          </cell>
          <cell r="C452" t="str">
            <v>ACTUALICE</v>
          </cell>
        </row>
        <row r="453">
          <cell r="A453" t="str">
            <v>06140803991446</v>
          </cell>
          <cell r="B453" t="str">
            <v>TANIA MICHELLE DELGADO VASQUEZ</v>
          </cell>
          <cell r="C453" t="str">
            <v>ACTUALICE</v>
          </cell>
        </row>
        <row r="454">
          <cell r="A454" t="str">
            <v>05111501901029</v>
          </cell>
          <cell r="B454" t="str">
            <v>ANDRES FRANCISCO ZELAYA ROMERO</v>
          </cell>
          <cell r="C454" t="str">
            <v>ACTUALICE</v>
          </cell>
        </row>
        <row r="455">
          <cell r="A455" t="str">
            <v>06143101860017</v>
          </cell>
          <cell r="B455" t="str">
            <v>REPUESTOS CANAHUATI S.A DE C.V.</v>
          </cell>
          <cell r="C455" t="str">
            <v>ACTUALICE</v>
          </cell>
        </row>
        <row r="456">
          <cell r="A456" t="str">
            <v>06140112820027</v>
          </cell>
          <cell r="B456" t="str">
            <v>HOTEL PRELAC S.A DE C.V.</v>
          </cell>
          <cell r="C456" t="str">
            <v>ACTUALICE</v>
          </cell>
        </row>
        <row r="457">
          <cell r="A457" t="str">
            <v>14081402711011</v>
          </cell>
          <cell r="B457" t="str">
            <v>SERVICENTRO PUMA PRESIDENCIAL</v>
          </cell>
          <cell r="C457" t="str">
            <v>ACTUALICE</v>
          </cell>
        </row>
        <row r="458">
          <cell r="A458" t="str">
            <v>06142305771172</v>
          </cell>
          <cell r="B458" t="str">
            <v>SALVADOR ANTONIO ESCOBAR DURAN</v>
          </cell>
          <cell r="C458" t="str">
            <v>ACTUALICE</v>
          </cell>
        </row>
        <row r="459">
          <cell r="A459" t="str">
            <v>05112309861010</v>
          </cell>
          <cell r="B459" t="str">
            <v>LUIS ALBERTO RIVERA MIRANDA</v>
          </cell>
          <cell r="C459" t="str">
            <v>ACTUALICE</v>
          </cell>
        </row>
        <row r="460">
          <cell r="A460" t="str">
            <v>05033001211017</v>
          </cell>
          <cell r="B460" t="str">
            <v>EDKASA, S.A DE C.V.</v>
          </cell>
          <cell r="C460" t="str">
            <v>ACTUALICE</v>
          </cell>
        </row>
        <row r="461">
          <cell r="A461" t="str">
            <v>05021704650019</v>
          </cell>
          <cell r="B461" t="str">
            <v>ANBAL ARTEAGA RIVERA</v>
          </cell>
          <cell r="C461" t="str">
            <v>ACTUALICE</v>
          </cell>
        </row>
        <row r="462">
          <cell r="A462" t="str">
            <v>06141805181057</v>
          </cell>
          <cell r="B462" t="str">
            <v>A &amp; A MULTISERVICIOS, S.A DE C.V.</v>
          </cell>
          <cell r="C462" t="str">
            <v>ACTUALICE</v>
          </cell>
        </row>
        <row r="463">
          <cell r="A463" t="str">
            <v>06141210081024</v>
          </cell>
          <cell r="B463" t="str">
            <v>GEO CRISDAY S.A DE C.V.</v>
          </cell>
          <cell r="C463" t="str">
            <v>ACTUALICE</v>
          </cell>
        </row>
        <row r="464">
          <cell r="A464" t="str">
            <v>06141605860015</v>
          </cell>
          <cell r="B464" t="str">
            <v>LIGERAMENTE USADAS, S.A DE C.V.</v>
          </cell>
          <cell r="C464" t="str">
            <v>ACTUALICE</v>
          </cell>
        </row>
        <row r="465">
          <cell r="A465" t="str">
            <v>06140403931037</v>
          </cell>
          <cell r="B465" t="str">
            <v>TECNIAVES S.A DE C.V.</v>
          </cell>
          <cell r="C465" t="str">
            <v>ACTUALICE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  <cell r="C466" t="str">
            <v>ACTUALICE</v>
          </cell>
        </row>
        <row r="467">
          <cell r="A467" t="str">
            <v>06142010921011</v>
          </cell>
          <cell r="B467" t="str">
            <v>TS INGENIEROS</v>
          </cell>
          <cell r="C467" t="str">
            <v>ACTUALICE</v>
          </cell>
        </row>
        <row r="468">
          <cell r="A468" t="str">
            <v>05200406480012</v>
          </cell>
          <cell r="B468" t="str">
            <v>JOSE MARIA CALLES RODAS</v>
          </cell>
          <cell r="C468" t="str">
            <v>ACTUALICE</v>
          </cell>
        </row>
        <row r="469">
          <cell r="A469" t="str">
            <v>06141511770020</v>
          </cell>
          <cell r="B469" t="str">
            <v>CENTRAL DE RODAMIENTOS S.A DE C.V.</v>
          </cell>
          <cell r="C469" t="str">
            <v>ACTUALICE</v>
          </cell>
        </row>
        <row r="470">
          <cell r="A470" t="str">
            <v>20220242694</v>
          </cell>
          <cell r="B470" t="str">
            <v>QUANGONG MACHINERY CO LTD</v>
          </cell>
          <cell r="C470" t="str">
            <v>ACTUALICE</v>
          </cell>
        </row>
        <row r="471">
          <cell r="A471" t="str">
            <v>06140705121042</v>
          </cell>
          <cell r="B471" t="str">
            <v>AVANCORT S.A DE C.V.</v>
          </cell>
          <cell r="C471" t="str">
            <v>ACTUALICE</v>
          </cell>
        </row>
        <row r="472">
          <cell r="A472" t="str">
            <v>06142004991029</v>
          </cell>
          <cell r="B472" t="str">
            <v>PINTURAS DEL SUR DE EL SALVADOR S.A DE C.V.</v>
          </cell>
          <cell r="C472" t="str">
            <v>ACTUALICE</v>
          </cell>
        </row>
        <row r="473">
          <cell r="A473" t="str">
            <v>06142101771068</v>
          </cell>
          <cell r="B473" t="str">
            <v>CARLOS ALBERTO REYES GARCIA</v>
          </cell>
          <cell r="C473" t="str">
            <v>ACTUALICE</v>
          </cell>
        </row>
        <row r="474">
          <cell r="A474" t="str">
            <v>06141501151046</v>
          </cell>
          <cell r="B474" t="str">
            <v>OLC, S.A DE C.V</v>
          </cell>
          <cell r="C474" t="str">
            <v>ACTUALICE</v>
          </cell>
        </row>
        <row r="475">
          <cell r="A475" t="str">
            <v>06141008661043</v>
          </cell>
          <cell r="B475" t="str">
            <v>DAVID CANAHUATI PINEDA</v>
          </cell>
          <cell r="C475" t="str">
            <v>ACTUALICE</v>
          </cell>
        </row>
        <row r="476">
          <cell r="A476" t="str">
            <v>10100107701012</v>
          </cell>
          <cell r="B476" t="str">
            <v>OMAR SAUL MERINO ROMERO</v>
          </cell>
          <cell r="C476" t="str">
            <v>ACTUALICE</v>
          </cell>
        </row>
        <row r="477">
          <cell r="A477" t="str">
            <v>2022284428</v>
          </cell>
          <cell r="B477" t="str">
            <v>INTERMIX GROUP INC</v>
          </cell>
          <cell r="C477" t="str">
            <v>ACTUALICE</v>
          </cell>
        </row>
        <row r="478">
          <cell r="A478" t="str">
            <v>06142307011043</v>
          </cell>
          <cell r="B478" t="str">
            <v>CORPORACION OCEANICA EL SALVADOR</v>
          </cell>
          <cell r="C478" t="str">
            <v>ACTUALICE</v>
          </cell>
        </row>
        <row r="479">
          <cell r="A479" t="str">
            <v>06141705620038</v>
          </cell>
          <cell r="B479" t="str">
            <v>ASOCIACION DEMOGRAFICA SALVADOREÑA</v>
          </cell>
          <cell r="C479" t="str">
            <v>ACTUALICE</v>
          </cell>
        </row>
        <row r="480">
          <cell r="A480" t="str">
            <v>11052105601010</v>
          </cell>
          <cell r="B480" t="str">
            <v>CARLOS HUMBERTO RODRIGUEZ</v>
          </cell>
          <cell r="C480" t="str">
            <v>ACTUALICE</v>
          </cell>
        </row>
        <row r="481">
          <cell r="A481" t="str">
            <v>05111204540020</v>
          </cell>
          <cell r="B481" t="str">
            <v>JULIO ALBERTO PONCE</v>
          </cell>
          <cell r="C481" t="str">
            <v>ACTUALICE</v>
          </cell>
        </row>
        <row r="482">
          <cell r="A482" t="str">
            <v>06141910891035</v>
          </cell>
          <cell r="B482" t="str">
            <v>CONSEJO SALVADOREÑO DEL CAFÉ</v>
          </cell>
          <cell r="C482" t="str">
            <v>ACTUALICE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R106" totalsRowCount="1">
  <sortState ref="A4:Q806">
    <sortCondition ref="B3:B579"/>
  </sortState>
  <tableColumns count="18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26" dataCellStyle="Moneda"/>
    <tableColumn id="9" name="I. EXENTAS" totalsRowDxfId="25" dataCellStyle="Moneda"/>
    <tableColumn id="10" name="IMPOR EX" totalsRowDxfId="24" dataCellStyle="Moneda"/>
    <tableColumn id="11" name="C. GRAVADA" totalsRowFunction="sum" totalsRowDxfId="23" dataCellStyle="Moneda"/>
    <tableColumn id="12" name="INTER GRAVA" totalsRowDxfId="22" dataCellStyle="Moneda"/>
    <tableColumn id="13" name="IMPOR BIENES" totalsRowDxfId="21" dataCellStyle="Moneda"/>
    <tableColumn id="14" name="IMPOR SERV" totalsRowDxfId="20" dataCellStyle="Moneda"/>
    <tableColumn id="15" name="IVA" totalsRowFunction="sum" totalsRowDxfId="19" dataCellStyle="Moneda"/>
    <tableColumn id="16" name="TOTAL C." totalsRowFunction="sum" totalsRowDxfId="18" dataCellStyle="Moneda"/>
    <tableColumn id="18" name="DUI" dataDxfId="69" totalsRowDxfId="17" dataCellStyle="Moneda"/>
    <tableColumn id="17" name="ANEXO 3" totalsRowFunction="sum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10" totalsRowCount="1">
  <sortState ref="E3:V87">
    <sortCondition ref="K2:K87"/>
  </sortState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68" dataCellStyle="Moneda"/>
    <tableColumn id="12" name="VENTA NO SUJETA" totalsRowDxfId="67" dataCellStyle="Moneda"/>
    <tableColumn id="13" name="V. GRAVADA" totalsRowFunction="sum" totalsRowDxfId="66" dataCellStyle="Moneda"/>
    <tableColumn id="14" name="D.FISCAL" totalsRowFunction="sum" totalsRowDxfId="65" dataCellStyle="Moneda"/>
    <tableColumn id="15" name="V CTA DE 3" totalsRowDxfId="64" dataCellStyle="Moneda"/>
    <tableColumn id="16" name="D. FISCAL A 3" totalsRowDxfId="63" dataCellStyle="Moneda"/>
    <tableColumn id="17" name="VENTA TOTAL" totalsRowFunction="sum" totalsRowDxfId="62" dataCellStyle="Moneda"/>
    <tableColumn id="19" name="DUI" dataDxfId="61" totalsRowDxfId="60" dataCellStyle="Moneda"/>
    <tableColumn id="18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1238" totalsRowCount="1">
  <sortState ref="A160:V243">
    <sortCondition ref="G2:G396"/>
  </sortState>
  <tableColumns count="22">
    <tableColumn id="1" name="MES" totalsRowLabel="Total"/>
    <tableColumn id="2" name="FECHA" dataDxfId="59" totalsRowDxfId="37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dataDxfId="58" totalsRowDxfId="36" dataCellStyle="Moneda"/>
    <tableColumn id="13" name="VENTAS NO" dataDxfId="57" totalsRowDxfId="35" dataCellStyle="Moneda"/>
    <tableColumn id="14" name="V NO SUJETAS" dataDxfId="56" totalsRowDxfId="34" dataCellStyle="Moneda"/>
    <tableColumn id="15" name="V GRAVADAS" totalsRowFunction="sum" dataDxfId="55" totalsRowDxfId="33" dataCellStyle="Moneda"/>
    <tableColumn id="16" name="EX IN CA" dataDxfId="54" totalsRowDxfId="32" dataCellStyle="Moneda"/>
    <tableColumn id="17" name="EX OUT CA" dataDxfId="53" totalsRowDxfId="31" dataCellStyle="Moneda"/>
    <tableColumn id="18" name="EX SERVICE" totalsRowFunction="sum" dataDxfId="52" totalsRowDxfId="30" dataCellStyle="Moneda"/>
    <tableColumn id="19" name="V ZONA FRAN" dataDxfId="51" totalsRowDxfId="29" dataCellStyle="Moneda"/>
    <tableColumn id="20" name="V CTA A 3ERO" dataDxfId="50" totalsRowDxfId="28" dataCellStyle="Moneda"/>
    <tableColumn id="21" name="TOTAL VENTA" totalsRowFunction="sum" dataDxfId="49" totalsRowDxfId="27" dataCellStyle="Moneda">
      <calculatedColumnFormula>+Tabla3[[#This Row],[V GRAVADAS]]</calculatedColumnFormula>
    </tableColumn>
    <tableColumn id="22" name="ANEXO" totalsRowFunction="count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I3" totalsRowCount="1" headerRowDxfId="48">
  <tableColumns count="9">
    <tableColumn id="1" name="MES" totalsRowLabel="Total"/>
    <tableColumn id="2" name="NIT" dataDxfId="47"/>
    <tableColumn id="3" name="FECHA" dataDxfId="46"/>
    <tableColumn id="4" name="TIPO" dataDxfId="45"/>
    <tableColumn id="5" name="SERIE" dataDxfId="44"/>
    <tableColumn id="6" name="DOC" dataDxfId="43"/>
    <tableColumn id="7" name="MONTO" totalsRowFunction="sum" dataDxfId="42" totalsRowDxfId="41"/>
    <tableColumn id="8" name="RETENCION" totalsRowFunction="sum" dataDxfId="40" totalsRowDxfId="39"/>
    <tableColumn id="9" name="ANEXO" dataDxfId="3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20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10" t="s">
        <v>690</v>
      </c>
    </row>
    <row r="4" spans="2:10" x14ac:dyDescent="0.25">
      <c r="B4" s="5" t="s">
        <v>2</v>
      </c>
      <c r="D4" s="84" t="str">
        <f>+J4</f>
        <v>24/12/2022</v>
      </c>
      <c r="E4" s="26" t="s">
        <v>713</v>
      </c>
      <c r="F4" s="27" t="str">
        <f>+LEFT(E4,2)</f>
        <v>24</v>
      </c>
      <c r="G4" s="27" t="str">
        <f>+RIGHT(E4,2)</f>
        <v>12</v>
      </c>
      <c r="H4" s="28" t="s">
        <v>98</v>
      </c>
      <c r="I4" s="27" t="s">
        <v>92</v>
      </c>
      <c r="J4" s="27" t="str">
        <f>+F4&amp;I4&amp;G4&amp;I4&amp;H4</f>
        <v>24/12/2022</v>
      </c>
    </row>
    <row r="5" spans="2:10" x14ac:dyDescent="0.25">
      <c r="B5" s="5" t="s">
        <v>3</v>
      </c>
      <c r="D5" s="7" t="s">
        <v>1</v>
      </c>
    </row>
    <row r="6" spans="2:10" x14ac:dyDescent="0.25">
      <c r="B6" s="5" t="s">
        <v>4</v>
      </c>
      <c r="D6" s="7" t="s">
        <v>0</v>
      </c>
    </row>
    <row r="7" spans="2:10" x14ac:dyDescent="0.25">
      <c r="B7" s="5" t="s">
        <v>5</v>
      </c>
      <c r="D7" s="12"/>
    </row>
    <row r="8" spans="2:10" x14ac:dyDescent="0.25">
      <c r="B8" s="5" t="s">
        <v>6</v>
      </c>
      <c r="D8" s="11" t="s">
        <v>714</v>
      </c>
    </row>
    <row r="9" spans="2:10" x14ac:dyDescent="0.25">
      <c r="B9" s="5" t="s">
        <v>84</v>
      </c>
      <c r="D9" s="23" t="str">
        <f>IFERROR(VLOOKUP(D8,'[1]BASE DE PROVEEDORES'!$A:$B,2,0),"No Existe")</f>
        <v>CTE TELECOM PERSONAL S.A DE C.V.</v>
      </c>
    </row>
    <row r="10" spans="2:10" x14ac:dyDescent="0.25">
      <c r="B10" s="5" t="s">
        <v>7</v>
      </c>
      <c r="D10" s="8">
        <v>0</v>
      </c>
    </row>
    <row r="11" spans="2:10" x14ac:dyDescent="0.25">
      <c r="B11" s="5" t="s">
        <v>8</v>
      </c>
      <c r="D11" s="8">
        <v>0</v>
      </c>
    </row>
    <row r="12" spans="2:10" x14ac:dyDescent="0.25">
      <c r="B12" s="5" t="s">
        <v>9</v>
      </c>
      <c r="D12" s="8">
        <v>0</v>
      </c>
    </row>
    <row r="13" spans="2:10" x14ac:dyDescent="0.25">
      <c r="B13" s="5" t="s">
        <v>10</v>
      </c>
      <c r="D13" s="13"/>
    </row>
    <row r="14" spans="2:10" x14ac:dyDescent="0.25">
      <c r="B14" s="5" t="s">
        <v>11</v>
      </c>
      <c r="D14" s="8">
        <v>0</v>
      </c>
    </row>
    <row r="15" spans="2:10" x14ac:dyDescent="0.25">
      <c r="B15" s="5" t="s">
        <v>13</v>
      </c>
      <c r="D15" s="8">
        <v>0</v>
      </c>
    </row>
    <row r="16" spans="2:10" x14ac:dyDescent="0.25">
      <c r="B16" s="5" t="s">
        <v>12</v>
      </c>
      <c r="D16" s="8">
        <v>0</v>
      </c>
    </row>
    <row r="17" spans="2:4" x14ac:dyDescent="0.25">
      <c r="B17" s="5" t="s">
        <v>14</v>
      </c>
      <c r="D17" s="8">
        <f>+(D16++D15+D14+D13)*0.13</f>
        <v>0</v>
      </c>
    </row>
    <row r="18" spans="2:4" x14ac:dyDescent="0.25">
      <c r="B18" s="5" t="s">
        <v>15</v>
      </c>
      <c r="D18" s="8">
        <f>+SUBTOTAL(9,D10,D11,D12,D13,D14,D15,D16,D17)</f>
        <v>0</v>
      </c>
    </row>
    <row r="19" spans="2:4" x14ac:dyDescent="0.25">
      <c r="B19" s="5" t="s">
        <v>94</v>
      </c>
      <c r="D19" s="30" t="str">
        <f>IFERROR(VLOOKUP(D8,'[2]BASE DE PROVEEDORES'!$A:$C,3,0),"ACTUALICE")</f>
        <v>ACTUALICE</v>
      </c>
    </row>
    <row r="20" spans="2:4" ht="15.75" thickBot="1" x14ac:dyDescent="0.3">
      <c r="B20" s="5" t="s">
        <v>16</v>
      </c>
      <c r="D20" s="9">
        <v>3</v>
      </c>
    </row>
  </sheetData>
  <conditionalFormatting sqref="D19">
    <cfRule type="containsText" dxfId="16" priority="1" operator="containsText" text="ACTUAL">
      <formula>NOT(ISERROR(SEARCH("ACTUAL",D19)))</formula>
    </cfRule>
  </conditionalFormatting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  <dataValidation type="textLength" allowBlank="1" showInputMessage="1" showErrorMessage="1" sqref="D8">
      <formula1>9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7030A0"/>
  </sheetPr>
  <dimension ref="A1:M20"/>
  <sheetViews>
    <sheetView workbookViewId="0">
      <selection activeCell="C39" sqref="C39"/>
    </sheetView>
  </sheetViews>
  <sheetFormatPr baseColWidth="10" defaultRowHeight="15" x14ac:dyDescent="0.25"/>
  <cols>
    <col min="1" max="1" width="11.85546875" bestFit="1" customWidth="1"/>
  </cols>
  <sheetData>
    <row r="1" spans="1:13" ht="15.75" thickBot="1" x14ac:dyDescent="0.3"/>
    <row r="2" spans="1:13" x14ac:dyDescent="0.25">
      <c r="A2" s="97"/>
      <c r="B2" s="98"/>
      <c r="C2" s="98"/>
      <c r="D2" s="99"/>
      <c r="E2" s="106"/>
      <c r="F2" s="107"/>
      <c r="G2" s="87" t="s">
        <v>367</v>
      </c>
      <c r="H2" s="87" t="s">
        <v>368</v>
      </c>
      <c r="I2" s="87" t="s">
        <v>369</v>
      </c>
      <c r="J2" s="87" t="s">
        <v>370</v>
      </c>
      <c r="K2" s="87" t="s">
        <v>371</v>
      </c>
      <c r="L2" s="89" t="s">
        <v>372</v>
      </c>
      <c r="M2" s="90"/>
    </row>
    <row r="3" spans="1:13" ht="15.75" thickBot="1" x14ac:dyDescent="0.3">
      <c r="A3" s="100"/>
      <c r="B3" s="101"/>
      <c r="C3" s="101"/>
      <c r="D3" s="102"/>
      <c r="E3" s="49"/>
      <c r="F3" s="49"/>
      <c r="G3" s="88"/>
      <c r="H3" s="88"/>
      <c r="I3" s="88"/>
      <c r="J3" s="88"/>
      <c r="K3" s="88"/>
      <c r="L3" s="91"/>
      <c r="M3" s="92"/>
    </row>
    <row r="4" spans="1:13" x14ac:dyDescent="0.25">
      <c r="A4" s="100"/>
      <c r="B4" s="101"/>
      <c r="C4" s="101"/>
      <c r="D4" s="102"/>
      <c r="E4" s="49"/>
      <c r="F4" s="49"/>
      <c r="G4" s="50">
        <f>+Tabla3[[#Totals],[V EXENTA]]</f>
        <v>0</v>
      </c>
      <c r="H4" s="50">
        <f>+Tabla2[[#Totals],[V. GRAVADA]]</f>
        <v>34.349999999999994</v>
      </c>
      <c r="I4" s="50">
        <f>+Tabla3[[#Totals],[V GRAVADAS]]</f>
        <v>11941.75</v>
      </c>
      <c r="J4" s="50">
        <f>+Tabla3[[#Totals],[EX SERVICE]]</f>
        <v>0</v>
      </c>
      <c r="K4" s="51"/>
      <c r="L4" s="52"/>
      <c r="M4" s="53"/>
    </row>
    <row r="5" spans="1:13" x14ac:dyDescent="0.25">
      <c r="A5" s="100"/>
      <c r="B5" s="101"/>
      <c r="C5" s="101"/>
      <c r="D5" s="102"/>
      <c r="E5" s="49"/>
      <c r="F5" s="49"/>
      <c r="G5" s="50"/>
      <c r="H5" s="50"/>
      <c r="I5" s="54">
        <f>+I4/1.13</f>
        <v>10567.920353982301</v>
      </c>
      <c r="J5" s="50"/>
      <c r="K5" s="51"/>
      <c r="L5" s="52"/>
      <c r="M5" s="53"/>
    </row>
    <row r="6" spans="1:13" x14ac:dyDescent="0.25">
      <c r="A6" s="100"/>
      <c r="B6" s="101"/>
      <c r="C6" s="101"/>
      <c r="D6" s="102"/>
      <c r="E6" s="49"/>
      <c r="F6" s="49"/>
      <c r="G6" s="50"/>
      <c r="H6" s="50"/>
      <c r="I6" s="50"/>
      <c r="J6" s="50"/>
      <c r="K6" s="51"/>
      <c r="L6" s="52"/>
      <c r="M6" s="53"/>
    </row>
    <row r="7" spans="1:13" ht="15.75" thickBot="1" x14ac:dyDescent="0.3">
      <c r="A7" s="100"/>
      <c r="B7" s="101"/>
      <c r="C7" s="101"/>
      <c r="D7" s="102"/>
      <c r="E7" s="49"/>
      <c r="F7" s="49"/>
      <c r="G7" s="50"/>
      <c r="H7" s="50"/>
      <c r="I7" s="50"/>
      <c r="J7" s="50"/>
      <c r="K7" s="51"/>
      <c r="L7" s="52"/>
      <c r="M7" s="53"/>
    </row>
    <row r="8" spans="1:13" ht="15.75" thickBot="1" x14ac:dyDescent="0.3">
      <c r="A8" s="100"/>
      <c r="B8" s="101"/>
      <c r="C8" s="101"/>
      <c r="D8" s="102"/>
      <c r="E8" s="49"/>
      <c r="F8" s="49"/>
      <c r="G8" s="50"/>
      <c r="H8" s="50"/>
      <c r="I8" s="54">
        <f>+I7/1.13</f>
        <v>0</v>
      </c>
      <c r="J8" s="50"/>
      <c r="K8" s="51"/>
      <c r="L8" s="55" t="s">
        <v>373</v>
      </c>
      <c r="M8" s="53"/>
    </row>
    <row r="9" spans="1:13" ht="15.75" thickBot="1" x14ac:dyDescent="0.3">
      <c r="A9" s="100"/>
      <c r="B9" s="101"/>
      <c r="C9" s="101"/>
      <c r="D9" s="102"/>
      <c r="E9" s="49"/>
      <c r="F9" s="49"/>
      <c r="G9" s="56">
        <f>SUM(G4:G8)</f>
        <v>0</v>
      </c>
      <c r="H9" s="56">
        <f>+H4+H7</f>
        <v>34.349999999999994</v>
      </c>
      <c r="I9" s="56">
        <f>+I8+I5</f>
        <v>10567.920353982301</v>
      </c>
      <c r="J9" s="56">
        <f>+J4</f>
        <v>0</v>
      </c>
      <c r="K9" s="56">
        <f>SUM(G9:J9)</f>
        <v>10602.270353982301</v>
      </c>
      <c r="L9" s="57">
        <f>+K9*0.0175</f>
        <v>185.53973119469029</v>
      </c>
      <c r="M9" s="53"/>
    </row>
    <row r="10" spans="1:13" x14ac:dyDescent="0.25">
      <c r="A10" s="100"/>
      <c r="B10" s="101"/>
      <c r="C10" s="101"/>
      <c r="D10" s="102"/>
      <c r="E10" s="49"/>
      <c r="F10" s="49"/>
      <c r="G10" s="58"/>
      <c r="H10" s="58"/>
      <c r="I10" s="58"/>
      <c r="J10" s="58"/>
      <c r="K10" s="58"/>
      <c r="L10" s="93"/>
      <c r="M10" s="95">
        <f>+L9+L10</f>
        <v>185.53973119469029</v>
      </c>
    </row>
    <row r="11" spans="1:13" ht="15.75" thickBot="1" x14ac:dyDescent="0.3">
      <c r="A11" s="100"/>
      <c r="B11" s="101"/>
      <c r="C11" s="101"/>
      <c r="D11" s="102"/>
      <c r="E11" s="49"/>
      <c r="F11" s="49"/>
      <c r="G11" s="58"/>
      <c r="H11" s="58"/>
      <c r="I11" s="58"/>
      <c r="J11" s="58"/>
      <c r="K11" s="58" t="s">
        <v>374</v>
      </c>
      <c r="L11" s="94"/>
      <c r="M11" s="96"/>
    </row>
    <row r="12" spans="1:13" ht="15.75" thickBot="1" x14ac:dyDescent="0.3">
      <c r="A12" s="100"/>
      <c r="B12" s="101"/>
      <c r="C12" s="101"/>
      <c r="D12" s="102"/>
      <c r="E12" s="49"/>
      <c r="F12" s="49"/>
      <c r="G12" s="58"/>
      <c r="H12" s="58"/>
      <c r="I12" s="58"/>
      <c r="J12" s="58"/>
      <c r="K12" s="58"/>
      <c r="L12" s="59"/>
      <c r="M12" s="53"/>
    </row>
    <row r="13" spans="1:13" ht="15.75" thickBot="1" x14ac:dyDescent="0.3">
      <c r="A13" s="100"/>
      <c r="B13" s="101"/>
      <c r="C13" s="101"/>
      <c r="D13" s="102"/>
      <c r="E13" s="60"/>
      <c r="F13" s="61" t="s">
        <v>375</v>
      </c>
      <c r="G13" s="56" t="s">
        <v>376</v>
      </c>
      <c r="H13" s="62"/>
      <c r="I13" s="63" t="s">
        <v>377</v>
      </c>
      <c r="J13" s="58"/>
      <c r="K13" s="58">
        <f>+K9+G9</f>
        <v>10602.270353982301</v>
      </c>
      <c r="L13" s="59"/>
      <c r="M13" s="53"/>
    </row>
    <row r="14" spans="1:13" x14ac:dyDescent="0.25">
      <c r="A14" s="100"/>
      <c r="B14" s="101"/>
      <c r="C14" s="101"/>
      <c r="D14" s="102"/>
      <c r="E14" s="49" t="s">
        <v>378</v>
      </c>
      <c r="F14" s="50">
        <f>+Tabla1[[#Totals],[C. GRAVADA]]</f>
        <v>7546.64</v>
      </c>
      <c r="G14" s="50">
        <f>+Tabla1[[#Totals],[C. EXENTAS]]</f>
        <v>12.5</v>
      </c>
      <c r="H14" s="51" t="s">
        <v>378</v>
      </c>
      <c r="I14" s="64">
        <f>+H9+I9</f>
        <v>10602.270353982301</v>
      </c>
      <c r="J14" s="58"/>
      <c r="K14" s="58">
        <f>+K13/K9</f>
        <v>1</v>
      </c>
      <c r="L14" s="59">
        <f>+K14*F15-F15</f>
        <v>0</v>
      </c>
      <c r="M14" s="53"/>
    </row>
    <row r="15" spans="1:13" x14ac:dyDescent="0.25">
      <c r="A15" s="100"/>
      <c r="B15" s="101"/>
      <c r="C15" s="101"/>
      <c r="D15" s="102"/>
      <c r="E15" s="49" t="s">
        <v>379</v>
      </c>
      <c r="F15" s="50">
        <f>+F14*0.13</f>
        <v>981.06320000000005</v>
      </c>
      <c r="G15" s="50"/>
      <c r="H15" s="51" t="s">
        <v>379</v>
      </c>
      <c r="I15" s="64">
        <f>+I14*0.13</f>
        <v>1378.2951460176992</v>
      </c>
      <c r="J15" s="58"/>
      <c r="K15" s="58"/>
      <c r="L15" s="59"/>
      <c r="M15" s="53"/>
    </row>
    <row r="16" spans="1:13" ht="15.75" thickBot="1" x14ac:dyDescent="0.3">
      <c r="A16" s="100"/>
      <c r="B16" s="101"/>
      <c r="C16" s="101"/>
      <c r="D16" s="102"/>
      <c r="E16" s="49"/>
      <c r="F16" s="50"/>
      <c r="G16" s="50"/>
      <c r="H16" s="51"/>
      <c r="I16" s="64"/>
      <c r="J16" s="58"/>
      <c r="K16" s="58"/>
      <c r="L16" s="65">
        <f>+L9+L10+J18</f>
        <v>582.77167721238936</v>
      </c>
      <c r="M16" s="53"/>
    </row>
    <row r="17" spans="1:13" ht="15.75" thickTop="1" x14ac:dyDescent="0.25">
      <c r="A17" s="100"/>
      <c r="B17" s="101"/>
      <c r="C17" s="101"/>
      <c r="D17" s="102"/>
      <c r="E17" s="49"/>
      <c r="F17" s="66"/>
      <c r="G17" s="67" t="s">
        <v>380</v>
      </c>
      <c r="H17" s="51"/>
      <c r="I17" s="68" t="s">
        <v>381</v>
      </c>
      <c r="J17" s="58"/>
      <c r="K17" s="58"/>
      <c r="L17" s="59"/>
      <c r="M17" s="53"/>
    </row>
    <row r="18" spans="1:13" ht="15.75" thickBot="1" x14ac:dyDescent="0.3">
      <c r="A18" s="100"/>
      <c r="B18" s="101"/>
      <c r="C18" s="101"/>
      <c r="D18" s="102"/>
      <c r="E18" s="49"/>
      <c r="F18" s="69">
        <f>+F15+F16</f>
        <v>981.06320000000005</v>
      </c>
      <c r="G18" s="70">
        <f>+L14</f>
        <v>0</v>
      </c>
      <c r="H18" s="71">
        <f>+I15-G19</f>
        <v>397.2319460176991</v>
      </c>
      <c r="I18" s="72">
        <f>+Tabla4[[#Totals],[RETENCION]]</f>
        <v>0</v>
      </c>
      <c r="J18" s="73">
        <f>+H18-I18</f>
        <v>397.2319460176991</v>
      </c>
      <c r="K18" s="58"/>
      <c r="L18" s="59"/>
      <c r="M18" s="53"/>
    </row>
    <row r="19" spans="1:13" ht="15.75" thickBot="1" x14ac:dyDescent="0.3">
      <c r="A19" s="100"/>
      <c r="B19" s="101"/>
      <c r="C19" s="101"/>
      <c r="D19" s="102"/>
      <c r="E19" s="49"/>
      <c r="F19" s="49"/>
      <c r="G19" s="74">
        <f>+F18-G18</f>
        <v>981.06320000000005</v>
      </c>
      <c r="H19" s="58"/>
      <c r="I19" s="58"/>
      <c r="J19" s="58"/>
      <c r="K19" s="58"/>
      <c r="L19" s="59"/>
      <c r="M19" s="53"/>
    </row>
    <row r="20" spans="1:13" ht="15.75" thickBot="1" x14ac:dyDescent="0.3">
      <c r="A20" s="103"/>
      <c r="B20" s="104"/>
      <c r="C20" s="104"/>
      <c r="D20" s="105"/>
      <c r="E20" s="75"/>
      <c r="F20" s="75"/>
      <c r="G20" s="76"/>
      <c r="H20" s="76"/>
      <c r="I20" s="76"/>
      <c r="J20" s="76"/>
      <c r="K20" s="76"/>
      <c r="L20" s="77"/>
      <c r="M20" s="78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15:M20 M13:M14 L12:M12 L4:M10">
    <cfRule type="containsText" dxfId="1" priority="2" operator="containsText" text="DATO">
      <formula>NOT(ISERROR(SEARCH("DATO",L2)))</formula>
    </cfRule>
  </conditionalFormatting>
  <conditionalFormatting sqref="L13:L14">
    <cfRule type="containsText" dxfId="0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theme="5"/>
  </sheetPr>
  <dimension ref="A1:R106"/>
  <sheetViews>
    <sheetView tabSelected="1" workbookViewId="0">
      <pane ySplit="3" topLeftCell="A4" activePane="bottomLeft" state="frozen"/>
      <selection pane="bottomLeft" activeCell="A4" sqref="A4"/>
    </sheetView>
  </sheetViews>
  <sheetFormatPr baseColWidth="10" defaultRowHeight="15" x14ac:dyDescent="0.25"/>
  <cols>
    <col min="3" max="3" width="15.42578125" customWidth="1"/>
    <col min="4" max="4" width="12.140625" bestFit="1" customWidth="1"/>
    <col min="5" max="5" width="15.42578125" customWidth="1"/>
    <col min="6" max="6" width="11.5703125" customWidth="1"/>
    <col min="7" max="7" width="35.28515625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  <col min="17" max="17" width="12.5703125" style="3" customWidth="1"/>
  </cols>
  <sheetData>
    <row r="1" spans="1:18" x14ac:dyDescent="0.25">
      <c r="F1" s="34" t="s">
        <v>366</v>
      </c>
      <c r="G1" s="31"/>
      <c r="H1" s="48"/>
      <c r="I1" s="48"/>
    </row>
    <row r="2" spans="1:18" x14ac:dyDescent="0.25">
      <c r="F2" s="31"/>
      <c r="G2" s="31"/>
      <c r="H2" s="48"/>
      <c r="I2" s="48"/>
    </row>
    <row r="3" spans="1:18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84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s="3" t="s">
        <v>94</v>
      </c>
      <c r="R3" t="s">
        <v>16</v>
      </c>
    </row>
    <row r="4" spans="1:18" x14ac:dyDescent="0.25">
      <c r="A4" t="s">
        <v>690</v>
      </c>
      <c r="B4" t="s">
        <v>711</v>
      </c>
      <c r="C4" t="s">
        <v>1</v>
      </c>
      <c r="D4" t="s">
        <v>0</v>
      </c>
      <c r="E4">
        <v>6785</v>
      </c>
      <c r="F4" t="s">
        <v>445</v>
      </c>
      <c r="G4" t="s">
        <v>446</v>
      </c>
      <c r="H4" s="3">
        <v>0</v>
      </c>
      <c r="I4" s="3">
        <v>0</v>
      </c>
      <c r="J4" s="3">
        <v>0</v>
      </c>
      <c r="K4" s="3">
        <v>122.7</v>
      </c>
      <c r="L4" s="3">
        <v>0</v>
      </c>
      <c r="M4" s="3">
        <v>0</v>
      </c>
      <c r="N4" s="3">
        <v>0</v>
      </c>
      <c r="O4" s="3">
        <v>15.951000000000001</v>
      </c>
      <c r="P4" s="3">
        <v>138.65100000000001</v>
      </c>
      <c r="R4">
        <v>3</v>
      </c>
    </row>
    <row r="5" spans="1:18" x14ac:dyDescent="0.25">
      <c r="A5" t="s">
        <v>690</v>
      </c>
      <c r="B5" t="s">
        <v>712</v>
      </c>
      <c r="C5" t="s">
        <v>1</v>
      </c>
      <c r="D5" t="s">
        <v>0</v>
      </c>
      <c r="E5">
        <v>4585</v>
      </c>
      <c r="F5" t="s">
        <v>434</v>
      </c>
      <c r="G5" t="s">
        <v>436</v>
      </c>
      <c r="H5" s="3">
        <v>0</v>
      </c>
      <c r="I5" s="3">
        <v>0</v>
      </c>
      <c r="J5" s="3">
        <v>0</v>
      </c>
      <c r="K5" s="3">
        <v>116.15</v>
      </c>
      <c r="L5" s="3">
        <v>0</v>
      </c>
      <c r="M5" s="3">
        <v>0</v>
      </c>
      <c r="N5" s="3">
        <v>0</v>
      </c>
      <c r="O5" s="3">
        <v>15.099500000000001</v>
      </c>
      <c r="P5" s="3">
        <v>131.24950000000001</v>
      </c>
      <c r="R5">
        <v>3</v>
      </c>
    </row>
    <row r="6" spans="1:18" x14ac:dyDescent="0.25">
      <c r="A6" t="s">
        <v>690</v>
      </c>
      <c r="B6" t="s">
        <v>696</v>
      </c>
      <c r="C6" t="s">
        <v>1</v>
      </c>
      <c r="D6" t="s">
        <v>0</v>
      </c>
      <c r="E6">
        <v>8650</v>
      </c>
      <c r="F6" t="s">
        <v>432</v>
      </c>
      <c r="G6" t="s">
        <v>433</v>
      </c>
      <c r="H6" s="3">
        <v>0</v>
      </c>
      <c r="I6" s="3">
        <v>0</v>
      </c>
      <c r="J6" s="3">
        <v>0</v>
      </c>
      <c r="K6" s="3">
        <v>29.75</v>
      </c>
      <c r="L6" s="3">
        <v>0</v>
      </c>
      <c r="M6" s="3">
        <v>0</v>
      </c>
      <c r="N6" s="3">
        <v>0</v>
      </c>
      <c r="O6" s="3">
        <v>3.8675000000000002</v>
      </c>
      <c r="P6" s="3">
        <v>33.6175</v>
      </c>
      <c r="R6">
        <v>3</v>
      </c>
    </row>
    <row r="7" spans="1:18" x14ac:dyDescent="0.25">
      <c r="A7" t="s">
        <v>690</v>
      </c>
      <c r="B7" t="s">
        <v>711</v>
      </c>
      <c r="C7" t="s">
        <v>1</v>
      </c>
      <c r="D7" t="s">
        <v>0</v>
      </c>
      <c r="E7">
        <v>859</v>
      </c>
      <c r="F7" t="s">
        <v>442</v>
      </c>
      <c r="G7" t="s">
        <v>443</v>
      </c>
      <c r="H7" s="3">
        <v>0</v>
      </c>
      <c r="I7" s="3">
        <v>0</v>
      </c>
      <c r="J7" s="3">
        <v>0</v>
      </c>
      <c r="K7" s="3">
        <v>88.05</v>
      </c>
      <c r="L7" s="3">
        <v>0</v>
      </c>
      <c r="M7" s="3">
        <v>0</v>
      </c>
      <c r="N7" s="3">
        <v>0</v>
      </c>
      <c r="O7" s="3">
        <v>11.4465</v>
      </c>
      <c r="P7" s="3">
        <v>99.496499999999997</v>
      </c>
      <c r="R7">
        <v>3</v>
      </c>
    </row>
    <row r="8" spans="1:18" x14ac:dyDescent="0.25">
      <c r="A8" t="s">
        <v>648</v>
      </c>
      <c r="B8" t="s">
        <v>594</v>
      </c>
      <c r="C8" t="s">
        <v>1</v>
      </c>
      <c r="D8" t="s">
        <v>0</v>
      </c>
      <c r="E8">
        <v>2284</v>
      </c>
      <c r="F8" t="s">
        <v>434</v>
      </c>
      <c r="G8" t="s">
        <v>436</v>
      </c>
      <c r="H8" s="3">
        <v>0</v>
      </c>
      <c r="I8" s="3">
        <v>0</v>
      </c>
      <c r="J8" s="3">
        <v>0</v>
      </c>
      <c r="K8" s="3">
        <v>26.55</v>
      </c>
      <c r="L8" s="3">
        <v>0</v>
      </c>
      <c r="M8" s="3">
        <v>0</v>
      </c>
      <c r="N8" s="3">
        <v>0</v>
      </c>
      <c r="O8" s="3">
        <v>3.4515000000000002</v>
      </c>
      <c r="P8" s="3">
        <v>30.0015</v>
      </c>
      <c r="R8">
        <v>3</v>
      </c>
    </row>
    <row r="9" spans="1:18" x14ac:dyDescent="0.25">
      <c r="A9" t="s">
        <v>648</v>
      </c>
      <c r="B9" t="s">
        <v>596</v>
      </c>
      <c r="C9" t="s">
        <v>1</v>
      </c>
      <c r="D9" t="s">
        <v>0</v>
      </c>
      <c r="E9">
        <v>2336</v>
      </c>
      <c r="F9" t="s">
        <v>434</v>
      </c>
      <c r="G9" t="s">
        <v>436</v>
      </c>
      <c r="H9" s="3">
        <v>0</v>
      </c>
      <c r="I9" s="3">
        <v>0</v>
      </c>
      <c r="J9" s="3">
        <v>0</v>
      </c>
      <c r="K9" s="3">
        <v>115.22</v>
      </c>
      <c r="L9" s="3">
        <v>0</v>
      </c>
      <c r="M9" s="3">
        <v>0</v>
      </c>
      <c r="N9" s="3">
        <v>0</v>
      </c>
      <c r="O9" s="3">
        <v>14.9786</v>
      </c>
      <c r="P9" s="3">
        <v>130.1986</v>
      </c>
      <c r="R9">
        <v>3</v>
      </c>
    </row>
    <row r="10" spans="1:18" x14ac:dyDescent="0.25">
      <c r="A10" t="s">
        <v>648</v>
      </c>
      <c r="B10" t="s">
        <v>661</v>
      </c>
      <c r="C10" t="s">
        <v>1</v>
      </c>
      <c r="D10" t="s">
        <v>0</v>
      </c>
      <c r="E10">
        <v>4146</v>
      </c>
      <c r="F10" t="s">
        <v>434</v>
      </c>
      <c r="G10" t="s">
        <v>436</v>
      </c>
      <c r="H10" s="3">
        <v>0</v>
      </c>
      <c r="I10" s="3">
        <v>0</v>
      </c>
      <c r="J10" s="3">
        <v>0</v>
      </c>
      <c r="K10" s="3">
        <v>165.16</v>
      </c>
      <c r="L10" s="3">
        <v>0</v>
      </c>
      <c r="M10" s="3">
        <v>0</v>
      </c>
      <c r="N10" s="3">
        <v>0</v>
      </c>
      <c r="O10" s="3">
        <v>21.470800000000001</v>
      </c>
      <c r="P10" s="3">
        <v>186.63079999999999</v>
      </c>
      <c r="R10">
        <v>3</v>
      </c>
    </row>
    <row r="11" spans="1:18" x14ac:dyDescent="0.25">
      <c r="A11" t="s">
        <v>648</v>
      </c>
      <c r="B11" t="s">
        <v>630</v>
      </c>
      <c r="C11" t="s">
        <v>1</v>
      </c>
      <c r="D11" t="s">
        <v>0</v>
      </c>
      <c r="E11">
        <v>3449</v>
      </c>
      <c r="F11" t="s">
        <v>434</v>
      </c>
      <c r="G11" t="s">
        <v>436</v>
      </c>
      <c r="H11" s="3">
        <v>0</v>
      </c>
      <c r="I11" s="3">
        <v>0</v>
      </c>
      <c r="J11" s="3">
        <v>0</v>
      </c>
      <c r="K11" s="3">
        <v>83.63</v>
      </c>
      <c r="L11" s="3">
        <v>0</v>
      </c>
      <c r="M11" s="3">
        <v>0</v>
      </c>
      <c r="N11" s="3">
        <v>0</v>
      </c>
      <c r="O11" s="3">
        <v>10.8719</v>
      </c>
      <c r="P11" s="3">
        <v>94.501899999999992</v>
      </c>
      <c r="R11">
        <v>3</v>
      </c>
    </row>
    <row r="12" spans="1:18" x14ac:dyDescent="0.25">
      <c r="A12" t="s">
        <v>648</v>
      </c>
      <c r="B12" t="s">
        <v>627</v>
      </c>
      <c r="C12" t="s">
        <v>1</v>
      </c>
      <c r="D12" t="s">
        <v>0</v>
      </c>
      <c r="E12">
        <v>4443</v>
      </c>
      <c r="F12" t="s">
        <v>676</v>
      </c>
      <c r="G12" t="s">
        <v>677</v>
      </c>
      <c r="H12" s="3">
        <v>0</v>
      </c>
      <c r="I12" s="3">
        <v>0</v>
      </c>
      <c r="J12" s="3">
        <v>0</v>
      </c>
      <c r="K12" s="3">
        <v>384.85</v>
      </c>
      <c r="L12" s="3">
        <v>0</v>
      </c>
      <c r="M12" s="3">
        <v>0</v>
      </c>
      <c r="N12" s="3">
        <v>0</v>
      </c>
      <c r="O12" s="3">
        <v>50.030500000000004</v>
      </c>
      <c r="P12" s="3">
        <v>434.88050000000004</v>
      </c>
      <c r="R12">
        <v>3</v>
      </c>
    </row>
    <row r="13" spans="1:18" x14ac:dyDescent="0.25">
      <c r="A13" t="s">
        <v>648</v>
      </c>
      <c r="B13" t="s">
        <v>638</v>
      </c>
      <c r="C13" t="s">
        <v>1</v>
      </c>
      <c r="D13" t="s">
        <v>0</v>
      </c>
      <c r="E13">
        <v>6382</v>
      </c>
      <c r="F13" t="s">
        <v>445</v>
      </c>
      <c r="G13" t="s">
        <v>446</v>
      </c>
      <c r="H13" s="3">
        <v>0</v>
      </c>
      <c r="I13" s="3">
        <v>0</v>
      </c>
      <c r="J13" s="3">
        <v>0</v>
      </c>
      <c r="K13" s="3">
        <v>146.68</v>
      </c>
      <c r="L13" s="3">
        <v>0</v>
      </c>
      <c r="M13" s="3">
        <v>0</v>
      </c>
      <c r="N13" s="3">
        <v>0</v>
      </c>
      <c r="O13" s="3">
        <v>19.0684</v>
      </c>
      <c r="P13" s="3">
        <v>165.7484</v>
      </c>
      <c r="R13">
        <v>3</v>
      </c>
    </row>
    <row r="14" spans="1:18" x14ac:dyDescent="0.25">
      <c r="A14" t="s">
        <v>648</v>
      </c>
      <c r="B14" t="s">
        <v>650</v>
      </c>
      <c r="C14" t="s">
        <v>1</v>
      </c>
      <c r="D14" t="s">
        <v>0</v>
      </c>
      <c r="E14">
        <v>837</v>
      </c>
      <c r="F14" t="s">
        <v>674</v>
      </c>
      <c r="G14" t="s">
        <v>675</v>
      </c>
      <c r="H14" s="3">
        <v>0</v>
      </c>
      <c r="I14" s="3">
        <v>0</v>
      </c>
      <c r="J14" s="3">
        <v>0</v>
      </c>
      <c r="K14" s="3">
        <v>15.25</v>
      </c>
      <c r="L14" s="3">
        <v>0</v>
      </c>
      <c r="M14" s="3">
        <v>0</v>
      </c>
      <c r="N14" s="3">
        <v>0</v>
      </c>
      <c r="O14" s="3">
        <v>1.9825000000000002</v>
      </c>
      <c r="P14" s="3">
        <v>17.232500000000002</v>
      </c>
      <c r="R14">
        <v>3</v>
      </c>
    </row>
    <row r="15" spans="1:18" x14ac:dyDescent="0.25">
      <c r="A15" t="s">
        <v>648</v>
      </c>
      <c r="B15" t="s">
        <v>655</v>
      </c>
      <c r="C15" t="s">
        <v>1</v>
      </c>
      <c r="D15" t="s">
        <v>0</v>
      </c>
      <c r="E15">
        <v>3900</v>
      </c>
      <c r="F15" t="s">
        <v>434</v>
      </c>
      <c r="G15" t="s">
        <v>436</v>
      </c>
      <c r="H15" s="3">
        <v>0</v>
      </c>
      <c r="I15" s="3">
        <v>0</v>
      </c>
      <c r="J15" s="3">
        <v>0</v>
      </c>
      <c r="K15" s="3">
        <v>139.38</v>
      </c>
      <c r="L15" s="3">
        <v>0</v>
      </c>
      <c r="M15" s="3">
        <v>0</v>
      </c>
      <c r="N15" s="3">
        <v>0</v>
      </c>
      <c r="O15" s="3">
        <v>18.119399999999999</v>
      </c>
      <c r="P15" s="3">
        <v>157.49939999999998</v>
      </c>
      <c r="R15">
        <v>3</v>
      </c>
    </row>
    <row r="16" spans="1:18" x14ac:dyDescent="0.25">
      <c r="A16" t="s">
        <v>648</v>
      </c>
      <c r="B16" t="s">
        <v>656</v>
      </c>
      <c r="C16" t="s">
        <v>1</v>
      </c>
      <c r="D16" t="s">
        <v>0</v>
      </c>
      <c r="E16">
        <v>7350</v>
      </c>
      <c r="F16" t="s">
        <v>432</v>
      </c>
      <c r="G16" t="s">
        <v>433</v>
      </c>
      <c r="H16" s="3">
        <v>0</v>
      </c>
      <c r="I16" s="3">
        <v>0</v>
      </c>
      <c r="J16" s="3">
        <v>0</v>
      </c>
      <c r="K16" s="3">
        <v>32.479999999999997</v>
      </c>
      <c r="L16" s="3">
        <v>0</v>
      </c>
      <c r="M16" s="3">
        <v>0</v>
      </c>
      <c r="N16" s="3">
        <v>0</v>
      </c>
      <c r="O16" s="3">
        <v>4.2223999999999995</v>
      </c>
      <c r="P16" s="3">
        <v>36.702399999999997</v>
      </c>
      <c r="R16">
        <v>3</v>
      </c>
    </row>
    <row r="17" spans="1:18" x14ac:dyDescent="0.25">
      <c r="A17" t="s">
        <v>648</v>
      </c>
      <c r="B17" t="s">
        <v>659</v>
      </c>
      <c r="C17" t="s">
        <v>1</v>
      </c>
      <c r="D17" t="s">
        <v>0</v>
      </c>
      <c r="E17">
        <v>11630</v>
      </c>
      <c r="F17" t="s">
        <v>640</v>
      </c>
      <c r="G17" t="s">
        <v>641</v>
      </c>
      <c r="H17" s="3">
        <v>0</v>
      </c>
      <c r="I17" s="3">
        <v>0</v>
      </c>
      <c r="J17" s="3">
        <v>0</v>
      </c>
      <c r="K17" s="3">
        <v>38.54</v>
      </c>
      <c r="L17" s="3">
        <v>0</v>
      </c>
      <c r="M17" s="3">
        <v>0</v>
      </c>
      <c r="N17" s="3">
        <v>0</v>
      </c>
      <c r="O17" s="3">
        <v>5.0102000000000002</v>
      </c>
      <c r="P17" s="3">
        <v>43.550199999999997</v>
      </c>
      <c r="R17">
        <v>3</v>
      </c>
    </row>
    <row r="18" spans="1:18" x14ac:dyDescent="0.25">
      <c r="A18" t="s">
        <v>648</v>
      </c>
      <c r="B18" t="s">
        <v>667</v>
      </c>
      <c r="C18" t="s">
        <v>1</v>
      </c>
      <c r="D18" t="s">
        <v>0</v>
      </c>
      <c r="E18">
        <v>4325</v>
      </c>
      <c r="F18" t="s">
        <v>434</v>
      </c>
      <c r="G18" t="s">
        <v>436</v>
      </c>
      <c r="H18" s="3">
        <v>0</v>
      </c>
      <c r="I18" s="3">
        <v>0</v>
      </c>
      <c r="J18" s="3">
        <v>0</v>
      </c>
      <c r="K18" s="3">
        <v>52.72</v>
      </c>
      <c r="L18" s="3">
        <v>0</v>
      </c>
      <c r="M18" s="3">
        <v>0</v>
      </c>
      <c r="N18" s="3">
        <v>0</v>
      </c>
      <c r="O18" s="3">
        <v>6.8536000000000001</v>
      </c>
      <c r="P18" s="3">
        <v>59.573599999999999</v>
      </c>
      <c r="R18">
        <v>3</v>
      </c>
    </row>
    <row r="19" spans="1:18" x14ac:dyDescent="0.25">
      <c r="A19" t="s">
        <v>648</v>
      </c>
      <c r="B19" t="s">
        <v>673</v>
      </c>
      <c r="C19" t="s">
        <v>1</v>
      </c>
      <c r="D19" t="s">
        <v>0</v>
      </c>
      <c r="E19">
        <v>789</v>
      </c>
      <c r="F19" t="s">
        <v>442</v>
      </c>
      <c r="G19" t="s">
        <v>443</v>
      </c>
      <c r="H19" s="3">
        <v>0</v>
      </c>
      <c r="I19" s="3">
        <v>0</v>
      </c>
      <c r="J19" s="3">
        <v>0</v>
      </c>
      <c r="K19" s="3">
        <v>96.02</v>
      </c>
      <c r="L19" s="3">
        <v>0</v>
      </c>
      <c r="M19" s="3">
        <v>0</v>
      </c>
      <c r="N19" s="3">
        <v>0</v>
      </c>
      <c r="O19" s="3">
        <v>12.4826</v>
      </c>
      <c r="P19" s="3">
        <v>108.5026</v>
      </c>
      <c r="R19">
        <v>3</v>
      </c>
    </row>
    <row r="20" spans="1:18" x14ac:dyDescent="0.25">
      <c r="A20" t="s">
        <v>648</v>
      </c>
      <c r="B20" t="s">
        <v>673</v>
      </c>
      <c r="C20" t="s">
        <v>1</v>
      </c>
      <c r="D20" t="s">
        <v>0</v>
      </c>
      <c r="E20">
        <v>6495</v>
      </c>
      <c r="F20" t="s">
        <v>445</v>
      </c>
      <c r="G20" t="s">
        <v>446</v>
      </c>
      <c r="H20" s="3">
        <v>0</v>
      </c>
      <c r="I20" s="3">
        <v>0</v>
      </c>
      <c r="J20" s="3">
        <v>0</v>
      </c>
      <c r="K20" s="3">
        <v>214.65</v>
      </c>
      <c r="L20" s="3">
        <v>0</v>
      </c>
      <c r="M20" s="3">
        <v>0</v>
      </c>
      <c r="N20" s="3">
        <v>0</v>
      </c>
      <c r="O20" s="3">
        <v>27.904500000000002</v>
      </c>
      <c r="P20" s="3">
        <v>242.55450000000002</v>
      </c>
      <c r="R20">
        <v>3</v>
      </c>
    </row>
    <row r="21" spans="1:18" x14ac:dyDescent="0.25">
      <c r="A21" t="s">
        <v>614</v>
      </c>
      <c r="B21" t="s">
        <v>603</v>
      </c>
      <c r="C21" t="s">
        <v>1</v>
      </c>
      <c r="D21" t="s">
        <v>0</v>
      </c>
      <c r="E21">
        <v>11565</v>
      </c>
      <c r="F21" t="s">
        <v>640</v>
      </c>
      <c r="G21" t="s">
        <v>641</v>
      </c>
      <c r="H21" s="3">
        <v>0</v>
      </c>
      <c r="I21" s="3">
        <v>0</v>
      </c>
      <c r="J21" s="3">
        <v>0</v>
      </c>
      <c r="K21" s="3">
        <v>294.47000000000003</v>
      </c>
      <c r="L21" s="3">
        <v>0</v>
      </c>
      <c r="M21" s="3">
        <v>0</v>
      </c>
      <c r="N21" s="3">
        <v>0</v>
      </c>
      <c r="O21" s="3">
        <v>38.281100000000002</v>
      </c>
      <c r="P21" s="3">
        <v>332.75110000000001</v>
      </c>
      <c r="R21">
        <v>3</v>
      </c>
    </row>
    <row r="22" spans="1:18" x14ac:dyDescent="0.25">
      <c r="A22" t="s">
        <v>614</v>
      </c>
      <c r="B22" t="s">
        <v>630</v>
      </c>
      <c r="C22" t="s">
        <v>1</v>
      </c>
      <c r="D22" t="s">
        <v>0</v>
      </c>
      <c r="E22">
        <v>12226</v>
      </c>
      <c r="F22" t="s">
        <v>640</v>
      </c>
      <c r="G22" t="s">
        <v>641</v>
      </c>
      <c r="H22" s="3">
        <v>0</v>
      </c>
      <c r="I22" s="3">
        <v>0</v>
      </c>
      <c r="J22" s="3">
        <v>0</v>
      </c>
      <c r="K22" s="3">
        <v>33.58</v>
      </c>
      <c r="L22" s="3">
        <v>0</v>
      </c>
      <c r="M22" s="3">
        <v>0</v>
      </c>
      <c r="N22" s="3">
        <v>0</v>
      </c>
      <c r="O22" s="3">
        <v>4.3654000000000002</v>
      </c>
      <c r="P22" s="3">
        <v>37.945399999999999</v>
      </c>
      <c r="R22">
        <v>3</v>
      </c>
    </row>
    <row r="23" spans="1:18" x14ac:dyDescent="0.25">
      <c r="A23" t="s">
        <v>614</v>
      </c>
      <c r="B23" t="s">
        <v>646</v>
      </c>
      <c r="C23" t="s">
        <v>1</v>
      </c>
      <c r="D23" t="s">
        <v>0</v>
      </c>
      <c r="E23">
        <v>2154995</v>
      </c>
      <c r="F23" t="s">
        <v>468</v>
      </c>
      <c r="G23" t="s">
        <v>469</v>
      </c>
      <c r="H23" s="3">
        <v>0</v>
      </c>
      <c r="I23" s="3">
        <v>0</v>
      </c>
      <c r="J23" s="3">
        <v>0</v>
      </c>
      <c r="K23" s="3">
        <v>16.41</v>
      </c>
      <c r="L23" s="3">
        <v>0</v>
      </c>
      <c r="M23" s="3">
        <v>0</v>
      </c>
      <c r="N23" s="3">
        <v>0</v>
      </c>
      <c r="O23" s="3">
        <v>2.1333000000000002</v>
      </c>
      <c r="P23" s="3">
        <v>18.543300000000002</v>
      </c>
      <c r="R23">
        <v>3</v>
      </c>
    </row>
    <row r="24" spans="1:18" x14ac:dyDescent="0.25">
      <c r="A24" t="s">
        <v>614</v>
      </c>
      <c r="B24" t="s">
        <v>638</v>
      </c>
      <c r="C24" t="s">
        <v>1</v>
      </c>
      <c r="D24" t="s">
        <v>0</v>
      </c>
      <c r="E24">
        <v>688</v>
      </c>
      <c r="F24" t="s">
        <v>442</v>
      </c>
      <c r="G24" t="s">
        <v>443</v>
      </c>
      <c r="H24" s="3">
        <v>0</v>
      </c>
      <c r="I24" s="3">
        <v>0</v>
      </c>
      <c r="J24" s="3">
        <v>0</v>
      </c>
      <c r="K24" s="3">
        <v>117.7</v>
      </c>
      <c r="L24" s="3">
        <v>0</v>
      </c>
      <c r="M24" s="3">
        <v>0</v>
      </c>
      <c r="N24" s="3">
        <v>0</v>
      </c>
      <c r="O24" s="3">
        <v>15.301</v>
      </c>
      <c r="P24" s="3">
        <v>133.001</v>
      </c>
      <c r="R24">
        <v>3</v>
      </c>
    </row>
    <row r="25" spans="1:18" x14ac:dyDescent="0.25">
      <c r="A25" t="s">
        <v>614</v>
      </c>
      <c r="B25" t="s">
        <v>635</v>
      </c>
      <c r="C25" t="s">
        <v>1</v>
      </c>
      <c r="D25" t="s">
        <v>0</v>
      </c>
      <c r="E25">
        <v>4981</v>
      </c>
      <c r="F25" t="s">
        <v>640</v>
      </c>
      <c r="G25" t="s">
        <v>641</v>
      </c>
      <c r="H25" s="3">
        <v>0</v>
      </c>
      <c r="I25" s="3">
        <v>0</v>
      </c>
      <c r="J25" s="3">
        <v>0</v>
      </c>
      <c r="K25" s="3">
        <v>151.94999999999999</v>
      </c>
      <c r="L25" s="3">
        <v>0</v>
      </c>
      <c r="M25" s="3">
        <v>0</v>
      </c>
      <c r="N25" s="3">
        <v>0</v>
      </c>
      <c r="O25" s="3">
        <v>19.753499999999999</v>
      </c>
      <c r="P25" s="3">
        <v>171.70349999999999</v>
      </c>
      <c r="R25">
        <v>3</v>
      </c>
    </row>
    <row r="26" spans="1:18" x14ac:dyDescent="0.25">
      <c r="A26" t="s">
        <v>614</v>
      </c>
      <c r="B26" t="s">
        <v>633</v>
      </c>
      <c r="C26" t="s">
        <v>1</v>
      </c>
      <c r="D26" t="s">
        <v>0</v>
      </c>
      <c r="E26">
        <v>12020</v>
      </c>
      <c r="F26" t="s">
        <v>640</v>
      </c>
      <c r="G26" t="s">
        <v>641</v>
      </c>
      <c r="H26" s="3">
        <v>0</v>
      </c>
      <c r="I26" s="3">
        <v>0</v>
      </c>
      <c r="J26" s="3">
        <v>0</v>
      </c>
      <c r="K26" s="3">
        <v>19.38</v>
      </c>
      <c r="L26" s="3">
        <v>0</v>
      </c>
      <c r="M26" s="3">
        <v>0</v>
      </c>
      <c r="N26" s="3">
        <v>0</v>
      </c>
      <c r="O26" s="3">
        <v>2.5194000000000001</v>
      </c>
      <c r="P26" s="3">
        <v>21.8994</v>
      </c>
      <c r="R26">
        <v>3</v>
      </c>
    </row>
    <row r="27" spans="1:18" x14ac:dyDescent="0.25">
      <c r="A27" t="s">
        <v>614</v>
      </c>
      <c r="B27" t="s">
        <v>630</v>
      </c>
      <c r="C27" t="s">
        <v>1</v>
      </c>
      <c r="D27" t="s">
        <v>0</v>
      </c>
      <c r="E27">
        <v>12225</v>
      </c>
      <c r="F27" t="s">
        <v>640</v>
      </c>
      <c r="G27" t="s">
        <v>641</v>
      </c>
      <c r="H27" s="3">
        <v>0</v>
      </c>
      <c r="I27" s="3">
        <v>0</v>
      </c>
      <c r="J27" s="3">
        <v>0</v>
      </c>
      <c r="K27" s="3">
        <v>12.82</v>
      </c>
      <c r="L27" s="3">
        <v>0</v>
      </c>
      <c r="M27" s="3">
        <v>0</v>
      </c>
      <c r="N27" s="3">
        <v>0</v>
      </c>
      <c r="O27" s="3">
        <v>1.6666000000000001</v>
      </c>
      <c r="P27" s="3">
        <v>14.486600000000001</v>
      </c>
      <c r="R27">
        <v>3</v>
      </c>
    </row>
    <row r="28" spans="1:18" x14ac:dyDescent="0.25">
      <c r="A28" t="s">
        <v>614</v>
      </c>
      <c r="B28" t="s">
        <v>645</v>
      </c>
      <c r="C28" t="s">
        <v>1</v>
      </c>
      <c r="D28" t="s">
        <v>0</v>
      </c>
      <c r="E28">
        <v>10744</v>
      </c>
      <c r="F28" t="s">
        <v>640</v>
      </c>
      <c r="G28" t="s">
        <v>641</v>
      </c>
      <c r="H28" s="3">
        <v>0</v>
      </c>
      <c r="I28" s="3">
        <v>0</v>
      </c>
      <c r="J28" s="3">
        <v>0</v>
      </c>
      <c r="K28" s="3">
        <v>75.489999999999995</v>
      </c>
      <c r="L28" s="3">
        <v>0</v>
      </c>
      <c r="M28" s="3">
        <v>0</v>
      </c>
      <c r="N28" s="3">
        <v>0</v>
      </c>
      <c r="O28" s="3">
        <v>9.813699999999999</v>
      </c>
      <c r="P28" s="3">
        <v>85.303699999999992</v>
      </c>
      <c r="R28">
        <v>3</v>
      </c>
    </row>
    <row r="29" spans="1:18" x14ac:dyDescent="0.25">
      <c r="A29" t="s">
        <v>614</v>
      </c>
      <c r="B29" t="s">
        <v>645</v>
      </c>
      <c r="C29" t="s">
        <v>1</v>
      </c>
      <c r="D29" t="s">
        <v>0</v>
      </c>
      <c r="E29">
        <v>10743</v>
      </c>
      <c r="F29" t="s">
        <v>640</v>
      </c>
      <c r="G29" t="s">
        <v>641</v>
      </c>
      <c r="H29" s="3">
        <v>0</v>
      </c>
      <c r="I29" s="3">
        <v>0</v>
      </c>
      <c r="J29" s="3">
        <v>0</v>
      </c>
      <c r="K29" s="3">
        <v>160.24</v>
      </c>
      <c r="L29" s="3">
        <v>0</v>
      </c>
      <c r="M29" s="3">
        <v>0</v>
      </c>
      <c r="N29" s="3">
        <v>0</v>
      </c>
      <c r="O29" s="3">
        <v>20.831200000000003</v>
      </c>
      <c r="P29" s="3">
        <v>181.0712</v>
      </c>
      <c r="R29">
        <v>3</v>
      </c>
    </row>
    <row r="30" spans="1:18" x14ac:dyDescent="0.25">
      <c r="A30" t="s">
        <v>614</v>
      </c>
      <c r="B30" t="s">
        <v>617</v>
      </c>
      <c r="C30" t="s">
        <v>1</v>
      </c>
      <c r="D30" t="s">
        <v>0</v>
      </c>
      <c r="E30">
        <v>10205</v>
      </c>
      <c r="F30" t="s">
        <v>640</v>
      </c>
      <c r="G30" t="s">
        <v>641</v>
      </c>
      <c r="H30" s="3">
        <v>0</v>
      </c>
      <c r="I30" s="3">
        <v>0</v>
      </c>
      <c r="J30" s="3">
        <v>0</v>
      </c>
      <c r="K30" s="3">
        <v>62.12</v>
      </c>
      <c r="L30" s="3">
        <v>0</v>
      </c>
      <c r="M30" s="3">
        <v>0</v>
      </c>
      <c r="N30" s="3">
        <v>0</v>
      </c>
      <c r="O30" s="3">
        <v>8.0755999999999997</v>
      </c>
      <c r="P30" s="3">
        <v>70.195599999999999</v>
      </c>
      <c r="R30">
        <v>3</v>
      </c>
    </row>
    <row r="31" spans="1:18" x14ac:dyDescent="0.25">
      <c r="A31" t="s">
        <v>614</v>
      </c>
      <c r="B31" t="s">
        <v>618</v>
      </c>
      <c r="C31" t="s">
        <v>1</v>
      </c>
      <c r="D31" t="s">
        <v>0</v>
      </c>
      <c r="E31">
        <v>106</v>
      </c>
      <c r="F31" t="s">
        <v>643</v>
      </c>
      <c r="G31" t="s">
        <v>644</v>
      </c>
      <c r="H31" s="3">
        <v>0</v>
      </c>
      <c r="I31" s="3">
        <v>0</v>
      </c>
      <c r="J31" s="3">
        <v>0</v>
      </c>
      <c r="K31" s="3">
        <v>128.04</v>
      </c>
      <c r="L31" s="3">
        <v>0</v>
      </c>
      <c r="M31" s="3">
        <v>0</v>
      </c>
      <c r="N31" s="3">
        <v>0</v>
      </c>
      <c r="O31" s="3">
        <v>16.645199999999999</v>
      </c>
      <c r="P31" s="3">
        <v>144.68519999999998</v>
      </c>
      <c r="R31">
        <v>3</v>
      </c>
    </row>
    <row r="32" spans="1:18" x14ac:dyDescent="0.25">
      <c r="A32" t="s">
        <v>614</v>
      </c>
      <c r="B32" t="s">
        <v>642</v>
      </c>
      <c r="C32" t="s">
        <v>1</v>
      </c>
      <c r="D32" t="s">
        <v>0</v>
      </c>
      <c r="E32">
        <v>12030</v>
      </c>
      <c r="F32" t="s">
        <v>640</v>
      </c>
      <c r="G32" t="s">
        <v>641</v>
      </c>
      <c r="H32" s="3">
        <v>0</v>
      </c>
      <c r="I32" s="3">
        <v>0</v>
      </c>
      <c r="J32" s="3">
        <v>0</v>
      </c>
      <c r="K32" s="3">
        <v>52.31</v>
      </c>
      <c r="L32" s="3">
        <v>0</v>
      </c>
      <c r="M32" s="3">
        <v>0</v>
      </c>
      <c r="N32" s="3">
        <v>0</v>
      </c>
      <c r="O32" s="3">
        <v>6.8003000000000009</v>
      </c>
      <c r="P32" s="3">
        <v>59.110300000000002</v>
      </c>
      <c r="R32">
        <v>3</v>
      </c>
    </row>
    <row r="33" spans="1:18" x14ac:dyDescent="0.25">
      <c r="A33" t="s">
        <v>614</v>
      </c>
      <c r="B33" t="s">
        <v>616</v>
      </c>
      <c r="C33" t="s">
        <v>1</v>
      </c>
      <c r="D33" t="s">
        <v>0</v>
      </c>
      <c r="E33">
        <v>12033</v>
      </c>
      <c r="F33" t="s">
        <v>640</v>
      </c>
      <c r="G33" t="s">
        <v>641</v>
      </c>
      <c r="H33" s="3">
        <v>0</v>
      </c>
      <c r="I33" s="3">
        <v>0</v>
      </c>
      <c r="J33" s="3">
        <v>0</v>
      </c>
      <c r="K33" s="3">
        <v>25.93</v>
      </c>
      <c r="L33" s="3">
        <v>0</v>
      </c>
      <c r="M33" s="3">
        <v>0</v>
      </c>
      <c r="N33" s="3">
        <v>0</v>
      </c>
      <c r="O33" s="3">
        <v>3.3709000000000002</v>
      </c>
      <c r="P33" s="3">
        <v>29.300899999999999</v>
      </c>
      <c r="R33">
        <v>3</v>
      </c>
    </row>
    <row r="34" spans="1:18" x14ac:dyDescent="0.25">
      <c r="A34" t="s">
        <v>614</v>
      </c>
      <c r="B34" t="s">
        <v>616</v>
      </c>
      <c r="C34" t="s">
        <v>1</v>
      </c>
      <c r="D34" t="s">
        <v>0</v>
      </c>
      <c r="E34">
        <v>1155</v>
      </c>
      <c r="F34" t="s">
        <v>520</v>
      </c>
      <c r="G34" t="s">
        <v>522</v>
      </c>
      <c r="H34" s="3">
        <v>0</v>
      </c>
      <c r="I34" s="3">
        <v>0</v>
      </c>
      <c r="J34" s="3">
        <v>0</v>
      </c>
      <c r="K34" s="3">
        <v>106.55</v>
      </c>
      <c r="L34" s="3">
        <v>0</v>
      </c>
      <c r="M34" s="3">
        <v>0</v>
      </c>
      <c r="N34" s="3">
        <v>0</v>
      </c>
      <c r="O34" s="3">
        <v>13.8515</v>
      </c>
      <c r="P34" s="3">
        <v>120.4015</v>
      </c>
      <c r="R34">
        <v>3</v>
      </c>
    </row>
    <row r="35" spans="1:18" x14ac:dyDescent="0.25">
      <c r="A35" t="s">
        <v>614</v>
      </c>
      <c r="B35" t="s">
        <v>639</v>
      </c>
      <c r="C35" t="s">
        <v>1</v>
      </c>
      <c r="D35" t="s">
        <v>0</v>
      </c>
      <c r="E35">
        <v>2153289</v>
      </c>
      <c r="F35" t="s">
        <v>468</v>
      </c>
      <c r="G35" t="s">
        <v>469</v>
      </c>
      <c r="H35" s="3">
        <v>0</v>
      </c>
      <c r="I35" s="3">
        <v>0</v>
      </c>
      <c r="J35" s="3">
        <v>0</v>
      </c>
      <c r="K35" s="3">
        <v>16.41</v>
      </c>
      <c r="L35" s="3">
        <v>0</v>
      </c>
      <c r="M35" s="3">
        <v>0</v>
      </c>
      <c r="N35" s="3">
        <v>0</v>
      </c>
      <c r="O35" s="3">
        <v>2.1333000000000002</v>
      </c>
      <c r="P35" s="3">
        <v>18.543300000000002</v>
      </c>
      <c r="R35">
        <v>3</v>
      </c>
    </row>
    <row r="36" spans="1:18" x14ac:dyDescent="0.25">
      <c r="A36" t="s">
        <v>586</v>
      </c>
      <c r="B36" t="s">
        <v>541</v>
      </c>
      <c r="C36" t="s">
        <v>1</v>
      </c>
      <c r="D36" t="s">
        <v>0</v>
      </c>
      <c r="E36">
        <v>907</v>
      </c>
      <c r="F36" t="s">
        <v>434</v>
      </c>
      <c r="G36" t="s">
        <v>436</v>
      </c>
      <c r="H36" s="3">
        <v>0</v>
      </c>
      <c r="I36" s="3">
        <v>0</v>
      </c>
      <c r="J36" s="3">
        <v>0</v>
      </c>
      <c r="K36" s="3">
        <v>116.15</v>
      </c>
      <c r="L36" s="3">
        <v>0</v>
      </c>
      <c r="M36" s="3">
        <v>0</v>
      </c>
      <c r="N36" s="3">
        <v>0</v>
      </c>
      <c r="O36" s="3">
        <v>15.099500000000001</v>
      </c>
      <c r="P36" s="3">
        <v>131.24950000000001</v>
      </c>
      <c r="R36">
        <v>3</v>
      </c>
    </row>
    <row r="37" spans="1:18" x14ac:dyDescent="0.25">
      <c r="A37" t="s">
        <v>586</v>
      </c>
      <c r="B37" t="s">
        <v>541</v>
      </c>
      <c r="C37" t="s">
        <v>1</v>
      </c>
      <c r="D37" t="s">
        <v>0</v>
      </c>
      <c r="E37">
        <v>32460</v>
      </c>
      <c r="F37" t="s">
        <v>609</v>
      </c>
      <c r="G37" t="s">
        <v>610</v>
      </c>
      <c r="H37" s="3">
        <v>0</v>
      </c>
      <c r="I37" s="3">
        <v>0</v>
      </c>
      <c r="J37" s="3">
        <v>0</v>
      </c>
      <c r="K37" s="3">
        <v>13.27</v>
      </c>
      <c r="L37" s="3">
        <v>0</v>
      </c>
      <c r="M37" s="3">
        <v>0</v>
      </c>
      <c r="N37" s="3">
        <v>0</v>
      </c>
      <c r="O37" s="3">
        <v>1.7251000000000001</v>
      </c>
      <c r="P37" s="3">
        <v>14.995099999999999</v>
      </c>
      <c r="R37">
        <v>3</v>
      </c>
    </row>
    <row r="38" spans="1:18" x14ac:dyDescent="0.25">
      <c r="A38" t="s">
        <v>586</v>
      </c>
      <c r="B38" t="s">
        <v>543</v>
      </c>
      <c r="C38" t="s">
        <v>1</v>
      </c>
      <c r="D38" t="s">
        <v>0</v>
      </c>
      <c r="E38">
        <v>32501</v>
      </c>
      <c r="F38" t="s">
        <v>609</v>
      </c>
      <c r="G38" t="s">
        <v>610</v>
      </c>
      <c r="H38" s="3">
        <v>0</v>
      </c>
      <c r="I38" s="3">
        <v>0</v>
      </c>
      <c r="J38" s="3">
        <v>0</v>
      </c>
      <c r="K38" s="3">
        <v>3.94</v>
      </c>
      <c r="L38" s="3">
        <v>0</v>
      </c>
      <c r="M38" s="3">
        <v>0</v>
      </c>
      <c r="N38" s="3">
        <v>0</v>
      </c>
      <c r="O38" s="3">
        <v>0.51219999999999999</v>
      </c>
      <c r="P38" s="3">
        <v>4.4521999999999995</v>
      </c>
      <c r="R38">
        <v>3</v>
      </c>
    </row>
    <row r="39" spans="1:18" x14ac:dyDescent="0.25">
      <c r="A39" t="s">
        <v>586</v>
      </c>
      <c r="B39" t="s">
        <v>542</v>
      </c>
      <c r="C39" t="s">
        <v>1</v>
      </c>
      <c r="D39" t="s">
        <v>0</v>
      </c>
      <c r="E39">
        <v>32483</v>
      </c>
      <c r="F39" t="s">
        <v>609</v>
      </c>
      <c r="G39" t="s">
        <v>610</v>
      </c>
      <c r="H39" s="3">
        <v>0</v>
      </c>
      <c r="I39" s="3">
        <v>0</v>
      </c>
      <c r="J39" s="3">
        <v>0</v>
      </c>
      <c r="K39" s="3">
        <v>121.28</v>
      </c>
      <c r="L39" s="3">
        <v>0</v>
      </c>
      <c r="M39" s="3">
        <v>0</v>
      </c>
      <c r="N39" s="3">
        <v>0</v>
      </c>
      <c r="O39" s="3">
        <v>15.766400000000001</v>
      </c>
      <c r="P39" s="3">
        <v>137.04640000000001</v>
      </c>
      <c r="R39">
        <v>3</v>
      </c>
    </row>
    <row r="40" spans="1:18" x14ac:dyDescent="0.25">
      <c r="A40" t="s">
        <v>586</v>
      </c>
      <c r="B40" t="s">
        <v>540</v>
      </c>
      <c r="C40" t="s">
        <v>1</v>
      </c>
      <c r="D40" t="s">
        <v>0</v>
      </c>
      <c r="E40">
        <v>32453</v>
      </c>
      <c r="F40" t="s">
        <v>609</v>
      </c>
      <c r="G40" t="s">
        <v>610</v>
      </c>
      <c r="H40" s="3">
        <v>0</v>
      </c>
      <c r="I40" s="3">
        <v>0</v>
      </c>
      <c r="J40" s="3">
        <v>0</v>
      </c>
      <c r="K40" s="3">
        <v>14.66</v>
      </c>
      <c r="L40" s="3">
        <v>0</v>
      </c>
      <c r="M40" s="3">
        <v>0</v>
      </c>
      <c r="N40" s="3">
        <v>0</v>
      </c>
      <c r="O40" s="3">
        <v>1.9058000000000002</v>
      </c>
      <c r="P40" s="3">
        <v>16.565799999999999</v>
      </c>
      <c r="R40">
        <v>3</v>
      </c>
    </row>
    <row r="41" spans="1:18" x14ac:dyDescent="0.25">
      <c r="A41" t="s">
        <v>586</v>
      </c>
      <c r="B41" t="s">
        <v>539</v>
      </c>
      <c r="C41" t="s">
        <v>1</v>
      </c>
      <c r="D41" t="s">
        <v>0</v>
      </c>
      <c r="E41">
        <v>32430</v>
      </c>
      <c r="F41" t="s">
        <v>609</v>
      </c>
      <c r="G41" t="s">
        <v>610</v>
      </c>
      <c r="H41" s="3">
        <v>0</v>
      </c>
      <c r="I41" s="3">
        <v>0</v>
      </c>
      <c r="J41" s="3">
        <v>0</v>
      </c>
      <c r="K41" s="3">
        <v>24.34</v>
      </c>
      <c r="L41" s="3">
        <v>0</v>
      </c>
      <c r="M41" s="3">
        <v>0</v>
      </c>
      <c r="N41" s="3">
        <v>0</v>
      </c>
      <c r="O41" s="3">
        <v>3.1642000000000001</v>
      </c>
      <c r="P41" s="3">
        <v>27.504200000000001</v>
      </c>
      <c r="R41">
        <v>3</v>
      </c>
    </row>
    <row r="42" spans="1:18" x14ac:dyDescent="0.25">
      <c r="A42" t="s">
        <v>586</v>
      </c>
      <c r="B42" t="s">
        <v>538</v>
      </c>
      <c r="C42" t="s">
        <v>1</v>
      </c>
      <c r="D42" t="s">
        <v>0</v>
      </c>
      <c r="E42">
        <v>32395</v>
      </c>
      <c r="F42" t="s">
        <v>609</v>
      </c>
      <c r="G42" t="s">
        <v>610</v>
      </c>
      <c r="H42" s="3">
        <v>0</v>
      </c>
      <c r="I42" s="3">
        <v>0</v>
      </c>
      <c r="J42" s="3">
        <v>0</v>
      </c>
      <c r="K42" s="3">
        <v>133.38</v>
      </c>
      <c r="L42" s="3">
        <v>0</v>
      </c>
      <c r="M42" s="3">
        <v>0</v>
      </c>
      <c r="N42" s="3">
        <v>0</v>
      </c>
      <c r="O42" s="3">
        <v>17.339400000000001</v>
      </c>
      <c r="P42" s="3">
        <v>150.71940000000001</v>
      </c>
      <c r="R42">
        <v>3</v>
      </c>
    </row>
    <row r="43" spans="1:18" x14ac:dyDescent="0.25">
      <c r="A43" t="s">
        <v>586</v>
      </c>
      <c r="B43" t="s">
        <v>537</v>
      </c>
      <c r="C43" t="s">
        <v>1</v>
      </c>
      <c r="D43" t="s">
        <v>0</v>
      </c>
      <c r="E43">
        <v>840</v>
      </c>
      <c r="F43" t="s">
        <v>520</v>
      </c>
      <c r="G43" t="s">
        <v>522</v>
      </c>
      <c r="H43" s="3">
        <v>0</v>
      </c>
      <c r="I43" s="3">
        <v>0</v>
      </c>
      <c r="J43" s="3">
        <v>0</v>
      </c>
      <c r="K43" s="3">
        <v>95.51</v>
      </c>
      <c r="L43" s="3">
        <v>0</v>
      </c>
      <c r="M43" s="3">
        <v>0</v>
      </c>
      <c r="N43" s="3">
        <v>0</v>
      </c>
      <c r="O43" s="3">
        <v>12.416300000000001</v>
      </c>
      <c r="P43" s="3">
        <v>107.92630000000001</v>
      </c>
      <c r="R43">
        <v>3</v>
      </c>
    </row>
    <row r="44" spans="1:18" x14ac:dyDescent="0.25">
      <c r="A44" t="s">
        <v>586</v>
      </c>
      <c r="B44" t="s">
        <v>536</v>
      </c>
      <c r="C44" t="s">
        <v>1</v>
      </c>
      <c r="D44" t="s">
        <v>0</v>
      </c>
      <c r="E44">
        <v>2143220</v>
      </c>
      <c r="F44" t="s">
        <v>468</v>
      </c>
      <c r="G44" t="s">
        <v>469</v>
      </c>
      <c r="H44" s="3">
        <v>0</v>
      </c>
      <c r="I44" s="3">
        <v>0</v>
      </c>
      <c r="J44" s="3">
        <v>0</v>
      </c>
      <c r="K44" s="3">
        <v>23.06</v>
      </c>
      <c r="L44" s="3">
        <v>0</v>
      </c>
      <c r="M44" s="3">
        <v>0</v>
      </c>
      <c r="N44" s="3">
        <v>0</v>
      </c>
      <c r="O44" s="3">
        <v>2.9977999999999998</v>
      </c>
      <c r="P44" s="3">
        <v>26.0578</v>
      </c>
      <c r="R44">
        <v>3</v>
      </c>
    </row>
    <row r="45" spans="1:18" x14ac:dyDescent="0.25">
      <c r="A45" t="s">
        <v>586</v>
      </c>
      <c r="B45" t="s">
        <v>608</v>
      </c>
      <c r="C45" t="s">
        <v>1</v>
      </c>
      <c r="D45" t="s">
        <v>0</v>
      </c>
      <c r="E45">
        <v>2523</v>
      </c>
      <c r="F45" t="s">
        <v>432</v>
      </c>
      <c r="G45" t="s">
        <v>433</v>
      </c>
      <c r="H45" s="3">
        <v>0</v>
      </c>
      <c r="I45" s="3">
        <v>0</v>
      </c>
      <c r="J45" s="3">
        <v>0</v>
      </c>
      <c r="K45" s="3">
        <v>32.22</v>
      </c>
      <c r="L45" s="3">
        <v>0</v>
      </c>
      <c r="M45" s="3">
        <v>0</v>
      </c>
      <c r="N45" s="3">
        <v>0</v>
      </c>
      <c r="O45" s="3">
        <v>4.1886000000000001</v>
      </c>
      <c r="P45" s="3">
        <v>36.4086</v>
      </c>
      <c r="R45">
        <v>3</v>
      </c>
    </row>
    <row r="46" spans="1:18" x14ac:dyDescent="0.25">
      <c r="A46" t="s">
        <v>586</v>
      </c>
      <c r="B46" t="s">
        <v>534</v>
      </c>
      <c r="C46" t="s">
        <v>1</v>
      </c>
      <c r="D46" t="s">
        <v>0</v>
      </c>
      <c r="E46">
        <v>3009805</v>
      </c>
      <c r="F46" t="s">
        <v>606</v>
      </c>
      <c r="G46" t="s">
        <v>607</v>
      </c>
      <c r="H46" s="3">
        <v>0</v>
      </c>
      <c r="I46" s="3">
        <v>0</v>
      </c>
      <c r="J46" s="3">
        <v>0</v>
      </c>
      <c r="K46" s="3">
        <v>10.8</v>
      </c>
      <c r="L46" s="3">
        <v>0</v>
      </c>
      <c r="M46" s="3">
        <v>0</v>
      </c>
      <c r="N46" s="3">
        <v>0</v>
      </c>
      <c r="O46" s="3">
        <v>1.4040000000000001</v>
      </c>
      <c r="P46" s="3">
        <v>12.204000000000001</v>
      </c>
      <c r="R46">
        <v>3</v>
      </c>
    </row>
    <row r="47" spans="1:18" x14ac:dyDescent="0.25">
      <c r="A47" t="s">
        <v>586</v>
      </c>
      <c r="B47" t="s">
        <v>531</v>
      </c>
      <c r="C47" t="s">
        <v>1</v>
      </c>
      <c r="D47" t="s">
        <v>0</v>
      </c>
      <c r="E47">
        <v>363</v>
      </c>
      <c r="F47" t="s">
        <v>434</v>
      </c>
      <c r="G47" t="s">
        <v>436</v>
      </c>
      <c r="H47" s="3">
        <v>0</v>
      </c>
      <c r="I47" s="3">
        <v>0</v>
      </c>
      <c r="J47" s="3">
        <v>0</v>
      </c>
      <c r="K47" s="3">
        <v>106.2</v>
      </c>
      <c r="L47" s="3">
        <v>0</v>
      </c>
      <c r="M47" s="3">
        <v>0</v>
      </c>
      <c r="N47" s="3">
        <v>0</v>
      </c>
      <c r="O47" s="3">
        <v>13.806000000000001</v>
      </c>
      <c r="P47" s="3">
        <v>120.006</v>
      </c>
      <c r="R47">
        <v>3</v>
      </c>
    </row>
    <row r="48" spans="1:18" x14ac:dyDescent="0.25">
      <c r="A48" t="s">
        <v>586</v>
      </c>
      <c r="B48" t="s">
        <v>543</v>
      </c>
      <c r="C48" t="s">
        <v>1</v>
      </c>
      <c r="D48" t="s">
        <v>0</v>
      </c>
      <c r="E48">
        <v>5768</v>
      </c>
      <c r="F48" t="s">
        <v>604</v>
      </c>
      <c r="G48" t="s">
        <v>605</v>
      </c>
      <c r="H48" s="3">
        <v>0</v>
      </c>
      <c r="I48" s="3">
        <v>0</v>
      </c>
      <c r="J48" s="3">
        <v>0</v>
      </c>
      <c r="K48" s="3">
        <v>14.34</v>
      </c>
      <c r="L48" s="3">
        <v>0</v>
      </c>
      <c r="M48" s="3">
        <v>0</v>
      </c>
      <c r="N48" s="3">
        <v>0</v>
      </c>
      <c r="O48" s="3">
        <v>1.8642000000000001</v>
      </c>
      <c r="P48" s="3">
        <v>16.2042</v>
      </c>
      <c r="R48">
        <v>3</v>
      </c>
    </row>
    <row r="49" spans="1:18" x14ac:dyDescent="0.25">
      <c r="A49" t="s">
        <v>552</v>
      </c>
      <c r="B49" t="s">
        <v>518</v>
      </c>
      <c r="C49" t="s">
        <v>1</v>
      </c>
      <c r="D49" t="s">
        <v>0</v>
      </c>
      <c r="E49">
        <v>7424</v>
      </c>
      <c r="F49" t="s">
        <v>445</v>
      </c>
      <c r="G49" t="s">
        <v>446</v>
      </c>
      <c r="H49" s="3">
        <v>0</v>
      </c>
      <c r="I49" s="3">
        <v>0</v>
      </c>
      <c r="J49" s="3">
        <v>0</v>
      </c>
      <c r="K49" s="3">
        <v>165.4</v>
      </c>
      <c r="L49" s="3">
        <v>0</v>
      </c>
      <c r="M49" s="3">
        <v>0</v>
      </c>
      <c r="N49" s="3">
        <v>0</v>
      </c>
      <c r="O49" s="3">
        <v>21.502000000000002</v>
      </c>
      <c r="P49" s="3">
        <v>186.90200000000002</v>
      </c>
      <c r="R49">
        <v>3</v>
      </c>
    </row>
    <row r="50" spans="1:18" x14ac:dyDescent="0.25">
      <c r="A50" t="s">
        <v>552</v>
      </c>
      <c r="B50" t="s">
        <v>518</v>
      </c>
      <c r="C50" t="s">
        <v>1</v>
      </c>
      <c r="D50" t="s">
        <v>0</v>
      </c>
      <c r="E50">
        <v>314</v>
      </c>
      <c r="F50" t="s">
        <v>442</v>
      </c>
      <c r="G50" t="s">
        <v>443</v>
      </c>
      <c r="H50" s="3">
        <v>0</v>
      </c>
      <c r="I50" s="3">
        <v>0</v>
      </c>
      <c r="J50" s="3">
        <v>0</v>
      </c>
      <c r="K50" s="3">
        <v>148.66999999999999</v>
      </c>
      <c r="L50" s="3">
        <v>0</v>
      </c>
      <c r="M50" s="3">
        <v>0</v>
      </c>
      <c r="N50" s="3">
        <v>0</v>
      </c>
      <c r="O50" s="3">
        <v>19.327099999999998</v>
      </c>
      <c r="P50" s="3">
        <v>167.99709999999999</v>
      </c>
      <c r="R50">
        <v>3</v>
      </c>
    </row>
    <row r="51" spans="1:18" x14ac:dyDescent="0.25">
      <c r="A51" t="s">
        <v>552</v>
      </c>
      <c r="B51" t="s">
        <v>518</v>
      </c>
      <c r="C51" t="s">
        <v>1</v>
      </c>
      <c r="D51" t="s">
        <v>0</v>
      </c>
      <c r="E51">
        <v>20941</v>
      </c>
      <c r="F51" t="s">
        <v>576</v>
      </c>
      <c r="G51" t="s">
        <v>577</v>
      </c>
      <c r="H51" s="3">
        <v>1.59</v>
      </c>
      <c r="I51" s="3">
        <v>0</v>
      </c>
      <c r="J51" s="3">
        <v>0</v>
      </c>
      <c r="K51" s="3">
        <v>27.8</v>
      </c>
      <c r="L51" s="3">
        <v>0</v>
      </c>
      <c r="M51" s="3">
        <v>0</v>
      </c>
      <c r="N51" s="3">
        <v>0</v>
      </c>
      <c r="O51" s="3">
        <v>3.6140000000000003</v>
      </c>
      <c r="P51" s="3">
        <v>33.003999999999998</v>
      </c>
      <c r="R51">
        <v>3</v>
      </c>
    </row>
    <row r="52" spans="1:18" x14ac:dyDescent="0.25">
      <c r="A52" t="s">
        <v>552</v>
      </c>
      <c r="B52" t="s">
        <v>518</v>
      </c>
      <c r="C52" t="s">
        <v>1</v>
      </c>
      <c r="D52" t="s">
        <v>0</v>
      </c>
      <c r="E52">
        <v>2141579</v>
      </c>
      <c r="F52" t="s">
        <v>468</v>
      </c>
      <c r="G52" t="s">
        <v>469</v>
      </c>
      <c r="H52" s="3">
        <v>0.48</v>
      </c>
      <c r="I52" s="3">
        <v>0</v>
      </c>
      <c r="J52" s="3">
        <v>0</v>
      </c>
      <c r="K52" s="3">
        <v>8.42</v>
      </c>
      <c r="L52" s="3">
        <v>0</v>
      </c>
      <c r="M52" s="3">
        <v>0</v>
      </c>
      <c r="N52" s="3">
        <v>0</v>
      </c>
      <c r="O52" s="3">
        <v>1.0946</v>
      </c>
      <c r="P52" s="3">
        <v>9.9946000000000002</v>
      </c>
      <c r="R52">
        <v>3</v>
      </c>
    </row>
    <row r="53" spans="1:18" x14ac:dyDescent="0.25">
      <c r="A53" t="s">
        <v>552</v>
      </c>
      <c r="B53" t="s">
        <v>516</v>
      </c>
      <c r="C53" t="s">
        <v>1</v>
      </c>
      <c r="D53" t="s">
        <v>0</v>
      </c>
      <c r="E53">
        <v>9095</v>
      </c>
      <c r="F53" t="s">
        <v>473</v>
      </c>
      <c r="G53" t="s">
        <v>474</v>
      </c>
      <c r="H53" s="3">
        <v>0</v>
      </c>
      <c r="I53" s="3">
        <v>0</v>
      </c>
      <c r="J53" s="3">
        <v>0</v>
      </c>
      <c r="K53" s="3">
        <v>77.430000000000007</v>
      </c>
      <c r="L53" s="3">
        <v>0</v>
      </c>
      <c r="M53" s="3">
        <v>0</v>
      </c>
      <c r="N53" s="3">
        <v>0</v>
      </c>
      <c r="O53" s="3">
        <v>10.065900000000001</v>
      </c>
      <c r="P53" s="3">
        <v>87.495900000000006</v>
      </c>
      <c r="R53">
        <v>3</v>
      </c>
    </row>
    <row r="54" spans="1:18" x14ac:dyDescent="0.25">
      <c r="A54" t="s">
        <v>552</v>
      </c>
      <c r="B54" t="s">
        <v>513</v>
      </c>
      <c r="C54" t="s">
        <v>1</v>
      </c>
      <c r="D54" t="s">
        <v>0</v>
      </c>
      <c r="E54">
        <v>169</v>
      </c>
      <c r="F54" t="s">
        <v>434</v>
      </c>
      <c r="G54" t="s">
        <v>436</v>
      </c>
      <c r="H54" s="3">
        <v>0</v>
      </c>
      <c r="I54" s="3">
        <v>0</v>
      </c>
      <c r="J54" s="3">
        <v>0</v>
      </c>
      <c r="K54" s="3">
        <v>134.72999999999999</v>
      </c>
      <c r="L54" s="3">
        <v>0</v>
      </c>
      <c r="M54" s="3">
        <v>0</v>
      </c>
      <c r="N54" s="3">
        <v>0</v>
      </c>
      <c r="O54" s="3">
        <v>17.514900000000001</v>
      </c>
      <c r="P54" s="3">
        <v>152.2449</v>
      </c>
      <c r="R54">
        <v>3</v>
      </c>
    </row>
    <row r="55" spans="1:18" x14ac:dyDescent="0.25">
      <c r="A55" t="s">
        <v>552</v>
      </c>
      <c r="B55" t="s">
        <v>514</v>
      </c>
      <c r="C55" t="s">
        <v>1</v>
      </c>
      <c r="D55" t="s">
        <v>0</v>
      </c>
      <c r="E55">
        <v>1224617</v>
      </c>
      <c r="F55" t="s">
        <v>468</v>
      </c>
      <c r="G55" t="s">
        <v>469</v>
      </c>
      <c r="H55" s="3">
        <v>0.48</v>
      </c>
      <c r="I55" s="3">
        <v>0</v>
      </c>
      <c r="J55" s="3">
        <v>0</v>
      </c>
      <c r="K55" s="3">
        <v>8.42</v>
      </c>
      <c r="L55" s="3">
        <v>0</v>
      </c>
      <c r="M55" s="3">
        <v>0</v>
      </c>
      <c r="N55" s="3">
        <v>0</v>
      </c>
      <c r="O55" s="3">
        <v>1.0946</v>
      </c>
      <c r="P55" s="3">
        <v>9.9946000000000002</v>
      </c>
      <c r="R55">
        <v>3</v>
      </c>
    </row>
    <row r="56" spans="1:18" x14ac:dyDescent="0.25">
      <c r="A56" t="s">
        <v>552</v>
      </c>
      <c r="B56" t="s">
        <v>575</v>
      </c>
      <c r="C56" t="s">
        <v>1</v>
      </c>
      <c r="D56" t="s">
        <v>0</v>
      </c>
      <c r="E56">
        <v>131482</v>
      </c>
      <c r="F56" t="s">
        <v>468</v>
      </c>
      <c r="G56" t="s">
        <v>469</v>
      </c>
      <c r="H56" s="3">
        <v>0.46</v>
      </c>
      <c r="I56" s="3">
        <v>0</v>
      </c>
      <c r="J56" s="3">
        <v>0</v>
      </c>
      <c r="K56" s="3">
        <v>8.44</v>
      </c>
      <c r="L56" s="3">
        <v>0</v>
      </c>
      <c r="M56" s="3">
        <v>0</v>
      </c>
      <c r="N56" s="3">
        <v>0</v>
      </c>
      <c r="O56" s="3">
        <v>1.0972</v>
      </c>
      <c r="P56" s="3">
        <v>9.9971999999999994</v>
      </c>
      <c r="R56">
        <v>3</v>
      </c>
    </row>
    <row r="57" spans="1:18" x14ac:dyDescent="0.25">
      <c r="A57" t="s">
        <v>552</v>
      </c>
      <c r="B57" t="s">
        <v>512</v>
      </c>
      <c r="C57" t="s">
        <v>1</v>
      </c>
      <c r="D57" t="s">
        <v>0</v>
      </c>
      <c r="E57">
        <v>180421</v>
      </c>
      <c r="F57" t="s">
        <v>468</v>
      </c>
      <c r="G57" t="s">
        <v>469</v>
      </c>
      <c r="H57" s="3">
        <v>0.23</v>
      </c>
      <c r="I57" s="3">
        <v>0</v>
      </c>
      <c r="J57" s="3">
        <v>0</v>
      </c>
      <c r="K57" s="3">
        <v>4.22</v>
      </c>
      <c r="L57" s="3">
        <v>0</v>
      </c>
      <c r="M57" s="3">
        <v>0</v>
      </c>
      <c r="N57" s="3">
        <v>0</v>
      </c>
      <c r="O57" s="3">
        <v>0.54859999999999998</v>
      </c>
      <c r="P57" s="3">
        <v>4.9985999999999997</v>
      </c>
      <c r="R57">
        <v>3</v>
      </c>
    </row>
    <row r="58" spans="1:18" x14ac:dyDescent="0.25">
      <c r="A58" t="s">
        <v>552</v>
      </c>
      <c r="B58" t="s">
        <v>508</v>
      </c>
      <c r="C58" t="s">
        <v>1</v>
      </c>
      <c r="D58" t="s">
        <v>0</v>
      </c>
      <c r="E58">
        <v>1223277</v>
      </c>
      <c r="F58" t="s">
        <v>468</v>
      </c>
      <c r="G58" t="s">
        <v>469</v>
      </c>
      <c r="H58" s="3">
        <v>0.48</v>
      </c>
      <c r="I58" s="3">
        <v>0</v>
      </c>
      <c r="J58" s="3">
        <v>0</v>
      </c>
      <c r="K58" s="3">
        <v>8.42</v>
      </c>
      <c r="L58" s="3">
        <v>0</v>
      </c>
      <c r="M58" s="3">
        <v>0</v>
      </c>
      <c r="N58" s="3">
        <v>0</v>
      </c>
      <c r="O58" s="3">
        <v>1.0946</v>
      </c>
      <c r="P58" s="3">
        <v>9.9946000000000002</v>
      </c>
      <c r="R58">
        <v>3</v>
      </c>
    </row>
    <row r="59" spans="1:18" x14ac:dyDescent="0.25">
      <c r="A59" t="s">
        <v>552</v>
      </c>
      <c r="B59" t="s">
        <v>506</v>
      </c>
      <c r="C59" t="s">
        <v>1</v>
      </c>
      <c r="D59" t="s">
        <v>0</v>
      </c>
      <c r="E59">
        <v>1222604</v>
      </c>
      <c r="F59" t="s">
        <v>468</v>
      </c>
      <c r="G59" t="s">
        <v>469</v>
      </c>
      <c r="H59" s="3">
        <v>0.48</v>
      </c>
      <c r="I59" s="3">
        <v>0</v>
      </c>
      <c r="J59" s="3">
        <v>0</v>
      </c>
      <c r="K59" s="3">
        <v>8.42</v>
      </c>
      <c r="L59" s="3">
        <v>0</v>
      </c>
      <c r="M59" s="3">
        <v>0</v>
      </c>
      <c r="N59" s="3">
        <v>0</v>
      </c>
      <c r="O59" s="3">
        <v>1.0946</v>
      </c>
      <c r="P59" s="3">
        <v>9.9946000000000002</v>
      </c>
      <c r="R59">
        <v>3</v>
      </c>
    </row>
    <row r="60" spans="1:18" x14ac:dyDescent="0.25">
      <c r="A60" t="s">
        <v>552</v>
      </c>
      <c r="B60" t="s">
        <v>505</v>
      </c>
      <c r="C60" t="s">
        <v>1</v>
      </c>
      <c r="D60" t="s">
        <v>0</v>
      </c>
      <c r="E60">
        <v>7372</v>
      </c>
      <c r="F60" t="s">
        <v>445</v>
      </c>
      <c r="G60" t="s">
        <v>446</v>
      </c>
      <c r="H60" s="3">
        <v>0</v>
      </c>
      <c r="I60" s="3">
        <v>0</v>
      </c>
      <c r="J60" s="3">
        <v>0</v>
      </c>
      <c r="K60" s="3">
        <v>15</v>
      </c>
      <c r="L60" s="3">
        <v>0</v>
      </c>
      <c r="M60" s="3">
        <v>0</v>
      </c>
      <c r="N60" s="3">
        <v>0</v>
      </c>
      <c r="O60" s="3">
        <v>1.9500000000000002</v>
      </c>
      <c r="P60" s="3">
        <v>16.95</v>
      </c>
      <c r="R60">
        <v>3</v>
      </c>
    </row>
    <row r="61" spans="1:18" x14ac:dyDescent="0.25">
      <c r="A61" t="s">
        <v>552</v>
      </c>
      <c r="B61" t="s">
        <v>504</v>
      </c>
      <c r="C61" t="s">
        <v>1</v>
      </c>
      <c r="D61" t="s">
        <v>0</v>
      </c>
      <c r="E61">
        <v>1222242</v>
      </c>
      <c r="F61" t="s">
        <v>468</v>
      </c>
      <c r="G61" t="s">
        <v>469</v>
      </c>
      <c r="H61" s="3">
        <v>0.48</v>
      </c>
      <c r="I61" s="3">
        <v>0</v>
      </c>
      <c r="J61" s="3">
        <v>0</v>
      </c>
      <c r="K61" s="3">
        <v>8.42</v>
      </c>
      <c r="L61" s="3">
        <v>0</v>
      </c>
      <c r="M61" s="3">
        <v>0</v>
      </c>
      <c r="N61" s="3">
        <v>0</v>
      </c>
      <c r="O61" s="3">
        <v>1.0946</v>
      </c>
      <c r="P61" s="3">
        <v>9.9946000000000002</v>
      </c>
      <c r="R61">
        <v>3</v>
      </c>
    </row>
    <row r="62" spans="1:18" x14ac:dyDescent="0.25">
      <c r="A62" t="s">
        <v>552</v>
      </c>
      <c r="B62" t="s">
        <v>502</v>
      </c>
      <c r="C62" t="s">
        <v>1</v>
      </c>
      <c r="D62" t="s">
        <v>0</v>
      </c>
      <c r="E62">
        <v>127647</v>
      </c>
      <c r="F62" t="s">
        <v>468</v>
      </c>
      <c r="G62" t="s">
        <v>469</v>
      </c>
      <c r="H62" s="3">
        <v>0.48</v>
      </c>
      <c r="I62" s="3">
        <v>0</v>
      </c>
      <c r="J62" s="3">
        <v>0</v>
      </c>
      <c r="K62" s="3">
        <v>8.42</v>
      </c>
      <c r="L62" s="3">
        <v>0</v>
      </c>
      <c r="M62" s="3">
        <v>0</v>
      </c>
      <c r="N62" s="3">
        <v>0</v>
      </c>
      <c r="O62" s="3">
        <v>1.0946</v>
      </c>
      <c r="P62" s="3">
        <v>9.9946000000000002</v>
      </c>
      <c r="R62">
        <v>3</v>
      </c>
    </row>
    <row r="63" spans="1:18" x14ac:dyDescent="0.25">
      <c r="A63" t="s">
        <v>552</v>
      </c>
      <c r="B63" t="s">
        <v>499</v>
      </c>
      <c r="C63" t="s">
        <v>1</v>
      </c>
      <c r="D63" t="s">
        <v>0</v>
      </c>
      <c r="E63">
        <v>1221213</v>
      </c>
      <c r="F63" t="s">
        <v>468</v>
      </c>
      <c r="G63" t="s">
        <v>469</v>
      </c>
      <c r="H63" s="3">
        <v>0.48</v>
      </c>
      <c r="I63" s="3">
        <v>0</v>
      </c>
      <c r="J63" s="3">
        <v>0</v>
      </c>
      <c r="K63" s="3">
        <v>8.42</v>
      </c>
      <c r="L63" s="3">
        <v>0</v>
      </c>
      <c r="M63" s="3">
        <v>0</v>
      </c>
      <c r="N63" s="3">
        <v>0</v>
      </c>
      <c r="O63" s="3">
        <v>1.0946</v>
      </c>
      <c r="P63" s="3">
        <v>9.9946000000000002</v>
      </c>
      <c r="R63">
        <v>3</v>
      </c>
    </row>
    <row r="64" spans="1:18" x14ac:dyDescent="0.25">
      <c r="A64" t="s">
        <v>552</v>
      </c>
      <c r="B64" t="s">
        <v>502</v>
      </c>
      <c r="C64" t="s">
        <v>1</v>
      </c>
      <c r="D64" t="s">
        <v>0</v>
      </c>
      <c r="E64">
        <v>1334</v>
      </c>
      <c r="F64" t="s">
        <v>432</v>
      </c>
      <c r="G64" t="s">
        <v>433</v>
      </c>
      <c r="H64" s="3">
        <v>0</v>
      </c>
      <c r="I64" s="3">
        <v>0</v>
      </c>
      <c r="J64" s="3">
        <v>0</v>
      </c>
      <c r="K64" s="3">
        <v>30.66</v>
      </c>
      <c r="L64" s="3">
        <v>0</v>
      </c>
      <c r="M64" s="3">
        <v>0</v>
      </c>
      <c r="N64" s="3">
        <v>0</v>
      </c>
      <c r="O64" s="3">
        <v>3.9858000000000002</v>
      </c>
      <c r="P64" s="3">
        <v>34.645800000000001</v>
      </c>
      <c r="R64">
        <v>3</v>
      </c>
    </row>
    <row r="65" spans="1:18" x14ac:dyDescent="0.25">
      <c r="A65" t="s">
        <v>552</v>
      </c>
      <c r="B65" t="s">
        <v>497</v>
      </c>
      <c r="C65" t="s">
        <v>1</v>
      </c>
      <c r="D65" t="s">
        <v>0</v>
      </c>
      <c r="E65">
        <v>611</v>
      </c>
      <c r="F65" t="s">
        <v>520</v>
      </c>
      <c r="G65" t="s">
        <v>522</v>
      </c>
      <c r="H65" s="3">
        <v>0</v>
      </c>
      <c r="I65" s="3">
        <v>0</v>
      </c>
      <c r="J65" s="3">
        <v>0</v>
      </c>
      <c r="K65" s="3">
        <v>51.6</v>
      </c>
      <c r="L65" s="3">
        <v>0</v>
      </c>
      <c r="M65" s="3">
        <v>0</v>
      </c>
      <c r="N65" s="3">
        <v>0</v>
      </c>
      <c r="O65" s="3">
        <v>6.7080000000000002</v>
      </c>
      <c r="P65" s="3">
        <v>58.308</v>
      </c>
      <c r="R65">
        <v>3</v>
      </c>
    </row>
    <row r="66" spans="1:18" x14ac:dyDescent="0.25">
      <c r="A66" t="s">
        <v>525</v>
      </c>
      <c r="B66" t="s">
        <v>527</v>
      </c>
      <c r="C66" t="s">
        <v>1</v>
      </c>
      <c r="D66" t="s">
        <v>0</v>
      </c>
      <c r="E66">
        <v>223</v>
      </c>
      <c r="F66" t="s">
        <v>442</v>
      </c>
      <c r="G66" t="s">
        <v>443</v>
      </c>
      <c r="H66" s="3">
        <v>0</v>
      </c>
      <c r="I66" s="3">
        <v>0</v>
      </c>
      <c r="J66" s="3">
        <v>0</v>
      </c>
      <c r="K66" s="3">
        <v>130.97</v>
      </c>
      <c r="L66" s="3">
        <v>0</v>
      </c>
      <c r="M66" s="3">
        <v>0</v>
      </c>
      <c r="N66" s="3">
        <v>0</v>
      </c>
      <c r="O66" s="3">
        <v>17.0261</v>
      </c>
      <c r="P66" s="3">
        <v>147.99610000000001</v>
      </c>
      <c r="R66">
        <v>3</v>
      </c>
    </row>
    <row r="67" spans="1:18" x14ac:dyDescent="0.25">
      <c r="A67" t="s">
        <v>525</v>
      </c>
      <c r="B67" t="s">
        <v>527</v>
      </c>
      <c r="C67" t="s">
        <v>1</v>
      </c>
      <c r="D67" t="s">
        <v>0</v>
      </c>
      <c r="E67">
        <v>9508</v>
      </c>
      <c r="F67" t="s">
        <v>434</v>
      </c>
      <c r="G67" t="s">
        <v>436</v>
      </c>
      <c r="H67" s="3">
        <v>0</v>
      </c>
      <c r="I67" s="3">
        <v>0</v>
      </c>
      <c r="J67" s="3">
        <v>0</v>
      </c>
      <c r="K67" s="3">
        <v>53.1</v>
      </c>
      <c r="L67" s="3">
        <v>0</v>
      </c>
      <c r="M67" s="3">
        <v>0</v>
      </c>
      <c r="N67" s="3">
        <v>0</v>
      </c>
      <c r="O67" s="3">
        <v>6.9030000000000005</v>
      </c>
      <c r="P67" s="3">
        <v>60.003</v>
      </c>
      <c r="R67">
        <v>3</v>
      </c>
    </row>
    <row r="68" spans="1:18" x14ac:dyDescent="0.25">
      <c r="A68" t="s">
        <v>525</v>
      </c>
      <c r="B68" t="s">
        <v>527</v>
      </c>
      <c r="C68" t="s">
        <v>1</v>
      </c>
      <c r="D68" t="s">
        <v>0</v>
      </c>
      <c r="E68">
        <v>7282</v>
      </c>
      <c r="F68" t="s">
        <v>445</v>
      </c>
      <c r="G68" t="s">
        <v>446</v>
      </c>
      <c r="H68" s="3">
        <v>0</v>
      </c>
      <c r="I68" s="3">
        <v>0</v>
      </c>
      <c r="J68" s="3">
        <v>0</v>
      </c>
      <c r="K68" s="3">
        <v>294.25</v>
      </c>
      <c r="L68" s="3">
        <v>0</v>
      </c>
      <c r="M68" s="3">
        <v>0</v>
      </c>
      <c r="N68" s="3">
        <v>0</v>
      </c>
      <c r="O68" s="3">
        <v>38.252500000000005</v>
      </c>
      <c r="P68" s="3">
        <v>332.5025</v>
      </c>
      <c r="R68">
        <v>3</v>
      </c>
    </row>
    <row r="69" spans="1:18" x14ac:dyDescent="0.25">
      <c r="A69" t="s">
        <v>525</v>
      </c>
      <c r="B69" t="s">
        <v>526</v>
      </c>
      <c r="C69" t="s">
        <v>1</v>
      </c>
      <c r="D69" t="s">
        <v>0</v>
      </c>
      <c r="E69">
        <v>9215</v>
      </c>
      <c r="F69" t="s">
        <v>434</v>
      </c>
      <c r="G69" t="s">
        <v>436</v>
      </c>
      <c r="H69" s="3">
        <v>0</v>
      </c>
      <c r="I69" s="3">
        <v>0</v>
      </c>
      <c r="J69" s="3">
        <v>0</v>
      </c>
      <c r="K69" s="3">
        <v>116.15</v>
      </c>
      <c r="L69" s="3">
        <v>0</v>
      </c>
      <c r="M69" s="3">
        <v>0</v>
      </c>
      <c r="N69" s="3">
        <v>0</v>
      </c>
      <c r="O69" s="3">
        <v>15.099500000000001</v>
      </c>
      <c r="P69" s="3">
        <v>131.24950000000001</v>
      </c>
      <c r="R69">
        <v>3</v>
      </c>
    </row>
    <row r="70" spans="1:18" x14ac:dyDescent="0.25">
      <c r="A70" t="s">
        <v>496</v>
      </c>
      <c r="B70" t="s">
        <v>524</v>
      </c>
      <c r="C70" t="s">
        <v>1</v>
      </c>
      <c r="D70" t="s">
        <v>0</v>
      </c>
      <c r="E70">
        <v>2134407</v>
      </c>
      <c r="F70" t="s">
        <v>468</v>
      </c>
      <c r="G70" t="s">
        <v>469</v>
      </c>
      <c r="H70" s="3">
        <v>0.72</v>
      </c>
      <c r="I70" s="3">
        <v>0</v>
      </c>
      <c r="J70" s="3">
        <v>0</v>
      </c>
      <c r="K70" s="3">
        <v>12.63</v>
      </c>
      <c r="L70" s="3">
        <v>0</v>
      </c>
      <c r="M70" s="3">
        <v>0</v>
      </c>
      <c r="N70" s="3">
        <v>0</v>
      </c>
      <c r="O70" s="3">
        <v>1.6419000000000001</v>
      </c>
      <c r="P70" s="3">
        <v>14.991900000000001</v>
      </c>
      <c r="R70">
        <v>3</v>
      </c>
    </row>
    <row r="71" spans="1:18" x14ac:dyDescent="0.25">
      <c r="A71" t="s">
        <v>496</v>
      </c>
      <c r="B71" t="s">
        <v>521</v>
      </c>
      <c r="C71" t="s">
        <v>1</v>
      </c>
      <c r="D71" t="s">
        <v>0</v>
      </c>
      <c r="E71">
        <v>2133914</v>
      </c>
      <c r="F71" t="s">
        <v>468</v>
      </c>
      <c r="G71" t="s">
        <v>469</v>
      </c>
      <c r="H71" s="3">
        <v>0.96</v>
      </c>
      <c r="I71" s="3">
        <v>0</v>
      </c>
      <c r="J71" s="3">
        <v>0</v>
      </c>
      <c r="K71" s="3">
        <v>16.850000000000001</v>
      </c>
      <c r="L71" s="3">
        <v>0</v>
      </c>
      <c r="M71" s="3">
        <v>0</v>
      </c>
      <c r="N71" s="3">
        <v>0</v>
      </c>
      <c r="O71" s="3">
        <v>2.1905000000000001</v>
      </c>
      <c r="P71" s="3">
        <v>20.000500000000002</v>
      </c>
      <c r="R71">
        <v>3</v>
      </c>
    </row>
    <row r="72" spans="1:18" x14ac:dyDescent="0.25">
      <c r="A72" t="s">
        <v>496</v>
      </c>
      <c r="B72" t="s">
        <v>523</v>
      </c>
      <c r="C72" t="s">
        <v>1</v>
      </c>
      <c r="D72" t="s">
        <v>0</v>
      </c>
      <c r="E72">
        <v>1219405</v>
      </c>
      <c r="F72" t="s">
        <v>468</v>
      </c>
      <c r="G72" t="s">
        <v>469</v>
      </c>
      <c r="H72" s="3">
        <v>1.1599999999999999</v>
      </c>
      <c r="I72" s="3">
        <v>0</v>
      </c>
      <c r="J72" s="3">
        <v>0</v>
      </c>
      <c r="K72" s="3">
        <v>21.1</v>
      </c>
      <c r="L72" s="3">
        <v>0</v>
      </c>
      <c r="M72" s="3">
        <v>0</v>
      </c>
      <c r="N72" s="3">
        <v>0</v>
      </c>
      <c r="O72" s="3">
        <v>2.7430000000000003</v>
      </c>
      <c r="P72" s="3">
        <v>25.003</v>
      </c>
      <c r="R72">
        <v>3</v>
      </c>
    </row>
    <row r="73" spans="1:18" x14ac:dyDescent="0.25">
      <c r="A73" t="s">
        <v>496</v>
      </c>
      <c r="B73" t="s">
        <v>521</v>
      </c>
      <c r="C73" t="s">
        <v>1</v>
      </c>
      <c r="D73" t="s">
        <v>0</v>
      </c>
      <c r="E73">
        <v>454</v>
      </c>
      <c r="F73" t="s">
        <v>520</v>
      </c>
      <c r="G73" t="s">
        <v>522</v>
      </c>
      <c r="H73" s="3">
        <v>0</v>
      </c>
      <c r="I73" s="3">
        <v>0</v>
      </c>
      <c r="J73" s="3">
        <v>0</v>
      </c>
      <c r="K73" s="3">
        <v>44.78</v>
      </c>
      <c r="L73" s="3">
        <v>0</v>
      </c>
      <c r="M73" s="3">
        <v>0</v>
      </c>
      <c r="N73" s="3">
        <v>0</v>
      </c>
      <c r="O73" s="3">
        <v>5.8214000000000006</v>
      </c>
      <c r="P73" s="3">
        <v>50.601399999999998</v>
      </c>
      <c r="R73">
        <v>3</v>
      </c>
    </row>
    <row r="74" spans="1:18" x14ac:dyDescent="0.25">
      <c r="A74" t="s">
        <v>496</v>
      </c>
      <c r="B74" t="s">
        <v>495</v>
      </c>
      <c r="C74" t="s">
        <v>1</v>
      </c>
      <c r="D74" t="s">
        <v>0</v>
      </c>
      <c r="E74">
        <v>2295</v>
      </c>
      <c r="F74" t="s">
        <v>445</v>
      </c>
      <c r="G74" t="s">
        <v>446</v>
      </c>
      <c r="H74" s="3">
        <v>0</v>
      </c>
      <c r="I74" s="3">
        <v>0</v>
      </c>
      <c r="J74" s="3">
        <v>0</v>
      </c>
      <c r="K74" s="3">
        <v>334.2</v>
      </c>
      <c r="L74" s="3">
        <v>0</v>
      </c>
      <c r="M74" s="3">
        <v>0</v>
      </c>
      <c r="N74" s="3">
        <v>0</v>
      </c>
      <c r="O74" s="3">
        <v>43.445999999999998</v>
      </c>
      <c r="P74" s="3">
        <v>377.64599999999996</v>
      </c>
      <c r="R74">
        <v>3</v>
      </c>
    </row>
    <row r="75" spans="1:18" x14ac:dyDescent="0.25">
      <c r="A75" t="s">
        <v>496</v>
      </c>
      <c r="B75" t="s">
        <v>519</v>
      </c>
      <c r="C75" t="s">
        <v>1</v>
      </c>
      <c r="D75" t="s">
        <v>0</v>
      </c>
      <c r="E75">
        <v>267</v>
      </c>
      <c r="F75" t="s">
        <v>432</v>
      </c>
      <c r="G75" t="s">
        <v>433</v>
      </c>
      <c r="H75" s="3">
        <v>0</v>
      </c>
      <c r="I75" s="3">
        <v>0</v>
      </c>
      <c r="J75" s="3">
        <v>0</v>
      </c>
      <c r="K75" s="3">
        <v>31.95</v>
      </c>
      <c r="L75" s="3">
        <v>0</v>
      </c>
      <c r="M75" s="3">
        <v>0</v>
      </c>
      <c r="N75" s="3">
        <v>0</v>
      </c>
      <c r="O75" s="3">
        <v>4.1535000000000002</v>
      </c>
      <c r="P75" s="3">
        <v>36.103499999999997</v>
      </c>
      <c r="R75">
        <v>3</v>
      </c>
    </row>
    <row r="76" spans="1:18" x14ac:dyDescent="0.25">
      <c r="A76" t="s">
        <v>729</v>
      </c>
      <c r="B76" t="s">
        <v>491</v>
      </c>
      <c r="C76" t="s">
        <v>1</v>
      </c>
      <c r="D76" t="s">
        <v>0</v>
      </c>
      <c r="E76">
        <v>233081</v>
      </c>
      <c r="F76" t="s">
        <v>468</v>
      </c>
      <c r="G76" t="s">
        <v>730</v>
      </c>
      <c r="H76" s="3">
        <v>0.96</v>
      </c>
      <c r="I76" s="3">
        <v>0</v>
      </c>
      <c r="J76" s="3">
        <v>0</v>
      </c>
      <c r="K76" s="3">
        <v>16.850000000000001</v>
      </c>
      <c r="L76" s="3">
        <v>0</v>
      </c>
      <c r="M76" s="3">
        <v>0</v>
      </c>
      <c r="N76" s="3">
        <v>0</v>
      </c>
      <c r="O76" s="3">
        <v>2.1905000000000001</v>
      </c>
      <c r="P76" s="3">
        <v>20.000500000000002</v>
      </c>
      <c r="R76">
        <v>3</v>
      </c>
    </row>
    <row r="77" spans="1:18" x14ac:dyDescent="0.25">
      <c r="A77" t="s">
        <v>729</v>
      </c>
      <c r="B77" t="s">
        <v>495</v>
      </c>
      <c r="C77" t="s">
        <v>1</v>
      </c>
      <c r="D77" t="s">
        <v>0</v>
      </c>
      <c r="E77">
        <v>137</v>
      </c>
      <c r="F77" t="s">
        <v>442</v>
      </c>
      <c r="G77" t="s">
        <v>731</v>
      </c>
      <c r="H77" s="3">
        <v>0</v>
      </c>
      <c r="I77" s="3">
        <v>0</v>
      </c>
      <c r="J77" s="3">
        <v>0</v>
      </c>
      <c r="K77" s="3">
        <v>67.7</v>
      </c>
      <c r="L77" s="3">
        <v>0</v>
      </c>
      <c r="M77" s="3">
        <v>0</v>
      </c>
      <c r="N77" s="3">
        <v>0</v>
      </c>
      <c r="O77" s="3">
        <v>8.8010000000000002</v>
      </c>
      <c r="P77" s="3">
        <v>76.501000000000005</v>
      </c>
      <c r="R77">
        <v>3</v>
      </c>
    </row>
    <row r="78" spans="1:18" x14ac:dyDescent="0.25">
      <c r="A78" t="s">
        <v>729</v>
      </c>
      <c r="B78" t="s">
        <v>494</v>
      </c>
      <c r="C78" t="s">
        <v>1</v>
      </c>
      <c r="D78" t="s">
        <v>0</v>
      </c>
      <c r="E78">
        <v>181031</v>
      </c>
      <c r="F78" t="s">
        <v>732</v>
      </c>
      <c r="G78" t="s">
        <v>733</v>
      </c>
      <c r="H78" s="3">
        <v>0</v>
      </c>
      <c r="I78" s="3">
        <v>0</v>
      </c>
      <c r="J78" s="3">
        <v>0</v>
      </c>
      <c r="K78" s="3">
        <v>44.25</v>
      </c>
      <c r="L78" s="3">
        <v>0</v>
      </c>
      <c r="M78" s="3">
        <v>0</v>
      </c>
      <c r="N78" s="3">
        <v>0</v>
      </c>
      <c r="O78" s="3">
        <v>5.7525000000000004</v>
      </c>
      <c r="P78" s="3">
        <v>50.002499999999998</v>
      </c>
      <c r="R78">
        <v>3</v>
      </c>
    </row>
    <row r="79" spans="1:18" x14ac:dyDescent="0.25">
      <c r="A79" t="s">
        <v>729</v>
      </c>
      <c r="B79" t="s">
        <v>494</v>
      </c>
      <c r="C79" t="s">
        <v>1</v>
      </c>
      <c r="D79" t="s">
        <v>0</v>
      </c>
      <c r="E79">
        <v>181032</v>
      </c>
      <c r="F79" t="s">
        <v>732</v>
      </c>
      <c r="G79" t="s">
        <v>733</v>
      </c>
      <c r="H79" s="3">
        <v>0</v>
      </c>
      <c r="I79" s="3">
        <v>0</v>
      </c>
      <c r="J79" s="3">
        <v>0</v>
      </c>
      <c r="K79" s="3">
        <v>282</v>
      </c>
      <c r="L79" s="3">
        <v>0</v>
      </c>
      <c r="M79" s="3">
        <v>0</v>
      </c>
      <c r="N79" s="3">
        <v>0</v>
      </c>
      <c r="O79" s="3">
        <v>36.660000000000004</v>
      </c>
      <c r="P79" s="3">
        <v>318.66000000000003</v>
      </c>
      <c r="R79">
        <v>3</v>
      </c>
    </row>
    <row r="80" spans="1:18" x14ac:dyDescent="0.25">
      <c r="A80" t="s">
        <v>476</v>
      </c>
      <c r="B80" t="s">
        <v>467</v>
      </c>
      <c r="C80" t="s">
        <v>1</v>
      </c>
      <c r="D80" t="s">
        <v>0</v>
      </c>
      <c r="E80">
        <v>2232</v>
      </c>
      <c r="F80" t="s">
        <v>445</v>
      </c>
      <c r="G80" t="s">
        <v>446</v>
      </c>
      <c r="H80" s="3">
        <v>0</v>
      </c>
      <c r="I80" s="3">
        <v>0</v>
      </c>
      <c r="J80" s="3">
        <v>0</v>
      </c>
      <c r="K80" s="3">
        <v>140.18</v>
      </c>
      <c r="L80" s="3">
        <v>0</v>
      </c>
      <c r="M80" s="3">
        <v>0</v>
      </c>
      <c r="N80" s="3">
        <v>0</v>
      </c>
      <c r="O80" s="3">
        <v>18.223400000000002</v>
      </c>
      <c r="P80" s="3">
        <v>158.4034</v>
      </c>
      <c r="R80">
        <v>3</v>
      </c>
    </row>
    <row r="81" spans="1:18" x14ac:dyDescent="0.25">
      <c r="A81" t="s">
        <v>476</v>
      </c>
      <c r="B81" t="s">
        <v>467</v>
      </c>
      <c r="C81" t="s">
        <v>1</v>
      </c>
      <c r="D81" t="s">
        <v>0</v>
      </c>
      <c r="E81">
        <v>67</v>
      </c>
      <c r="F81" t="s">
        <v>442</v>
      </c>
      <c r="G81" t="s">
        <v>443</v>
      </c>
      <c r="H81" s="3">
        <v>0</v>
      </c>
      <c r="I81" s="3">
        <v>0</v>
      </c>
      <c r="J81" s="3">
        <v>0</v>
      </c>
      <c r="K81" s="3">
        <v>106.64</v>
      </c>
      <c r="L81" s="3">
        <v>0</v>
      </c>
      <c r="M81" s="3">
        <v>0</v>
      </c>
      <c r="N81" s="3">
        <v>0</v>
      </c>
      <c r="O81" s="3">
        <v>13.863200000000001</v>
      </c>
      <c r="P81" s="3">
        <v>120.50320000000001</v>
      </c>
      <c r="R81">
        <v>3</v>
      </c>
    </row>
    <row r="82" spans="1:18" x14ac:dyDescent="0.25">
      <c r="A82" t="s">
        <v>476</v>
      </c>
      <c r="B82" t="s">
        <v>483</v>
      </c>
      <c r="C82" t="s">
        <v>1</v>
      </c>
      <c r="D82" t="s">
        <v>0</v>
      </c>
      <c r="E82">
        <v>9171</v>
      </c>
      <c r="F82" t="s">
        <v>432</v>
      </c>
      <c r="G82" t="s">
        <v>433</v>
      </c>
      <c r="H82" s="3">
        <v>0</v>
      </c>
      <c r="I82" s="3">
        <v>0</v>
      </c>
      <c r="J82" s="3">
        <v>0</v>
      </c>
      <c r="K82" s="3">
        <v>33</v>
      </c>
      <c r="L82" s="3">
        <v>0</v>
      </c>
      <c r="M82" s="3">
        <v>0</v>
      </c>
      <c r="N82" s="3">
        <v>0</v>
      </c>
      <c r="O82" s="3">
        <v>4.29</v>
      </c>
      <c r="P82" s="3">
        <v>37.29</v>
      </c>
      <c r="R82">
        <v>3</v>
      </c>
    </row>
    <row r="83" spans="1:18" x14ac:dyDescent="0.25">
      <c r="A83" t="s">
        <v>476</v>
      </c>
      <c r="B83" t="s">
        <v>480</v>
      </c>
      <c r="C83" t="s">
        <v>1</v>
      </c>
      <c r="D83" t="s">
        <v>0</v>
      </c>
      <c r="E83">
        <v>8110</v>
      </c>
      <c r="F83" t="s">
        <v>434</v>
      </c>
      <c r="G83" t="s">
        <v>436</v>
      </c>
      <c r="H83" s="3">
        <v>0</v>
      </c>
      <c r="I83" s="3">
        <v>0</v>
      </c>
      <c r="J83" s="3">
        <v>0</v>
      </c>
      <c r="K83" s="3">
        <v>63.72</v>
      </c>
      <c r="L83" s="3">
        <v>0</v>
      </c>
      <c r="M83" s="3">
        <v>0</v>
      </c>
      <c r="N83" s="3">
        <v>0</v>
      </c>
      <c r="O83" s="3">
        <v>8.2835999999999999</v>
      </c>
      <c r="P83" s="3">
        <v>72.003600000000006</v>
      </c>
      <c r="R83">
        <v>3</v>
      </c>
    </row>
    <row r="84" spans="1:18" x14ac:dyDescent="0.25">
      <c r="A84" t="s">
        <v>476</v>
      </c>
      <c r="B84" t="s">
        <v>490</v>
      </c>
      <c r="C84" t="s">
        <v>1</v>
      </c>
      <c r="D84" t="s">
        <v>0</v>
      </c>
      <c r="E84">
        <v>8382</v>
      </c>
      <c r="F84" t="s">
        <v>434</v>
      </c>
      <c r="G84" t="s">
        <v>436</v>
      </c>
      <c r="H84" s="3">
        <v>0</v>
      </c>
      <c r="I84" s="3">
        <v>0</v>
      </c>
      <c r="J84" s="3">
        <v>0</v>
      </c>
      <c r="K84" s="3">
        <v>27.88</v>
      </c>
      <c r="L84" s="3">
        <v>0</v>
      </c>
      <c r="M84" s="3">
        <v>0</v>
      </c>
      <c r="N84" s="3">
        <v>0</v>
      </c>
      <c r="O84" s="3">
        <v>3.6244000000000001</v>
      </c>
      <c r="P84" s="3">
        <v>31.5044</v>
      </c>
      <c r="R84">
        <v>3</v>
      </c>
    </row>
    <row r="85" spans="1:18" x14ac:dyDescent="0.25">
      <c r="A85" t="s">
        <v>476</v>
      </c>
      <c r="B85" t="s">
        <v>490</v>
      </c>
      <c r="C85" t="s">
        <v>1</v>
      </c>
      <c r="D85" t="s">
        <v>0</v>
      </c>
      <c r="E85">
        <v>8371</v>
      </c>
      <c r="F85" t="s">
        <v>434</v>
      </c>
      <c r="G85" t="s">
        <v>436</v>
      </c>
      <c r="H85" s="3">
        <v>0</v>
      </c>
      <c r="I85" s="3">
        <v>0</v>
      </c>
      <c r="J85" s="3">
        <v>0</v>
      </c>
      <c r="K85" s="3">
        <v>128.91999999999999</v>
      </c>
      <c r="L85" s="3">
        <v>0</v>
      </c>
      <c r="M85" s="3">
        <v>0</v>
      </c>
      <c r="N85" s="3">
        <v>0</v>
      </c>
      <c r="O85" s="3">
        <v>16.759599999999999</v>
      </c>
      <c r="P85" s="3">
        <v>145.67959999999999</v>
      </c>
      <c r="R85">
        <v>3</v>
      </c>
    </row>
    <row r="86" spans="1:18" x14ac:dyDescent="0.25">
      <c r="A86" t="s">
        <v>447</v>
      </c>
      <c r="B86" t="s">
        <v>475</v>
      </c>
      <c r="C86" t="s">
        <v>1</v>
      </c>
      <c r="D86" t="s">
        <v>0</v>
      </c>
      <c r="E86">
        <v>2128603</v>
      </c>
      <c r="F86" t="s">
        <v>468</v>
      </c>
      <c r="G86" t="s">
        <v>469</v>
      </c>
      <c r="H86" s="3">
        <v>0.96</v>
      </c>
      <c r="I86" s="3">
        <v>0</v>
      </c>
      <c r="J86" s="3">
        <v>0</v>
      </c>
      <c r="K86" s="3">
        <v>16.850000000000001</v>
      </c>
      <c r="L86" s="3">
        <v>0</v>
      </c>
      <c r="M86" s="3">
        <v>0</v>
      </c>
      <c r="N86" s="3">
        <v>0</v>
      </c>
      <c r="O86" s="3">
        <v>2.1905000000000001</v>
      </c>
      <c r="P86" s="3">
        <v>20.000500000000002</v>
      </c>
      <c r="R86">
        <v>3</v>
      </c>
    </row>
    <row r="87" spans="1:18" x14ac:dyDescent="0.25">
      <c r="A87" t="s">
        <v>447</v>
      </c>
      <c r="B87" t="s">
        <v>472</v>
      </c>
      <c r="C87" t="s">
        <v>1</v>
      </c>
      <c r="D87" t="s">
        <v>0</v>
      </c>
      <c r="E87">
        <v>7600</v>
      </c>
      <c r="F87" t="s">
        <v>473</v>
      </c>
      <c r="G87" t="s">
        <v>474</v>
      </c>
      <c r="H87" s="3">
        <v>0</v>
      </c>
      <c r="I87" s="3">
        <v>0</v>
      </c>
      <c r="J87" s="3">
        <v>0</v>
      </c>
      <c r="K87" s="3">
        <v>24.78</v>
      </c>
      <c r="L87" s="3">
        <v>0</v>
      </c>
      <c r="M87" s="3">
        <v>0</v>
      </c>
      <c r="N87" s="3">
        <v>0</v>
      </c>
      <c r="O87" s="3">
        <v>3.2214</v>
      </c>
      <c r="P87" s="3">
        <v>28.0014</v>
      </c>
      <c r="R87">
        <v>3</v>
      </c>
    </row>
    <row r="88" spans="1:18" x14ac:dyDescent="0.25">
      <c r="A88" t="s">
        <v>447</v>
      </c>
      <c r="B88" t="s">
        <v>455</v>
      </c>
      <c r="C88" t="s">
        <v>1</v>
      </c>
      <c r="D88" t="s">
        <v>0</v>
      </c>
      <c r="E88">
        <v>127797</v>
      </c>
      <c r="F88" t="s">
        <v>468</v>
      </c>
      <c r="G88" t="s">
        <v>469</v>
      </c>
      <c r="H88" s="3">
        <v>0.34</v>
      </c>
      <c r="I88" s="3">
        <v>0</v>
      </c>
      <c r="J88" s="3">
        <v>0</v>
      </c>
      <c r="K88" s="3">
        <v>4.12</v>
      </c>
      <c r="L88" s="3">
        <v>0</v>
      </c>
      <c r="M88" s="3">
        <v>0</v>
      </c>
      <c r="N88" s="3">
        <v>0</v>
      </c>
      <c r="O88" s="3">
        <v>0.53560000000000008</v>
      </c>
      <c r="P88" s="3">
        <v>4.9955999999999996</v>
      </c>
      <c r="R88">
        <v>3</v>
      </c>
    </row>
    <row r="89" spans="1:18" x14ac:dyDescent="0.25">
      <c r="A89" t="s">
        <v>447</v>
      </c>
      <c r="B89" t="s">
        <v>454</v>
      </c>
      <c r="C89" t="s">
        <v>1</v>
      </c>
      <c r="D89" t="s">
        <v>0</v>
      </c>
      <c r="E89">
        <v>27703</v>
      </c>
      <c r="F89" t="s">
        <v>468</v>
      </c>
      <c r="G89" t="s">
        <v>469</v>
      </c>
      <c r="H89" s="3">
        <v>0.34</v>
      </c>
      <c r="I89" s="3">
        <v>0</v>
      </c>
      <c r="J89" s="3">
        <v>0</v>
      </c>
      <c r="K89" s="3">
        <v>4.12</v>
      </c>
      <c r="L89" s="3">
        <v>0</v>
      </c>
      <c r="M89" s="3">
        <v>0</v>
      </c>
      <c r="N89" s="3">
        <v>0</v>
      </c>
      <c r="O89" s="3">
        <v>0.53560000000000008</v>
      </c>
      <c r="P89" s="3">
        <v>4.9955999999999996</v>
      </c>
      <c r="R89">
        <v>3</v>
      </c>
    </row>
    <row r="90" spans="1:18" x14ac:dyDescent="0.25">
      <c r="A90" t="s">
        <v>447</v>
      </c>
      <c r="B90" t="s">
        <v>471</v>
      </c>
      <c r="C90" t="s">
        <v>1</v>
      </c>
      <c r="D90" t="s">
        <v>0</v>
      </c>
      <c r="E90">
        <v>7947</v>
      </c>
      <c r="F90" t="s">
        <v>432</v>
      </c>
      <c r="G90" t="s">
        <v>433</v>
      </c>
      <c r="H90" s="3">
        <v>0</v>
      </c>
      <c r="I90" s="3">
        <v>0</v>
      </c>
      <c r="J90" s="3">
        <v>0</v>
      </c>
      <c r="K90" s="3">
        <v>30.66</v>
      </c>
      <c r="L90" s="3">
        <v>0</v>
      </c>
      <c r="M90" s="3">
        <v>0</v>
      </c>
      <c r="N90" s="3">
        <v>0</v>
      </c>
      <c r="O90" s="3">
        <v>3.9858000000000002</v>
      </c>
      <c r="P90" s="3">
        <v>34.645800000000001</v>
      </c>
      <c r="R90">
        <v>3</v>
      </c>
    </row>
    <row r="91" spans="1:18" x14ac:dyDescent="0.25">
      <c r="A91" t="s">
        <v>447</v>
      </c>
      <c r="B91" t="s">
        <v>470</v>
      </c>
      <c r="C91" t="s">
        <v>1</v>
      </c>
      <c r="D91" t="s">
        <v>0</v>
      </c>
      <c r="E91">
        <v>1205484</v>
      </c>
      <c r="F91" t="s">
        <v>468</v>
      </c>
      <c r="G91" t="s">
        <v>469</v>
      </c>
      <c r="H91" s="3">
        <v>0.34</v>
      </c>
      <c r="I91" s="3">
        <v>0</v>
      </c>
      <c r="J91" s="3">
        <v>0</v>
      </c>
      <c r="K91" s="3">
        <v>4.12</v>
      </c>
      <c r="L91" s="3">
        <v>0</v>
      </c>
      <c r="M91" s="3">
        <v>0</v>
      </c>
      <c r="N91" s="3">
        <v>0</v>
      </c>
      <c r="O91" s="3">
        <v>0.53560000000000008</v>
      </c>
      <c r="P91" s="3">
        <v>4.9955999999999996</v>
      </c>
      <c r="R91">
        <v>3</v>
      </c>
    </row>
    <row r="92" spans="1:18" x14ac:dyDescent="0.25">
      <c r="A92" t="s">
        <v>447</v>
      </c>
      <c r="B92" t="s">
        <v>470</v>
      </c>
      <c r="C92" t="s">
        <v>1</v>
      </c>
      <c r="D92" t="s">
        <v>0</v>
      </c>
      <c r="E92">
        <v>1205757</v>
      </c>
      <c r="F92" t="s">
        <v>468</v>
      </c>
      <c r="G92" t="s">
        <v>469</v>
      </c>
      <c r="H92" s="3">
        <v>0.36</v>
      </c>
      <c r="I92" s="3">
        <v>0</v>
      </c>
      <c r="J92" s="3">
        <v>0</v>
      </c>
      <c r="K92" s="3">
        <v>4.1100000000000003</v>
      </c>
      <c r="L92" s="3">
        <v>0</v>
      </c>
      <c r="M92" s="3">
        <v>0</v>
      </c>
      <c r="N92" s="3">
        <v>0</v>
      </c>
      <c r="O92" s="3">
        <v>0.53430000000000011</v>
      </c>
      <c r="P92" s="3">
        <v>5.0043000000000006</v>
      </c>
      <c r="R92">
        <v>3</v>
      </c>
    </row>
    <row r="93" spans="1:18" x14ac:dyDescent="0.25">
      <c r="A93" t="s">
        <v>447</v>
      </c>
      <c r="B93" t="s">
        <v>448</v>
      </c>
      <c r="C93" t="s">
        <v>1</v>
      </c>
      <c r="D93" t="s">
        <v>0</v>
      </c>
      <c r="E93">
        <v>1204929</v>
      </c>
      <c r="F93" t="s">
        <v>468</v>
      </c>
      <c r="G93" t="s">
        <v>469</v>
      </c>
      <c r="H93" s="3">
        <v>0.36</v>
      </c>
      <c r="I93" s="3">
        <v>0</v>
      </c>
      <c r="J93" s="3">
        <v>0</v>
      </c>
      <c r="K93" s="3">
        <v>4.1100000000000003</v>
      </c>
      <c r="L93" s="3">
        <v>0</v>
      </c>
      <c r="M93" s="3">
        <v>0</v>
      </c>
      <c r="N93" s="3">
        <v>0</v>
      </c>
      <c r="O93" s="3">
        <v>0.53430000000000011</v>
      </c>
      <c r="P93" s="3">
        <v>5.0043000000000006</v>
      </c>
      <c r="R93">
        <v>3</v>
      </c>
    </row>
    <row r="94" spans="1:18" x14ac:dyDescent="0.25">
      <c r="A94" t="s">
        <v>447</v>
      </c>
      <c r="B94" t="s">
        <v>431</v>
      </c>
      <c r="C94" t="s">
        <v>1</v>
      </c>
      <c r="D94" t="s">
        <v>0</v>
      </c>
      <c r="E94">
        <v>474</v>
      </c>
      <c r="F94" t="s">
        <v>442</v>
      </c>
      <c r="G94" t="s">
        <v>443</v>
      </c>
      <c r="H94" s="3">
        <v>0</v>
      </c>
      <c r="I94" s="3">
        <v>0</v>
      </c>
      <c r="J94" s="3">
        <v>0</v>
      </c>
      <c r="K94" s="3">
        <v>98.23</v>
      </c>
      <c r="L94" s="3">
        <v>0</v>
      </c>
      <c r="M94" s="3">
        <v>0</v>
      </c>
      <c r="N94" s="3">
        <v>0</v>
      </c>
      <c r="O94" s="3">
        <v>12.769900000000002</v>
      </c>
      <c r="P94" s="3">
        <v>110.99990000000001</v>
      </c>
      <c r="R94">
        <v>3</v>
      </c>
    </row>
    <row r="95" spans="1:18" x14ac:dyDescent="0.25">
      <c r="A95" t="s">
        <v>447</v>
      </c>
      <c r="B95" t="s">
        <v>431</v>
      </c>
      <c r="C95" t="s">
        <v>1</v>
      </c>
      <c r="D95" t="s">
        <v>0</v>
      </c>
      <c r="E95">
        <v>159949</v>
      </c>
      <c r="F95" t="s">
        <v>468</v>
      </c>
      <c r="G95" t="s">
        <v>469</v>
      </c>
      <c r="H95" s="3">
        <v>0.36</v>
      </c>
      <c r="I95" s="3">
        <v>0</v>
      </c>
      <c r="J95" s="3">
        <v>0</v>
      </c>
      <c r="K95" s="3">
        <v>4.1100000000000003</v>
      </c>
      <c r="L95" s="3">
        <v>0</v>
      </c>
      <c r="M95" s="3">
        <v>0</v>
      </c>
      <c r="N95" s="3">
        <v>0</v>
      </c>
      <c r="O95" s="3">
        <v>0.53430000000000011</v>
      </c>
      <c r="P95" s="3">
        <v>5.0043000000000006</v>
      </c>
      <c r="R95">
        <v>3</v>
      </c>
    </row>
    <row r="96" spans="1:18" x14ac:dyDescent="0.25">
      <c r="A96" t="s">
        <v>447</v>
      </c>
      <c r="B96" t="s">
        <v>97</v>
      </c>
      <c r="C96" t="s">
        <v>1</v>
      </c>
      <c r="D96" t="s">
        <v>0</v>
      </c>
      <c r="E96">
        <v>1965</v>
      </c>
      <c r="F96" t="s">
        <v>445</v>
      </c>
      <c r="G96" t="s">
        <v>446</v>
      </c>
      <c r="H96" s="3">
        <v>0</v>
      </c>
      <c r="I96" s="3">
        <v>0</v>
      </c>
      <c r="J96" s="3">
        <v>0</v>
      </c>
      <c r="K96" s="3">
        <v>237.52</v>
      </c>
      <c r="L96" s="3">
        <v>0</v>
      </c>
      <c r="M96" s="3">
        <v>0</v>
      </c>
      <c r="N96" s="3">
        <v>0</v>
      </c>
      <c r="O96" s="3">
        <v>30.877600000000001</v>
      </c>
      <c r="P96" s="3">
        <v>268.39760000000001</v>
      </c>
      <c r="R96">
        <v>3</v>
      </c>
    </row>
    <row r="97" spans="1:18" x14ac:dyDescent="0.25">
      <c r="A97" t="s">
        <v>411</v>
      </c>
      <c r="B97" t="s">
        <v>431</v>
      </c>
      <c r="C97" t="s">
        <v>1</v>
      </c>
      <c r="D97" t="s">
        <v>0</v>
      </c>
      <c r="E97">
        <v>2026</v>
      </c>
      <c r="F97" t="s">
        <v>445</v>
      </c>
      <c r="G97" t="s">
        <v>446</v>
      </c>
      <c r="H97" s="3">
        <v>0</v>
      </c>
      <c r="I97" s="3">
        <v>0</v>
      </c>
      <c r="J97" s="3">
        <v>0</v>
      </c>
      <c r="K97" s="3">
        <v>226.99</v>
      </c>
      <c r="L97" s="3">
        <v>0</v>
      </c>
      <c r="M97" s="3">
        <v>0</v>
      </c>
      <c r="N97" s="3">
        <v>0</v>
      </c>
      <c r="O97" s="3">
        <v>29.508700000000001</v>
      </c>
      <c r="P97" s="3">
        <v>256.49869999999999</v>
      </c>
      <c r="R97">
        <v>3</v>
      </c>
    </row>
    <row r="98" spans="1:18" x14ac:dyDescent="0.25">
      <c r="A98" t="s">
        <v>411</v>
      </c>
      <c r="B98" t="s">
        <v>444</v>
      </c>
      <c r="C98" t="s">
        <v>1</v>
      </c>
      <c r="D98" t="s">
        <v>0</v>
      </c>
      <c r="E98">
        <v>6807</v>
      </c>
      <c r="F98" t="s">
        <v>432</v>
      </c>
      <c r="G98" t="s">
        <v>433</v>
      </c>
      <c r="H98" s="3">
        <v>0</v>
      </c>
      <c r="I98" s="3">
        <v>0</v>
      </c>
      <c r="J98" s="3">
        <v>0</v>
      </c>
      <c r="K98" s="3">
        <v>31.7</v>
      </c>
      <c r="L98" s="3">
        <v>0</v>
      </c>
      <c r="M98" s="3">
        <v>0</v>
      </c>
      <c r="N98" s="3">
        <v>0</v>
      </c>
      <c r="O98" s="3">
        <v>4.1210000000000004</v>
      </c>
      <c r="P98" s="3">
        <v>35.820999999999998</v>
      </c>
      <c r="R98">
        <v>3</v>
      </c>
    </row>
    <row r="99" spans="1:18" x14ac:dyDescent="0.25">
      <c r="A99" t="s">
        <v>411</v>
      </c>
      <c r="B99" t="s">
        <v>97</v>
      </c>
      <c r="C99" t="s">
        <v>1</v>
      </c>
      <c r="D99" t="s">
        <v>0</v>
      </c>
      <c r="E99">
        <v>434</v>
      </c>
      <c r="F99" t="s">
        <v>442</v>
      </c>
      <c r="G99" t="s">
        <v>443</v>
      </c>
      <c r="H99" s="3">
        <v>0</v>
      </c>
      <c r="I99" s="3">
        <v>0</v>
      </c>
      <c r="J99" s="3">
        <v>0</v>
      </c>
      <c r="K99" s="3">
        <v>79.2</v>
      </c>
      <c r="L99" s="3">
        <v>0</v>
      </c>
      <c r="M99" s="3">
        <v>0</v>
      </c>
      <c r="N99" s="3">
        <v>0</v>
      </c>
      <c r="O99" s="3">
        <v>10.296000000000001</v>
      </c>
      <c r="P99" s="3">
        <v>89.496000000000009</v>
      </c>
      <c r="R99">
        <v>3</v>
      </c>
    </row>
    <row r="100" spans="1:18" x14ac:dyDescent="0.25">
      <c r="A100" t="s">
        <v>411</v>
      </c>
      <c r="B100" t="s">
        <v>405</v>
      </c>
      <c r="C100" t="s">
        <v>1</v>
      </c>
      <c r="D100" t="s">
        <v>0</v>
      </c>
      <c r="E100">
        <v>95</v>
      </c>
      <c r="F100" t="s">
        <v>440</v>
      </c>
      <c r="G100" t="s">
        <v>441</v>
      </c>
      <c r="H100" s="3">
        <v>0</v>
      </c>
      <c r="I100" s="3">
        <v>0</v>
      </c>
      <c r="J100" s="3">
        <v>0</v>
      </c>
      <c r="K100" s="3">
        <v>38.75</v>
      </c>
      <c r="L100" s="3">
        <v>0</v>
      </c>
      <c r="M100" s="3">
        <v>0</v>
      </c>
      <c r="N100" s="3">
        <v>0</v>
      </c>
      <c r="O100" s="3">
        <v>5.0375000000000005</v>
      </c>
      <c r="P100" s="3">
        <v>43.787500000000001</v>
      </c>
      <c r="R100">
        <v>3</v>
      </c>
    </row>
    <row r="101" spans="1:18" x14ac:dyDescent="0.25">
      <c r="A101" t="s">
        <v>411</v>
      </c>
      <c r="B101" t="s">
        <v>405</v>
      </c>
      <c r="C101" t="s">
        <v>1</v>
      </c>
      <c r="D101" t="s">
        <v>0</v>
      </c>
      <c r="E101">
        <v>5856</v>
      </c>
      <c r="F101" t="s">
        <v>434</v>
      </c>
      <c r="G101" t="s">
        <v>436</v>
      </c>
      <c r="H101" s="3">
        <v>0</v>
      </c>
      <c r="I101" s="3">
        <v>0</v>
      </c>
      <c r="J101" s="3">
        <v>0</v>
      </c>
      <c r="K101" s="3">
        <v>75.27</v>
      </c>
      <c r="L101" s="3">
        <v>0</v>
      </c>
      <c r="M101" s="3">
        <v>0</v>
      </c>
      <c r="N101" s="3">
        <v>0</v>
      </c>
      <c r="O101" s="3">
        <v>9.7850999999999999</v>
      </c>
      <c r="P101" s="3">
        <v>85.055099999999996</v>
      </c>
      <c r="R101">
        <v>3</v>
      </c>
    </row>
    <row r="102" spans="1:18" x14ac:dyDescent="0.25">
      <c r="A102" t="s">
        <v>411</v>
      </c>
      <c r="B102" t="s">
        <v>438</v>
      </c>
      <c r="C102" t="s">
        <v>1</v>
      </c>
      <c r="D102" t="s">
        <v>0</v>
      </c>
      <c r="E102">
        <v>270</v>
      </c>
      <c r="F102" t="s">
        <v>437</v>
      </c>
      <c r="G102" t="s">
        <v>439</v>
      </c>
      <c r="H102" s="3">
        <v>0</v>
      </c>
      <c r="I102" s="3">
        <v>0</v>
      </c>
      <c r="J102" s="3">
        <v>0</v>
      </c>
      <c r="K102" s="3">
        <v>53.1</v>
      </c>
      <c r="L102" s="3">
        <v>0</v>
      </c>
      <c r="M102" s="3">
        <v>0</v>
      </c>
      <c r="N102" s="3">
        <v>0</v>
      </c>
      <c r="O102" s="3">
        <v>6.9030000000000005</v>
      </c>
      <c r="P102" s="3">
        <v>60.003</v>
      </c>
      <c r="R102">
        <v>3</v>
      </c>
    </row>
    <row r="103" spans="1:18" x14ac:dyDescent="0.25">
      <c r="A103" t="s">
        <v>411</v>
      </c>
      <c r="B103" t="s">
        <v>435</v>
      </c>
      <c r="C103" t="s">
        <v>1</v>
      </c>
      <c r="D103" t="s">
        <v>0</v>
      </c>
      <c r="E103">
        <v>5755</v>
      </c>
      <c r="F103" t="s">
        <v>434</v>
      </c>
      <c r="G103" t="s">
        <v>436</v>
      </c>
      <c r="H103" s="3">
        <v>0</v>
      </c>
      <c r="I103" s="3">
        <v>0</v>
      </c>
      <c r="J103" s="3">
        <v>0</v>
      </c>
      <c r="K103" s="3">
        <v>38.94</v>
      </c>
      <c r="L103" s="3">
        <v>0</v>
      </c>
      <c r="M103" s="3">
        <v>0</v>
      </c>
      <c r="N103" s="3">
        <v>0</v>
      </c>
      <c r="O103" s="3">
        <v>5.0621999999999998</v>
      </c>
      <c r="P103" s="3">
        <v>44.002199999999995</v>
      </c>
      <c r="R103">
        <v>3</v>
      </c>
    </row>
    <row r="104" spans="1:18" x14ac:dyDescent="0.25">
      <c r="A104" t="s">
        <v>411</v>
      </c>
      <c r="B104" t="s">
        <v>399</v>
      </c>
      <c r="C104" t="s">
        <v>1</v>
      </c>
      <c r="D104" t="s">
        <v>0</v>
      </c>
      <c r="E104">
        <v>5573</v>
      </c>
      <c r="F104" t="s">
        <v>432</v>
      </c>
      <c r="G104" t="s">
        <v>433</v>
      </c>
      <c r="H104" s="3">
        <v>0</v>
      </c>
      <c r="I104" s="3">
        <v>0</v>
      </c>
      <c r="J104" s="3">
        <v>0</v>
      </c>
      <c r="K104" s="3">
        <v>29.62</v>
      </c>
      <c r="L104" s="3">
        <v>0</v>
      </c>
      <c r="M104" s="3">
        <v>0</v>
      </c>
      <c r="N104" s="3">
        <v>0</v>
      </c>
      <c r="O104" s="3">
        <v>3.8506000000000005</v>
      </c>
      <c r="P104" s="3">
        <v>33.470600000000005</v>
      </c>
      <c r="R104">
        <v>3</v>
      </c>
    </row>
    <row r="106" spans="1:18" s="86" customFormat="1" x14ac:dyDescent="0.25">
      <c r="A106" t="s">
        <v>93</v>
      </c>
      <c r="B106"/>
      <c r="C106"/>
      <c r="D106"/>
      <c r="E106"/>
      <c r="F106"/>
      <c r="G106"/>
      <c r="H106" s="85">
        <f>SUBTOTAL(109,Tabla1[C. EXENTAS])</f>
        <v>12.5</v>
      </c>
      <c r="I106" s="85"/>
      <c r="J106" s="85"/>
      <c r="K106" s="85">
        <f>SUBTOTAL(109,Tabla1[C. GRAVADA])</f>
        <v>7546.64</v>
      </c>
      <c r="L106" s="85"/>
      <c r="M106" s="85"/>
      <c r="N106" s="85"/>
      <c r="O106" s="85">
        <f>SUBTOTAL(109,Tabla1[IVA])</f>
        <v>981.06320000000085</v>
      </c>
      <c r="P106" s="85">
        <f>SUBTOTAL(109,Tabla1[TOTAL C.])</f>
        <v>8540.2031999999981</v>
      </c>
      <c r="Q106" s="85"/>
      <c r="R106">
        <f>SUBTOTAL(109,Tabla1[ANEXO 3])</f>
        <v>303</v>
      </c>
    </row>
  </sheetData>
  <dataConsolidate/>
  <conditionalFormatting sqref="E107:E1048576 E1:E105">
    <cfRule type="duplicateValues" dxfId="15" priority="2"/>
    <cfRule type="duplicateValues" dxfId="14" priority="3"/>
  </conditionalFormatting>
  <conditionalFormatting sqref="E1:E1048576">
    <cfRule type="duplicateValues" dxfId="13" priority="1"/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7" r:id="rId3" name="TextBox1">
          <controlPr defaultSize="0" autoLine="0" r:id="rId4">
            <anchor moveWithCells="1">
              <from>
                <xdr:col>6</xdr:col>
                <xdr:colOff>19050</xdr:colOff>
                <xdr:row>0</xdr:row>
                <xdr:rowOff>19050</xdr:rowOff>
              </from>
              <to>
                <xdr:col>7</xdr:col>
                <xdr:colOff>466725</xdr:colOff>
                <xdr:row>1</xdr:row>
                <xdr:rowOff>57150</xdr:rowOff>
              </to>
            </anchor>
          </controlPr>
        </control>
      </mc:Choice>
      <mc:Fallback>
        <control shapeId="14337" r:id="rId3" name="TextBox1"/>
      </mc:Fallback>
    </mc:AlternateContent>
  </control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20"/>
  <sheetViews>
    <sheetView showGridLines="0" zoomScaleNormal="100" zoomScaleSheetLayoutView="100" workbookViewId="0"/>
  </sheetViews>
  <sheetFormatPr baseColWidth="10" defaultRowHeight="15" x14ac:dyDescent="0.25"/>
  <cols>
    <col min="1" max="1" width="11.42578125" style="31"/>
    <col min="2" max="2" width="15.140625" style="31" customWidth="1"/>
    <col min="3" max="3" width="3.85546875" style="31" customWidth="1"/>
    <col min="4" max="4" width="25.85546875" style="32" customWidth="1"/>
    <col min="5" max="5" width="7.85546875" style="31" customWidth="1"/>
    <col min="6" max="16384" width="11.42578125" style="31"/>
  </cols>
  <sheetData>
    <row r="1" spans="2:4" ht="90" customHeight="1" thickBot="1" x14ac:dyDescent="0.3"/>
    <row r="2" spans="2:4" x14ac:dyDescent="0.25">
      <c r="B2" s="33" t="s">
        <v>17</v>
      </c>
      <c r="C2" s="34"/>
      <c r="D2" s="36" t="s">
        <v>552</v>
      </c>
    </row>
    <row r="3" spans="2:4" x14ac:dyDescent="0.25">
      <c r="B3" s="33" t="s">
        <v>2</v>
      </c>
      <c r="C3" s="34"/>
      <c r="D3" s="44" t="s">
        <v>584</v>
      </c>
    </row>
    <row r="4" spans="2:4" x14ac:dyDescent="0.25">
      <c r="B4" s="33" t="s">
        <v>3</v>
      </c>
      <c r="C4" s="34"/>
      <c r="D4" s="38" t="s">
        <v>1</v>
      </c>
    </row>
    <row r="5" spans="2:4" x14ac:dyDescent="0.25">
      <c r="B5" s="33" t="s">
        <v>4</v>
      </c>
      <c r="C5" s="34"/>
      <c r="D5" s="38" t="s">
        <v>0</v>
      </c>
    </row>
    <row r="6" spans="2:4" x14ac:dyDescent="0.25">
      <c r="B6" s="35" t="s">
        <v>28</v>
      </c>
      <c r="C6" s="34"/>
      <c r="D6" s="37" t="s">
        <v>578</v>
      </c>
    </row>
    <row r="7" spans="2:4" x14ac:dyDescent="0.25">
      <c r="B7" s="33" t="s">
        <v>27</v>
      </c>
      <c r="C7" s="34"/>
      <c r="D7" s="37" t="s">
        <v>579</v>
      </c>
    </row>
    <row r="8" spans="2:4" x14ac:dyDescent="0.25">
      <c r="B8" s="33" t="s">
        <v>26</v>
      </c>
      <c r="C8" s="34"/>
      <c r="D8" s="45"/>
    </row>
    <row r="9" spans="2:4" x14ac:dyDescent="0.25">
      <c r="B9" s="33" t="s">
        <v>25</v>
      </c>
      <c r="C9" s="34"/>
      <c r="D9" s="39">
        <f>+D8</f>
        <v>0</v>
      </c>
    </row>
    <row r="10" spans="2:4" x14ac:dyDescent="0.25">
      <c r="B10" s="33" t="s">
        <v>24</v>
      </c>
      <c r="C10" s="34"/>
      <c r="D10" s="46" t="s">
        <v>582</v>
      </c>
    </row>
    <row r="11" spans="2:4" x14ac:dyDescent="0.25">
      <c r="B11" s="35" t="s">
        <v>85</v>
      </c>
      <c r="C11" s="34"/>
      <c r="D11" s="40" t="str">
        <f>IFERROR(VLOOKUP(D10,'base de clientes'!A:B,2,0),"No existe")</f>
        <v>KALI SOCIEDAD DE POR ACCIONES DE ECONOMIA</v>
      </c>
    </row>
    <row r="12" spans="2:4" x14ac:dyDescent="0.25">
      <c r="B12" s="35" t="s">
        <v>87</v>
      </c>
      <c r="C12" s="34"/>
      <c r="D12" s="41">
        <v>0</v>
      </c>
    </row>
    <row r="13" spans="2:4" x14ac:dyDescent="0.25">
      <c r="B13" s="35" t="s">
        <v>86</v>
      </c>
      <c r="C13" s="34"/>
      <c r="D13" s="41">
        <v>0</v>
      </c>
    </row>
    <row r="14" spans="2:4" x14ac:dyDescent="0.25">
      <c r="B14" s="33" t="s">
        <v>23</v>
      </c>
      <c r="C14" s="34"/>
      <c r="D14" s="47">
        <v>0</v>
      </c>
    </row>
    <row r="15" spans="2:4" x14ac:dyDescent="0.25">
      <c r="B15" s="33" t="s">
        <v>22</v>
      </c>
      <c r="C15" s="34"/>
      <c r="D15" s="41">
        <f>+D14*0.13</f>
        <v>0</v>
      </c>
    </row>
    <row r="16" spans="2:4" x14ac:dyDescent="0.25">
      <c r="B16" s="33" t="s">
        <v>21</v>
      </c>
      <c r="C16" s="34"/>
      <c r="D16" s="41">
        <v>0</v>
      </c>
    </row>
    <row r="17" spans="2:4" x14ac:dyDescent="0.25">
      <c r="B17" s="33" t="s">
        <v>20</v>
      </c>
      <c r="C17" s="34"/>
      <c r="D17" s="41">
        <v>0</v>
      </c>
    </row>
    <row r="18" spans="2:4" ht="15" customHeight="1" x14ac:dyDescent="0.25">
      <c r="B18" s="33" t="s">
        <v>88</v>
      </c>
      <c r="C18" s="34"/>
      <c r="D18" s="41">
        <f>+(D12+D13+D14+D15+D16+D17)</f>
        <v>0</v>
      </c>
    </row>
    <row r="19" spans="2:4" ht="15" customHeight="1" x14ac:dyDescent="0.25">
      <c r="B19" s="33" t="s">
        <v>94</v>
      </c>
      <c r="C19" s="34"/>
      <c r="D19" s="42">
        <f>IFERROR(VLOOKUP(D10,'base de clientes'!A:C,3,0),"ACTUALICE")</f>
        <v>0</v>
      </c>
    </row>
    <row r="20" spans="2:4" ht="15.75" thickBot="1" x14ac:dyDescent="0.3">
      <c r="B20" s="33" t="s">
        <v>18</v>
      </c>
      <c r="C20" s="34"/>
      <c r="D20" s="43" t="s">
        <v>1</v>
      </c>
    </row>
  </sheetData>
  <conditionalFormatting sqref="D19">
    <cfRule type="containsText" dxfId="12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10"/>
  <sheetViews>
    <sheetView showGridLines="0" topLeftCell="E1" workbookViewId="0">
      <selection activeCell="M9" sqref="M9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2" width="15.140625" style="3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85</v>
      </c>
      <c r="O2" s="3" t="s">
        <v>87</v>
      </c>
      <c r="P2" s="3" t="s">
        <v>86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88</v>
      </c>
      <c r="V2" s="3" t="s">
        <v>94</v>
      </c>
      <c r="W2" t="s">
        <v>18</v>
      </c>
    </row>
    <row r="3" spans="5:23" x14ac:dyDescent="0.25">
      <c r="E3" t="s">
        <v>552</v>
      </c>
      <c r="F3" t="s">
        <v>584</v>
      </c>
      <c r="G3" t="s">
        <v>1</v>
      </c>
      <c r="H3" t="s">
        <v>0</v>
      </c>
      <c r="I3" t="s">
        <v>578</v>
      </c>
      <c r="J3" t="s">
        <v>579</v>
      </c>
      <c r="K3">
        <v>106</v>
      </c>
      <c r="L3">
        <v>106</v>
      </c>
      <c r="M3" t="s">
        <v>582</v>
      </c>
      <c r="N3" t="s">
        <v>583</v>
      </c>
      <c r="O3" s="3">
        <v>0</v>
      </c>
      <c r="P3" s="3">
        <v>0</v>
      </c>
      <c r="Q3" s="3">
        <v>21.31</v>
      </c>
      <c r="R3" s="3">
        <v>2.7702999999999998</v>
      </c>
      <c r="S3" s="3">
        <v>0</v>
      </c>
      <c r="T3" s="3">
        <v>0</v>
      </c>
      <c r="U3" s="3">
        <v>24.080299999999998</v>
      </c>
      <c r="W3" t="s">
        <v>1</v>
      </c>
    </row>
    <row r="4" spans="5:23" x14ac:dyDescent="0.25">
      <c r="E4" t="s">
        <v>552</v>
      </c>
      <c r="F4" t="s">
        <v>584</v>
      </c>
      <c r="G4" t="s">
        <v>1</v>
      </c>
      <c r="H4" t="s">
        <v>0</v>
      </c>
      <c r="I4" t="s">
        <v>578</v>
      </c>
      <c r="J4" t="s">
        <v>579</v>
      </c>
      <c r="K4">
        <v>105</v>
      </c>
      <c r="L4">
        <v>105</v>
      </c>
      <c r="M4" t="s">
        <v>153</v>
      </c>
      <c r="N4" t="s">
        <v>29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 t="s">
        <v>96</v>
      </c>
      <c r="W4" t="s">
        <v>1</v>
      </c>
    </row>
    <row r="5" spans="5:23" x14ac:dyDescent="0.25">
      <c r="E5" t="s">
        <v>552</v>
      </c>
      <c r="F5" t="s">
        <v>584</v>
      </c>
      <c r="G5" t="s">
        <v>1</v>
      </c>
      <c r="H5" t="s">
        <v>0</v>
      </c>
      <c r="I5" t="s">
        <v>578</v>
      </c>
      <c r="J5" t="s">
        <v>579</v>
      </c>
      <c r="K5">
        <v>104</v>
      </c>
      <c r="L5">
        <v>104</v>
      </c>
      <c r="M5" t="s">
        <v>153</v>
      </c>
      <c r="N5" t="s">
        <v>29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 t="s">
        <v>96</v>
      </c>
      <c r="W5" t="s">
        <v>1</v>
      </c>
    </row>
    <row r="6" spans="5:23" x14ac:dyDescent="0.25">
      <c r="E6" t="s">
        <v>552</v>
      </c>
      <c r="F6" t="s">
        <v>584</v>
      </c>
      <c r="G6" t="s">
        <v>1</v>
      </c>
      <c r="H6" t="s">
        <v>0</v>
      </c>
      <c r="I6" t="s">
        <v>578</v>
      </c>
      <c r="J6" t="s">
        <v>579</v>
      </c>
      <c r="K6">
        <v>103</v>
      </c>
      <c r="L6">
        <v>103</v>
      </c>
      <c r="M6" t="s">
        <v>153</v>
      </c>
      <c r="N6" t="s">
        <v>29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 t="s">
        <v>96</v>
      </c>
      <c r="W6" t="s">
        <v>1</v>
      </c>
    </row>
    <row r="7" spans="5:23" x14ac:dyDescent="0.25">
      <c r="E7" t="s">
        <v>552</v>
      </c>
      <c r="F7" t="s">
        <v>584</v>
      </c>
      <c r="G7" t="s">
        <v>1</v>
      </c>
      <c r="H7" t="s">
        <v>0</v>
      </c>
      <c r="I7" t="s">
        <v>578</v>
      </c>
      <c r="J7" t="s">
        <v>579</v>
      </c>
      <c r="K7">
        <v>102</v>
      </c>
      <c r="L7">
        <v>102</v>
      </c>
      <c r="M7" t="s">
        <v>153</v>
      </c>
      <c r="N7" t="s">
        <v>29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 t="s">
        <v>96</v>
      </c>
      <c r="W7" t="s">
        <v>1</v>
      </c>
    </row>
    <row r="8" spans="5:23" x14ac:dyDescent="0.25">
      <c r="E8" t="s">
        <v>552</v>
      </c>
      <c r="F8" t="s">
        <v>584</v>
      </c>
      <c r="G8" t="s">
        <v>1</v>
      </c>
      <c r="H8" t="s">
        <v>0</v>
      </c>
      <c r="I8" t="s">
        <v>578</v>
      </c>
      <c r="J8" t="s">
        <v>579</v>
      </c>
      <c r="K8">
        <v>101</v>
      </c>
      <c r="L8">
        <v>101</v>
      </c>
      <c r="M8" t="s">
        <v>580</v>
      </c>
      <c r="N8" t="s">
        <v>581</v>
      </c>
      <c r="O8" s="3">
        <v>0</v>
      </c>
      <c r="P8" s="3">
        <v>0</v>
      </c>
      <c r="Q8" s="3">
        <v>13.04</v>
      </c>
      <c r="R8" s="3">
        <v>1.6952</v>
      </c>
      <c r="S8" s="3">
        <v>0</v>
      </c>
      <c r="T8" s="3">
        <v>0</v>
      </c>
      <c r="U8" s="3">
        <v>14.735199999999999</v>
      </c>
      <c r="W8" t="s">
        <v>1</v>
      </c>
    </row>
    <row r="10" spans="5:23" x14ac:dyDescent="0.25">
      <c r="E10" t="s">
        <v>93</v>
      </c>
      <c r="O10" s="2"/>
      <c r="P10" s="2"/>
      <c r="Q10" s="29">
        <f>SUBTOTAL(109,Tabla2[V. GRAVADA])</f>
        <v>34.349999999999994</v>
      </c>
      <c r="R10" s="29">
        <f>SUBTOTAL(109,Tabla2[D.FISCAL])</f>
        <v>4.4654999999999996</v>
      </c>
      <c r="S10" s="2"/>
      <c r="T10" s="2"/>
      <c r="U10" s="29">
        <f>SUBTOTAL(109,Tabla2[VENTA TOTAL])</f>
        <v>38.8155</v>
      </c>
      <c r="V10" s="2"/>
      <c r="W10">
        <f>SUBTOTAL(103,Tabla2[ANEXO])</f>
        <v>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56"/>
  <sheetViews>
    <sheetView topLeftCell="A119" workbookViewId="0">
      <selection activeCell="B156" sqref="B156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  <col min="9" max="9" width="11.42578125" style="2"/>
  </cols>
  <sheetData>
    <row r="1" spans="1:8" x14ac:dyDescent="0.25">
      <c r="A1" s="1" t="s">
        <v>69</v>
      </c>
      <c r="B1" t="s">
        <v>68</v>
      </c>
      <c r="C1" s="1" t="s">
        <v>94</v>
      </c>
    </row>
    <row r="2" spans="1:8" x14ac:dyDescent="0.25">
      <c r="A2" s="1" t="s">
        <v>67</v>
      </c>
      <c r="B2" t="s">
        <v>66</v>
      </c>
      <c r="C2" s="1" t="s">
        <v>96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C3" s="1" t="s">
        <v>96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C4" s="1" t="s">
        <v>96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C5" s="1" t="s">
        <v>96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C6" s="1" t="s">
        <v>96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C7" s="1" t="s">
        <v>96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C8" s="1" t="s">
        <v>96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C9" s="1" t="s">
        <v>96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C10" s="1" t="s">
        <v>96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C11" s="1" t="s">
        <v>96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C12" s="1" t="s">
        <v>96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  <c r="C13" s="1" t="s">
        <v>96</v>
      </c>
    </row>
    <row r="14" spans="1:8" x14ac:dyDescent="0.25">
      <c r="A14" s="1" t="s">
        <v>43</v>
      </c>
      <c r="B14" t="s">
        <v>42</v>
      </c>
      <c r="C14" s="1" t="s">
        <v>96</v>
      </c>
    </row>
    <row r="15" spans="1:8" x14ac:dyDescent="0.25">
      <c r="A15" s="1" t="s">
        <v>41</v>
      </c>
      <c r="B15" t="s">
        <v>40</v>
      </c>
      <c r="C15" s="1" t="s">
        <v>96</v>
      </c>
    </row>
    <row r="16" spans="1:8" x14ac:dyDescent="0.25">
      <c r="A16" s="1" t="s">
        <v>39</v>
      </c>
      <c r="B16" t="s">
        <v>38</v>
      </c>
      <c r="C16" s="1" t="s">
        <v>96</v>
      </c>
    </row>
    <row r="17" spans="1:3" x14ac:dyDescent="0.25">
      <c r="A17" s="1" t="s">
        <v>37</v>
      </c>
      <c r="B17" t="s">
        <v>36</v>
      </c>
      <c r="C17" s="1" t="s">
        <v>96</v>
      </c>
    </row>
    <row r="18" spans="1:3" x14ac:dyDescent="0.25">
      <c r="A18" s="1" t="s">
        <v>35</v>
      </c>
      <c r="B18" t="s">
        <v>34</v>
      </c>
      <c r="C18" s="1" t="s">
        <v>96</v>
      </c>
    </row>
    <row r="19" spans="1:3" x14ac:dyDescent="0.25">
      <c r="A19" s="1" t="s">
        <v>33</v>
      </c>
      <c r="B19" t="s">
        <v>32</v>
      </c>
      <c r="C19" s="1" t="s">
        <v>96</v>
      </c>
    </row>
    <row r="20" spans="1:3" x14ac:dyDescent="0.25">
      <c r="A20" s="1" t="s">
        <v>31</v>
      </c>
      <c r="B20" t="s">
        <v>30</v>
      </c>
      <c r="C20" s="1" t="s">
        <v>96</v>
      </c>
    </row>
    <row r="21" spans="1:3" x14ac:dyDescent="0.25">
      <c r="A21" s="1" t="s">
        <v>99</v>
      </c>
      <c r="B21" t="s">
        <v>100</v>
      </c>
      <c r="C21" s="1" t="s">
        <v>96</v>
      </c>
    </row>
    <row r="22" spans="1:3" x14ac:dyDescent="0.25">
      <c r="A22" s="1" t="s">
        <v>101</v>
      </c>
      <c r="B22" t="s">
        <v>102</v>
      </c>
      <c r="C22" s="1" t="s">
        <v>96</v>
      </c>
    </row>
    <row r="23" spans="1:3" x14ac:dyDescent="0.25">
      <c r="A23" s="1" t="s">
        <v>103</v>
      </c>
      <c r="B23" t="s">
        <v>104</v>
      </c>
      <c r="C23" s="1" t="s">
        <v>96</v>
      </c>
    </row>
    <row r="24" spans="1:3" x14ac:dyDescent="0.25">
      <c r="A24" s="1" t="s">
        <v>105</v>
      </c>
      <c r="B24" t="s">
        <v>106</v>
      </c>
      <c r="C24" s="1" t="s">
        <v>96</v>
      </c>
    </row>
    <row r="25" spans="1:3" x14ac:dyDescent="0.25">
      <c r="A25" s="1" t="s">
        <v>107</v>
      </c>
      <c r="B25" t="s">
        <v>108</v>
      </c>
      <c r="C25" s="1" t="s">
        <v>96</v>
      </c>
    </row>
    <row r="26" spans="1:3" x14ac:dyDescent="0.25">
      <c r="A26" s="1" t="s">
        <v>109</v>
      </c>
      <c r="B26" t="s">
        <v>110</v>
      </c>
      <c r="C26" s="1" t="s">
        <v>96</v>
      </c>
    </row>
    <row r="27" spans="1:3" x14ac:dyDescent="0.25">
      <c r="A27" s="1" t="s">
        <v>111</v>
      </c>
      <c r="B27" t="s">
        <v>112</v>
      </c>
      <c r="C27" s="1" t="s">
        <v>96</v>
      </c>
    </row>
    <row r="28" spans="1:3" x14ac:dyDescent="0.25">
      <c r="A28" s="1" t="s">
        <v>113</v>
      </c>
      <c r="B28" t="s">
        <v>114</v>
      </c>
      <c r="C28" s="1" t="s">
        <v>96</v>
      </c>
    </row>
    <row r="29" spans="1:3" x14ac:dyDescent="0.25">
      <c r="A29" s="1" t="s">
        <v>115</v>
      </c>
      <c r="B29" t="s">
        <v>116</v>
      </c>
      <c r="C29" s="1" t="s">
        <v>96</v>
      </c>
    </row>
    <row r="30" spans="1:3" x14ac:dyDescent="0.25">
      <c r="A30" s="1" t="s">
        <v>117</v>
      </c>
      <c r="B30" t="s">
        <v>118</v>
      </c>
      <c r="C30" s="1" t="s">
        <v>96</v>
      </c>
    </row>
    <row r="31" spans="1:3" x14ac:dyDescent="0.25">
      <c r="A31" s="1" t="s">
        <v>119</v>
      </c>
      <c r="B31" t="s">
        <v>120</v>
      </c>
      <c r="C31" s="1" t="s">
        <v>96</v>
      </c>
    </row>
    <row r="32" spans="1:3" x14ac:dyDescent="0.25">
      <c r="A32" s="1" t="s">
        <v>121</v>
      </c>
      <c r="B32" t="s">
        <v>122</v>
      </c>
      <c r="C32" s="1" t="s">
        <v>96</v>
      </c>
    </row>
    <row r="33" spans="1:3" x14ac:dyDescent="0.25">
      <c r="A33" s="1" t="s">
        <v>123</v>
      </c>
      <c r="B33" t="s">
        <v>124</v>
      </c>
      <c r="C33" s="1" t="s">
        <v>96</v>
      </c>
    </row>
    <row r="34" spans="1:3" x14ac:dyDescent="0.25">
      <c r="A34" s="1" t="s">
        <v>125</v>
      </c>
      <c r="B34" t="s">
        <v>126</v>
      </c>
      <c r="C34" s="1" t="s">
        <v>96</v>
      </c>
    </row>
    <row r="35" spans="1:3" x14ac:dyDescent="0.25">
      <c r="A35" s="1" t="s">
        <v>127</v>
      </c>
      <c r="B35" t="s">
        <v>128</v>
      </c>
      <c r="C35" s="1" t="s">
        <v>96</v>
      </c>
    </row>
    <row r="36" spans="1:3" x14ac:dyDescent="0.25">
      <c r="A36" s="1" t="s">
        <v>129</v>
      </c>
      <c r="B36" t="s">
        <v>130</v>
      </c>
      <c r="C36" s="1" t="s">
        <v>96</v>
      </c>
    </row>
    <row r="37" spans="1:3" x14ac:dyDescent="0.25">
      <c r="A37" s="1" t="s">
        <v>131</v>
      </c>
      <c r="B37" t="s">
        <v>132</v>
      </c>
      <c r="C37" s="1" t="s">
        <v>96</v>
      </c>
    </row>
    <row r="38" spans="1:3" x14ac:dyDescent="0.25">
      <c r="A38" s="1" t="s">
        <v>133</v>
      </c>
      <c r="B38" t="s">
        <v>134</v>
      </c>
      <c r="C38" s="1" t="s">
        <v>96</v>
      </c>
    </row>
    <row r="39" spans="1:3" x14ac:dyDescent="0.25">
      <c r="A39" s="1" t="s">
        <v>135</v>
      </c>
      <c r="B39" t="s">
        <v>136</v>
      </c>
      <c r="C39" s="1" t="s">
        <v>96</v>
      </c>
    </row>
    <row r="40" spans="1:3" x14ac:dyDescent="0.25">
      <c r="A40" s="1" t="s">
        <v>137</v>
      </c>
      <c r="B40" t="s">
        <v>138</v>
      </c>
      <c r="C40" s="1" t="s">
        <v>96</v>
      </c>
    </row>
    <row r="41" spans="1:3" x14ac:dyDescent="0.25">
      <c r="A41" s="1" t="s">
        <v>139</v>
      </c>
      <c r="B41" t="s">
        <v>140</v>
      </c>
      <c r="C41" s="1" t="s">
        <v>96</v>
      </c>
    </row>
    <row r="42" spans="1:3" x14ac:dyDescent="0.25">
      <c r="A42" s="1" t="s">
        <v>141</v>
      </c>
      <c r="B42" t="s">
        <v>142</v>
      </c>
      <c r="C42" s="1" t="s">
        <v>96</v>
      </c>
    </row>
    <row r="43" spans="1:3" x14ac:dyDescent="0.25">
      <c r="A43" s="1" t="s">
        <v>143</v>
      </c>
      <c r="B43" t="s">
        <v>144</v>
      </c>
      <c r="C43" s="1" t="s">
        <v>96</v>
      </c>
    </row>
    <row r="44" spans="1:3" x14ac:dyDescent="0.25">
      <c r="A44" s="1" t="s">
        <v>145</v>
      </c>
      <c r="B44" t="s">
        <v>146</v>
      </c>
      <c r="C44" s="1" t="s">
        <v>96</v>
      </c>
    </row>
    <row r="45" spans="1:3" x14ac:dyDescent="0.25">
      <c r="A45" s="1" t="s">
        <v>147</v>
      </c>
      <c r="B45" t="s">
        <v>148</v>
      </c>
      <c r="C45" s="1" t="s">
        <v>96</v>
      </c>
    </row>
    <row r="46" spans="1:3" x14ac:dyDescent="0.25">
      <c r="A46" s="1" t="s">
        <v>149</v>
      </c>
      <c r="B46" t="s">
        <v>150</v>
      </c>
      <c r="C46" s="1" t="s">
        <v>96</v>
      </c>
    </row>
    <row r="47" spans="1:3" x14ac:dyDescent="0.25">
      <c r="A47" s="1" t="s">
        <v>151</v>
      </c>
      <c r="B47" t="s">
        <v>152</v>
      </c>
      <c r="C47" s="1" t="s">
        <v>96</v>
      </c>
    </row>
    <row r="48" spans="1:3" x14ac:dyDescent="0.25">
      <c r="A48" s="1" t="s">
        <v>153</v>
      </c>
      <c r="B48" s="1" t="s">
        <v>29</v>
      </c>
      <c r="C48" s="1" t="s">
        <v>96</v>
      </c>
    </row>
    <row r="49" spans="1:3" x14ac:dyDescent="0.25">
      <c r="A49" s="1" t="s">
        <v>154</v>
      </c>
      <c r="B49" t="s">
        <v>155</v>
      </c>
      <c r="C49" s="1" t="s">
        <v>96</v>
      </c>
    </row>
    <row r="50" spans="1:3" x14ac:dyDescent="0.25">
      <c r="A50" s="1" t="s">
        <v>156</v>
      </c>
      <c r="B50" t="s">
        <v>157</v>
      </c>
      <c r="C50" s="1" t="s">
        <v>96</v>
      </c>
    </row>
    <row r="51" spans="1:3" x14ac:dyDescent="0.25">
      <c r="A51" s="1" t="s">
        <v>158</v>
      </c>
      <c r="B51" t="s">
        <v>159</v>
      </c>
      <c r="C51" s="1" t="s">
        <v>96</v>
      </c>
    </row>
    <row r="52" spans="1:3" x14ac:dyDescent="0.25">
      <c r="A52" s="1" t="s">
        <v>160</v>
      </c>
      <c r="B52" t="s">
        <v>161</v>
      </c>
      <c r="C52" s="1" t="s">
        <v>96</v>
      </c>
    </row>
    <row r="53" spans="1:3" x14ac:dyDescent="0.25">
      <c r="A53" s="1" t="s">
        <v>162</v>
      </c>
      <c r="B53" t="s">
        <v>163</v>
      </c>
      <c r="C53" s="1" t="s">
        <v>96</v>
      </c>
    </row>
    <row r="54" spans="1:3" x14ac:dyDescent="0.25">
      <c r="A54" s="1" t="s">
        <v>164</v>
      </c>
      <c r="B54" t="s">
        <v>165</v>
      </c>
      <c r="C54" s="1" t="s">
        <v>96</v>
      </c>
    </row>
    <row r="55" spans="1:3" x14ac:dyDescent="0.25">
      <c r="A55" s="1" t="s">
        <v>166</v>
      </c>
      <c r="B55" t="s">
        <v>167</v>
      </c>
      <c r="C55" s="1" t="s">
        <v>96</v>
      </c>
    </row>
    <row r="56" spans="1:3" x14ac:dyDescent="0.25">
      <c r="A56" s="1" t="s">
        <v>168</v>
      </c>
      <c r="B56" t="s">
        <v>169</v>
      </c>
      <c r="C56" s="1" t="s">
        <v>96</v>
      </c>
    </row>
    <row r="57" spans="1:3" x14ac:dyDescent="0.25">
      <c r="A57" s="1" t="s">
        <v>170</v>
      </c>
      <c r="B57" t="s">
        <v>171</v>
      </c>
      <c r="C57" s="1" t="s">
        <v>96</v>
      </c>
    </row>
    <row r="58" spans="1:3" x14ac:dyDescent="0.25">
      <c r="A58" s="1" t="s">
        <v>172</v>
      </c>
      <c r="B58" t="s">
        <v>173</v>
      </c>
      <c r="C58" s="1" t="s">
        <v>96</v>
      </c>
    </row>
    <row r="59" spans="1:3" x14ac:dyDescent="0.25">
      <c r="A59" s="1" t="s">
        <v>174</v>
      </c>
      <c r="B59" t="s">
        <v>175</v>
      </c>
      <c r="C59" s="1" t="s">
        <v>96</v>
      </c>
    </row>
    <row r="60" spans="1:3" x14ac:dyDescent="0.25">
      <c r="A60" s="1" t="s">
        <v>176</v>
      </c>
      <c r="B60" t="s">
        <v>177</v>
      </c>
      <c r="C60" s="1" t="s">
        <v>96</v>
      </c>
    </row>
    <row r="61" spans="1:3" x14ac:dyDescent="0.25">
      <c r="A61" s="1" t="s">
        <v>178</v>
      </c>
      <c r="B61" t="s">
        <v>179</v>
      </c>
      <c r="C61" s="1" t="s">
        <v>96</v>
      </c>
    </row>
    <row r="62" spans="1:3" x14ac:dyDescent="0.25">
      <c r="A62" s="1" t="s">
        <v>180</v>
      </c>
      <c r="B62" t="s">
        <v>181</v>
      </c>
      <c r="C62" s="1" t="s">
        <v>96</v>
      </c>
    </row>
    <row r="63" spans="1:3" x14ac:dyDescent="0.25">
      <c r="A63" s="1" t="s">
        <v>182</v>
      </c>
      <c r="B63" t="s">
        <v>183</v>
      </c>
      <c r="C63" s="1" t="s">
        <v>96</v>
      </c>
    </row>
    <row r="64" spans="1:3" x14ac:dyDescent="0.25">
      <c r="A64" s="1" t="s">
        <v>184</v>
      </c>
      <c r="B64" t="s">
        <v>185</v>
      </c>
      <c r="C64" s="1" t="s">
        <v>96</v>
      </c>
    </row>
    <row r="65" spans="1:3" x14ac:dyDescent="0.25">
      <c r="A65" s="1" t="s">
        <v>186</v>
      </c>
      <c r="B65" t="s">
        <v>187</v>
      </c>
      <c r="C65" s="1" t="s">
        <v>96</v>
      </c>
    </row>
    <row r="66" spans="1:3" x14ac:dyDescent="0.25">
      <c r="A66" s="1" t="s">
        <v>188</v>
      </c>
      <c r="B66" t="s">
        <v>189</v>
      </c>
      <c r="C66" s="1" t="s">
        <v>96</v>
      </c>
    </row>
    <row r="67" spans="1:3" x14ac:dyDescent="0.25">
      <c r="A67" s="1" t="s">
        <v>190</v>
      </c>
      <c r="B67" t="s">
        <v>191</v>
      </c>
      <c r="C67" s="1" t="s">
        <v>96</v>
      </c>
    </row>
    <row r="68" spans="1:3" x14ac:dyDescent="0.25">
      <c r="A68" s="1" t="s">
        <v>192</v>
      </c>
      <c r="B68" t="s">
        <v>193</v>
      </c>
      <c r="C68" s="1" t="s">
        <v>96</v>
      </c>
    </row>
    <row r="69" spans="1:3" x14ac:dyDescent="0.25">
      <c r="A69" s="1" t="s">
        <v>194</v>
      </c>
      <c r="B69" t="s">
        <v>195</v>
      </c>
      <c r="C69" s="1" t="s">
        <v>96</v>
      </c>
    </row>
    <row r="70" spans="1:3" x14ac:dyDescent="0.25">
      <c r="A70" s="1" t="s">
        <v>196</v>
      </c>
      <c r="B70" t="s">
        <v>197</v>
      </c>
      <c r="C70" s="1" t="s">
        <v>96</v>
      </c>
    </row>
    <row r="71" spans="1:3" x14ac:dyDescent="0.25">
      <c r="A71" s="1" t="s">
        <v>198</v>
      </c>
      <c r="B71" t="s">
        <v>199</v>
      </c>
      <c r="C71" s="1" t="s">
        <v>96</v>
      </c>
    </row>
    <row r="72" spans="1:3" x14ac:dyDescent="0.25">
      <c r="A72" s="1" t="s">
        <v>200</v>
      </c>
      <c r="B72" t="s">
        <v>201</v>
      </c>
      <c r="C72" s="1" t="s">
        <v>96</v>
      </c>
    </row>
    <row r="73" spans="1:3" x14ac:dyDescent="0.25">
      <c r="A73" s="1" t="s">
        <v>202</v>
      </c>
      <c r="B73" t="s">
        <v>203</v>
      </c>
      <c r="C73" s="1" t="s">
        <v>96</v>
      </c>
    </row>
    <row r="74" spans="1:3" x14ac:dyDescent="0.25">
      <c r="A74" s="1" t="s">
        <v>204</v>
      </c>
      <c r="B74" t="s">
        <v>205</v>
      </c>
      <c r="C74" s="1" t="s">
        <v>96</v>
      </c>
    </row>
    <row r="75" spans="1:3" x14ac:dyDescent="0.25">
      <c r="A75" s="1" t="s">
        <v>206</v>
      </c>
      <c r="B75" t="s">
        <v>207</v>
      </c>
      <c r="C75" s="1" t="s">
        <v>96</v>
      </c>
    </row>
    <row r="76" spans="1:3" x14ac:dyDescent="0.25">
      <c r="A76" s="1" t="s">
        <v>208</v>
      </c>
      <c r="B76" t="s">
        <v>209</v>
      </c>
      <c r="C76" s="1" t="s">
        <v>96</v>
      </c>
    </row>
    <row r="77" spans="1:3" x14ac:dyDescent="0.25">
      <c r="A77" s="1" t="s">
        <v>210</v>
      </c>
      <c r="B77" t="s">
        <v>211</v>
      </c>
      <c r="C77" s="1" t="s">
        <v>96</v>
      </c>
    </row>
    <row r="78" spans="1:3" x14ac:dyDescent="0.25">
      <c r="A78" s="1" t="s">
        <v>212</v>
      </c>
      <c r="B78" s="24" t="s">
        <v>213</v>
      </c>
      <c r="C78" s="1" t="s">
        <v>96</v>
      </c>
    </row>
    <row r="79" spans="1:3" x14ac:dyDescent="0.25">
      <c r="A79" s="1" t="s">
        <v>214</v>
      </c>
      <c r="B79" t="s">
        <v>215</v>
      </c>
      <c r="C79" s="1" t="s">
        <v>96</v>
      </c>
    </row>
    <row r="80" spans="1:3" x14ac:dyDescent="0.25">
      <c r="A80" s="1" t="s">
        <v>216</v>
      </c>
      <c r="B80" t="s">
        <v>217</v>
      </c>
      <c r="C80" s="1" t="s">
        <v>96</v>
      </c>
    </row>
    <row r="81" spans="1:3" x14ac:dyDescent="0.25">
      <c r="A81" s="1" t="s">
        <v>218</v>
      </c>
      <c r="B81" t="s">
        <v>219</v>
      </c>
      <c r="C81" s="1" t="s">
        <v>96</v>
      </c>
    </row>
    <row r="82" spans="1:3" x14ac:dyDescent="0.25">
      <c r="A82" s="1" t="s">
        <v>220</v>
      </c>
      <c r="B82" t="s">
        <v>221</v>
      </c>
      <c r="C82" s="1" t="s">
        <v>96</v>
      </c>
    </row>
    <row r="83" spans="1:3" x14ac:dyDescent="0.25">
      <c r="A83" s="1" t="s">
        <v>222</v>
      </c>
      <c r="B83" t="s">
        <v>223</v>
      </c>
      <c r="C83" s="1" t="s">
        <v>96</v>
      </c>
    </row>
    <row r="84" spans="1:3" x14ac:dyDescent="0.25">
      <c r="A84" s="1" t="s">
        <v>224</v>
      </c>
      <c r="B84" t="s">
        <v>225</v>
      </c>
      <c r="C84" s="1" t="s">
        <v>96</v>
      </c>
    </row>
    <row r="85" spans="1:3" x14ac:dyDescent="0.25">
      <c r="A85" s="1" t="s">
        <v>226</v>
      </c>
      <c r="B85" t="s">
        <v>227</v>
      </c>
      <c r="C85" s="1" t="s">
        <v>96</v>
      </c>
    </row>
    <row r="86" spans="1:3" x14ac:dyDescent="0.25">
      <c r="A86" s="1" t="s">
        <v>228</v>
      </c>
      <c r="B86" t="s">
        <v>229</v>
      </c>
      <c r="C86" s="1" t="s">
        <v>96</v>
      </c>
    </row>
    <row r="87" spans="1:3" x14ac:dyDescent="0.25">
      <c r="A87" s="1" t="s">
        <v>230</v>
      </c>
      <c r="B87" t="s">
        <v>231</v>
      </c>
      <c r="C87" s="1" t="s">
        <v>96</v>
      </c>
    </row>
    <row r="88" spans="1:3" x14ac:dyDescent="0.25">
      <c r="A88" s="1" t="s">
        <v>232</v>
      </c>
      <c r="B88" t="s">
        <v>233</v>
      </c>
      <c r="C88" s="1" t="s">
        <v>96</v>
      </c>
    </row>
    <row r="89" spans="1:3" x14ac:dyDescent="0.25">
      <c r="A89" s="1" t="s">
        <v>234</v>
      </c>
      <c r="B89" t="s">
        <v>235</v>
      </c>
      <c r="C89" s="1" t="s">
        <v>96</v>
      </c>
    </row>
    <row r="90" spans="1:3" x14ac:dyDescent="0.25">
      <c r="A90" s="1" t="s">
        <v>236</v>
      </c>
      <c r="B90" t="s">
        <v>237</v>
      </c>
      <c r="C90" s="1" t="s">
        <v>96</v>
      </c>
    </row>
    <row r="91" spans="1:3" x14ac:dyDescent="0.25">
      <c r="A91" s="1" t="s">
        <v>238</v>
      </c>
      <c r="B91" t="s">
        <v>239</v>
      </c>
      <c r="C91" s="1" t="s">
        <v>96</v>
      </c>
    </row>
    <row r="92" spans="1:3" x14ac:dyDescent="0.25">
      <c r="A92" s="1" t="s">
        <v>240</v>
      </c>
      <c r="B92" s="25" t="s">
        <v>241</v>
      </c>
      <c r="C92" s="1" t="s">
        <v>96</v>
      </c>
    </row>
    <row r="93" spans="1:3" x14ac:dyDescent="0.25">
      <c r="A93" s="1" t="s">
        <v>242</v>
      </c>
      <c r="B93" t="s">
        <v>243</v>
      </c>
      <c r="C93" s="1" t="s">
        <v>96</v>
      </c>
    </row>
    <row r="94" spans="1:3" x14ac:dyDescent="0.25">
      <c r="A94" s="1" t="s">
        <v>244</v>
      </c>
      <c r="B94" t="s">
        <v>245</v>
      </c>
      <c r="C94" s="1" t="s">
        <v>96</v>
      </c>
    </row>
    <row r="95" spans="1:3" x14ac:dyDescent="0.25">
      <c r="A95" s="1" t="s">
        <v>246</v>
      </c>
      <c r="B95" t="s">
        <v>247</v>
      </c>
      <c r="C95" s="1" t="s">
        <v>96</v>
      </c>
    </row>
    <row r="96" spans="1:3" x14ac:dyDescent="0.25">
      <c r="A96" s="1" t="s">
        <v>248</v>
      </c>
      <c r="B96" t="s">
        <v>249</v>
      </c>
      <c r="C96" s="1" t="s">
        <v>96</v>
      </c>
    </row>
    <row r="97" spans="1:3" x14ac:dyDescent="0.25">
      <c r="A97" s="1" t="s">
        <v>250</v>
      </c>
      <c r="B97" t="s">
        <v>251</v>
      </c>
      <c r="C97" s="1" t="s">
        <v>96</v>
      </c>
    </row>
    <row r="98" spans="1:3" x14ac:dyDescent="0.25">
      <c r="A98" s="1" t="s">
        <v>252</v>
      </c>
      <c r="B98" t="s">
        <v>253</v>
      </c>
      <c r="C98" s="1" t="s">
        <v>96</v>
      </c>
    </row>
    <row r="99" spans="1:3" x14ac:dyDescent="0.25">
      <c r="A99" s="1" t="s">
        <v>254</v>
      </c>
      <c r="B99" t="s">
        <v>255</v>
      </c>
      <c r="C99" s="1" t="s">
        <v>96</v>
      </c>
    </row>
    <row r="100" spans="1:3" x14ac:dyDescent="0.25">
      <c r="A100" s="1" t="s">
        <v>256</v>
      </c>
      <c r="B100" t="s">
        <v>257</v>
      </c>
      <c r="C100" s="1" t="s">
        <v>96</v>
      </c>
    </row>
    <row r="101" spans="1:3" x14ac:dyDescent="0.25">
      <c r="A101" s="1" t="s">
        <v>258</v>
      </c>
      <c r="B101" t="s">
        <v>259</v>
      </c>
      <c r="C101" s="1" t="s">
        <v>96</v>
      </c>
    </row>
    <row r="102" spans="1:3" x14ac:dyDescent="0.25">
      <c r="A102" s="1" t="s">
        <v>260</v>
      </c>
      <c r="B102" t="s">
        <v>261</v>
      </c>
      <c r="C102" s="1" t="s">
        <v>96</v>
      </c>
    </row>
    <row r="103" spans="1:3" x14ac:dyDescent="0.25">
      <c r="A103" s="1" t="s">
        <v>262</v>
      </c>
      <c r="B103" t="s">
        <v>263</v>
      </c>
      <c r="C103" s="1" t="s">
        <v>96</v>
      </c>
    </row>
    <row r="104" spans="1:3" x14ac:dyDescent="0.25">
      <c r="A104" s="1" t="s">
        <v>264</v>
      </c>
      <c r="B104" t="s">
        <v>265</v>
      </c>
      <c r="C104" s="1" t="s">
        <v>96</v>
      </c>
    </row>
    <row r="105" spans="1:3" x14ac:dyDescent="0.25">
      <c r="A105" s="1" t="s">
        <v>266</v>
      </c>
      <c r="B105" t="s">
        <v>267</v>
      </c>
      <c r="C105" s="1" t="s">
        <v>96</v>
      </c>
    </row>
    <row r="106" spans="1:3" x14ac:dyDescent="0.25">
      <c r="A106" s="1" t="s">
        <v>268</v>
      </c>
      <c r="B106" t="s">
        <v>269</v>
      </c>
      <c r="C106" s="1" t="s">
        <v>96</v>
      </c>
    </row>
    <row r="107" spans="1:3" x14ac:dyDescent="0.25">
      <c r="A107" s="1" t="s">
        <v>270</v>
      </c>
      <c r="B107" t="s">
        <v>271</v>
      </c>
      <c r="C107" s="1" t="s">
        <v>96</v>
      </c>
    </row>
    <row r="108" spans="1:3" x14ac:dyDescent="0.25">
      <c r="A108" s="1" t="s">
        <v>272</v>
      </c>
      <c r="B108" t="s">
        <v>273</v>
      </c>
      <c r="C108" s="1" t="s">
        <v>96</v>
      </c>
    </row>
    <row r="109" spans="1:3" x14ac:dyDescent="0.25">
      <c r="A109" s="1" t="s">
        <v>274</v>
      </c>
      <c r="B109" t="s">
        <v>275</v>
      </c>
      <c r="C109" s="1" t="s">
        <v>96</v>
      </c>
    </row>
    <row r="110" spans="1:3" x14ac:dyDescent="0.25">
      <c r="A110" s="1" t="s">
        <v>276</v>
      </c>
      <c r="B110" t="s">
        <v>277</v>
      </c>
      <c r="C110" s="1" t="s">
        <v>96</v>
      </c>
    </row>
    <row r="111" spans="1:3" x14ac:dyDescent="0.25">
      <c r="A111" s="1" t="s">
        <v>278</v>
      </c>
      <c r="B111" t="s">
        <v>279</v>
      </c>
      <c r="C111" s="1" t="s">
        <v>96</v>
      </c>
    </row>
    <row r="112" spans="1:3" x14ac:dyDescent="0.25">
      <c r="A112" s="1" t="s">
        <v>280</v>
      </c>
      <c r="B112" t="s">
        <v>281</v>
      </c>
      <c r="C112" s="1" t="s">
        <v>96</v>
      </c>
    </row>
    <row r="113" spans="1:3" x14ac:dyDescent="0.25">
      <c r="A113" s="1" t="s">
        <v>282</v>
      </c>
      <c r="B113" t="s">
        <v>283</v>
      </c>
      <c r="C113" s="1" t="s">
        <v>96</v>
      </c>
    </row>
    <row r="114" spans="1:3" x14ac:dyDescent="0.25">
      <c r="A114" s="1" t="s">
        <v>284</v>
      </c>
      <c r="B114" t="s">
        <v>285</v>
      </c>
      <c r="C114" s="1" t="s">
        <v>96</v>
      </c>
    </row>
    <row r="115" spans="1:3" x14ac:dyDescent="0.25">
      <c r="A115" s="1" t="s">
        <v>286</v>
      </c>
      <c r="B115" t="s">
        <v>287</v>
      </c>
      <c r="C115" s="1" t="s">
        <v>96</v>
      </c>
    </row>
    <row r="116" spans="1:3" x14ac:dyDescent="0.25">
      <c r="A116" s="1" t="s">
        <v>288</v>
      </c>
      <c r="B116" t="s">
        <v>289</v>
      </c>
      <c r="C116" s="1" t="s">
        <v>96</v>
      </c>
    </row>
    <row r="117" spans="1:3" x14ac:dyDescent="0.25">
      <c r="A117" s="1" t="s">
        <v>290</v>
      </c>
      <c r="B117" t="s">
        <v>291</v>
      </c>
      <c r="C117" s="1" t="s">
        <v>96</v>
      </c>
    </row>
    <row r="118" spans="1:3" x14ac:dyDescent="0.25">
      <c r="A118" s="1" t="s">
        <v>292</v>
      </c>
      <c r="B118" t="s">
        <v>293</v>
      </c>
      <c r="C118" s="1" t="s">
        <v>96</v>
      </c>
    </row>
    <row r="119" spans="1:3" x14ac:dyDescent="0.25">
      <c r="A119" s="1" t="s">
        <v>294</v>
      </c>
      <c r="B119" t="s">
        <v>295</v>
      </c>
      <c r="C119" s="1" t="s">
        <v>96</v>
      </c>
    </row>
    <row r="120" spans="1:3" x14ac:dyDescent="0.25">
      <c r="A120" s="1" t="s">
        <v>296</v>
      </c>
      <c r="B120" t="s">
        <v>297</v>
      </c>
      <c r="C120" s="1" t="s">
        <v>96</v>
      </c>
    </row>
    <row r="121" spans="1:3" x14ac:dyDescent="0.25">
      <c r="A121" s="1" t="s">
        <v>298</v>
      </c>
      <c r="B121" t="s">
        <v>299</v>
      </c>
      <c r="C121" s="1" t="s">
        <v>96</v>
      </c>
    </row>
    <row r="122" spans="1:3" x14ac:dyDescent="0.25">
      <c r="A122" s="1" t="s">
        <v>300</v>
      </c>
      <c r="B122" t="s">
        <v>301</v>
      </c>
      <c r="C122" s="1" t="s">
        <v>96</v>
      </c>
    </row>
    <row r="123" spans="1:3" x14ac:dyDescent="0.25">
      <c r="A123" s="1" t="s">
        <v>302</v>
      </c>
      <c r="B123" t="s">
        <v>303</v>
      </c>
      <c r="C123" s="1" t="s">
        <v>96</v>
      </c>
    </row>
    <row r="124" spans="1:3" x14ac:dyDescent="0.25">
      <c r="A124" s="1" t="s">
        <v>304</v>
      </c>
      <c r="B124" t="s">
        <v>305</v>
      </c>
      <c r="C124" s="1" t="s">
        <v>96</v>
      </c>
    </row>
    <row r="125" spans="1:3" x14ac:dyDescent="0.25">
      <c r="A125" s="1" t="s">
        <v>306</v>
      </c>
      <c r="B125" t="s">
        <v>307</v>
      </c>
      <c r="C125" s="1" t="s">
        <v>96</v>
      </c>
    </row>
    <row r="126" spans="1:3" x14ac:dyDescent="0.25">
      <c r="A126" s="1" t="s">
        <v>308</v>
      </c>
      <c r="B126" t="s">
        <v>309</v>
      </c>
      <c r="C126" s="1" t="s">
        <v>96</v>
      </c>
    </row>
    <row r="127" spans="1:3" x14ac:dyDescent="0.25">
      <c r="A127" s="1" t="s">
        <v>310</v>
      </c>
      <c r="B127" t="s">
        <v>311</v>
      </c>
      <c r="C127" s="1" t="s">
        <v>96</v>
      </c>
    </row>
    <row r="128" spans="1:3" x14ac:dyDescent="0.25">
      <c r="A128" s="1" t="s">
        <v>312</v>
      </c>
      <c r="B128" t="s">
        <v>313</v>
      </c>
      <c r="C128" s="1" t="s">
        <v>96</v>
      </c>
    </row>
    <row r="129" spans="1:3" x14ac:dyDescent="0.25">
      <c r="A129" s="1" t="s">
        <v>314</v>
      </c>
      <c r="B129" t="s">
        <v>315</v>
      </c>
      <c r="C129" s="1" t="s">
        <v>96</v>
      </c>
    </row>
    <row r="130" spans="1:3" x14ac:dyDescent="0.25">
      <c r="A130" s="1" t="s">
        <v>316</v>
      </c>
      <c r="B130" t="s">
        <v>317</v>
      </c>
      <c r="C130" s="1" t="s">
        <v>96</v>
      </c>
    </row>
    <row r="131" spans="1:3" x14ac:dyDescent="0.25">
      <c r="A131" s="1" t="s">
        <v>318</v>
      </c>
      <c r="B131" t="s">
        <v>319</v>
      </c>
      <c r="C131" s="1" t="s">
        <v>96</v>
      </c>
    </row>
    <row r="132" spans="1:3" x14ac:dyDescent="0.25">
      <c r="A132" s="1" t="s">
        <v>320</v>
      </c>
      <c r="B132" t="s">
        <v>321</v>
      </c>
      <c r="C132" s="1" t="s">
        <v>96</v>
      </c>
    </row>
    <row r="133" spans="1:3" x14ac:dyDescent="0.25">
      <c r="A133" s="1" t="s">
        <v>322</v>
      </c>
      <c r="B133" t="s">
        <v>323</v>
      </c>
      <c r="C133" s="1" t="s">
        <v>96</v>
      </c>
    </row>
    <row r="134" spans="1:3" x14ac:dyDescent="0.25">
      <c r="A134" s="1" t="s">
        <v>324</v>
      </c>
      <c r="B134" t="s">
        <v>325</v>
      </c>
      <c r="C134" s="1" t="s">
        <v>96</v>
      </c>
    </row>
    <row r="135" spans="1:3" x14ac:dyDescent="0.25">
      <c r="A135" s="1" t="s">
        <v>326</v>
      </c>
      <c r="B135" t="s">
        <v>327</v>
      </c>
      <c r="C135" s="1" t="s">
        <v>96</v>
      </c>
    </row>
    <row r="136" spans="1:3" x14ac:dyDescent="0.25">
      <c r="A136" s="1" t="s">
        <v>328</v>
      </c>
      <c r="B136" t="s">
        <v>329</v>
      </c>
      <c r="C136" s="1" t="s">
        <v>96</v>
      </c>
    </row>
    <row r="137" spans="1:3" x14ac:dyDescent="0.25">
      <c r="A137" s="1" t="s">
        <v>330</v>
      </c>
      <c r="B137" t="s">
        <v>331</v>
      </c>
      <c r="C137" s="1" t="s">
        <v>96</v>
      </c>
    </row>
    <row r="138" spans="1:3" x14ac:dyDescent="0.25">
      <c r="A138" s="1" t="s">
        <v>332</v>
      </c>
      <c r="B138" t="s">
        <v>333</v>
      </c>
      <c r="C138" s="1" t="s">
        <v>96</v>
      </c>
    </row>
    <row r="139" spans="1:3" x14ac:dyDescent="0.25">
      <c r="A139" s="1" t="s">
        <v>334</v>
      </c>
      <c r="B139" t="s">
        <v>335</v>
      </c>
      <c r="C139" s="1" t="s">
        <v>96</v>
      </c>
    </row>
    <row r="140" spans="1:3" x14ac:dyDescent="0.25">
      <c r="A140" s="1" t="s">
        <v>336</v>
      </c>
      <c r="B140" t="s">
        <v>337</v>
      </c>
      <c r="C140" s="1" t="s">
        <v>96</v>
      </c>
    </row>
    <row r="141" spans="1:3" x14ac:dyDescent="0.25">
      <c r="A141" s="1" t="s">
        <v>338</v>
      </c>
      <c r="B141" t="s">
        <v>339</v>
      </c>
      <c r="C141" s="1" t="s">
        <v>96</v>
      </c>
    </row>
    <row r="142" spans="1:3" x14ac:dyDescent="0.25">
      <c r="A142" s="1" t="s">
        <v>340</v>
      </c>
      <c r="B142" t="s">
        <v>341</v>
      </c>
      <c r="C142" s="1" t="s">
        <v>96</v>
      </c>
    </row>
    <row r="143" spans="1:3" x14ac:dyDescent="0.25">
      <c r="A143" s="1" t="s">
        <v>342</v>
      </c>
      <c r="B143" t="s">
        <v>343</v>
      </c>
      <c r="C143" s="1" t="s">
        <v>96</v>
      </c>
    </row>
    <row r="144" spans="1:3" x14ac:dyDescent="0.25">
      <c r="A144" s="1" t="s">
        <v>344</v>
      </c>
      <c r="B144" t="s">
        <v>345</v>
      </c>
      <c r="C144" s="1" t="s">
        <v>96</v>
      </c>
    </row>
    <row r="145" spans="1:3" x14ac:dyDescent="0.25">
      <c r="A145" s="1" t="s">
        <v>346</v>
      </c>
      <c r="B145" t="s">
        <v>347</v>
      </c>
      <c r="C145" s="1" t="s">
        <v>96</v>
      </c>
    </row>
    <row r="146" spans="1:3" x14ac:dyDescent="0.25">
      <c r="A146" s="1" t="s">
        <v>348</v>
      </c>
      <c r="B146" t="s">
        <v>349</v>
      </c>
      <c r="C146" s="1" t="s">
        <v>96</v>
      </c>
    </row>
    <row r="147" spans="1:3" x14ac:dyDescent="0.25">
      <c r="A147" s="1" t="s">
        <v>350</v>
      </c>
      <c r="B147" t="s">
        <v>351</v>
      </c>
      <c r="C147" s="1" t="s">
        <v>96</v>
      </c>
    </row>
    <row r="148" spans="1:3" x14ac:dyDescent="0.25">
      <c r="A148" s="1" t="s">
        <v>352</v>
      </c>
      <c r="B148" t="s">
        <v>353</v>
      </c>
      <c r="C148" s="1" t="s">
        <v>96</v>
      </c>
    </row>
    <row r="149" spans="1:3" x14ac:dyDescent="0.25">
      <c r="A149" s="1" t="s">
        <v>354</v>
      </c>
      <c r="B149" t="s">
        <v>355</v>
      </c>
      <c r="C149" s="1" t="s">
        <v>96</v>
      </c>
    </row>
    <row r="150" spans="1:3" x14ac:dyDescent="0.25">
      <c r="A150" s="1" t="s">
        <v>356</v>
      </c>
      <c r="B150" t="s">
        <v>357</v>
      </c>
      <c r="C150" s="1" t="s">
        <v>96</v>
      </c>
    </row>
    <row r="151" spans="1:3" x14ac:dyDescent="0.25">
      <c r="A151" s="1" t="s">
        <v>358</v>
      </c>
      <c r="B151" t="s">
        <v>359</v>
      </c>
      <c r="C151" s="1" t="s">
        <v>96</v>
      </c>
    </row>
    <row r="152" spans="1:3" x14ac:dyDescent="0.25">
      <c r="A152" s="1" t="s">
        <v>360</v>
      </c>
      <c r="B152" t="s">
        <v>361</v>
      </c>
      <c r="C152" s="1" t="s">
        <v>96</v>
      </c>
    </row>
    <row r="153" spans="1:3" x14ac:dyDescent="0.25">
      <c r="A153" s="1" t="s">
        <v>362</v>
      </c>
      <c r="B153" t="s">
        <v>363</v>
      </c>
      <c r="C153" s="1" t="s">
        <v>96</v>
      </c>
    </row>
    <row r="154" spans="1:3" x14ac:dyDescent="0.25">
      <c r="A154" s="1" t="s">
        <v>364</v>
      </c>
      <c r="B154" t="s">
        <v>365</v>
      </c>
      <c r="C154" s="1" t="s">
        <v>96</v>
      </c>
    </row>
    <row r="155" spans="1:3" x14ac:dyDescent="0.25">
      <c r="A155" s="1" t="s">
        <v>580</v>
      </c>
      <c r="B155" t="s">
        <v>581</v>
      </c>
    </row>
    <row r="156" spans="1:3" x14ac:dyDescent="0.25">
      <c r="A156" s="1" t="s">
        <v>582</v>
      </c>
      <c r="B156" t="s">
        <v>583</v>
      </c>
    </row>
  </sheetData>
  <conditionalFormatting sqref="A1:A1048576">
    <cfRule type="duplicateValues" dxfId="11" priority="1"/>
  </conditionalFormatting>
  <dataValidations count="2">
    <dataValidation allowBlank="1" showInputMessage="1" showErrorMessage="1" errorTitle="Error" error="debe ingresar un nombre que tenga entre 3 y 40 carácteres " promptTitle=" " sqref="B78"/>
    <dataValidation type="textLength" allowBlank="1" showInputMessage="1" showErrorMessage="1" sqref="C1:C1048576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1238"/>
  <sheetViews>
    <sheetView showGridLines="0" topLeftCell="A1200" workbookViewId="0">
      <selection activeCell="O1238" sqref="O1238"/>
    </sheetView>
  </sheetViews>
  <sheetFormatPr baseColWidth="10" defaultRowHeight="15" x14ac:dyDescent="0.25"/>
  <cols>
    <col min="3" max="3" width="11.42578125" style="1"/>
    <col min="4" max="4" width="15.42578125" customWidth="1"/>
    <col min="5" max="5" width="14.28515625" customWidth="1"/>
    <col min="6" max="6" width="14.5703125" customWidth="1"/>
    <col min="7" max="7" width="11.42578125" customWidth="1"/>
    <col min="8" max="8" width="14.140625" customWidth="1"/>
    <col min="9" max="9" width="11.42578125" customWidth="1"/>
    <col min="10" max="10" width="15.140625" customWidth="1"/>
    <col min="12" max="12" width="11.42578125" customWidth="1"/>
    <col min="13" max="13" width="11.7109375" style="3" customWidth="1"/>
    <col min="14" max="14" width="13.42578125" style="3" customWidth="1"/>
    <col min="15" max="15" width="15.5703125" style="3" customWidth="1"/>
    <col min="16" max="16" width="14.85546875" style="3" customWidth="1"/>
    <col min="17" max="17" width="11.42578125" style="3"/>
    <col min="18" max="18" width="12.42578125" style="3" customWidth="1"/>
    <col min="19" max="19" width="12.85546875" style="3" customWidth="1"/>
    <col min="20" max="20" width="15.28515625" style="3" customWidth="1"/>
    <col min="21" max="21" width="15" style="3" customWidth="1"/>
    <col min="22" max="22" width="15.140625" style="3" customWidth="1"/>
    <col min="23" max="23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83</v>
      </c>
      <c r="F2" t="s">
        <v>82</v>
      </c>
      <c r="G2" t="s">
        <v>81</v>
      </c>
      <c r="H2" t="s">
        <v>80</v>
      </c>
      <c r="I2" t="s">
        <v>89</v>
      </c>
      <c r="J2" t="s">
        <v>90</v>
      </c>
      <c r="K2" t="s">
        <v>79</v>
      </c>
      <c r="L2" s="3" t="s">
        <v>78</v>
      </c>
      <c r="M2" s="3" t="s">
        <v>77</v>
      </c>
      <c r="N2" s="3" t="s">
        <v>76</v>
      </c>
      <c r="O2" s="3" t="s">
        <v>75</v>
      </c>
      <c r="P2" s="3" t="s">
        <v>74</v>
      </c>
      <c r="Q2" s="3" t="s">
        <v>73</v>
      </c>
      <c r="R2" s="3" t="s">
        <v>72</v>
      </c>
      <c r="S2" s="3" t="s">
        <v>71</v>
      </c>
      <c r="T2" s="3" t="s">
        <v>70</v>
      </c>
      <c r="U2" s="3" t="s">
        <v>19</v>
      </c>
      <c r="V2" t="s">
        <v>18</v>
      </c>
    </row>
    <row r="3" spans="1:22" x14ac:dyDescent="0.25">
      <c r="A3" t="s">
        <v>95</v>
      </c>
      <c r="B3" s="1" t="s">
        <v>392</v>
      </c>
      <c r="C3" t="s">
        <v>1</v>
      </c>
      <c r="D3" t="s">
        <v>91</v>
      </c>
      <c r="E3" t="s">
        <v>388</v>
      </c>
      <c r="F3" t="s">
        <v>389</v>
      </c>
      <c r="G3">
        <v>3951</v>
      </c>
      <c r="H3">
        <v>3951</v>
      </c>
      <c r="I3">
        <v>3951</v>
      </c>
      <c r="J3">
        <v>3951</v>
      </c>
      <c r="L3" s="3">
        <v>0</v>
      </c>
      <c r="M3" s="3">
        <v>0</v>
      </c>
      <c r="N3" s="3">
        <v>0</v>
      </c>
      <c r="O3" s="3">
        <v>18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f>+Tabla3[[#This Row],[V GRAVADAS]]</f>
        <v>18</v>
      </c>
      <c r="V3">
        <v>2</v>
      </c>
    </row>
    <row r="4" spans="1:22" x14ac:dyDescent="0.25">
      <c r="A4" t="s">
        <v>95</v>
      </c>
      <c r="B4" s="1" t="s">
        <v>393</v>
      </c>
      <c r="C4" t="s">
        <v>1</v>
      </c>
      <c r="D4" t="s">
        <v>91</v>
      </c>
      <c r="E4" t="s">
        <v>388</v>
      </c>
      <c r="F4" t="s">
        <v>389</v>
      </c>
      <c r="G4">
        <v>3952</v>
      </c>
      <c r="H4">
        <v>3952</v>
      </c>
      <c r="I4">
        <v>3952</v>
      </c>
      <c r="J4">
        <v>3952</v>
      </c>
      <c r="L4" s="3">
        <v>0</v>
      </c>
      <c r="M4" s="3">
        <v>0</v>
      </c>
      <c r="N4" s="3">
        <v>0</v>
      </c>
      <c r="O4" s="3">
        <v>5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81">
        <f>+Tabla3[[#This Row],[V GRAVADAS]]</f>
        <v>5</v>
      </c>
      <c r="V4">
        <v>2</v>
      </c>
    </row>
    <row r="5" spans="1:22" x14ac:dyDescent="0.25">
      <c r="A5" t="s">
        <v>95</v>
      </c>
      <c r="B5" s="1" t="s">
        <v>393</v>
      </c>
      <c r="C5" t="s">
        <v>1</v>
      </c>
      <c r="D5" t="s">
        <v>91</v>
      </c>
      <c r="E5" t="s">
        <v>388</v>
      </c>
      <c r="F5" t="s">
        <v>389</v>
      </c>
      <c r="G5">
        <v>3953</v>
      </c>
      <c r="H5">
        <v>3953</v>
      </c>
      <c r="I5">
        <v>3953</v>
      </c>
      <c r="J5">
        <v>3953</v>
      </c>
      <c r="L5" s="3">
        <v>0</v>
      </c>
      <c r="M5" s="3">
        <v>0</v>
      </c>
      <c r="N5" s="3">
        <v>0</v>
      </c>
      <c r="O5" s="3">
        <v>2.5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81">
        <f>+Tabla3[[#This Row],[V GRAVADAS]]</f>
        <v>2.5</v>
      </c>
      <c r="V5">
        <v>2</v>
      </c>
    </row>
    <row r="6" spans="1:22" x14ac:dyDescent="0.25">
      <c r="A6" t="s">
        <v>95</v>
      </c>
      <c r="B6" s="1" t="s">
        <v>393</v>
      </c>
      <c r="C6" t="s">
        <v>1</v>
      </c>
      <c r="D6" t="s">
        <v>91</v>
      </c>
      <c r="E6" t="s">
        <v>388</v>
      </c>
      <c r="F6" t="s">
        <v>389</v>
      </c>
      <c r="G6">
        <v>3954</v>
      </c>
      <c r="H6">
        <v>3954</v>
      </c>
      <c r="I6">
        <v>3954</v>
      </c>
      <c r="J6">
        <v>3954</v>
      </c>
      <c r="L6" s="3">
        <v>0</v>
      </c>
      <c r="M6" s="3">
        <v>0</v>
      </c>
      <c r="N6" s="3">
        <v>0</v>
      </c>
      <c r="O6" s="3">
        <v>3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81">
        <f>+Tabla3[[#This Row],[V GRAVADAS]]</f>
        <v>3</v>
      </c>
      <c r="V6">
        <v>2</v>
      </c>
    </row>
    <row r="7" spans="1:22" x14ac:dyDescent="0.25">
      <c r="A7" t="s">
        <v>95</v>
      </c>
      <c r="B7" s="1" t="s">
        <v>394</v>
      </c>
      <c r="C7" t="s">
        <v>1</v>
      </c>
      <c r="D7" t="s">
        <v>91</v>
      </c>
      <c r="E7" t="s">
        <v>388</v>
      </c>
      <c r="F7" t="s">
        <v>389</v>
      </c>
      <c r="G7">
        <v>3955</v>
      </c>
      <c r="H7">
        <v>3955</v>
      </c>
      <c r="I7">
        <v>3955</v>
      </c>
      <c r="J7">
        <v>3955</v>
      </c>
      <c r="L7" s="3">
        <v>0</v>
      </c>
      <c r="M7" s="3">
        <v>0</v>
      </c>
      <c r="N7" s="3">
        <v>0</v>
      </c>
      <c r="O7" s="3">
        <v>4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81">
        <f>+Tabla3[[#This Row],[V GRAVADAS]]</f>
        <v>4</v>
      </c>
      <c r="V7">
        <v>2</v>
      </c>
    </row>
    <row r="8" spans="1:22" x14ac:dyDescent="0.25">
      <c r="A8" t="s">
        <v>95</v>
      </c>
      <c r="B8" s="1" t="s">
        <v>394</v>
      </c>
      <c r="C8" t="s">
        <v>1</v>
      </c>
      <c r="D8" t="s">
        <v>91</v>
      </c>
      <c r="E8" t="s">
        <v>388</v>
      </c>
      <c r="F8" t="s">
        <v>389</v>
      </c>
      <c r="G8">
        <v>3956</v>
      </c>
      <c r="H8">
        <v>3956</v>
      </c>
      <c r="I8">
        <v>3956</v>
      </c>
      <c r="J8">
        <v>3956</v>
      </c>
      <c r="L8" s="3">
        <v>0</v>
      </c>
      <c r="M8" s="3">
        <v>0</v>
      </c>
      <c r="N8" s="3">
        <v>0</v>
      </c>
      <c r="O8" s="3">
        <v>5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81">
        <f>+Tabla3[[#This Row],[V GRAVADAS]]</f>
        <v>5</v>
      </c>
      <c r="V8">
        <v>2</v>
      </c>
    </row>
    <row r="9" spans="1:22" x14ac:dyDescent="0.25">
      <c r="A9" t="s">
        <v>95</v>
      </c>
      <c r="B9" s="1" t="s">
        <v>394</v>
      </c>
      <c r="C9" t="s">
        <v>1</v>
      </c>
      <c r="D9" t="s">
        <v>91</v>
      </c>
      <c r="E9" t="s">
        <v>388</v>
      </c>
      <c r="F9" t="s">
        <v>389</v>
      </c>
      <c r="G9">
        <v>3957</v>
      </c>
      <c r="H9">
        <v>3957</v>
      </c>
      <c r="I9">
        <v>3957</v>
      </c>
      <c r="J9">
        <v>3957</v>
      </c>
      <c r="L9" s="3">
        <v>0</v>
      </c>
      <c r="M9" s="3">
        <v>0</v>
      </c>
      <c r="N9" s="3">
        <v>0</v>
      </c>
      <c r="O9" s="3">
        <v>6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81">
        <f>+Tabla3[[#This Row],[V GRAVADAS]]</f>
        <v>6</v>
      </c>
      <c r="V9">
        <v>2</v>
      </c>
    </row>
    <row r="10" spans="1:22" x14ac:dyDescent="0.25">
      <c r="A10" t="s">
        <v>95</v>
      </c>
      <c r="B10" s="1" t="s">
        <v>394</v>
      </c>
      <c r="C10" t="s">
        <v>1</v>
      </c>
      <c r="D10" t="s">
        <v>91</v>
      </c>
      <c r="E10" t="s">
        <v>388</v>
      </c>
      <c r="F10" t="s">
        <v>389</v>
      </c>
      <c r="G10">
        <v>3958</v>
      </c>
      <c r="H10">
        <v>3958</v>
      </c>
      <c r="I10">
        <v>3958</v>
      </c>
      <c r="J10">
        <v>3958</v>
      </c>
      <c r="L10" s="3">
        <v>0</v>
      </c>
      <c r="M10" s="3">
        <v>0</v>
      </c>
      <c r="N10" s="3">
        <v>0</v>
      </c>
      <c r="O10" s="3">
        <v>7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81">
        <f>+Tabla3[[#This Row],[V GRAVADAS]]</f>
        <v>7</v>
      </c>
      <c r="V10">
        <v>2</v>
      </c>
    </row>
    <row r="11" spans="1:22" x14ac:dyDescent="0.25">
      <c r="A11" t="s">
        <v>95</v>
      </c>
      <c r="B11" s="1" t="s">
        <v>394</v>
      </c>
      <c r="C11" t="s">
        <v>1</v>
      </c>
      <c r="D11" t="s">
        <v>91</v>
      </c>
      <c r="E11" t="s">
        <v>388</v>
      </c>
      <c r="F11" t="s">
        <v>389</v>
      </c>
      <c r="G11">
        <v>3959</v>
      </c>
      <c r="H11">
        <v>3959</v>
      </c>
      <c r="I11">
        <v>3959</v>
      </c>
      <c r="J11">
        <v>3959</v>
      </c>
      <c r="L11" s="3">
        <v>0</v>
      </c>
      <c r="M11" s="3">
        <v>0</v>
      </c>
      <c r="N11" s="3">
        <v>0</v>
      </c>
      <c r="O11" s="3">
        <v>8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81">
        <f>+Tabla3[[#This Row],[V GRAVADAS]]</f>
        <v>8</v>
      </c>
      <c r="V11">
        <v>2</v>
      </c>
    </row>
    <row r="12" spans="1:22" x14ac:dyDescent="0.25">
      <c r="A12" t="s">
        <v>95</v>
      </c>
      <c r="B12" s="1" t="s">
        <v>394</v>
      </c>
      <c r="C12" t="s">
        <v>1</v>
      </c>
      <c r="D12" t="s">
        <v>91</v>
      </c>
      <c r="E12" t="s">
        <v>388</v>
      </c>
      <c r="F12" t="s">
        <v>389</v>
      </c>
      <c r="G12">
        <v>3960</v>
      </c>
      <c r="H12">
        <v>3960</v>
      </c>
      <c r="I12">
        <v>3960</v>
      </c>
      <c r="J12">
        <v>3960</v>
      </c>
      <c r="L12" s="3">
        <v>0</v>
      </c>
      <c r="M12" s="3">
        <v>0</v>
      </c>
      <c r="N12" s="3">
        <v>0</v>
      </c>
      <c r="O12" s="3">
        <v>9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81">
        <f>+Tabla3[[#This Row],[V GRAVADAS]]</f>
        <v>9</v>
      </c>
      <c r="V12">
        <v>2</v>
      </c>
    </row>
    <row r="13" spans="1:22" x14ac:dyDescent="0.25">
      <c r="A13" t="s">
        <v>95</v>
      </c>
      <c r="B13" s="1" t="s">
        <v>394</v>
      </c>
      <c r="C13" t="s">
        <v>1</v>
      </c>
      <c r="D13" t="s">
        <v>91</v>
      </c>
      <c r="E13" t="s">
        <v>388</v>
      </c>
      <c r="F13" t="s">
        <v>389</v>
      </c>
      <c r="G13">
        <v>3961</v>
      </c>
      <c r="H13">
        <v>3961</v>
      </c>
      <c r="I13">
        <v>3961</v>
      </c>
      <c r="J13">
        <v>3961</v>
      </c>
      <c r="L13" s="3">
        <v>0</v>
      </c>
      <c r="M13" s="3">
        <v>0</v>
      </c>
      <c r="N13" s="3">
        <v>0</v>
      </c>
      <c r="O13" s="3">
        <v>10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81">
        <f>+Tabla3[[#This Row],[V GRAVADAS]]</f>
        <v>10</v>
      </c>
      <c r="V13">
        <v>2</v>
      </c>
    </row>
    <row r="14" spans="1:22" x14ac:dyDescent="0.25">
      <c r="A14" t="s">
        <v>95</v>
      </c>
      <c r="B14" s="1" t="s">
        <v>395</v>
      </c>
      <c r="C14" t="s">
        <v>1</v>
      </c>
      <c r="D14" t="s">
        <v>91</v>
      </c>
      <c r="E14" t="s">
        <v>388</v>
      </c>
      <c r="F14" t="s">
        <v>389</v>
      </c>
      <c r="G14">
        <v>3962</v>
      </c>
      <c r="H14">
        <v>3962</v>
      </c>
      <c r="I14">
        <v>3962</v>
      </c>
      <c r="J14">
        <v>3962</v>
      </c>
      <c r="L14" s="3">
        <v>0</v>
      </c>
      <c r="M14" s="3">
        <v>0</v>
      </c>
      <c r="N14" s="3">
        <v>0</v>
      </c>
      <c r="O14" s="3">
        <v>11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81">
        <f>+Tabla3[[#This Row],[V GRAVADAS]]</f>
        <v>11</v>
      </c>
      <c r="V14">
        <v>2</v>
      </c>
    </row>
    <row r="15" spans="1:22" x14ac:dyDescent="0.25">
      <c r="A15" t="s">
        <v>95</v>
      </c>
      <c r="B15" s="1" t="s">
        <v>395</v>
      </c>
      <c r="C15" t="s">
        <v>1</v>
      </c>
      <c r="D15" t="s">
        <v>91</v>
      </c>
      <c r="E15" t="s">
        <v>388</v>
      </c>
      <c r="F15" t="s">
        <v>389</v>
      </c>
      <c r="G15">
        <v>3963</v>
      </c>
      <c r="H15">
        <v>3963</v>
      </c>
      <c r="I15">
        <v>3963</v>
      </c>
      <c r="J15">
        <v>3963</v>
      </c>
      <c r="L15" s="3">
        <v>0</v>
      </c>
      <c r="M15" s="3">
        <v>0</v>
      </c>
      <c r="N15" s="3">
        <v>0</v>
      </c>
      <c r="O15" s="3">
        <v>2.5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81">
        <f>+Tabla3[[#This Row],[V GRAVADAS]]</f>
        <v>2.5</v>
      </c>
      <c r="V15">
        <v>2</v>
      </c>
    </row>
    <row r="16" spans="1:22" x14ac:dyDescent="0.25">
      <c r="A16" t="s">
        <v>95</v>
      </c>
      <c r="B16" s="1" t="s">
        <v>395</v>
      </c>
      <c r="C16" t="s">
        <v>1</v>
      </c>
      <c r="D16" t="s">
        <v>91</v>
      </c>
      <c r="E16" t="s">
        <v>388</v>
      </c>
      <c r="F16" t="s">
        <v>389</v>
      </c>
      <c r="G16">
        <v>3964</v>
      </c>
      <c r="H16">
        <v>3964</v>
      </c>
      <c r="I16">
        <v>3964</v>
      </c>
      <c r="J16">
        <v>3964</v>
      </c>
      <c r="L16" s="3">
        <v>0</v>
      </c>
      <c r="M16" s="3">
        <v>0</v>
      </c>
      <c r="N16" s="3">
        <v>0</v>
      </c>
      <c r="O16" s="3">
        <v>3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81">
        <f>+Tabla3[[#This Row],[V GRAVADAS]]</f>
        <v>3</v>
      </c>
      <c r="V16">
        <v>2</v>
      </c>
    </row>
    <row r="17" spans="1:22" x14ac:dyDescent="0.25">
      <c r="A17" t="s">
        <v>95</v>
      </c>
      <c r="B17" s="1" t="s">
        <v>395</v>
      </c>
      <c r="C17" t="s">
        <v>1</v>
      </c>
      <c r="D17" t="s">
        <v>91</v>
      </c>
      <c r="E17" t="s">
        <v>388</v>
      </c>
      <c r="F17" t="s">
        <v>389</v>
      </c>
      <c r="G17">
        <v>3965</v>
      </c>
      <c r="H17">
        <v>3965</v>
      </c>
      <c r="I17">
        <v>3965</v>
      </c>
      <c r="J17">
        <v>3965</v>
      </c>
      <c r="L17" s="3">
        <v>0</v>
      </c>
      <c r="M17" s="3">
        <v>0</v>
      </c>
      <c r="N17" s="3">
        <v>0</v>
      </c>
      <c r="O17" s="3">
        <v>4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81">
        <f>+Tabla3[[#This Row],[V GRAVADAS]]</f>
        <v>4</v>
      </c>
      <c r="V17">
        <v>2</v>
      </c>
    </row>
    <row r="18" spans="1:22" x14ac:dyDescent="0.25">
      <c r="A18" t="s">
        <v>95</v>
      </c>
      <c r="B18" s="1" t="s">
        <v>395</v>
      </c>
      <c r="C18" t="s">
        <v>1</v>
      </c>
      <c r="D18" t="s">
        <v>91</v>
      </c>
      <c r="E18" t="s">
        <v>388</v>
      </c>
      <c r="F18" t="s">
        <v>389</v>
      </c>
      <c r="G18">
        <v>3966</v>
      </c>
      <c r="H18">
        <v>3966</v>
      </c>
      <c r="I18">
        <v>3966</v>
      </c>
      <c r="J18">
        <v>3966</v>
      </c>
      <c r="L18" s="3">
        <v>0</v>
      </c>
      <c r="M18" s="3">
        <v>0</v>
      </c>
      <c r="N18" s="3">
        <v>0</v>
      </c>
      <c r="O18" s="3">
        <v>5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81">
        <f>+Tabla3[[#This Row],[V GRAVADAS]]</f>
        <v>5</v>
      </c>
      <c r="V18">
        <v>2</v>
      </c>
    </row>
    <row r="19" spans="1:22" x14ac:dyDescent="0.25">
      <c r="A19" t="s">
        <v>95</v>
      </c>
      <c r="B19" s="1" t="s">
        <v>395</v>
      </c>
      <c r="C19" t="s">
        <v>1</v>
      </c>
      <c r="D19" t="s">
        <v>91</v>
      </c>
      <c r="E19" t="s">
        <v>388</v>
      </c>
      <c r="F19" t="s">
        <v>389</v>
      </c>
      <c r="G19">
        <v>3967</v>
      </c>
      <c r="H19">
        <v>3967</v>
      </c>
      <c r="I19">
        <v>3967</v>
      </c>
      <c r="J19">
        <v>3967</v>
      </c>
      <c r="L19" s="3">
        <v>0</v>
      </c>
      <c r="M19" s="3">
        <v>0</v>
      </c>
      <c r="N19" s="3">
        <v>0</v>
      </c>
      <c r="O19" s="3">
        <v>6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81">
        <f>+Tabla3[[#This Row],[V GRAVADAS]]</f>
        <v>6</v>
      </c>
      <c r="V19">
        <v>2</v>
      </c>
    </row>
    <row r="20" spans="1:22" x14ac:dyDescent="0.25">
      <c r="A20" t="s">
        <v>95</v>
      </c>
      <c r="B20" s="1" t="s">
        <v>396</v>
      </c>
      <c r="C20" t="s">
        <v>1</v>
      </c>
      <c r="D20" t="s">
        <v>91</v>
      </c>
      <c r="E20" t="s">
        <v>388</v>
      </c>
      <c r="F20" t="s">
        <v>389</v>
      </c>
      <c r="G20">
        <v>3968</v>
      </c>
      <c r="H20">
        <v>3968</v>
      </c>
      <c r="I20">
        <v>3968</v>
      </c>
      <c r="J20">
        <v>3968</v>
      </c>
      <c r="L20" s="3">
        <v>0</v>
      </c>
      <c r="M20" s="3">
        <v>0</v>
      </c>
      <c r="N20" s="3">
        <v>0</v>
      </c>
      <c r="O20" s="3">
        <v>7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81">
        <f>+Tabla3[[#This Row],[V GRAVADAS]]</f>
        <v>7</v>
      </c>
      <c r="V20">
        <v>2</v>
      </c>
    </row>
    <row r="21" spans="1:22" x14ac:dyDescent="0.25">
      <c r="A21" t="s">
        <v>95</v>
      </c>
      <c r="B21" s="1" t="s">
        <v>396</v>
      </c>
      <c r="C21" t="s">
        <v>1</v>
      </c>
      <c r="D21" t="s">
        <v>91</v>
      </c>
      <c r="E21" t="s">
        <v>388</v>
      </c>
      <c r="F21" t="s">
        <v>389</v>
      </c>
      <c r="G21">
        <v>3969</v>
      </c>
      <c r="H21">
        <v>3969</v>
      </c>
      <c r="I21">
        <v>3969</v>
      </c>
      <c r="J21">
        <v>3969</v>
      </c>
      <c r="L21" s="3">
        <v>0</v>
      </c>
      <c r="M21" s="3">
        <v>0</v>
      </c>
      <c r="N21" s="3">
        <v>0</v>
      </c>
      <c r="O21" s="3">
        <v>8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81">
        <f>+Tabla3[[#This Row],[V GRAVADAS]]</f>
        <v>8</v>
      </c>
      <c r="V21">
        <v>2</v>
      </c>
    </row>
    <row r="22" spans="1:22" x14ac:dyDescent="0.25">
      <c r="A22" t="s">
        <v>95</v>
      </c>
      <c r="B22" s="1" t="s">
        <v>396</v>
      </c>
      <c r="C22" t="s">
        <v>1</v>
      </c>
      <c r="D22" t="s">
        <v>91</v>
      </c>
      <c r="E22" t="s">
        <v>388</v>
      </c>
      <c r="F22" t="s">
        <v>389</v>
      </c>
      <c r="G22">
        <v>3970</v>
      </c>
      <c r="H22">
        <v>3970</v>
      </c>
      <c r="I22">
        <v>3970</v>
      </c>
      <c r="J22">
        <v>3970</v>
      </c>
      <c r="L22" s="3">
        <v>0</v>
      </c>
      <c r="M22" s="3">
        <v>0</v>
      </c>
      <c r="N22" s="3">
        <v>0</v>
      </c>
      <c r="O22" s="3">
        <v>9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81">
        <f>+Tabla3[[#This Row],[V GRAVADAS]]</f>
        <v>9</v>
      </c>
      <c r="V22">
        <v>2</v>
      </c>
    </row>
    <row r="23" spans="1:22" x14ac:dyDescent="0.25">
      <c r="A23" t="s">
        <v>95</v>
      </c>
      <c r="B23" s="1" t="s">
        <v>396</v>
      </c>
      <c r="C23" t="s">
        <v>1</v>
      </c>
      <c r="D23" t="s">
        <v>91</v>
      </c>
      <c r="E23" t="s">
        <v>388</v>
      </c>
      <c r="F23" t="s">
        <v>389</v>
      </c>
      <c r="G23">
        <v>3971</v>
      </c>
      <c r="H23">
        <v>3971</v>
      </c>
      <c r="I23">
        <v>3971</v>
      </c>
      <c r="J23">
        <v>3971</v>
      </c>
      <c r="L23" s="3">
        <v>0</v>
      </c>
      <c r="M23" s="3">
        <v>0</v>
      </c>
      <c r="N23" s="3">
        <v>0</v>
      </c>
      <c r="O23" s="3">
        <v>10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81">
        <f>+Tabla3[[#This Row],[V GRAVADAS]]</f>
        <v>10</v>
      </c>
      <c r="V23">
        <v>2</v>
      </c>
    </row>
    <row r="24" spans="1:22" x14ac:dyDescent="0.25">
      <c r="A24" t="s">
        <v>95</v>
      </c>
      <c r="B24" s="1" t="s">
        <v>397</v>
      </c>
      <c r="C24" t="s">
        <v>1</v>
      </c>
      <c r="D24" t="s">
        <v>91</v>
      </c>
      <c r="E24" t="s">
        <v>388</v>
      </c>
      <c r="F24" t="s">
        <v>389</v>
      </c>
      <c r="G24">
        <v>3972</v>
      </c>
      <c r="H24">
        <v>3972</v>
      </c>
      <c r="I24">
        <v>3972</v>
      </c>
      <c r="J24">
        <v>3972</v>
      </c>
      <c r="L24" s="3">
        <v>0</v>
      </c>
      <c r="M24" s="3">
        <v>0</v>
      </c>
      <c r="N24" s="3">
        <v>0</v>
      </c>
      <c r="O24" s="3">
        <v>11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81">
        <f>+Tabla3[[#This Row],[V GRAVADAS]]</f>
        <v>11</v>
      </c>
      <c r="V24">
        <v>2</v>
      </c>
    </row>
    <row r="25" spans="1:22" x14ac:dyDescent="0.25">
      <c r="A25" t="s">
        <v>95</v>
      </c>
      <c r="B25" s="1" t="s">
        <v>397</v>
      </c>
      <c r="C25" t="s">
        <v>1</v>
      </c>
      <c r="D25" t="s">
        <v>91</v>
      </c>
      <c r="E25" t="s">
        <v>388</v>
      </c>
      <c r="F25" t="s">
        <v>389</v>
      </c>
      <c r="G25">
        <v>3973</v>
      </c>
      <c r="H25">
        <v>3973</v>
      </c>
      <c r="I25">
        <v>3973</v>
      </c>
      <c r="J25">
        <v>3973</v>
      </c>
      <c r="L25" s="3">
        <v>0</v>
      </c>
      <c r="M25" s="3">
        <v>0</v>
      </c>
      <c r="N25" s="3">
        <v>0</v>
      </c>
      <c r="O25" s="3">
        <v>2.5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81">
        <f>+Tabla3[[#This Row],[V GRAVADAS]]</f>
        <v>2.5</v>
      </c>
      <c r="V25">
        <v>2</v>
      </c>
    </row>
    <row r="26" spans="1:22" x14ac:dyDescent="0.25">
      <c r="A26" t="s">
        <v>95</v>
      </c>
      <c r="B26" s="1" t="s">
        <v>397</v>
      </c>
      <c r="C26" t="s">
        <v>1</v>
      </c>
      <c r="D26" t="s">
        <v>91</v>
      </c>
      <c r="E26" t="s">
        <v>388</v>
      </c>
      <c r="F26" t="s">
        <v>389</v>
      </c>
      <c r="G26">
        <v>3974</v>
      </c>
      <c r="H26">
        <v>3974</v>
      </c>
      <c r="I26">
        <v>3974</v>
      </c>
      <c r="J26">
        <v>3974</v>
      </c>
      <c r="L26" s="3">
        <v>0</v>
      </c>
      <c r="M26" s="3">
        <v>0</v>
      </c>
      <c r="N26" s="3">
        <v>0</v>
      </c>
      <c r="O26" s="3">
        <v>3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81">
        <f>+Tabla3[[#This Row],[V GRAVADAS]]</f>
        <v>3</v>
      </c>
      <c r="V26">
        <v>2</v>
      </c>
    </row>
    <row r="27" spans="1:22" x14ac:dyDescent="0.25">
      <c r="A27" t="s">
        <v>95</v>
      </c>
      <c r="B27" s="1" t="s">
        <v>397</v>
      </c>
      <c r="C27" t="s">
        <v>1</v>
      </c>
      <c r="D27" t="s">
        <v>91</v>
      </c>
      <c r="E27" t="s">
        <v>388</v>
      </c>
      <c r="F27" t="s">
        <v>389</v>
      </c>
      <c r="G27">
        <v>3975</v>
      </c>
      <c r="H27">
        <v>3975</v>
      </c>
      <c r="I27">
        <v>3975</v>
      </c>
      <c r="J27">
        <v>3975</v>
      </c>
      <c r="L27" s="3">
        <v>0</v>
      </c>
      <c r="M27" s="3">
        <v>0</v>
      </c>
      <c r="N27" s="3">
        <v>0</v>
      </c>
      <c r="O27" s="3">
        <v>4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81">
        <f>+Tabla3[[#This Row],[V GRAVADAS]]</f>
        <v>4</v>
      </c>
      <c r="V27">
        <v>2</v>
      </c>
    </row>
    <row r="28" spans="1:22" x14ac:dyDescent="0.25">
      <c r="A28" t="s">
        <v>95</v>
      </c>
      <c r="B28" s="1" t="s">
        <v>397</v>
      </c>
      <c r="C28" t="s">
        <v>1</v>
      </c>
      <c r="D28" t="s">
        <v>91</v>
      </c>
      <c r="E28" t="s">
        <v>388</v>
      </c>
      <c r="F28" t="s">
        <v>389</v>
      </c>
      <c r="G28">
        <v>3976</v>
      </c>
      <c r="H28">
        <v>3976</v>
      </c>
      <c r="I28">
        <v>3976</v>
      </c>
      <c r="J28">
        <v>3976</v>
      </c>
      <c r="L28" s="3">
        <v>0</v>
      </c>
      <c r="M28" s="3">
        <v>0</v>
      </c>
      <c r="N28" s="3">
        <v>0</v>
      </c>
      <c r="O28" s="3">
        <v>5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81">
        <f>+Tabla3[[#This Row],[V GRAVADAS]]</f>
        <v>5</v>
      </c>
      <c r="V28">
        <v>2</v>
      </c>
    </row>
    <row r="29" spans="1:22" x14ac:dyDescent="0.25">
      <c r="A29" t="s">
        <v>95</v>
      </c>
      <c r="B29" s="1" t="s">
        <v>397</v>
      </c>
      <c r="C29" t="s">
        <v>1</v>
      </c>
      <c r="D29" t="s">
        <v>91</v>
      </c>
      <c r="E29" t="s">
        <v>388</v>
      </c>
      <c r="F29" t="s">
        <v>389</v>
      </c>
      <c r="G29">
        <v>3977</v>
      </c>
      <c r="H29">
        <v>3977</v>
      </c>
      <c r="I29">
        <v>3977</v>
      </c>
      <c r="J29">
        <v>3977</v>
      </c>
      <c r="L29" s="3">
        <v>0</v>
      </c>
      <c r="M29" s="3">
        <v>0</v>
      </c>
      <c r="N29" s="3">
        <v>0</v>
      </c>
      <c r="O29" s="3">
        <v>6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81">
        <f>+Tabla3[[#This Row],[V GRAVADAS]]</f>
        <v>6</v>
      </c>
      <c r="V29">
        <v>2</v>
      </c>
    </row>
    <row r="30" spans="1:22" x14ac:dyDescent="0.25">
      <c r="A30" t="s">
        <v>95</v>
      </c>
      <c r="B30" s="1" t="s">
        <v>397</v>
      </c>
      <c r="C30" t="s">
        <v>1</v>
      </c>
      <c r="D30" t="s">
        <v>91</v>
      </c>
      <c r="E30" t="s">
        <v>388</v>
      </c>
      <c r="F30" t="s">
        <v>389</v>
      </c>
      <c r="G30">
        <v>3978</v>
      </c>
      <c r="H30">
        <v>3978</v>
      </c>
      <c r="I30">
        <v>3978</v>
      </c>
      <c r="J30">
        <v>3978</v>
      </c>
      <c r="L30" s="3">
        <v>0</v>
      </c>
      <c r="M30" s="3">
        <v>0</v>
      </c>
      <c r="N30" s="3">
        <v>0</v>
      </c>
      <c r="O30" s="3">
        <v>7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81">
        <f>+Tabla3[[#This Row],[V GRAVADAS]]</f>
        <v>7</v>
      </c>
      <c r="V30">
        <v>2</v>
      </c>
    </row>
    <row r="31" spans="1:22" x14ac:dyDescent="0.25">
      <c r="A31" t="s">
        <v>95</v>
      </c>
      <c r="B31" s="1" t="s">
        <v>398</v>
      </c>
      <c r="C31" t="s">
        <v>1</v>
      </c>
      <c r="D31" t="s">
        <v>91</v>
      </c>
      <c r="E31" t="s">
        <v>388</v>
      </c>
      <c r="F31" t="s">
        <v>389</v>
      </c>
      <c r="G31">
        <v>3979</v>
      </c>
      <c r="H31">
        <v>3979</v>
      </c>
      <c r="I31">
        <v>3979</v>
      </c>
      <c r="J31">
        <v>3979</v>
      </c>
      <c r="L31" s="3">
        <v>0</v>
      </c>
      <c r="M31" s="3">
        <v>0</v>
      </c>
      <c r="N31" s="3">
        <v>0</v>
      </c>
      <c r="O31" s="3">
        <v>2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81">
        <f>+Tabla3[[#This Row],[V GRAVADAS]]</f>
        <v>2</v>
      </c>
      <c r="V31">
        <v>2</v>
      </c>
    </row>
    <row r="32" spans="1:22" x14ac:dyDescent="0.25">
      <c r="A32" t="s">
        <v>95</v>
      </c>
      <c r="B32" s="1" t="s">
        <v>398</v>
      </c>
      <c r="C32" t="s">
        <v>1</v>
      </c>
      <c r="D32" t="s">
        <v>91</v>
      </c>
      <c r="E32" t="s">
        <v>388</v>
      </c>
      <c r="F32" t="s">
        <v>389</v>
      </c>
      <c r="G32">
        <v>3980</v>
      </c>
      <c r="H32">
        <v>3980</v>
      </c>
      <c r="I32">
        <v>3980</v>
      </c>
      <c r="J32">
        <v>3980</v>
      </c>
      <c r="L32" s="3">
        <v>0</v>
      </c>
      <c r="M32" s="3">
        <v>0</v>
      </c>
      <c r="N32" s="3">
        <v>0</v>
      </c>
      <c r="O32" s="3">
        <v>3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81">
        <f>+Tabla3[[#This Row],[V GRAVADAS]]</f>
        <v>3</v>
      </c>
      <c r="V32">
        <v>2</v>
      </c>
    </row>
    <row r="33" spans="1:22" x14ac:dyDescent="0.25">
      <c r="A33" t="s">
        <v>95</v>
      </c>
      <c r="B33" s="1" t="s">
        <v>399</v>
      </c>
      <c r="C33" t="s">
        <v>1</v>
      </c>
      <c r="D33" t="s">
        <v>91</v>
      </c>
      <c r="E33" t="s">
        <v>388</v>
      </c>
      <c r="F33" t="s">
        <v>389</v>
      </c>
      <c r="G33">
        <v>3981</v>
      </c>
      <c r="H33">
        <v>3981</v>
      </c>
      <c r="I33">
        <v>3981</v>
      </c>
      <c r="J33">
        <v>3981</v>
      </c>
      <c r="L33" s="3">
        <v>0</v>
      </c>
      <c r="M33" s="3">
        <v>0</v>
      </c>
      <c r="N33" s="3">
        <v>0</v>
      </c>
      <c r="O33" s="3">
        <v>4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81">
        <f>+Tabla3[[#This Row],[V GRAVADAS]]</f>
        <v>4</v>
      </c>
      <c r="V33">
        <v>2</v>
      </c>
    </row>
    <row r="34" spans="1:22" x14ac:dyDescent="0.25">
      <c r="A34" t="s">
        <v>95</v>
      </c>
      <c r="B34" s="1" t="s">
        <v>399</v>
      </c>
      <c r="C34" t="s">
        <v>1</v>
      </c>
      <c r="D34" t="s">
        <v>91</v>
      </c>
      <c r="E34" t="s">
        <v>388</v>
      </c>
      <c r="F34" t="s">
        <v>389</v>
      </c>
      <c r="G34">
        <v>3982</v>
      </c>
      <c r="H34">
        <v>3982</v>
      </c>
      <c r="I34">
        <v>3982</v>
      </c>
      <c r="J34">
        <v>3982</v>
      </c>
      <c r="L34" s="3">
        <v>0</v>
      </c>
      <c r="M34" s="3">
        <v>0</v>
      </c>
      <c r="N34" s="3">
        <v>0</v>
      </c>
      <c r="O34" s="3">
        <v>5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81">
        <f>+Tabla3[[#This Row],[V GRAVADAS]]</f>
        <v>5</v>
      </c>
      <c r="V34">
        <v>2</v>
      </c>
    </row>
    <row r="35" spans="1:22" x14ac:dyDescent="0.25">
      <c r="A35" t="s">
        <v>95</v>
      </c>
      <c r="B35" s="1" t="s">
        <v>399</v>
      </c>
      <c r="C35" t="s">
        <v>1</v>
      </c>
      <c r="D35" t="s">
        <v>91</v>
      </c>
      <c r="E35" t="s">
        <v>388</v>
      </c>
      <c r="F35" t="s">
        <v>389</v>
      </c>
      <c r="G35">
        <v>3983</v>
      </c>
      <c r="H35">
        <v>3983</v>
      </c>
      <c r="I35">
        <v>3983</v>
      </c>
      <c r="J35">
        <v>3983</v>
      </c>
      <c r="L35" s="3">
        <v>0</v>
      </c>
      <c r="M35" s="3">
        <v>0</v>
      </c>
      <c r="N35" s="3">
        <v>0</v>
      </c>
      <c r="O35" s="3">
        <v>5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81">
        <f>+Tabla3[[#This Row],[V GRAVADAS]]</f>
        <v>5</v>
      </c>
      <c r="V35">
        <v>2</v>
      </c>
    </row>
    <row r="36" spans="1:22" x14ac:dyDescent="0.25">
      <c r="A36" t="s">
        <v>95</v>
      </c>
      <c r="B36" s="1" t="s">
        <v>399</v>
      </c>
      <c r="C36" t="s">
        <v>1</v>
      </c>
      <c r="D36" t="s">
        <v>91</v>
      </c>
      <c r="E36" t="s">
        <v>388</v>
      </c>
      <c r="F36" t="s">
        <v>389</v>
      </c>
      <c r="G36">
        <v>3984</v>
      </c>
      <c r="H36">
        <v>3984</v>
      </c>
      <c r="I36">
        <v>3984</v>
      </c>
      <c r="J36">
        <v>3984</v>
      </c>
      <c r="L36" s="3">
        <v>0</v>
      </c>
      <c r="M36" s="3">
        <v>0</v>
      </c>
      <c r="N36" s="3">
        <v>0</v>
      </c>
      <c r="O36" s="3">
        <v>6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81">
        <f>+Tabla3[[#This Row],[V GRAVADAS]]</f>
        <v>6</v>
      </c>
      <c r="V36">
        <v>2</v>
      </c>
    </row>
    <row r="37" spans="1:22" x14ac:dyDescent="0.25">
      <c r="A37" t="s">
        <v>95</v>
      </c>
      <c r="B37" s="1" t="s">
        <v>399</v>
      </c>
      <c r="C37" t="s">
        <v>1</v>
      </c>
      <c r="D37" t="s">
        <v>91</v>
      </c>
      <c r="E37" t="s">
        <v>388</v>
      </c>
      <c r="F37" t="s">
        <v>389</v>
      </c>
      <c r="G37">
        <v>3985</v>
      </c>
      <c r="H37">
        <v>3985</v>
      </c>
      <c r="I37">
        <v>3985</v>
      </c>
      <c r="J37">
        <v>3985</v>
      </c>
      <c r="L37" s="3">
        <v>0</v>
      </c>
      <c r="M37" s="3">
        <v>0</v>
      </c>
      <c r="N37" s="3">
        <v>0</v>
      </c>
      <c r="O37" s="3">
        <v>7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81">
        <f>+Tabla3[[#This Row],[V GRAVADAS]]</f>
        <v>7</v>
      </c>
      <c r="V37">
        <v>2</v>
      </c>
    </row>
    <row r="38" spans="1:22" x14ac:dyDescent="0.25">
      <c r="A38" t="s">
        <v>95</v>
      </c>
      <c r="B38" s="1" t="s">
        <v>400</v>
      </c>
      <c r="C38" t="s">
        <v>1</v>
      </c>
      <c r="D38" t="s">
        <v>91</v>
      </c>
      <c r="E38" t="s">
        <v>388</v>
      </c>
      <c r="F38" t="s">
        <v>389</v>
      </c>
      <c r="G38">
        <v>3986</v>
      </c>
      <c r="H38">
        <v>3986</v>
      </c>
      <c r="I38">
        <v>3986</v>
      </c>
      <c r="J38">
        <v>3986</v>
      </c>
      <c r="L38" s="3">
        <v>0</v>
      </c>
      <c r="M38" s="3">
        <v>0</v>
      </c>
      <c r="N38" s="3">
        <v>0</v>
      </c>
      <c r="O38" s="3">
        <v>8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81">
        <f>+Tabla3[[#This Row],[V GRAVADAS]]</f>
        <v>8</v>
      </c>
      <c r="V38">
        <v>2</v>
      </c>
    </row>
    <row r="39" spans="1:22" x14ac:dyDescent="0.25">
      <c r="A39" t="s">
        <v>95</v>
      </c>
      <c r="B39" s="1" t="s">
        <v>400</v>
      </c>
      <c r="C39" t="s">
        <v>1</v>
      </c>
      <c r="D39" t="s">
        <v>91</v>
      </c>
      <c r="E39" t="s">
        <v>388</v>
      </c>
      <c r="F39" t="s">
        <v>389</v>
      </c>
      <c r="G39">
        <v>3987</v>
      </c>
      <c r="H39">
        <v>3987</v>
      </c>
      <c r="I39">
        <v>3987</v>
      </c>
      <c r="J39">
        <v>3987</v>
      </c>
      <c r="L39" s="3">
        <v>0</v>
      </c>
      <c r="M39" s="3">
        <v>0</v>
      </c>
      <c r="N39" s="3">
        <v>0</v>
      </c>
      <c r="O39" s="3">
        <v>9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81">
        <f>+Tabla3[[#This Row],[V GRAVADAS]]</f>
        <v>9</v>
      </c>
      <c r="V39">
        <v>2</v>
      </c>
    </row>
    <row r="40" spans="1:22" x14ac:dyDescent="0.25">
      <c r="A40" t="s">
        <v>95</v>
      </c>
      <c r="B40" s="1" t="s">
        <v>400</v>
      </c>
      <c r="C40" t="s">
        <v>1</v>
      </c>
      <c r="D40" t="s">
        <v>91</v>
      </c>
      <c r="E40" t="s">
        <v>388</v>
      </c>
      <c r="F40" t="s">
        <v>389</v>
      </c>
      <c r="G40">
        <v>3988</v>
      </c>
      <c r="H40">
        <v>3988</v>
      </c>
      <c r="I40">
        <v>3988</v>
      </c>
      <c r="J40">
        <v>3988</v>
      </c>
      <c r="L40" s="3">
        <v>0</v>
      </c>
      <c r="M40" s="3">
        <v>0</v>
      </c>
      <c r="N40" s="3">
        <v>0</v>
      </c>
      <c r="O40" s="3">
        <v>10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81">
        <f>+Tabla3[[#This Row],[V GRAVADAS]]</f>
        <v>10</v>
      </c>
      <c r="V40">
        <v>2</v>
      </c>
    </row>
    <row r="41" spans="1:22" x14ac:dyDescent="0.25">
      <c r="A41" t="s">
        <v>95</v>
      </c>
      <c r="B41" s="1" t="s">
        <v>400</v>
      </c>
      <c r="C41" t="s">
        <v>1</v>
      </c>
      <c r="D41" t="s">
        <v>91</v>
      </c>
      <c r="E41" t="s">
        <v>388</v>
      </c>
      <c r="F41" t="s">
        <v>389</v>
      </c>
      <c r="G41">
        <v>3989</v>
      </c>
      <c r="H41">
        <v>3989</v>
      </c>
      <c r="I41">
        <v>3989</v>
      </c>
      <c r="J41">
        <v>3989</v>
      </c>
      <c r="L41" s="3">
        <v>0</v>
      </c>
      <c r="M41" s="3">
        <v>0</v>
      </c>
      <c r="N41" s="3">
        <v>0</v>
      </c>
      <c r="O41" s="3">
        <v>11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81">
        <f>+Tabla3[[#This Row],[V GRAVADAS]]</f>
        <v>11</v>
      </c>
      <c r="V41">
        <v>2</v>
      </c>
    </row>
    <row r="42" spans="1:22" x14ac:dyDescent="0.25">
      <c r="A42" t="s">
        <v>95</v>
      </c>
      <c r="B42" s="1" t="s">
        <v>401</v>
      </c>
      <c r="C42" t="s">
        <v>1</v>
      </c>
      <c r="D42" t="s">
        <v>91</v>
      </c>
      <c r="E42" t="s">
        <v>388</v>
      </c>
      <c r="F42" t="s">
        <v>389</v>
      </c>
      <c r="G42">
        <v>3990</v>
      </c>
      <c r="H42">
        <v>3990</v>
      </c>
      <c r="I42">
        <v>3990</v>
      </c>
      <c r="J42">
        <v>3990</v>
      </c>
      <c r="L42" s="3">
        <v>0</v>
      </c>
      <c r="M42" s="3">
        <v>0</v>
      </c>
      <c r="N42" s="3">
        <v>0</v>
      </c>
      <c r="O42" s="3">
        <v>2.5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81">
        <f>+Tabla3[[#This Row],[V GRAVADAS]]</f>
        <v>2.5</v>
      </c>
      <c r="V42">
        <v>2</v>
      </c>
    </row>
    <row r="43" spans="1:22" x14ac:dyDescent="0.25">
      <c r="A43" t="s">
        <v>95</v>
      </c>
      <c r="B43" s="1" t="s">
        <v>401</v>
      </c>
      <c r="C43" t="s">
        <v>1</v>
      </c>
      <c r="D43" t="s">
        <v>91</v>
      </c>
      <c r="E43" t="s">
        <v>388</v>
      </c>
      <c r="F43" t="s">
        <v>389</v>
      </c>
      <c r="G43">
        <v>3991</v>
      </c>
      <c r="H43">
        <v>3991</v>
      </c>
      <c r="I43">
        <v>3991</v>
      </c>
      <c r="J43">
        <v>3991</v>
      </c>
      <c r="L43" s="3">
        <v>0</v>
      </c>
      <c r="M43" s="3">
        <v>0</v>
      </c>
      <c r="N43" s="3">
        <v>0</v>
      </c>
      <c r="O43" s="3">
        <v>3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81">
        <f>+Tabla3[[#This Row],[V GRAVADAS]]</f>
        <v>3</v>
      </c>
      <c r="V43">
        <v>2</v>
      </c>
    </row>
    <row r="44" spans="1:22" x14ac:dyDescent="0.25">
      <c r="A44" t="s">
        <v>95</v>
      </c>
      <c r="B44" s="1" t="s">
        <v>401</v>
      </c>
      <c r="C44" t="s">
        <v>1</v>
      </c>
      <c r="D44" t="s">
        <v>91</v>
      </c>
      <c r="E44" t="s">
        <v>388</v>
      </c>
      <c r="F44" t="s">
        <v>389</v>
      </c>
      <c r="G44">
        <v>3992</v>
      </c>
      <c r="H44">
        <v>3992</v>
      </c>
      <c r="I44">
        <v>3992</v>
      </c>
      <c r="J44">
        <v>3992</v>
      </c>
      <c r="L44" s="3">
        <v>0</v>
      </c>
      <c r="M44" s="3">
        <v>0</v>
      </c>
      <c r="N44" s="3">
        <v>0</v>
      </c>
      <c r="O44" s="3">
        <v>4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81">
        <f>+Tabla3[[#This Row],[V GRAVADAS]]</f>
        <v>4</v>
      </c>
      <c r="V44">
        <v>2</v>
      </c>
    </row>
    <row r="45" spans="1:22" x14ac:dyDescent="0.25">
      <c r="A45" t="s">
        <v>95</v>
      </c>
      <c r="B45" s="1" t="s">
        <v>401</v>
      </c>
      <c r="C45" t="s">
        <v>1</v>
      </c>
      <c r="D45" t="s">
        <v>91</v>
      </c>
      <c r="E45" t="s">
        <v>388</v>
      </c>
      <c r="F45" t="s">
        <v>389</v>
      </c>
      <c r="G45">
        <v>3993</v>
      </c>
      <c r="H45">
        <v>3993</v>
      </c>
      <c r="I45">
        <v>3993</v>
      </c>
      <c r="J45">
        <v>3993</v>
      </c>
      <c r="L45" s="3">
        <v>0</v>
      </c>
      <c r="M45" s="3">
        <v>0</v>
      </c>
      <c r="N45" s="3">
        <v>0</v>
      </c>
      <c r="O45" s="3">
        <v>5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81">
        <f>+Tabla3[[#This Row],[V GRAVADAS]]</f>
        <v>5</v>
      </c>
      <c r="V45">
        <v>2</v>
      </c>
    </row>
    <row r="46" spans="1:22" x14ac:dyDescent="0.25">
      <c r="A46" t="s">
        <v>95</v>
      </c>
      <c r="B46" s="1" t="s">
        <v>401</v>
      </c>
      <c r="C46" t="s">
        <v>1</v>
      </c>
      <c r="D46" t="s">
        <v>91</v>
      </c>
      <c r="E46" t="s">
        <v>388</v>
      </c>
      <c r="F46" t="s">
        <v>389</v>
      </c>
      <c r="G46">
        <v>3994</v>
      </c>
      <c r="H46">
        <v>3994</v>
      </c>
      <c r="I46">
        <v>3994</v>
      </c>
      <c r="J46">
        <v>3994</v>
      </c>
      <c r="L46" s="3">
        <v>0</v>
      </c>
      <c r="M46" s="3">
        <v>0</v>
      </c>
      <c r="N46" s="3">
        <v>0</v>
      </c>
      <c r="O46" s="3">
        <v>6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81">
        <f>+Tabla3[[#This Row],[V GRAVADAS]]</f>
        <v>6</v>
      </c>
      <c r="V46">
        <v>2</v>
      </c>
    </row>
    <row r="47" spans="1:22" x14ac:dyDescent="0.25">
      <c r="A47" t="s">
        <v>95</v>
      </c>
      <c r="B47" s="1" t="s">
        <v>402</v>
      </c>
      <c r="C47" t="s">
        <v>1</v>
      </c>
      <c r="D47" t="s">
        <v>91</v>
      </c>
      <c r="E47" t="s">
        <v>388</v>
      </c>
      <c r="F47" t="s">
        <v>389</v>
      </c>
      <c r="G47">
        <v>3995</v>
      </c>
      <c r="H47">
        <v>3995</v>
      </c>
      <c r="I47">
        <v>3995</v>
      </c>
      <c r="J47">
        <v>3995</v>
      </c>
      <c r="L47" s="3">
        <v>0</v>
      </c>
      <c r="M47" s="3">
        <v>0</v>
      </c>
      <c r="N47" s="3">
        <v>0</v>
      </c>
      <c r="O47" s="3">
        <v>35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81">
        <f>+Tabla3[[#This Row],[V GRAVADAS]]</f>
        <v>35</v>
      </c>
      <c r="V47">
        <v>2</v>
      </c>
    </row>
    <row r="48" spans="1:22" x14ac:dyDescent="0.25">
      <c r="A48" t="s">
        <v>95</v>
      </c>
      <c r="B48" s="1" t="s">
        <v>403</v>
      </c>
      <c r="C48" t="s">
        <v>1</v>
      </c>
      <c r="D48" t="s">
        <v>91</v>
      </c>
      <c r="E48" t="s">
        <v>388</v>
      </c>
      <c r="F48" t="s">
        <v>389</v>
      </c>
      <c r="G48">
        <v>3996</v>
      </c>
      <c r="H48">
        <v>3996</v>
      </c>
      <c r="I48">
        <v>3996</v>
      </c>
      <c r="J48">
        <v>3996</v>
      </c>
      <c r="L48" s="3">
        <v>0</v>
      </c>
      <c r="M48" s="3">
        <v>0</v>
      </c>
      <c r="N48" s="3">
        <v>0</v>
      </c>
      <c r="O48" s="3">
        <v>30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81">
        <f>+Tabla3[[#This Row],[V GRAVADAS]]</f>
        <v>30</v>
      </c>
      <c r="V48">
        <v>2</v>
      </c>
    </row>
    <row r="49" spans="1:22" x14ac:dyDescent="0.25">
      <c r="A49" t="s">
        <v>95</v>
      </c>
      <c r="B49" s="1" t="s">
        <v>404</v>
      </c>
      <c r="C49" t="s">
        <v>1</v>
      </c>
      <c r="D49" t="s">
        <v>91</v>
      </c>
      <c r="E49" t="s">
        <v>388</v>
      </c>
      <c r="F49" t="s">
        <v>389</v>
      </c>
      <c r="G49">
        <v>3997</v>
      </c>
      <c r="H49">
        <v>3997</v>
      </c>
      <c r="I49">
        <v>3997</v>
      </c>
      <c r="J49">
        <v>3997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81">
        <f>+Tabla3[[#This Row],[V GRAVADAS]]</f>
        <v>0</v>
      </c>
      <c r="V49">
        <v>2</v>
      </c>
    </row>
    <row r="50" spans="1:22" x14ac:dyDescent="0.25">
      <c r="A50" t="s">
        <v>95</v>
      </c>
      <c r="B50" s="1" t="s">
        <v>404</v>
      </c>
      <c r="C50" t="s">
        <v>1</v>
      </c>
      <c r="D50" t="s">
        <v>91</v>
      </c>
      <c r="E50" t="s">
        <v>388</v>
      </c>
      <c r="F50" t="s">
        <v>389</v>
      </c>
      <c r="G50">
        <v>3998</v>
      </c>
      <c r="H50">
        <v>3998</v>
      </c>
      <c r="I50">
        <v>3998</v>
      </c>
      <c r="J50">
        <v>3998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81">
        <f>+Tabla3[[#This Row],[V GRAVADAS]]</f>
        <v>0</v>
      </c>
      <c r="V50">
        <v>2</v>
      </c>
    </row>
    <row r="51" spans="1:22" x14ac:dyDescent="0.25">
      <c r="A51" t="s">
        <v>95</v>
      </c>
      <c r="B51" s="1" t="s">
        <v>404</v>
      </c>
      <c r="C51" t="s">
        <v>1</v>
      </c>
      <c r="D51" t="s">
        <v>91</v>
      </c>
      <c r="E51" t="s">
        <v>388</v>
      </c>
      <c r="F51" t="s">
        <v>389</v>
      </c>
      <c r="G51">
        <v>3999</v>
      </c>
      <c r="H51">
        <v>3999</v>
      </c>
      <c r="I51">
        <v>3999</v>
      </c>
      <c r="J51">
        <v>3999</v>
      </c>
      <c r="L51" s="3">
        <v>0</v>
      </c>
      <c r="M51" s="3">
        <v>0</v>
      </c>
      <c r="N51" s="3">
        <v>0</v>
      </c>
      <c r="O51" s="3">
        <v>25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81">
        <f>+Tabla3[[#This Row],[V GRAVADAS]]</f>
        <v>25</v>
      </c>
      <c r="V51">
        <v>2</v>
      </c>
    </row>
    <row r="52" spans="1:22" x14ac:dyDescent="0.25">
      <c r="A52" t="s">
        <v>95</v>
      </c>
      <c r="B52" s="1" t="s">
        <v>404</v>
      </c>
      <c r="C52" t="s">
        <v>1</v>
      </c>
      <c r="D52" t="s">
        <v>91</v>
      </c>
      <c r="E52" t="s">
        <v>388</v>
      </c>
      <c r="F52" t="s">
        <v>389</v>
      </c>
      <c r="G52">
        <v>4000</v>
      </c>
      <c r="H52">
        <v>4000</v>
      </c>
      <c r="I52">
        <v>4000</v>
      </c>
      <c r="J52">
        <v>4000</v>
      </c>
      <c r="L52" s="3">
        <v>0</v>
      </c>
      <c r="M52" s="3">
        <v>0</v>
      </c>
      <c r="N52" s="3">
        <v>0</v>
      </c>
      <c r="O52" s="3">
        <v>5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81">
        <f>+Tabla3[[#This Row],[V GRAVADAS]]</f>
        <v>5</v>
      </c>
      <c r="V52">
        <v>2</v>
      </c>
    </row>
    <row r="53" spans="1:22" x14ac:dyDescent="0.25">
      <c r="A53" t="s">
        <v>95</v>
      </c>
      <c r="B53" s="1" t="s">
        <v>405</v>
      </c>
      <c r="C53" t="s">
        <v>1</v>
      </c>
      <c r="D53" t="s">
        <v>91</v>
      </c>
      <c r="E53" t="s">
        <v>390</v>
      </c>
      <c r="F53" t="s">
        <v>391</v>
      </c>
      <c r="G53">
        <v>1</v>
      </c>
      <c r="H53">
        <v>1</v>
      </c>
      <c r="I53">
        <v>1</v>
      </c>
      <c r="J53">
        <v>1</v>
      </c>
      <c r="L53" s="3">
        <v>0</v>
      </c>
      <c r="M53" s="3">
        <v>0</v>
      </c>
      <c r="N53" s="3">
        <v>0</v>
      </c>
      <c r="O53" s="3">
        <v>2.5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81">
        <f>+Tabla3[[#This Row],[V GRAVADAS]]</f>
        <v>2.5</v>
      </c>
      <c r="V53">
        <v>2</v>
      </c>
    </row>
    <row r="54" spans="1:22" x14ac:dyDescent="0.25">
      <c r="A54" t="s">
        <v>95</v>
      </c>
      <c r="B54" s="1" t="s">
        <v>405</v>
      </c>
      <c r="C54" t="s">
        <v>1</v>
      </c>
      <c r="D54" t="s">
        <v>91</v>
      </c>
      <c r="E54" t="s">
        <v>390</v>
      </c>
      <c r="F54" t="s">
        <v>391</v>
      </c>
      <c r="G54">
        <v>2</v>
      </c>
      <c r="H54">
        <v>2</v>
      </c>
      <c r="I54">
        <v>2</v>
      </c>
      <c r="J54">
        <v>2</v>
      </c>
      <c r="L54" s="3">
        <v>0</v>
      </c>
      <c r="M54" s="3">
        <v>0</v>
      </c>
      <c r="N54" s="3">
        <v>0</v>
      </c>
      <c r="O54" s="3">
        <v>3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81">
        <f>+Tabla3[[#This Row],[V GRAVADAS]]</f>
        <v>3</v>
      </c>
      <c r="V54">
        <v>2</v>
      </c>
    </row>
    <row r="55" spans="1:22" x14ac:dyDescent="0.25">
      <c r="A55" t="s">
        <v>95</v>
      </c>
      <c r="B55" s="1" t="s">
        <v>405</v>
      </c>
      <c r="C55" t="s">
        <v>1</v>
      </c>
      <c r="D55" t="s">
        <v>91</v>
      </c>
      <c r="E55" t="s">
        <v>390</v>
      </c>
      <c r="F55" t="s">
        <v>391</v>
      </c>
      <c r="G55">
        <v>3</v>
      </c>
      <c r="H55">
        <v>3</v>
      </c>
      <c r="I55">
        <v>3</v>
      </c>
      <c r="J55">
        <v>3</v>
      </c>
      <c r="L55" s="3">
        <v>0</v>
      </c>
      <c r="M55" s="3">
        <v>0</v>
      </c>
      <c r="N55" s="3">
        <v>0</v>
      </c>
      <c r="O55" s="3">
        <v>4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81">
        <f>+Tabla3[[#This Row],[V GRAVADAS]]</f>
        <v>4</v>
      </c>
      <c r="V55">
        <v>2</v>
      </c>
    </row>
    <row r="56" spans="1:22" x14ac:dyDescent="0.25">
      <c r="A56" t="s">
        <v>95</v>
      </c>
      <c r="B56" s="1" t="s">
        <v>405</v>
      </c>
      <c r="C56" t="s">
        <v>1</v>
      </c>
      <c r="D56" t="s">
        <v>91</v>
      </c>
      <c r="E56" t="s">
        <v>390</v>
      </c>
      <c r="F56" t="s">
        <v>391</v>
      </c>
      <c r="G56">
        <v>4</v>
      </c>
      <c r="H56">
        <v>4</v>
      </c>
      <c r="I56">
        <v>4</v>
      </c>
      <c r="J56">
        <v>4</v>
      </c>
      <c r="L56" s="3">
        <v>0</v>
      </c>
      <c r="M56" s="3">
        <v>0</v>
      </c>
      <c r="N56" s="3">
        <v>0</v>
      </c>
      <c r="O56" s="3">
        <v>5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81">
        <f>+Tabla3[[#This Row],[V GRAVADAS]]</f>
        <v>5</v>
      </c>
      <c r="V56">
        <v>2</v>
      </c>
    </row>
    <row r="57" spans="1:22" x14ac:dyDescent="0.25">
      <c r="A57" t="s">
        <v>95</v>
      </c>
      <c r="B57" s="1" t="s">
        <v>406</v>
      </c>
      <c r="C57" t="s">
        <v>1</v>
      </c>
      <c r="D57" t="s">
        <v>91</v>
      </c>
      <c r="E57" t="s">
        <v>390</v>
      </c>
      <c r="F57" t="s">
        <v>391</v>
      </c>
      <c r="G57">
        <v>5</v>
      </c>
      <c r="H57">
        <v>5</v>
      </c>
      <c r="I57">
        <v>5</v>
      </c>
      <c r="J57">
        <v>5</v>
      </c>
      <c r="L57" s="3">
        <v>0</v>
      </c>
      <c r="M57" s="3">
        <v>0</v>
      </c>
      <c r="N57" s="3">
        <v>0</v>
      </c>
      <c r="O57" s="3">
        <v>6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81">
        <f>+Tabla3[[#This Row],[V GRAVADAS]]</f>
        <v>6</v>
      </c>
      <c r="V57">
        <v>2</v>
      </c>
    </row>
    <row r="58" spans="1:22" x14ac:dyDescent="0.25">
      <c r="A58" t="s">
        <v>95</v>
      </c>
      <c r="B58" s="1" t="s">
        <v>406</v>
      </c>
      <c r="C58" t="s">
        <v>1</v>
      </c>
      <c r="D58" t="s">
        <v>91</v>
      </c>
      <c r="E58" t="s">
        <v>390</v>
      </c>
      <c r="F58" t="s">
        <v>391</v>
      </c>
      <c r="G58">
        <v>6</v>
      </c>
      <c r="H58">
        <v>6</v>
      </c>
      <c r="I58">
        <v>6</v>
      </c>
      <c r="J58">
        <v>6</v>
      </c>
      <c r="L58" s="3">
        <v>0</v>
      </c>
      <c r="M58" s="3">
        <v>0</v>
      </c>
      <c r="N58" s="3">
        <v>0</v>
      </c>
      <c r="O58" s="3">
        <v>7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81">
        <f>+Tabla3[[#This Row],[V GRAVADAS]]</f>
        <v>7</v>
      </c>
      <c r="V58">
        <v>2</v>
      </c>
    </row>
    <row r="59" spans="1:22" x14ac:dyDescent="0.25">
      <c r="A59" t="s">
        <v>95</v>
      </c>
      <c r="B59" s="1" t="s">
        <v>406</v>
      </c>
      <c r="C59" t="s">
        <v>1</v>
      </c>
      <c r="D59" t="s">
        <v>91</v>
      </c>
      <c r="E59" t="s">
        <v>390</v>
      </c>
      <c r="F59" t="s">
        <v>391</v>
      </c>
      <c r="G59">
        <v>7</v>
      </c>
      <c r="H59">
        <v>7</v>
      </c>
      <c r="I59">
        <v>7</v>
      </c>
      <c r="J59">
        <v>7</v>
      </c>
      <c r="L59" s="3">
        <v>0</v>
      </c>
      <c r="M59" s="3">
        <v>0</v>
      </c>
      <c r="N59" s="3">
        <v>0</v>
      </c>
      <c r="O59" s="3">
        <v>8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81">
        <f>+Tabla3[[#This Row],[V GRAVADAS]]</f>
        <v>8</v>
      </c>
      <c r="V59">
        <v>2</v>
      </c>
    </row>
    <row r="60" spans="1:22" x14ac:dyDescent="0.25">
      <c r="A60" t="s">
        <v>95</v>
      </c>
      <c r="B60" s="1" t="s">
        <v>407</v>
      </c>
      <c r="C60" t="s">
        <v>1</v>
      </c>
      <c r="D60" t="s">
        <v>91</v>
      </c>
      <c r="E60" t="s">
        <v>390</v>
      </c>
      <c r="F60" t="s">
        <v>391</v>
      </c>
      <c r="G60">
        <v>8</v>
      </c>
      <c r="H60">
        <v>8</v>
      </c>
      <c r="I60">
        <v>8</v>
      </c>
      <c r="J60">
        <v>8</v>
      </c>
      <c r="L60" s="3">
        <v>0</v>
      </c>
      <c r="M60" s="3">
        <v>0</v>
      </c>
      <c r="N60" s="3">
        <v>0</v>
      </c>
      <c r="O60" s="3">
        <v>9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81">
        <f>+Tabla3[[#This Row],[V GRAVADAS]]</f>
        <v>9</v>
      </c>
      <c r="V60">
        <v>2</v>
      </c>
    </row>
    <row r="61" spans="1:22" x14ac:dyDescent="0.25">
      <c r="A61" t="s">
        <v>95</v>
      </c>
      <c r="B61" s="1" t="s">
        <v>407</v>
      </c>
      <c r="C61" t="s">
        <v>1</v>
      </c>
      <c r="D61" t="s">
        <v>91</v>
      </c>
      <c r="E61" t="s">
        <v>390</v>
      </c>
      <c r="F61" t="s">
        <v>391</v>
      </c>
      <c r="G61">
        <v>9</v>
      </c>
      <c r="H61">
        <v>9</v>
      </c>
      <c r="I61">
        <v>9</v>
      </c>
      <c r="J61">
        <v>9</v>
      </c>
      <c r="L61" s="3">
        <v>0</v>
      </c>
      <c r="M61" s="3">
        <v>0</v>
      </c>
      <c r="N61" s="3">
        <v>0</v>
      </c>
      <c r="O61" s="3">
        <v>10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81">
        <f>+Tabla3[[#This Row],[V GRAVADAS]]</f>
        <v>10</v>
      </c>
      <c r="V61">
        <v>2</v>
      </c>
    </row>
    <row r="62" spans="1:22" x14ac:dyDescent="0.25">
      <c r="A62" t="s">
        <v>95</v>
      </c>
      <c r="B62" s="1" t="s">
        <v>407</v>
      </c>
      <c r="C62" t="s">
        <v>1</v>
      </c>
      <c r="D62" t="s">
        <v>91</v>
      </c>
      <c r="E62" t="s">
        <v>390</v>
      </c>
      <c r="F62" t="s">
        <v>391</v>
      </c>
      <c r="G62">
        <v>10</v>
      </c>
      <c r="H62">
        <v>10</v>
      </c>
      <c r="I62">
        <v>10</v>
      </c>
      <c r="J62">
        <v>10</v>
      </c>
      <c r="L62" s="3">
        <v>0</v>
      </c>
      <c r="M62" s="3">
        <v>0</v>
      </c>
      <c r="N62" s="3">
        <v>0</v>
      </c>
      <c r="O62" s="3">
        <v>11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81">
        <f>+Tabla3[[#This Row],[V GRAVADAS]]</f>
        <v>11</v>
      </c>
      <c r="V62">
        <v>2</v>
      </c>
    </row>
    <row r="63" spans="1:22" x14ac:dyDescent="0.25">
      <c r="A63" t="s">
        <v>95</v>
      </c>
      <c r="B63" s="1" t="s">
        <v>407</v>
      </c>
      <c r="C63" t="s">
        <v>1</v>
      </c>
      <c r="D63" t="s">
        <v>91</v>
      </c>
      <c r="E63" t="s">
        <v>390</v>
      </c>
      <c r="F63" t="s">
        <v>391</v>
      </c>
      <c r="G63">
        <v>11</v>
      </c>
      <c r="H63">
        <v>11</v>
      </c>
      <c r="I63">
        <v>11</v>
      </c>
      <c r="J63">
        <v>11</v>
      </c>
      <c r="L63" s="3">
        <v>0</v>
      </c>
      <c r="M63" s="3">
        <v>0</v>
      </c>
      <c r="N63" s="3">
        <v>0</v>
      </c>
      <c r="O63" s="3">
        <v>12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81">
        <f>+Tabla3[[#This Row],[V GRAVADAS]]</f>
        <v>12</v>
      </c>
      <c r="V63">
        <v>2</v>
      </c>
    </row>
    <row r="64" spans="1:22" x14ac:dyDescent="0.25">
      <c r="A64" t="s">
        <v>95</v>
      </c>
      <c r="B64" s="1" t="s">
        <v>407</v>
      </c>
      <c r="C64" t="s">
        <v>1</v>
      </c>
      <c r="D64" t="s">
        <v>91</v>
      </c>
      <c r="E64" t="s">
        <v>390</v>
      </c>
      <c r="F64" t="s">
        <v>391</v>
      </c>
      <c r="G64">
        <v>12</v>
      </c>
      <c r="H64">
        <v>12</v>
      </c>
      <c r="I64">
        <v>12</v>
      </c>
      <c r="J64">
        <v>12</v>
      </c>
      <c r="L64" s="3">
        <v>0</v>
      </c>
      <c r="M64" s="3">
        <v>0</v>
      </c>
      <c r="N64" s="3">
        <v>0</v>
      </c>
      <c r="O64" s="3">
        <v>2.5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81">
        <f>+Tabla3[[#This Row],[V GRAVADAS]]</f>
        <v>2.5</v>
      </c>
      <c r="V64">
        <v>2</v>
      </c>
    </row>
    <row r="65" spans="1:22" x14ac:dyDescent="0.25">
      <c r="A65" t="s">
        <v>95</v>
      </c>
      <c r="B65" s="1" t="s">
        <v>408</v>
      </c>
      <c r="C65" t="s">
        <v>1</v>
      </c>
      <c r="D65" t="s">
        <v>91</v>
      </c>
      <c r="E65" t="s">
        <v>390</v>
      </c>
      <c r="F65" t="s">
        <v>391</v>
      </c>
      <c r="G65">
        <v>13</v>
      </c>
      <c r="H65">
        <v>13</v>
      </c>
      <c r="I65">
        <v>13</v>
      </c>
      <c r="J65">
        <v>13</v>
      </c>
      <c r="L65" s="3">
        <v>0</v>
      </c>
      <c r="M65" s="3">
        <v>0</v>
      </c>
      <c r="N65" s="3">
        <v>0</v>
      </c>
      <c r="O65" s="3">
        <v>3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81">
        <f>+Tabla3[[#This Row],[V GRAVADAS]]</f>
        <v>3</v>
      </c>
      <c r="V65">
        <v>2</v>
      </c>
    </row>
    <row r="66" spans="1:22" x14ac:dyDescent="0.25">
      <c r="A66" t="s">
        <v>95</v>
      </c>
      <c r="B66" s="1" t="s">
        <v>408</v>
      </c>
      <c r="C66" t="s">
        <v>1</v>
      </c>
      <c r="D66" t="s">
        <v>91</v>
      </c>
      <c r="E66" t="s">
        <v>390</v>
      </c>
      <c r="F66" t="s">
        <v>391</v>
      </c>
      <c r="G66">
        <v>14</v>
      </c>
      <c r="H66">
        <v>14</v>
      </c>
      <c r="I66">
        <v>14</v>
      </c>
      <c r="J66">
        <v>14</v>
      </c>
      <c r="L66" s="3">
        <v>0</v>
      </c>
      <c r="M66" s="3">
        <v>0</v>
      </c>
      <c r="N66" s="3">
        <v>0</v>
      </c>
      <c r="O66" s="3">
        <v>4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81">
        <f>+Tabla3[[#This Row],[V GRAVADAS]]</f>
        <v>4</v>
      </c>
      <c r="V66">
        <v>2</v>
      </c>
    </row>
    <row r="67" spans="1:22" x14ac:dyDescent="0.25">
      <c r="A67" t="s">
        <v>95</v>
      </c>
      <c r="B67" s="1" t="s">
        <v>408</v>
      </c>
      <c r="C67" t="s">
        <v>1</v>
      </c>
      <c r="D67" t="s">
        <v>91</v>
      </c>
      <c r="E67" t="s">
        <v>390</v>
      </c>
      <c r="F67" t="s">
        <v>391</v>
      </c>
      <c r="G67">
        <v>15</v>
      </c>
      <c r="H67">
        <v>15</v>
      </c>
      <c r="I67">
        <v>15</v>
      </c>
      <c r="J67">
        <v>15</v>
      </c>
      <c r="L67" s="3">
        <v>0</v>
      </c>
      <c r="M67" s="3">
        <v>0</v>
      </c>
      <c r="N67" s="3">
        <v>0</v>
      </c>
      <c r="O67" s="3">
        <v>5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81">
        <f>+Tabla3[[#This Row],[V GRAVADAS]]</f>
        <v>5</v>
      </c>
      <c r="V67">
        <v>2</v>
      </c>
    </row>
    <row r="68" spans="1:22" x14ac:dyDescent="0.25">
      <c r="A68" t="s">
        <v>95</v>
      </c>
      <c r="B68" s="1" t="s">
        <v>408</v>
      </c>
      <c r="C68" t="s">
        <v>1</v>
      </c>
      <c r="D68" t="s">
        <v>91</v>
      </c>
      <c r="E68" t="s">
        <v>390</v>
      </c>
      <c r="F68" t="s">
        <v>391</v>
      </c>
      <c r="G68">
        <v>16</v>
      </c>
      <c r="H68">
        <v>16</v>
      </c>
      <c r="I68">
        <v>16</v>
      </c>
      <c r="J68">
        <v>16</v>
      </c>
      <c r="L68" s="3">
        <v>0</v>
      </c>
      <c r="M68" s="3">
        <v>0</v>
      </c>
      <c r="N68" s="3">
        <v>0</v>
      </c>
      <c r="O68" s="3">
        <v>6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81">
        <f>+Tabla3[[#This Row],[V GRAVADAS]]</f>
        <v>6</v>
      </c>
      <c r="V68">
        <v>2</v>
      </c>
    </row>
    <row r="69" spans="1:22" x14ac:dyDescent="0.25">
      <c r="A69" t="s">
        <v>95</v>
      </c>
      <c r="B69" s="1" t="s">
        <v>409</v>
      </c>
      <c r="C69" t="s">
        <v>1</v>
      </c>
      <c r="D69" t="s">
        <v>91</v>
      </c>
      <c r="E69" t="s">
        <v>390</v>
      </c>
      <c r="F69" t="s">
        <v>391</v>
      </c>
      <c r="G69">
        <v>17</v>
      </c>
      <c r="H69">
        <v>17</v>
      </c>
      <c r="I69">
        <v>17</v>
      </c>
      <c r="J69">
        <v>17</v>
      </c>
      <c r="L69" s="3">
        <v>0</v>
      </c>
      <c r="M69" s="3">
        <v>0</v>
      </c>
      <c r="N69" s="3">
        <v>0</v>
      </c>
      <c r="O69" s="3">
        <v>7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81">
        <f>+Tabla3[[#This Row],[V GRAVADAS]]</f>
        <v>7</v>
      </c>
      <c r="V69">
        <v>2</v>
      </c>
    </row>
    <row r="70" spans="1:22" x14ac:dyDescent="0.25">
      <c r="A70" t="s">
        <v>95</v>
      </c>
      <c r="B70" s="1" t="s">
        <v>409</v>
      </c>
      <c r="C70" t="s">
        <v>1</v>
      </c>
      <c r="D70" t="s">
        <v>91</v>
      </c>
      <c r="E70" t="s">
        <v>390</v>
      </c>
      <c r="F70" t="s">
        <v>391</v>
      </c>
      <c r="G70">
        <v>18</v>
      </c>
      <c r="H70">
        <v>18</v>
      </c>
      <c r="I70">
        <v>18</v>
      </c>
      <c r="J70">
        <v>18</v>
      </c>
      <c r="L70" s="3">
        <v>0</v>
      </c>
      <c r="M70" s="3">
        <v>0</v>
      </c>
      <c r="N70" s="3">
        <v>0</v>
      </c>
      <c r="O70" s="3">
        <v>8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81">
        <f>+Tabla3[[#This Row],[V GRAVADAS]]</f>
        <v>8</v>
      </c>
      <c r="V70">
        <v>2</v>
      </c>
    </row>
    <row r="71" spans="1:22" x14ac:dyDescent="0.25">
      <c r="A71" t="s">
        <v>95</v>
      </c>
      <c r="B71" s="1" t="s">
        <v>409</v>
      </c>
      <c r="C71" t="s">
        <v>1</v>
      </c>
      <c r="D71" t="s">
        <v>91</v>
      </c>
      <c r="E71" t="s">
        <v>390</v>
      </c>
      <c r="F71" t="s">
        <v>391</v>
      </c>
      <c r="G71">
        <v>19</v>
      </c>
      <c r="H71">
        <v>19</v>
      </c>
      <c r="I71">
        <v>19</v>
      </c>
      <c r="J71">
        <v>19</v>
      </c>
      <c r="L71" s="3">
        <v>0</v>
      </c>
      <c r="M71" s="3">
        <v>0</v>
      </c>
      <c r="N71" s="3">
        <v>0</v>
      </c>
      <c r="O71" s="3">
        <v>9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81">
        <f>+Tabla3[[#This Row],[V GRAVADAS]]</f>
        <v>9</v>
      </c>
      <c r="V71">
        <v>2</v>
      </c>
    </row>
    <row r="72" spans="1:22" x14ac:dyDescent="0.25">
      <c r="A72" t="s">
        <v>95</v>
      </c>
      <c r="B72" s="1" t="s">
        <v>409</v>
      </c>
      <c r="C72" t="s">
        <v>1</v>
      </c>
      <c r="D72" t="s">
        <v>91</v>
      </c>
      <c r="E72" t="s">
        <v>390</v>
      </c>
      <c r="F72" t="s">
        <v>391</v>
      </c>
      <c r="G72">
        <v>20</v>
      </c>
      <c r="H72">
        <v>20</v>
      </c>
      <c r="I72">
        <v>20</v>
      </c>
      <c r="J72">
        <v>20</v>
      </c>
      <c r="L72" s="3">
        <v>0</v>
      </c>
      <c r="M72" s="3">
        <v>0</v>
      </c>
      <c r="N72" s="3">
        <v>0</v>
      </c>
      <c r="O72" s="3">
        <v>10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81">
        <f>+Tabla3[[#This Row],[V GRAVADAS]]</f>
        <v>10</v>
      </c>
      <c r="V72">
        <v>2</v>
      </c>
    </row>
    <row r="73" spans="1:22" x14ac:dyDescent="0.25">
      <c r="A73" t="s">
        <v>95</v>
      </c>
      <c r="B73" s="1" t="s">
        <v>409</v>
      </c>
      <c r="C73" t="s">
        <v>1</v>
      </c>
      <c r="D73" t="s">
        <v>91</v>
      </c>
      <c r="E73" t="s">
        <v>390</v>
      </c>
      <c r="F73" t="s">
        <v>391</v>
      </c>
      <c r="G73">
        <v>21</v>
      </c>
      <c r="H73">
        <v>21</v>
      </c>
      <c r="I73">
        <v>21</v>
      </c>
      <c r="J73">
        <v>21</v>
      </c>
      <c r="L73" s="3">
        <v>0</v>
      </c>
      <c r="M73" s="3">
        <v>0</v>
      </c>
      <c r="N73" s="3">
        <v>0</v>
      </c>
      <c r="O73" s="3">
        <v>11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81">
        <f>+Tabla3[[#This Row],[V GRAVADAS]]</f>
        <v>11</v>
      </c>
      <c r="V73">
        <v>2</v>
      </c>
    </row>
    <row r="74" spans="1:22" x14ac:dyDescent="0.25">
      <c r="A74" t="s">
        <v>95</v>
      </c>
      <c r="B74" s="1" t="s">
        <v>409</v>
      </c>
      <c r="C74" t="s">
        <v>1</v>
      </c>
      <c r="D74" t="s">
        <v>91</v>
      </c>
      <c r="E74" t="s">
        <v>390</v>
      </c>
      <c r="F74" t="s">
        <v>391</v>
      </c>
      <c r="G74">
        <v>22</v>
      </c>
      <c r="H74">
        <v>22</v>
      </c>
      <c r="I74">
        <v>22</v>
      </c>
      <c r="J74">
        <v>22</v>
      </c>
      <c r="L74" s="3">
        <v>0</v>
      </c>
      <c r="M74" s="3">
        <v>0</v>
      </c>
      <c r="N74" s="3">
        <v>0</v>
      </c>
      <c r="O74" s="3">
        <v>2.5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81">
        <f>+Tabla3[[#This Row],[V GRAVADAS]]</f>
        <v>2.5</v>
      </c>
      <c r="V74">
        <v>2</v>
      </c>
    </row>
    <row r="75" spans="1:22" x14ac:dyDescent="0.25">
      <c r="A75" t="s">
        <v>95</v>
      </c>
      <c r="B75" s="1" t="s">
        <v>410</v>
      </c>
      <c r="C75" t="s">
        <v>1</v>
      </c>
      <c r="D75" t="s">
        <v>91</v>
      </c>
      <c r="E75" t="s">
        <v>390</v>
      </c>
      <c r="F75" t="s">
        <v>391</v>
      </c>
      <c r="G75">
        <v>23</v>
      </c>
      <c r="H75">
        <v>23</v>
      </c>
      <c r="I75">
        <v>23</v>
      </c>
      <c r="J75">
        <v>23</v>
      </c>
      <c r="L75" s="3">
        <v>0</v>
      </c>
      <c r="M75" s="3">
        <v>0</v>
      </c>
      <c r="N75" s="3">
        <v>0</v>
      </c>
      <c r="O75" s="3">
        <v>3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81">
        <f>+Tabla3[[#This Row],[V GRAVADAS]]</f>
        <v>3</v>
      </c>
      <c r="V75">
        <v>2</v>
      </c>
    </row>
    <row r="76" spans="1:22" x14ac:dyDescent="0.25">
      <c r="A76" t="s">
        <v>95</v>
      </c>
      <c r="B76" s="1" t="s">
        <v>97</v>
      </c>
      <c r="C76" t="s">
        <v>1</v>
      </c>
      <c r="D76" t="s">
        <v>91</v>
      </c>
      <c r="E76" t="s">
        <v>390</v>
      </c>
      <c r="F76" t="s">
        <v>391</v>
      </c>
      <c r="G76">
        <v>24</v>
      </c>
      <c r="H76">
        <v>24</v>
      </c>
      <c r="I76">
        <v>24</v>
      </c>
      <c r="J76">
        <v>24</v>
      </c>
      <c r="L76" s="3">
        <v>0</v>
      </c>
      <c r="M76" s="3">
        <v>0</v>
      </c>
      <c r="N76" s="3">
        <v>0</v>
      </c>
      <c r="O76" s="3">
        <v>4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81">
        <f>+Tabla3[[#This Row],[V GRAVADAS]]</f>
        <v>4</v>
      </c>
      <c r="V76">
        <v>2</v>
      </c>
    </row>
    <row r="77" spans="1:22" x14ac:dyDescent="0.25">
      <c r="A77" t="s">
        <v>95</v>
      </c>
      <c r="B77" s="1" t="s">
        <v>97</v>
      </c>
      <c r="C77" t="s">
        <v>1</v>
      </c>
      <c r="D77" t="s">
        <v>91</v>
      </c>
      <c r="E77" t="s">
        <v>390</v>
      </c>
      <c r="F77" t="s">
        <v>391</v>
      </c>
      <c r="G77">
        <v>25</v>
      </c>
      <c r="H77">
        <v>25</v>
      </c>
      <c r="I77">
        <v>25</v>
      </c>
      <c r="J77">
        <v>25</v>
      </c>
      <c r="L77" s="3">
        <v>0</v>
      </c>
      <c r="M77" s="3">
        <v>0</v>
      </c>
      <c r="N77" s="3">
        <v>0</v>
      </c>
      <c r="O77" s="3">
        <v>5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81">
        <f>+Tabla3[[#This Row],[V GRAVADAS]]</f>
        <v>5</v>
      </c>
      <c r="V77">
        <v>2</v>
      </c>
    </row>
    <row r="78" spans="1:22" x14ac:dyDescent="0.25">
      <c r="A78" t="s">
        <v>95</v>
      </c>
      <c r="B78" s="1" t="s">
        <v>97</v>
      </c>
      <c r="C78" t="s">
        <v>1</v>
      </c>
      <c r="D78" t="s">
        <v>91</v>
      </c>
      <c r="E78" t="s">
        <v>390</v>
      </c>
      <c r="F78" t="s">
        <v>391</v>
      </c>
      <c r="G78">
        <v>26</v>
      </c>
      <c r="H78">
        <v>26</v>
      </c>
      <c r="I78">
        <v>26</v>
      </c>
      <c r="J78">
        <v>26</v>
      </c>
      <c r="L78" s="3">
        <v>0</v>
      </c>
      <c r="M78" s="3">
        <v>0</v>
      </c>
      <c r="N78" s="3">
        <v>0</v>
      </c>
      <c r="O78" s="3">
        <v>6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81">
        <f>+Tabla3[[#This Row],[V GRAVADAS]]</f>
        <v>6</v>
      </c>
      <c r="V78">
        <v>2</v>
      </c>
    </row>
    <row r="79" spans="1:22" x14ac:dyDescent="0.25">
      <c r="A79" t="s">
        <v>411</v>
      </c>
      <c r="B79" s="1" t="s">
        <v>412</v>
      </c>
      <c r="C79" t="s">
        <v>1</v>
      </c>
      <c r="D79" t="s">
        <v>91</v>
      </c>
      <c r="E79" t="s">
        <v>390</v>
      </c>
      <c r="F79" t="s">
        <v>391</v>
      </c>
      <c r="G79">
        <v>27</v>
      </c>
      <c r="H79">
        <v>27</v>
      </c>
      <c r="I79">
        <v>27</v>
      </c>
      <c r="J79">
        <v>27</v>
      </c>
      <c r="L79" s="3">
        <v>0</v>
      </c>
      <c r="M79" s="3">
        <v>0</v>
      </c>
      <c r="N79" s="3">
        <v>0</v>
      </c>
      <c r="O79" s="3">
        <v>2.5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81">
        <f>+Tabla3[[#This Row],[V GRAVADAS]]</f>
        <v>2.5</v>
      </c>
      <c r="V79">
        <v>2</v>
      </c>
    </row>
    <row r="80" spans="1:22" x14ac:dyDescent="0.25">
      <c r="A80" t="s">
        <v>411</v>
      </c>
      <c r="B80" s="1" t="s">
        <v>412</v>
      </c>
      <c r="C80" t="s">
        <v>1</v>
      </c>
      <c r="D80" t="s">
        <v>91</v>
      </c>
      <c r="E80" t="s">
        <v>390</v>
      </c>
      <c r="F80" t="s">
        <v>391</v>
      </c>
      <c r="G80">
        <v>28</v>
      </c>
      <c r="H80">
        <v>28</v>
      </c>
      <c r="I80">
        <v>28</v>
      </c>
      <c r="J80">
        <v>28</v>
      </c>
      <c r="L80" s="3">
        <v>0</v>
      </c>
      <c r="M80" s="3">
        <v>0</v>
      </c>
      <c r="N80" s="3">
        <v>0</v>
      </c>
      <c r="O80" s="82">
        <v>3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81">
        <f>+Tabla3[[#This Row],[V GRAVADAS]]</f>
        <v>3</v>
      </c>
      <c r="V80">
        <v>2</v>
      </c>
    </row>
    <row r="81" spans="1:22" x14ac:dyDescent="0.25">
      <c r="A81" t="s">
        <v>411</v>
      </c>
      <c r="B81" s="1" t="s">
        <v>412</v>
      </c>
      <c r="C81" t="s">
        <v>1</v>
      </c>
      <c r="D81" t="s">
        <v>91</v>
      </c>
      <c r="E81" t="s">
        <v>390</v>
      </c>
      <c r="F81" t="s">
        <v>391</v>
      </c>
      <c r="G81">
        <v>29</v>
      </c>
      <c r="H81">
        <v>29</v>
      </c>
      <c r="I81">
        <v>29</v>
      </c>
      <c r="J81">
        <v>29</v>
      </c>
      <c r="L81" s="3">
        <v>0</v>
      </c>
      <c r="M81" s="3">
        <v>0</v>
      </c>
      <c r="N81" s="3">
        <v>0</v>
      </c>
      <c r="O81" s="82">
        <v>4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81">
        <f>+Tabla3[[#This Row],[V GRAVADAS]]</f>
        <v>4</v>
      </c>
      <c r="V81">
        <v>2</v>
      </c>
    </row>
    <row r="82" spans="1:22" x14ac:dyDescent="0.25">
      <c r="A82" t="s">
        <v>411</v>
      </c>
      <c r="B82" s="1" t="s">
        <v>412</v>
      </c>
      <c r="C82" t="s">
        <v>1</v>
      </c>
      <c r="D82" t="s">
        <v>91</v>
      </c>
      <c r="E82" t="s">
        <v>390</v>
      </c>
      <c r="F82" t="s">
        <v>391</v>
      </c>
      <c r="G82">
        <v>30</v>
      </c>
      <c r="H82">
        <v>30</v>
      </c>
      <c r="I82">
        <v>30</v>
      </c>
      <c r="J82">
        <v>30</v>
      </c>
      <c r="L82" s="3">
        <v>0</v>
      </c>
      <c r="M82" s="3">
        <v>0</v>
      </c>
      <c r="N82" s="3">
        <v>0</v>
      </c>
      <c r="O82" s="82">
        <v>5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81">
        <f>+Tabla3[[#This Row],[V GRAVADAS]]</f>
        <v>5</v>
      </c>
      <c r="V82">
        <v>2</v>
      </c>
    </row>
    <row r="83" spans="1:22" x14ac:dyDescent="0.25">
      <c r="A83" t="s">
        <v>411</v>
      </c>
      <c r="B83" s="1" t="s">
        <v>413</v>
      </c>
      <c r="C83" t="s">
        <v>1</v>
      </c>
      <c r="D83" t="s">
        <v>91</v>
      </c>
      <c r="E83" t="s">
        <v>390</v>
      </c>
      <c r="F83" t="s">
        <v>391</v>
      </c>
      <c r="G83">
        <v>31</v>
      </c>
      <c r="H83">
        <v>31</v>
      </c>
      <c r="I83">
        <v>31</v>
      </c>
      <c r="J83">
        <v>31</v>
      </c>
      <c r="L83" s="3">
        <v>0</v>
      </c>
      <c r="M83" s="3">
        <v>0</v>
      </c>
      <c r="N83" s="3">
        <v>0</v>
      </c>
      <c r="O83" s="82">
        <v>6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81">
        <f>+Tabla3[[#This Row],[V GRAVADAS]]</f>
        <v>6</v>
      </c>
      <c r="V83">
        <v>2</v>
      </c>
    </row>
    <row r="84" spans="1:22" x14ac:dyDescent="0.25">
      <c r="A84" t="s">
        <v>411</v>
      </c>
      <c r="B84" s="1" t="s">
        <v>413</v>
      </c>
      <c r="C84" t="s">
        <v>1</v>
      </c>
      <c r="D84" t="s">
        <v>91</v>
      </c>
      <c r="E84" t="s">
        <v>390</v>
      </c>
      <c r="F84" t="s">
        <v>391</v>
      </c>
      <c r="G84">
        <v>32</v>
      </c>
      <c r="H84">
        <v>32</v>
      </c>
      <c r="I84">
        <v>32</v>
      </c>
      <c r="J84">
        <v>32</v>
      </c>
      <c r="L84" s="3">
        <v>0</v>
      </c>
      <c r="M84" s="3">
        <v>0</v>
      </c>
      <c r="N84" s="3">
        <v>0</v>
      </c>
      <c r="O84" s="82">
        <v>7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81">
        <f>+Tabla3[[#This Row],[V GRAVADAS]]</f>
        <v>7</v>
      </c>
      <c r="V84">
        <v>2</v>
      </c>
    </row>
    <row r="85" spans="1:22" x14ac:dyDescent="0.25">
      <c r="A85" t="s">
        <v>411</v>
      </c>
      <c r="B85" s="1" t="s">
        <v>413</v>
      </c>
      <c r="C85" t="s">
        <v>1</v>
      </c>
      <c r="D85" t="s">
        <v>91</v>
      </c>
      <c r="E85" t="s">
        <v>390</v>
      </c>
      <c r="F85" t="s">
        <v>391</v>
      </c>
      <c r="G85">
        <v>33</v>
      </c>
      <c r="H85">
        <v>33</v>
      </c>
      <c r="I85">
        <v>33</v>
      </c>
      <c r="J85">
        <v>33</v>
      </c>
      <c r="L85" s="3">
        <v>0</v>
      </c>
      <c r="M85" s="3">
        <v>0</v>
      </c>
      <c r="N85" s="3">
        <v>0</v>
      </c>
      <c r="O85" s="82">
        <v>8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81">
        <f>+Tabla3[[#This Row],[V GRAVADAS]]</f>
        <v>8</v>
      </c>
      <c r="V85">
        <v>2</v>
      </c>
    </row>
    <row r="86" spans="1:22" x14ac:dyDescent="0.25">
      <c r="A86" t="s">
        <v>411</v>
      </c>
      <c r="B86" s="1" t="s">
        <v>413</v>
      </c>
      <c r="C86" t="s">
        <v>1</v>
      </c>
      <c r="D86" t="s">
        <v>91</v>
      </c>
      <c r="E86" t="s">
        <v>390</v>
      </c>
      <c r="F86" t="s">
        <v>391</v>
      </c>
      <c r="G86">
        <v>34</v>
      </c>
      <c r="H86">
        <v>34</v>
      </c>
      <c r="I86">
        <v>34</v>
      </c>
      <c r="J86">
        <v>34</v>
      </c>
      <c r="L86" s="3">
        <v>0</v>
      </c>
      <c r="M86" s="3">
        <v>0</v>
      </c>
      <c r="N86" s="3">
        <v>0</v>
      </c>
      <c r="O86" s="82">
        <v>9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81">
        <f>+Tabla3[[#This Row],[V GRAVADAS]]</f>
        <v>9</v>
      </c>
      <c r="V86">
        <v>2</v>
      </c>
    </row>
    <row r="87" spans="1:22" x14ac:dyDescent="0.25">
      <c r="A87" t="s">
        <v>411</v>
      </c>
      <c r="B87" s="1" t="s">
        <v>413</v>
      </c>
      <c r="C87" t="s">
        <v>1</v>
      </c>
      <c r="D87" t="s">
        <v>91</v>
      </c>
      <c r="E87" t="s">
        <v>390</v>
      </c>
      <c r="F87" t="s">
        <v>391</v>
      </c>
      <c r="G87">
        <v>35</v>
      </c>
      <c r="H87">
        <v>35</v>
      </c>
      <c r="I87">
        <v>35</v>
      </c>
      <c r="J87">
        <v>35</v>
      </c>
      <c r="L87" s="3">
        <v>0</v>
      </c>
      <c r="M87" s="3">
        <v>0</v>
      </c>
      <c r="N87" s="3">
        <v>0</v>
      </c>
      <c r="O87" s="82">
        <v>10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81">
        <f>+Tabla3[[#This Row],[V GRAVADAS]]</f>
        <v>10</v>
      </c>
      <c r="V87">
        <v>2</v>
      </c>
    </row>
    <row r="88" spans="1:22" x14ac:dyDescent="0.25">
      <c r="A88" t="s">
        <v>411</v>
      </c>
      <c r="B88" s="1" t="s">
        <v>414</v>
      </c>
      <c r="C88" t="s">
        <v>1</v>
      </c>
      <c r="D88" t="s">
        <v>91</v>
      </c>
      <c r="E88" t="s">
        <v>390</v>
      </c>
      <c r="F88" t="s">
        <v>391</v>
      </c>
      <c r="G88">
        <v>36</v>
      </c>
      <c r="H88">
        <v>36</v>
      </c>
      <c r="I88">
        <v>36</v>
      </c>
      <c r="J88">
        <v>36</v>
      </c>
      <c r="L88" s="3">
        <v>0</v>
      </c>
      <c r="M88" s="3">
        <v>0</v>
      </c>
      <c r="N88" s="3">
        <v>0</v>
      </c>
      <c r="O88" s="82">
        <v>11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81">
        <f>+Tabla3[[#This Row],[V GRAVADAS]]</f>
        <v>11</v>
      </c>
      <c r="V88">
        <v>2</v>
      </c>
    </row>
    <row r="89" spans="1:22" x14ac:dyDescent="0.25">
      <c r="A89" t="s">
        <v>411</v>
      </c>
      <c r="B89" s="1" t="s">
        <v>414</v>
      </c>
      <c r="C89" t="s">
        <v>1</v>
      </c>
      <c r="D89" t="s">
        <v>91</v>
      </c>
      <c r="E89" t="s">
        <v>390</v>
      </c>
      <c r="F89" t="s">
        <v>391</v>
      </c>
      <c r="G89">
        <v>37</v>
      </c>
      <c r="H89">
        <v>37</v>
      </c>
      <c r="I89">
        <v>37</v>
      </c>
      <c r="J89">
        <v>37</v>
      </c>
      <c r="L89" s="3">
        <v>0</v>
      </c>
      <c r="M89" s="3">
        <v>0</v>
      </c>
      <c r="N89" s="3">
        <v>0</v>
      </c>
      <c r="O89" s="82">
        <v>12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81">
        <f>+Tabla3[[#This Row],[V GRAVADAS]]</f>
        <v>12</v>
      </c>
      <c r="V89">
        <v>2</v>
      </c>
    </row>
    <row r="90" spans="1:22" x14ac:dyDescent="0.25">
      <c r="A90" t="s">
        <v>411</v>
      </c>
      <c r="B90" s="1" t="s">
        <v>415</v>
      </c>
      <c r="C90" t="s">
        <v>1</v>
      </c>
      <c r="D90" t="s">
        <v>91</v>
      </c>
      <c r="E90" t="s">
        <v>390</v>
      </c>
      <c r="F90" t="s">
        <v>391</v>
      </c>
      <c r="G90">
        <v>38</v>
      </c>
      <c r="H90">
        <v>38</v>
      </c>
      <c r="I90">
        <v>38</v>
      </c>
      <c r="J90">
        <v>38</v>
      </c>
      <c r="L90" s="3">
        <v>0</v>
      </c>
      <c r="M90" s="3">
        <v>0</v>
      </c>
      <c r="N90" s="3">
        <v>0</v>
      </c>
      <c r="O90" s="82">
        <v>2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81">
        <f>+Tabla3[[#This Row],[V GRAVADAS]]</f>
        <v>2</v>
      </c>
      <c r="V90">
        <v>2</v>
      </c>
    </row>
    <row r="91" spans="1:22" x14ac:dyDescent="0.25">
      <c r="A91" t="s">
        <v>411</v>
      </c>
      <c r="B91" s="1" t="s">
        <v>416</v>
      </c>
      <c r="C91" t="s">
        <v>1</v>
      </c>
      <c r="D91" t="s">
        <v>91</v>
      </c>
      <c r="E91" t="s">
        <v>390</v>
      </c>
      <c r="F91" t="s">
        <v>391</v>
      </c>
      <c r="G91">
        <v>39</v>
      </c>
      <c r="H91">
        <v>39</v>
      </c>
      <c r="I91">
        <v>39</v>
      </c>
      <c r="J91">
        <v>39</v>
      </c>
      <c r="L91" s="3">
        <v>0</v>
      </c>
      <c r="M91" s="3">
        <v>0</v>
      </c>
      <c r="N91" s="3">
        <v>0</v>
      </c>
      <c r="O91" s="82">
        <v>3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81">
        <f>+Tabla3[[#This Row],[V GRAVADAS]]</f>
        <v>3</v>
      </c>
      <c r="V91">
        <v>2</v>
      </c>
    </row>
    <row r="92" spans="1:22" x14ac:dyDescent="0.25">
      <c r="A92" t="s">
        <v>411</v>
      </c>
      <c r="B92" s="1" t="s">
        <v>416</v>
      </c>
      <c r="C92" t="s">
        <v>1</v>
      </c>
      <c r="D92" t="s">
        <v>91</v>
      </c>
      <c r="E92" t="s">
        <v>390</v>
      </c>
      <c r="F92" t="s">
        <v>391</v>
      </c>
      <c r="G92">
        <v>40</v>
      </c>
      <c r="H92">
        <v>40</v>
      </c>
      <c r="I92">
        <v>40</v>
      </c>
      <c r="J92">
        <v>40</v>
      </c>
      <c r="L92" s="3">
        <v>0</v>
      </c>
      <c r="M92" s="3">
        <v>0</v>
      </c>
      <c r="N92" s="3">
        <v>0</v>
      </c>
      <c r="O92" s="82">
        <v>4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81">
        <f>+Tabla3[[#This Row],[V GRAVADAS]]</f>
        <v>4</v>
      </c>
      <c r="V92">
        <v>2</v>
      </c>
    </row>
    <row r="93" spans="1:22" x14ac:dyDescent="0.25">
      <c r="A93" t="s">
        <v>411</v>
      </c>
      <c r="B93" s="1" t="s">
        <v>416</v>
      </c>
      <c r="C93" t="s">
        <v>1</v>
      </c>
      <c r="D93" t="s">
        <v>91</v>
      </c>
      <c r="E93" t="s">
        <v>390</v>
      </c>
      <c r="F93" t="s">
        <v>391</v>
      </c>
      <c r="G93">
        <v>41</v>
      </c>
      <c r="H93">
        <v>41</v>
      </c>
      <c r="I93">
        <v>41</v>
      </c>
      <c r="J93">
        <v>41</v>
      </c>
      <c r="L93" s="3">
        <v>0</v>
      </c>
      <c r="M93" s="3">
        <v>0</v>
      </c>
      <c r="N93" s="3">
        <v>0</v>
      </c>
      <c r="O93" s="82">
        <v>5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81">
        <f>+Tabla3[[#This Row],[V GRAVADAS]]</f>
        <v>5</v>
      </c>
      <c r="V93">
        <v>2</v>
      </c>
    </row>
    <row r="94" spans="1:22" x14ac:dyDescent="0.25">
      <c r="A94" t="s">
        <v>411</v>
      </c>
      <c r="B94" s="1" t="s">
        <v>417</v>
      </c>
      <c r="C94" t="s">
        <v>1</v>
      </c>
      <c r="D94" t="s">
        <v>91</v>
      </c>
      <c r="E94" t="s">
        <v>390</v>
      </c>
      <c r="F94" t="s">
        <v>391</v>
      </c>
      <c r="G94">
        <v>42</v>
      </c>
      <c r="H94">
        <v>42</v>
      </c>
      <c r="I94">
        <v>42</v>
      </c>
      <c r="J94">
        <v>42</v>
      </c>
      <c r="L94" s="3">
        <v>0</v>
      </c>
      <c r="M94" s="3">
        <v>0</v>
      </c>
      <c r="N94" s="3">
        <v>0</v>
      </c>
      <c r="O94" s="82">
        <v>6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81">
        <f>+Tabla3[[#This Row],[V GRAVADAS]]</f>
        <v>6</v>
      </c>
      <c r="V94">
        <v>2</v>
      </c>
    </row>
    <row r="95" spans="1:22" x14ac:dyDescent="0.25">
      <c r="A95" t="s">
        <v>411</v>
      </c>
      <c r="B95" s="1" t="s">
        <v>417</v>
      </c>
      <c r="C95" t="s">
        <v>1</v>
      </c>
      <c r="D95" t="s">
        <v>91</v>
      </c>
      <c r="E95" t="s">
        <v>390</v>
      </c>
      <c r="F95" t="s">
        <v>391</v>
      </c>
      <c r="G95">
        <v>43</v>
      </c>
      <c r="H95">
        <v>43</v>
      </c>
      <c r="I95">
        <v>43</v>
      </c>
      <c r="J95">
        <v>43</v>
      </c>
      <c r="L95" s="3">
        <v>0</v>
      </c>
      <c r="M95" s="3">
        <v>0</v>
      </c>
      <c r="N95" s="3">
        <v>0</v>
      </c>
      <c r="O95" s="82">
        <v>7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81">
        <f>+Tabla3[[#This Row],[V GRAVADAS]]</f>
        <v>7</v>
      </c>
      <c r="V95">
        <v>2</v>
      </c>
    </row>
    <row r="96" spans="1:22" x14ac:dyDescent="0.25">
      <c r="A96" t="s">
        <v>411</v>
      </c>
      <c r="B96" s="1" t="s">
        <v>417</v>
      </c>
      <c r="C96" t="s">
        <v>1</v>
      </c>
      <c r="D96" t="s">
        <v>91</v>
      </c>
      <c r="E96" t="s">
        <v>390</v>
      </c>
      <c r="F96" t="s">
        <v>391</v>
      </c>
      <c r="G96">
        <v>44</v>
      </c>
      <c r="H96">
        <v>44</v>
      </c>
      <c r="I96">
        <v>44</v>
      </c>
      <c r="J96">
        <v>44</v>
      </c>
      <c r="L96" s="3">
        <v>0</v>
      </c>
      <c r="M96" s="3">
        <v>0</v>
      </c>
      <c r="N96" s="3">
        <v>0</v>
      </c>
      <c r="O96" s="82">
        <v>8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81">
        <f>+Tabla3[[#This Row],[V GRAVADAS]]</f>
        <v>8</v>
      </c>
      <c r="V96">
        <v>2</v>
      </c>
    </row>
    <row r="97" spans="1:22" x14ac:dyDescent="0.25">
      <c r="A97" t="s">
        <v>411</v>
      </c>
      <c r="B97" s="1" t="s">
        <v>417</v>
      </c>
      <c r="C97" t="s">
        <v>1</v>
      </c>
      <c r="D97" t="s">
        <v>91</v>
      </c>
      <c r="E97" t="s">
        <v>390</v>
      </c>
      <c r="F97" t="s">
        <v>391</v>
      </c>
      <c r="G97">
        <v>45</v>
      </c>
      <c r="H97">
        <v>45</v>
      </c>
      <c r="I97">
        <v>45</v>
      </c>
      <c r="J97">
        <v>45</v>
      </c>
      <c r="L97" s="3">
        <v>0</v>
      </c>
      <c r="M97" s="3">
        <v>0</v>
      </c>
      <c r="N97" s="3">
        <v>0</v>
      </c>
      <c r="O97" s="82">
        <v>9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81">
        <f>+Tabla3[[#This Row],[V GRAVADAS]]</f>
        <v>9</v>
      </c>
      <c r="V97">
        <v>2</v>
      </c>
    </row>
    <row r="98" spans="1:22" x14ac:dyDescent="0.25">
      <c r="A98" t="s">
        <v>411</v>
      </c>
      <c r="B98" s="1" t="s">
        <v>417</v>
      </c>
      <c r="C98" t="s">
        <v>1</v>
      </c>
      <c r="D98" t="s">
        <v>91</v>
      </c>
      <c r="E98" t="s">
        <v>390</v>
      </c>
      <c r="F98" t="s">
        <v>391</v>
      </c>
      <c r="G98">
        <v>46</v>
      </c>
      <c r="H98">
        <v>46</v>
      </c>
      <c r="I98">
        <v>46</v>
      </c>
      <c r="J98">
        <v>46</v>
      </c>
      <c r="L98" s="3">
        <v>0</v>
      </c>
      <c r="M98" s="3">
        <v>0</v>
      </c>
      <c r="N98" s="3">
        <v>0</v>
      </c>
      <c r="O98" s="82">
        <v>10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81">
        <f>+Tabla3[[#This Row],[V GRAVADAS]]</f>
        <v>10</v>
      </c>
      <c r="V98">
        <v>2</v>
      </c>
    </row>
    <row r="99" spans="1:22" x14ac:dyDescent="0.25">
      <c r="A99" t="s">
        <v>411</v>
      </c>
      <c r="B99" s="1" t="s">
        <v>417</v>
      </c>
      <c r="C99" t="s">
        <v>1</v>
      </c>
      <c r="D99" t="s">
        <v>91</v>
      </c>
      <c r="E99" t="s">
        <v>390</v>
      </c>
      <c r="F99" t="s">
        <v>391</v>
      </c>
      <c r="G99">
        <v>47</v>
      </c>
      <c r="H99">
        <v>47</v>
      </c>
      <c r="I99">
        <v>47</v>
      </c>
      <c r="J99">
        <v>47</v>
      </c>
      <c r="L99" s="3">
        <v>0</v>
      </c>
      <c r="M99" s="3">
        <v>0</v>
      </c>
      <c r="N99" s="3">
        <v>0</v>
      </c>
      <c r="O99" s="82">
        <v>11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81">
        <f>+Tabla3[[#This Row],[V GRAVADAS]]</f>
        <v>11</v>
      </c>
      <c r="V99">
        <v>2</v>
      </c>
    </row>
    <row r="100" spans="1:22" x14ac:dyDescent="0.25">
      <c r="A100" t="s">
        <v>411</v>
      </c>
      <c r="B100" s="1" t="s">
        <v>417</v>
      </c>
      <c r="C100" t="s">
        <v>1</v>
      </c>
      <c r="D100" t="s">
        <v>91</v>
      </c>
      <c r="E100" t="s">
        <v>390</v>
      </c>
      <c r="F100" t="s">
        <v>391</v>
      </c>
      <c r="G100">
        <v>48</v>
      </c>
      <c r="H100">
        <v>48</v>
      </c>
      <c r="I100">
        <v>48</v>
      </c>
      <c r="J100">
        <v>48</v>
      </c>
      <c r="L100" s="3">
        <v>0</v>
      </c>
      <c r="M100" s="3">
        <v>0</v>
      </c>
      <c r="N100" s="3">
        <v>0</v>
      </c>
      <c r="O100" s="82">
        <v>12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81">
        <f>+Tabla3[[#This Row],[V GRAVADAS]]</f>
        <v>12</v>
      </c>
      <c r="V100">
        <v>2</v>
      </c>
    </row>
    <row r="101" spans="1:22" x14ac:dyDescent="0.25">
      <c r="A101" t="s">
        <v>411</v>
      </c>
      <c r="B101" s="1" t="s">
        <v>418</v>
      </c>
      <c r="C101" t="s">
        <v>1</v>
      </c>
      <c r="D101" t="s">
        <v>91</v>
      </c>
      <c r="E101" t="s">
        <v>390</v>
      </c>
      <c r="F101" t="s">
        <v>391</v>
      </c>
      <c r="G101">
        <v>49</v>
      </c>
      <c r="H101">
        <v>49</v>
      </c>
      <c r="I101">
        <v>49</v>
      </c>
      <c r="J101">
        <v>49</v>
      </c>
      <c r="L101" s="3">
        <v>0</v>
      </c>
      <c r="M101" s="3">
        <v>0</v>
      </c>
      <c r="N101" s="3">
        <v>0</v>
      </c>
      <c r="O101" s="82">
        <v>2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81">
        <f>+Tabla3[[#This Row],[V GRAVADAS]]</f>
        <v>2</v>
      </c>
      <c r="V101">
        <v>2</v>
      </c>
    </row>
    <row r="102" spans="1:22" x14ac:dyDescent="0.25">
      <c r="A102" t="s">
        <v>411</v>
      </c>
      <c r="B102" s="1" t="s">
        <v>418</v>
      </c>
      <c r="C102" t="s">
        <v>1</v>
      </c>
      <c r="D102" t="s">
        <v>91</v>
      </c>
      <c r="E102" t="s">
        <v>390</v>
      </c>
      <c r="F102" t="s">
        <v>391</v>
      </c>
      <c r="G102">
        <v>50</v>
      </c>
      <c r="H102">
        <v>50</v>
      </c>
      <c r="I102">
        <v>50</v>
      </c>
      <c r="J102">
        <v>50</v>
      </c>
      <c r="L102" s="3">
        <v>0</v>
      </c>
      <c r="M102" s="3">
        <v>0</v>
      </c>
      <c r="N102" s="3">
        <v>0</v>
      </c>
      <c r="O102" s="82">
        <v>30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81">
        <f>+Tabla3[[#This Row],[V GRAVADAS]]</f>
        <v>30</v>
      </c>
      <c r="V102">
        <v>2</v>
      </c>
    </row>
    <row r="103" spans="1:22" x14ac:dyDescent="0.25">
      <c r="A103" t="s">
        <v>411</v>
      </c>
      <c r="B103" s="1" t="s">
        <v>418</v>
      </c>
      <c r="C103" t="s">
        <v>1</v>
      </c>
      <c r="D103" t="s">
        <v>91</v>
      </c>
      <c r="E103" t="s">
        <v>390</v>
      </c>
      <c r="F103" t="s">
        <v>391</v>
      </c>
      <c r="G103">
        <v>51</v>
      </c>
      <c r="H103">
        <v>51</v>
      </c>
      <c r="I103">
        <v>51</v>
      </c>
      <c r="J103">
        <v>51</v>
      </c>
      <c r="L103" s="3">
        <v>0</v>
      </c>
      <c r="M103" s="3">
        <v>0</v>
      </c>
      <c r="N103" s="3">
        <v>0</v>
      </c>
      <c r="O103" s="82">
        <v>2.5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81">
        <f>+Tabla3[[#This Row],[V GRAVADAS]]</f>
        <v>2.5</v>
      </c>
      <c r="V103">
        <v>2</v>
      </c>
    </row>
    <row r="104" spans="1:22" x14ac:dyDescent="0.25">
      <c r="A104" t="s">
        <v>411</v>
      </c>
      <c r="B104" s="1" t="s">
        <v>418</v>
      </c>
      <c r="C104" t="s">
        <v>1</v>
      </c>
      <c r="D104" t="s">
        <v>91</v>
      </c>
      <c r="E104" t="s">
        <v>390</v>
      </c>
      <c r="F104" t="s">
        <v>391</v>
      </c>
      <c r="G104">
        <v>52</v>
      </c>
      <c r="H104">
        <v>52</v>
      </c>
      <c r="I104">
        <v>52</v>
      </c>
      <c r="J104">
        <v>52</v>
      </c>
      <c r="L104" s="3">
        <v>0</v>
      </c>
      <c r="M104" s="3">
        <v>0</v>
      </c>
      <c r="N104" s="3">
        <v>0</v>
      </c>
      <c r="O104" s="82">
        <v>3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81">
        <f>+Tabla3[[#This Row],[V GRAVADAS]]</f>
        <v>3</v>
      </c>
      <c r="V104">
        <v>2</v>
      </c>
    </row>
    <row r="105" spans="1:22" x14ac:dyDescent="0.25">
      <c r="A105" t="s">
        <v>411</v>
      </c>
      <c r="B105" s="1" t="s">
        <v>418</v>
      </c>
      <c r="C105" t="s">
        <v>1</v>
      </c>
      <c r="D105" t="s">
        <v>91</v>
      </c>
      <c r="E105" t="s">
        <v>390</v>
      </c>
      <c r="F105" t="s">
        <v>391</v>
      </c>
      <c r="G105">
        <v>53</v>
      </c>
      <c r="H105">
        <v>53</v>
      </c>
      <c r="I105">
        <v>53</v>
      </c>
      <c r="J105">
        <v>53</v>
      </c>
      <c r="L105" s="3">
        <v>0</v>
      </c>
      <c r="M105" s="3">
        <v>0</v>
      </c>
      <c r="N105" s="3">
        <v>0</v>
      </c>
      <c r="O105" s="82">
        <v>4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81">
        <f>+Tabla3[[#This Row],[V GRAVADAS]]</f>
        <v>4</v>
      </c>
      <c r="V105">
        <v>2</v>
      </c>
    </row>
    <row r="106" spans="1:22" x14ac:dyDescent="0.25">
      <c r="A106" t="s">
        <v>411</v>
      </c>
      <c r="B106" s="1" t="s">
        <v>418</v>
      </c>
      <c r="C106" t="s">
        <v>1</v>
      </c>
      <c r="D106" t="s">
        <v>91</v>
      </c>
      <c r="E106" t="s">
        <v>390</v>
      </c>
      <c r="F106" t="s">
        <v>391</v>
      </c>
      <c r="G106">
        <v>54</v>
      </c>
      <c r="H106">
        <v>54</v>
      </c>
      <c r="I106">
        <v>54</v>
      </c>
      <c r="J106">
        <v>54</v>
      </c>
      <c r="L106" s="3">
        <v>0</v>
      </c>
      <c r="M106" s="3">
        <v>0</v>
      </c>
      <c r="N106" s="3">
        <v>0</v>
      </c>
      <c r="O106" s="82">
        <v>5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81">
        <f>+Tabla3[[#This Row],[V GRAVADAS]]</f>
        <v>5</v>
      </c>
      <c r="V106">
        <v>2</v>
      </c>
    </row>
    <row r="107" spans="1:22" x14ac:dyDescent="0.25">
      <c r="A107" t="s">
        <v>411</v>
      </c>
      <c r="B107" s="1" t="s">
        <v>419</v>
      </c>
      <c r="C107" t="s">
        <v>1</v>
      </c>
      <c r="D107" t="s">
        <v>91</v>
      </c>
      <c r="E107" t="s">
        <v>390</v>
      </c>
      <c r="F107" t="s">
        <v>391</v>
      </c>
      <c r="G107">
        <v>55</v>
      </c>
      <c r="H107">
        <v>55</v>
      </c>
      <c r="I107">
        <v>55</v>
      </c>
      <c r="J107">
        <v>55</v>
      </c>
      <c r="L107" s="3">
        <v>0</v>
      </c>
      <c r="M107" s="3">
        <v>0</v>
      </c>
      <c r="N107" s="3">
        <v>0</v>
      </c>
      <c r="O107" s="82">
        <v>6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81">
        <f>+Tabla3[[#This Row],[V GRAVADAS]]</f>
        <v>6</v>
      </c>
      <c r="V107">
        <v>2</v>
      </c>
    </row>
    <row r="108" spans="1:22" x14ac:dyDescent="0.25">
      <c r="A108" t="s">
        <v>411</v>
      </c>
      <c r="B108" s="1" t="s">
        <v>419</v>
      </c>
      <c r="C108" t="s">
        <v>1</v>
      </c>
      <c r="D108" t="s">
        <v>91</v>
      </c>
      <c r="E108" t="s">
        <v>390</v>
      </c>
      <c r="F108" t="s">
        <v>391</v>
      </c>
      <c r="G108">
        <v>56</v>
      </c>
      <c r="H108">
        <v>56</v>
      </c>
      <c r="I108">
        <v>56</v>
      </c>
      <c r="J108">
        <v>56</v>
      </c>
      <c r="L108" s="3">
        <v>0</v>
      </c>
      <c r="M108" s="3">
        <v>0</v>
      </c>
      <c r="N108" s="3">
        <v>0</v>
      </c>
      <c r="O108" s="82">
        <v>7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81">
        <f>+Tabla3[[#This Row],[V GRAVADAS]]</f>
        <v>7</v>
      </c>
      <c r="V108">
        <v>2</v>
      </c>
    </row>
    <row r="109" spans="1:22" x14ac:dyDescent="0.25">
      <c r="A109" t="s">
        <v>411</v>
      </c>
      <c r="B109" s="1" t="s">
        <v>419</v>
      </c>
      <c r="C109" t="s">
        <v>1</v>
      </c>
      <c r="D109" t="s">
        <v>91</v>
      </c>
      <c r="E109" t="s">
        <v>390</v>
      </c>
      <c r="F109" t="s">
        <v>391</v>
      </c>
      <c r="G109">
        <v>57</v>
      </c>
      <c r="H109">
        <v>57</v>
      </c>
      <c r="I109">
        <v>57</v>
      </c>
      <c r="J109">
        <v>57</v>
      </c>
      <c r="L109" s="3">
        <v>0</v>
      </c>
      <c r="M109" s="3">
        <v>0</v>
      </c>
      <c r="N109" s="3">
        <v>0</v>
      </c>
      <c r="O109" s="82">
        <v>8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81">
        <f>+Tabla3[[#This Row],[V GRAVADAS]]</f>
        <v>8</v>
      </c>
      <c r="V109">
        <v>2</v>
      </c>
    </row>
    <row r="110" spans="1:22" x14ac:dyDescent="0.25">
      <c r="A110" t="s">
        <v>411</v>
      </c>
      <c r="B110" s="1" t="s">
        <v>419</v>
      </c>
      <c r="C110" t="s">
        <v>1</v>
      </c>
      <c r="D110" t="s">
        <v>91</v>
      </c>
      <c r="E110" t="s">
        <v>390</v>
      </c>
      <c r="F110" t="s">
        <v>391</v>
      </c>
      <c r="G110">
        <v>58</v>
      </c>
      <c r="H110">
        <v>58</v>
      </c>
      <c r="I110">
        <v>58</v>
      </c>
      <c r="J110">
        <v>58</v>
      </c>
      <c r="L110" s="3">
        <v>0</v>
      </c>
      <c r="M110" s="3">
        <v>0</v>
      </c>
      <c r="N110" s="3">
        <v>0</v>
      </c>
      <c r="O110" s="82">
        <v>9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81">
        <f>+Tabla3[[#This Row],[V GRAVADAS]]</f>
        <v>9</v>
      </c>
      <c r="V110">
        <v>2</v>
      </c>
    </row>
    <row r="111" spans="1:22" x14ac:dyDescent="0.25">
      <c r="A111" t="s">
        <v>411</v>
      </c>
      <c r="B111" s="1" t="s">
        <v>420</v>
      </c>
      <c r="C111" t="s">
        <v>1</v>
      </c>
      <c r="D111" t="s">
        <v>91</v>
      </c>
      <c r="E111" t="s">
        <v>390</v>
      </c>
      <c r="F111" t="s">
        <v>391</v>
      </c>
      <c r="G111">
        <v>59</v>
      </c>
      <c r="H111">
        <v>59</v>
      </c>
      <c r="I111">
        <v>59</v>
      </c>
      <c r="J111">
        <v>59</v>
      </c>
      <c r="L111" s="3">
        <v>0</v>
      </c>
      <c r="M111" s="3">
        <v>0</v>
      </c>
      <c r="N111" s="3">
        <v>0</v>
      </c>
      <c r="O111" s="82">
        <v>10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81">
        <f>+Tabla3[[#This Row],[V GRAVADAS]]</f>
        <v>10</v>
      </c>
      <c r="V111">
        <v>2</v>
      </c>
    </row>
    <row r="112" spans="1:22" x14ac:dyDescent="0.25">
      <c r="A112" t="s">
        <v>411</v>
      </c>
      <c r="B112" s="1" t="s">
        <v>420</v>
      </c>
      <c r="C112" t="s">
        <v>1</v>
      </c>
      <c r="D112" t="s">
        <v>91</v>
      </c>
      <c r="E112" t="s">
        <v>390</v>
      </c>
      <c r="F112" t="s">
        <v>391</v>
      </c>
      <c r="G112">
        <v>60</v>
      </c>
      <c r="H112">
        <v>60</v>
      </c>
      <c r="I112">
        <v>60</v>
      </c>
      <c r="J112">
        <v>60</v>
      </c>
      <c r="L112" s="3">
        <v>0</v>
      </c>
      <c r="M112" s="3">
        <v>0</v>
      </c>
      <c r="N112" s="3">
        <v>0</v>
      </c>
      <c r="O112" s="82">
        <v>3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81">
        <f>+Tabla3[[#This Row],[V GRAVADAS]]</f>
        <v>3</v>
      </c>
      <c r="V112">
        <v>2</v>
      </c>
    </row>
    <row r="113" spans="1:22" x14ac:dyDescent="0.25">
      <c r="A113" t="s">
        <v>411</v>
      </c>
      <c r="B113" s="1" t="s">
        <v>420</v>
      </c>
      <c r="C113" t="s">
        <v>1</v>
      </c>
      <c r="D113" t="s">
        <v>91</v>
      </c>
      <c r="E113" t="s">
        <v>390</v>
      </c>
      <c r="F113" t="s">
        <v>391</v>
      </c>
      <c r="G113">
        <v>61</v>
      </c>
      <c r="H113">
        <v>61</v>
      </c>
      <c r="I113">
        <v>61</v>
      </c>
      <c r="J113">
        <v>61</v>
      </c>
      <c r="L113" s="3">
        <v>0</v>
      </c>
      <c r="M113" s="3">
        <v>0</v>
      </c>
      <c r="N113" s="3">
        <v>0</v>
      </c>
      <c r="O113" s="82">
        <v>10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81">
        <f>+Tabla3[[#This Row],[V GRAVADAS]]</f>
        <v>10</v>
      </c>
      <c r="V113">
        <v>2</v>
      </c>
    </row>
    <row r="114" spans="1:22" x14ac:dyDescent="0.25">
      <c r="A114" t="s">
        <v>411</v>
      </c>
      <c r="B114" s="1" t="s">
        <v>420</v>
      </c>
      <c r="C114" t="s">
        <v>1</v>
      </c>
      <c r="D114" t="s">
        <v>91</v>
      </c>
      <c r="E114" t="s">
        <v>390</v>
      </c>
      <c r="F114" t="s">
        <v>391</v>
      </c>
      <c r="G114">
        <v>62</v>
      </c>
      <c r="H114">
        <v>62</v>
      </c>
      <c r="I114">
        <v>62</v>
      </c>
      <c r="J114">
        <v>62</v>
      </c>
      <c r="L114" s="3">
        <v>0</v>
      </c>
      <c r="M114" s="3">
        <v>0</v>
      </c>
      <c r="N114" s="3">
        <v>0</v>
      </c>
      <c r="O114" s="82">
        <v>9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81">
        <f>+Tabla3[[#This Row],[V GRAVADAS]]</f>
        <v>9</v>
      </c>
      <c r="V114">
        <v>2</v>
      </c>
    </row>
    <row r="115" spans="1:22" x14ac:dyDescent="0.25">
      <c r="A115" t="s">
        <v>411</v>
      </c>
      <c r="B115" s="1" t="s">
        <v>420</v>
      </c>
      <c r="C115" t="s">
        <v>1</v>
      </c>
      <c r="D115" t="s">
        <v>91</v>
      </c>
      <c r="E115" t="s">
        <v>390</v>
      </c>
      <c r="F115" t="s">
        <v>391</v>
      </c>
      <c r="G115">
        <v>63</v>
      </c>
      <c r="H115">
        <v>63</v>
      </c>
      <c r="I115">
        <v>63</v>
      </c>
      <c r="J115">
        <v>63</v>
      </c>
      <c r="L115" s="3">
        <v>0</v>
      </c>
      <c r="M115" s="3">
        <v>0</v>
      </c>
      <c r="N115" s="3">
        <v>0</v>
      </c>
      <c r="O115" s="82">
        <v>8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81">
        <f>+Tabla3[[#This Row],[V GRAVADAS]]</f>
        <v>8</v>
      </c>
      <c r="V115">
        <v>2</v>
      </c>
    </row>
    <row r="116" spans="1:22" x14ac:dyDescent="0.25">
      <c r="A116" t="s">
        <v>411</v>
      </c>
      <c r="B116" s="1" t="s">
        <v>420</v>
      </c>
      <c r="C116" t="s">
        <v>1</v>
      </c>
      <c r="D116" t="s">
        <v>91</v>
      </c>
      <c r="E116" t="s">
        <v>390</v>
      </c>
      <c r="F116" t="s">
        <v>391</v>
      </c>
      <c r="G116">
        <v>64</v>
      </c>
      <c r="H116">
        <v>64</v>
      </c>
      <c r="I116">
        <v>64</v>
      </c>
      <c r="J116">
        <v>64</v>
      </c>
      <c r="L116" s="3">
        <v>0</v>
      </c>
      <c r="M116" s="3">
        <v>0</v>
      </c>
      <c r="N116" s="3">
        <v>0</v>
      </c>
      <c r="O116" s="82">
        <v>7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81">
        <f>+Tabla3[[#This Row],[V GRAVADAS]]</f>
        <v>7</v>
      </c>
      <c r="V116">
        <v>2</v>
      </c>
    </row>
    <row r="117" spans="1:22" x14ac:dyDescent="0.25">
      <c r="A117" t="s">
        <v>411</v>
      </c>
      <c r="B117" s="1" t="s">
        <v>420</v>
      </c>
      <c r="C117" t="s">
        <v>1</v>
      </c>
      <c r="D117" t="s">
        <v>91</v>
      </c>
      <c r="E117" t="s">
        <v>390</v>
      </c>
      <c r="F117" t="s">
        <v>391</v>
      </c>
      <c r="G117">
        <v>65</v>
      </c>
      <c r="H117">
        <v>65</v>
      </c>
      <c r="I117">
        <v>65</v>
      </c>
      <c r="J117">
        <v>65</v>
      </c>
      <c r="L117" s="3">
        <v>0</v>
      </c>
      <c r="M117" s="3">
        <v>0</v>
      </c>
      <c r="N117" s="3">
        <v>0</v>
      </c>
      <c r="O117" s="82">
        <v>6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81">
        <f>+Tabla3[[#This Row],[V GRAVADAS]]</f>
        <v>6</v>
      </c>
      <c r="V117">
        <v>2</v>
      </c>
    </row>
    <row r="118" spans="1:22" x14ac:dyDescent="0.25">
      <c r="A118" t="s">
        <v>411</v>
      </c>
      <c r="B118" s="1" t="s">
        <v>421</v>
      </c>
      <c r="C118" t="s">
        <v>1</v>
      </c>
      <c r="D118" t="s">
        <v>91</v>
      </c>
      <c r="E118" t="s">
        <v>390</v>
      </c>
      <c r="F118" t="s">
        <v>391</v>
      </c>
      <c r="G118">
        <v>66</v>
      </c>
      <c r="H118">
        <v>66</v>
      </c>
      <c r="I118">
        <v>66</v>
      </c>
      <c r="J118">
        <v>66</v>
      </c>
      <c r="L118" s="3">
        <v>0</v>
      </c>
      <c r="M118" s="3">
        <v>0</v>
      </c>
      <c r="N118" s="3">
        <v>0</v>
      </c>
      <c r="O118" s="82">
        <v>5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81">
        <f>+Tabla3[[#This Row],[V GRAVADAS]]</f>
        <v>5</v>
      </c>
      <c r="V118">
        <v>2</v>
      </c>
    </row>
    <row r="119" spans="1:22" x14ac:dyDescent="0.25">
      <c r="A119" t="s">
        <v>411</v>
      </c>
      <c r="B119" s="1" t="s">
        <v>421</v>
      </c>
      <c r="C119" t="s">
        <v>1</v>
      </c>
      <c r="D119" t="s">
        <v>91</v>
      </c>
      <c r="E119" t="s">
        <v>390</v>
      </c>
      <c r="F119" t="s">
        <v>391</v>
      </c>
      <c r="G119">
        <v>67</v>
      </c>
      <c r="H119">
        <v>67</v>
      </c>
      <c r="I119">
        <v>67</v>
      </c>
      <c r="J119">
        <v>67</v>
      </c>
      <c r="L119" s="3">
        <v>0</v>
      </c>
      <c r="M119" s="3">
        <v>0</v>
      </c>
      <c r="N119" s="3">
        <v>0</v>
      </c>
      <c r="O119" s="82">
        <v>4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81">
        <f>+Tabla3[[#This Row],[V GRAVADAS]]</f>
        <v>4</v>
      </c>
      <c r="V119">
        <v>2</v>
      </c>
    </row>
    <row r="120" spans="1:22" x14ac:dyDescent="0.25">
      <c r="A120" t="s">
        <v>411</v>
      </c>
      <c r="B120" s="1" t="s">
        <v>421</v>
      </c>
      <c r="C120" t="s">
        <v>1</v>
      </c>
      <c r="D120" t="s">
        <v>91</v>
      </c>
      <c r="E120" t="s">
        <v>390</v>
      </c>
      <c r="F120" t="s">
        <v>391</v>
      </c>
      <c r="G120">
        <v>68</v>
      </c>
      <c r="H120">
        <v>68</v>
      </c>
      <c r="I120">
        <v>68</v>
      </c>
      <c r="J120">
        <v>68</v>
      </c>
      <c r="L120" s="3">
        <v>0</v>
      </c>
      <c r="M120" s="3">
        <v>0</v>
      </c>
      <c r="N120" s="3">
        <v>0</v>
      </c>
      <c r="O120" s="82">
        <v>3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81">
        <f>+Tabla3[[#This Row],[V GRAVADAS]]</f>
        <v>3</v>
      </c>
      <c r="V120">
        <v>2</v>
      </c>
    </row>
    <row r="121" spans="1:22" x14ac:dyDescent="0.25">
      <c r="A121" t="s">
        <v>411</v>
      </c>
      <c r="B121" s="1" t="s">
        <v>421</v>
      </c>
      <c r="C121" t="s">
        <v>1</v>
      </c>
      <c r="D121" t="s">
        <v>91</v>
      </c>
      <c r="E121" t="s">
        <v>390</v>
      </c>
      <c r="F121" t="s">
        <v>391</v>
      </c>
      <c r="G121">
        <v>69</v>
      </c>
      <c r="H121">
        <v>69</v>
      </c>
      <c r="I121">
        <v>69</v>
      </c>
      <c r="J121">
        <v>69</v>
      </c>
      <c r="L121" s="3">
        <v>0</v>
      </c>
      <c r="M121" s="3">
        <v>0</v>
      </c>
      <c r="N121" s="3">
        <v>0</v>
      </c>
      <c r="O121" s="82">
        <v>2.5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81">
        <f>+Tabla3[[#This Row],[V GRAVADAS]]</f>
        <v>2.5</v>
      </c>
      <c r="V121">
        <v>2</v>
      </c>
    </row>
    <row r="122" spans="1:22" x14ac:dyDescent="0.25">
      <c r="A122" t="s">
        <v>411</v>
      </c>
      <c r="B122" s="1" t="s">
        <v>421</v>
      </c>
      <c r="C122" t="s">
        <v>1</v>
      </c>
      <c r="D122" t="s">
        <v>91</v>
      </c>
      <c r="E122" t="s">
        <v>390</v>
      </c>
      <c r="F122" t="s">
        <v>391</v>
      </c>
      <c r="G122">
        <v>70</v>
      </c>
      <c r="H122">
        <v>70</v>
      </c>
      <c r="I122">
        <v>70</v>
      </c>
      <c r="J122">
        <v>70</v>
      </c>
      <c r="L122" s="3">
        <v>0</v>
      </c>
      <c r="M122" s="3">
        <v>0</v>
      </c>
      <c r="N122" s="3">
        <v>0</v>
      </c>
      <c r="O122" s="82">
        <v>3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81">
        <f>+Tabla3[[#This Row],[V GRAVADAS]]</f>
        <v>3</v>
      </c>
      <c r="V122">
        <v>2</v>
      </c>
    </row>
    <row r="123" spans="1:22" x14ac:dyDescent="0.25">
      <c r="A123" t="s">
        <v>411</v>
      </c>
      <c r="B123" s="1" t="s">
        <v>422</v>
      </c>
      <c r="C123" t="s">
        <v>1</v>
      </c>
      <c r="D123" t="s">
        <v>91</v>
      </c>
      <c r="E123" t="s">
        <v>390</v>
      </c>
      <c r="F123" t="s">
        <v>391</v>
      </c>
      <c r="G123">
        <v>71</v>
      </c>
      <c r="H123">
        <v>71</v>
      </c>
      <c r="I123">
        <v>71</v>
      </c>
      <c r="J123">
        <v>71</v>
      </c>
      <c r="L123" s="3">
        <v>0</v>
      </c>
      <c r="M123" s="3">
        <v>0</v>
      </c>
      <c r="N123" s="3">
        <v>0</v>
      </c>
      <c r="O123" s="82">
        <v>4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81">
        <f>+Tabla3[[#This Row],[V GRAVADAS]]</f>
        <v>4</v>
      </c>
      <c r="V123">
        <v>2</v>
      </c>
    </row>
    <row r="124" spans="1:22" x14ac:dyDescent="0.25">
      <c r="A124" t="s">
        <v>411</v>
      </c>
      <c r="B124" s="1" t="s">
        <v>422</v>
      </c>
      <c r="C124" t="s">
        <v>1</v>
      </c>
      <c r="D124" t="s">
        <v>91</v>
      </c>
      <c r="E124" t="s">
        <v>390</v>
      </c>
      <c r="F124" t="s">
        <v>391</v>
      </c>
      <c r="G124">
        <v>72</v>
      </c>
      <c r="H124">
        <v>72</v>
      </c>
      <c r="I124">
        <v>72</v>
      </c>
      <c r="J124">
        <v>72</v>
      </c>
      <c r="L124" s="3">
        <v>0</v>
      </c>
      <c r="M124" s="3">
        <v>0</v>
      </c>
      <c r="N124" s="3">
        <v>0</v>
      </c>
      <c r="O124" s="82">
        <v>5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81">
        <f>+Tabla3[[#This Row],[V GRAVADAS]]</f>
        <v>5</v>
      </c>
      <c r="V124">
        <v>2</v>
      </c>
    </row>
    <row r="125" spans="1:22" x14ac:dyDescent="0.25">
      <c r="A125" t="s">
        <v>411</v>
      </c>
      <c r="B125" s="1" t="s">
        <v>422</v>
      </c>
      <c r="C125" t="s">
        <v>1</v>
      </c>
      <c r="D125" t="s">
        <v>91</v>
      </c>
      <c r="E125" t="s">
        <v>390</v>
      </c>
      <c r="F125" t="s">
        <v>391</v>
      </c>
      <c r="G125">
        <v>73</v>
      </c>
      <c r="H125">
        <v>73</v>
      </c>
      <c r="I125">
        <v>73</v>
      </c>
      <c r="J125">
        <v>73</v>
      </c>
      <c r="L125" s="3">
        <v>0</v>
      </c>
      <c r="M125" s="3">
        <v>0</v>
      </c>
      <c r="N125" s="3">
        <v>0</v>
      </c>
      <c r="O125" s="82">
        <v>6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81">
        <f>+Tabla3[[#This Row],[V GRAVADAS]]</f>
        <v>6</v>
      </c>
      <c r="V125">
        <v>2</v>
      </c>
    </row>
    <row r="126" spans="1:22" x14ac:dyDescent="0.25">
      <c r="A126" t="s">
        <v>411</v>
      </c>
      <c r="B126" s="1" t="s">
        <v>422</v>
      </c>
      <c r="C126" t="s">
        <v>1</v>
      </c>
      <c r="D126" t="s">
        <v>91</v>
      </c>
      <c r="E126" t="s">
        <v>390</v>
      </c>
      <c r="F126" t="s">
        <v>391</v>
      </c>
      <c r="G126">
        <v>74</v>
      </c>
      <c r="H126">
        <v>74</v>
      </c>
      <c r="I126">
        <v>74</v>
      </c>
      <c r="J126">
        <v>74</v>
      </c>
      <c r="L126" s="3">
        <v>0</v>
      </c>
      <c r="M126" s="3">
        <v>0</v>
      </c>
      <c r="N126" s="3">
        <v>0</v>
      </c>
      <c r="O126" s="82">
        <v>7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81">
        <f>+Tabla3[[#This Row],[V GRAVADAS]]</f>
        <v>7</v>
      </c>
      <c r="V126">
        <v>2</v>
      </c>
    </row>
    <row r="127" spans="1:22" x14ac:dyDescent="0.25">
      <c r="A127" t="s">
        <v>411</v>
      </c>
      <c r="B127" s="1" t="s">
        <v>422</v>
      </c>
      <c r="C127" t="s">
        <v>1</v>
      </c>
      <c r="D127" t="s">
        <v>91</v>
      </c>
      <c r="E127" t="s">
        <v>390</v>
      </c>
      <c r="F127" t="s">
        <v>391</v>
      </c>
      <c r="G127">
        <v>75</v>
      </c>
      <c r="H127">
        <v>75</v>
      </c>
      <c r="I127">
        <v>75</v>
      </c>
      <c r="J127">
        <v>75</v>
      </c>
      <c r="L127" s="3">
        <v>0</v>
      </c>
      <c r="M127" s="3">
        <v>0</v>
      </c>
      <c r="N127" s="3">
        <v>0</v>
      </c>
      <c r="O127" s="82">
        <v>8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81">
        <f>+Tabla3[[#This Row],[V GRAVADAS]]</f>
        <v>8</v>
      </c>
      <c r="V127">
        <v>2</v>
      </c>
    </row>
    <row r="128" spans="1:22" x14ac:dyDescent="0.25">
      <c r="A128" t="s">
        <v>411</v>
      </c>
      <c r="B128" s="1" t="s">
        <v>423</v>
      </c>
      <c r="C128" t="s">
        <v>1</v>
      </c>
      <c r="D128" t="s">
        <v>91</v>
      </c>
      <c r="E128" t="s">
        <v>390</v>
      </c>
      <c r="F128" t="s">
        <v>391</v>
      </c>
      <c r="G128">
        <v>76</v>
      </c>
      <c r="H128">
        <v>76</v>
      </c>
      <c r="I128">
        <v>76</v>
      </c>
      <c r="J128">
        <v>76</v>
      </c>
      <c r="L128" s="3">
        <v>0</v>
      </c>
      <c r="M128" s="3">
        <v>0</v>
      </c>
      <c r="N128" s="3">
        <v>0</v>
      </c>
      <c r="O128" s="82">
        <v>62.5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81">
        <f>+Tabla3[[#This Row],[V GRAVADAS]]</f>
        <v>62.5</v>
      </c>
      <c r="V128">
        <v>2</v>
      </c>
    </row>
    <row r="129" spans="1:22" x14ac:dyDescent="0.25">
      <c r="A129" t="s">
        <v>411</v>
      </c>
      <c r="B129" s="1" t="s">
        <v>423</v>
      </c>
      <c r="C129" t="s">
        <v>1</v>
      </c>
      <c r="D129" t="s">
        <v>91</v>
      </c>
      <c r="E129" t="s">
        <v>390</v>
      </c>
      <c r="F129" t="s">
        <v>391</v>
      </c>
      <c r="G129">
        <v>77</v>
      </c>
      <c r="H129">
        <v>77</v>
      </c>
      <c r="I129">
        <v>77</v>
      </c>
      <c r="J129">
        <v>77</v>
      </c>
      <c r="L129" s="3">
        <v>0</v>
      </c>
      <c r="M129" s="3">
        <v>0</v>
      </c>
      <c r="N129" s="3">
        <v>0</v>
      </c>
      <c r="O129" s="82">
        <v>3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81">
        <f>+Tabla3[[#This Row],[V GRAVADAS]]</f>
        <v>3</v>
      </c>
      <c r="V129">
        <v>2</v>
      </c>
    </row>
    <row r="130" spans="1:22" x14ac:dyDescent="0.25">
      <c r="A130" t="s">
        <v>411</v>
      </c>
      <c r="B130" s="1" t="s">
        <v>423</v>
      </c>
      <c r="C130" t="s">
        <v>1</v>
      </c>
      <c r="D130" t="s">
        <v>91</v>
      </c>
      <c r="E130" t="s">
        <v>390</v>
      </c>
      <c r="F130" t="s">
        <v>391</v>
      </c>
      <c r="G130">
        <v>78</v>
      </c>
      <c r="H130">
        <v>78</v>
      </c>
      <c r="I130">
        <v>78</v>
      </c>
      <c r="J130">
        <v>78</v>
      </c>
      <c r="L130" s="3">
        <v>0</v>
      </c>
      <c r="M130" s="3">
        <v>0</v>
      </c>
      <c r="N130" s="3">
        <v>0</v>
      </c>
      <c r="O130" s="82">
        <v>4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81">
        <f>+Tabla3[[#This Row],[V GRAVADAS]]</f>
        <v>4</v>
      </c>
      <c r="V130">
        <v>2</v>
      </c>
    </row>
    <row r="131" spans="1:22" x14ac:dyDescent="0.25">
      <c r="A131" t="s">
        <v>411</v>
      </c>
      <c r="B131" s="1" t="s">
        <v>423</v>
      </c>
      <c r="C131" t="s">
        <v>1</v>
      </c>
      <c r="D131" t="s">
        <v>91</v>
      </c>
      <c r="E131" t="s">
        <v>390</v>
      </c>
      <c r="F131" t="s">
        <v>391</v>
      </c>
      <c r="G131">
        <v>79</v>
      </c>
      <c r="H131">
        <v>79</v>
      </c>
      <c r="I131">
        <v>79</v>
      </c>
      <c r="J131">
        <v>79</v>
      </c>
      <c r="L131" s="3">
        <v>0</v>
      </c>
      <c r="M131" s="3">
        <v>0</v>
      </c>
      <c r="N131" s="3">
        <v>0</v>
      </c>
      <c r="O131" s="82">
        <v>5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81">
        <f>+Tabla3[[#This Row],[V GRAVADAS]]</f>
        <v>5</v>
      </c>
      <c r="V131">
        <v>2</v>
      </c>
    </row>
    <row r="132" spans="1:22" x14ac:dyDescent="0.25">
      <c r="A132" t="s">
        <v>411</v>
      </c>
      <c r="B132" s="1" t="s">
        <v>424</v>
      </c>
      <c r="C132" t="s">
        <v>1</v>
      </c>
      <c r="D132" t="s">
        <v>91</v>
      </c>
      <c r="E132" t="s">
        <v>390</v>
      </c>
      <c r="F132" t="s">
        <v>391</v>
      </c>
      <c r="G132">
        <v>80</v>
      </c>
      <c r="H132">
        <v>80</v>
      </c>
      <c r="I132">
        <v>80</v>
      </c>
      <c r="J132">
        <v>80</v>
      </c>
      <c r="L132" s="3">
        <v>0</v>
      </c>
      <c r="M132" s="3">
        <v>0</v>
      </c>
      <c r="N132" s="3">
        <v>0</v>
      </c>
      <c r="O132" s="82">
        <v>3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81">
        <f>+Tabla3[[#This Row],[V GRAVADAS]]</f>
        <v>3</v>
      </c>
      <c r="V132">
        <v>2</v>
      </c>
    </row>
    <row r="133" spans="1:22" x14ac:dyDescent="0.25">
      <c r="A133" t="s">
        <v>411</v>
      </c>
      <c r="B133" s="1" t="s">
        <v>424</v>
      </c>
      <c r="C133" t="s">
        <v>1</v>
      </c>
      <c r="D133" t="s">
        <v>91</v>
      </c>
      <c r="E133" t="s">
        <v>390</v>
      </c>
      <c r="F133" t="s">
        <v>391</v>
      </c>
      <c r="G133">
        <v>81</v>
      </c>
      <c r="H133">
        <v>81</v>
      </c>
      <c r="I133">
        <v>81</v>
      </c>
      <c r="J133">
        <v>81</v>
      </c>
      <c r="L133" s="3">
        <v>0</v>
      </c>
      <c r="M133" s="3">
        <v>0</v>
      </c>
      <c r="N133" s="3">
        <v>0</v>
      </c>
      <c r="O133" s="82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81">
        <f>+Tabla3[[#This Row],[V GRAVADAS]]</f>
        <v>0</v>
      </c>
      <c r="V133">
        <v>2</v>
      </c>
    </row>
    <row r="134" spans="1:22" x14ac:dyDescent="0.25">
      <c r="A134" t="s">
        <v>411</v>
      </c>
      <c r="B134" s="1" t="s">
        <v>424</v>
      </c>
      <c r="C134" t="s">
        <v>1</v>
      </c>
      <c r="D134" t="s">
        <v>91</v>
      </c>
      <c r="E134" t="s">
        <v>390</v>
      </c>
      <c r="F134" t="s">
        <v>391</v>
      </c>
      <c r="G134">
        <v>82</v>
      </c>
      <c r="H134">
        <v>82</v>
      </c>
      <c r="I134">
        <v>82</v>
      </c>
      <c r="J134">
        <v>82</v>
      </c>
      <c r="L134" s="3">
        <v>0</v>
      </c>
      <c r="M134" s="3">
        <v>0</v>
      </c>
      <c r="N134" s="3">
        <v>0</v>
      </c>
      <c r="O134" s="82">
        <v>236.75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81">
        <f>+Tabla3[[#This Row],[V GRAVADAS]]</f>
        <v>236.75</v>
      </c>
      <c r="V134">
        <v>2</v>
      </c>
    </row>
    <row r="135" spans="1:22" x14ac:dyDescent="0.25">
      <c r="A135" t="s">
        <v>411</v>
      </c>
      <c r="B135" s="1" t="s">
        <v>424</v>
      </c>
      <c r="C135" t="s">
        <v>1</v>
      </c>
      <c r="D135" t="s">
        <v>91</v>
      </c>
      <c r="E135" t="s">
        <v>390</v>
      </c>
      <c r="F135" t="s">
        <v>391</v>
      </c>
      <c r="G135">
        <v>83</v>
      </c>
      <c r="H135">
        <v>83</v>
      </c>
      <c r="I135">
        <v>83</v>
      </c>
      <c r="J135">
        <v>83</v>
      </c>
      <c r="L135" s="3">
        <v>0</v>
      </c>
      <c r="M135" s="3">
        <v>0</v>
      </c>
      <c r="N135" s="3">
        <v>0</v>
      </c>
      <c r="O135" s="82">
        <v>3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81">
        <f>+Tabla3[[#This Row],[V GRAVADAS]]</f>
        <v>3</v>
      </c>
      <c r="V135">
        <v>2</v>
      </c>
    </row>
    <row r="136" spans="1:22" x14ac:dyDescent="0.25">
      <c r="A136" t="s">
        <v>411</v>
      </c>
      <c r="B136" s="1" t="s">
        <v>424</v>
      </c>
      <c r="C136" t="s">
        <v>1</v>
      </c>
      <c r="D136" t="s">
        <v>91</v>
      </c>
      <c r="E136" t="s">
        <v>390</v>
      </c>
      <c r="F136" t="s">
        <v>391</v>
      </c>
      <c r="G136">
        <v>84</v>
      </c>
      <c r="H136">
        <v>84</v>
      </c>
      <c r="I136">
        <v>84</v>
      </c>
      <c r="J136">
        <v>84</v>
      </c>
      <c r="L136" s="3">
        <v>0</v>
      </c>
      <c r="M136" s="3">
        <v>0</v>
      </c>
      <c r="N136" s="3">
        <v>0</v>
      </c>
      <c r="O136" s="82">
        <v>4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81">
        <f>+Tabla3[[#This Row],[V GRAVADAS]]</f>
        <v>4</v>
      </c>
      <c r="V136">
        <v>2</v>
      </c>
    </row>
    <row r="137" spans="1:22" x14ac:dyDescent="0.25">
      <c r="A137" t="s">
        <v>411</v>
      </c>
      <c r="B137" s="1" t="s">
        <v>425</v>
      </c>
      <c r="C137" t="s">
        <v>1</v>
      </c>
      <c r="D137" t="s">
        <v>91</v>
      </c>
      <c r="E137" t="s">
        <v>390</v>
      </c>
      <c r="F137" t="s">
        <v>391</v>
      </c>
      <c r="G137">
        <v>85</v>
      </c>
      <c r="H137">
        <v>85</v>
      </c>
      <c r="I137">
        <v>85</v>
      </c>
      <c r="J137">
        <v>85</v>
      </c>
      <c r="L137" s="3">
        <v>0</v>
      </c>
      <c r="M137" s="3">
        <v>0</v>
      </c>
      <c r="N137" s="3">
        <v>0</v>
      </c>
      <c r="O137" s="82">
        <v>5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81">
        <f>+Tabla3[[#This Row],[V GRAVADAS]]</f>
        <v>5</v>
      </c>
      <c r="V137">
        <v>2</v>
      </c>
    </row>
    <row r="138" spans="1:22" x14ac:dyDescent="0.25">
      <c r="A138" t="s">
        <v>411</v>
      </c>
      <c r="B138" s="1" t="s">
        <v>426</v>
      </c>
      <c r="C138" t="s">
        <v>1</v>
      </c>
      <c r="D138" t="s">
        <v>91</v>
      </c>
      <c r="E138" t="s">
        <v>390</v>
      </c>
      <c r="F138" t="s">
        <v>391</v>
      </c>
      <c r="G138">
        <v>86</v>
      </c>
      <c r="H138">
        <v>86</v>
      </c>
      <c r="I138">
        <v>86</v>
      </c>
      <c r="J138">
        <v>86</v>
      </c>
      <c r="L138" s="3">
        <v>0</v>
      </c>
      <c r="M138" s="3">
        <v>0</v>
      </c>
      <c r="N138" s="3">
        <v>0</v>
      </c>
      <c r="O138" s="82">
        <v>6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81">
        <f>+Tabla3[[#This Row],[V GRAVADAS]]</f>
        <v>6</v>
      </c>
      <c r="V138">
        <v>2</v>
      </c>
    </row>
    <row r="139" spans="1:22" x14ac:dyDescent="0.25">
      <c r="A139" t="s">
        <v>411</v>
      </c>
      <c r="B139" s="1" t="s">
        <v>427</v>
      </c>
      <c r="C139" t="s">
        <v>1</v>
      </c>
      <c r="D139" t="s">
        <v>91</v>
      </c>
      <c r="E139" t="s">
        <v>390</v>
      </c>
      <c r="F139" t="s">
        <v>391</v>
      </c>
      <c r="G139">
        <v>87</v>
      </c>
      <c r="H139">
        <v>87</v>
      </c>
      <c r="I139">
        <v>87</v>
      </c>
      <c r="J139">
        <v>87</v>
      </c>
      <c r="L139" s="3">
        <v>0</v>
      </c>
      <c r="M139" s="3">
        <v>0</v>
      </c>
      <c r="N139" s="3">
        <v>0</v>
      </c>
      <c r="O139" s="82">
        <v>7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81">
        <f>+Tabla3[[#This Row],[V GRAVADAS]]</f>
        <v>7</v>
      </c>
      <c r="V139">
        <v>2</v>
      </c>
    </row>
    <row r="140" spans="1:22" x14ac:dyDescent="0.25">
      <c r="A140" t="s">
        <v>411</v>
      </c>
      <c r="B140" s="1" t="s">
        <v>427</v>
      </c>
      <c r="C140" t="s">
        <v>1</v>
      </c>
      <c r="D140" t="s">
        <v>91</v>
      </c>
      <c r="E140" t="s">
        <v>390</v>
      </c>
      <c r="F140" t="s">
        <v>391</v>
      </c>
      <c r="G140">
        <v>88</v>
      </c>
      <c r="H140">
        <v>88</v>
      </c>
      <c r="I140">
        <v>88</v>
      </c>
      <c r="J140">
        <v>88</v>
      </c>
      <c r="L140" s="3">
        <v>0</v>
      </c>
      <c r="M140" s="3">
        <v>0</v>
      </c>
      <c r="N140" s="3">
        <v>0</v>
      </c>
      <c r="O140" s="82">
        <v>8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81">
        <f>+Tabla3[[#This Row],[V GRAVADAS]]</f>
        <v>8</v>
      </c>
      <c r="V140">
        <v>2</v>
      </c>
    </row>
    <row r="141" spans="1:22" x14ac:dyDescent="0.25">
      <c r="A141" t="s">
        <v>411</v>
      </c>
      <c r="B141" s="1" t="s">
        <v>427</v>
      </c>
      <c r="C141" t="s">
        <v>1</v>
      </c>
      <c r="D141" t="s">
        <v>91</v>
      </c>
      <c r="E141" t="s">
        <v>390</v>
      </c>
      <c r="F141" t="s">
        <v>391</v>
      </c>
      <c r="G141">
        <v>89</v>
      </c>
      <c r="H141">
        <v>89</v>
      </c>
      <c r="I141">
        <v>89</v>
      </c>
      <c r="J141">
        <v>89</v>
      </c>
      <c r="L141" s="3">
        <v>0</v>
      </c>
      <c r="M141" s="3">
        <v>0</v>
      </c>
      <c r="N141" s="3">
        <v>0</v>
      </c>
      <c r="O141" s="82">
        <v>9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81">
        <f>+Tabla3[[#This Row],[V GRAVADAS]]</f>
        <v>9</v>
      </c>
      <c r="V141">
        <v>2</v>
      </c>
    </row>
    <row r="142" spans="1:22" x14ac:dyDescent="0.25">
      <c r="A142" t="s">
        <v>411</v>
      </c>
      <c r="B142" s="1" t="s">
        <v>427</v>
      </c>
      <c r="C142" t="s">
        <v>1</v>
      </c>
      <c r="D142" t="s">
        <v>91</v>
      </c>
      <c r="E142" t="s">
        <v>390</v>
      </c>
      <c r="F142" t="s">
        <v>391</v>
      </c>
      <c r="G142">
        <v>90</v>
      </c>
      <c r="H142">
        <v>90</v>
      </c>
      <c r="I142">
        <v>90</v>
      </c>
      <c r="J142">
        <v>90</v>
      </c>
      <c r="L142" s="3">
        <v>0</v>
      </c>
      <c r="M142" s="3">
        <v>0</v>
      </c>
      <c r="N142" s="3">
        <v>0</v>
      </c>
      <c r="O142" s="82">
        <v>10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81">
        <f>+Tabla3[[#This Row],[V GRAVADAS]]</f>
        <v>10</v>
      </c>
      <c r="V142">
        <v>2</v>
      </c>
    </row>
    <row r="143" spans="1:22" x14ac:dyDescent="0.25">
      <c r="A143" t="s">
        <v>411</v>
      </c>
      <c r="B143" s="1" t="s">
        <v>427</v>
      </c>
      <c r="C143" t="s">
        <v>1</v>
      </c>
      <c r="D143" t="s">
        <v>91</v>
      </c>
      <c r="E143" t="s">
        <v>390</v>
      </c>
      <c r="F143" t="s">
        <v>391</v>
      </c>
      <c r="G143">
        <v>91</v>
      </c>
      <c r="H143">
        <v>91</v>
      </c>
      <c r="I143">
        <v>91</v>
      </c>
      <c r="J143">
        <v>91</v>
      </c>
      <c r="L143" s="3">
        <v>0</v>
      </c>
      <c r="M143" s="3">
        <v>0</v>
      </c>
      <c r="N143" s="3">
        <v>0</v>
      </c>
      <c r="O143" s="82">
        <v>11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81">
        <f>+Tabla3[[#This Row],[V GRAVADAS]]</f>
        <v>11</v>
      </c>
      <c r="V143">
        <v>2</v>
      </c>
    </row>
    <row r="144" spans="1:22" x14ac:dyDescent="0.25">
      <c r="A144" t="s">
        <v>411</v>
      </c>
      <c r="B144" s="1" t="s">
        <v>427</v>
      </c>
      <c r="C144" t="s">
        <v>1</v>
      </c>
      <c r="D144" t="s">
        <v>91</v>
      </c>
      <c r="E144" t="s">
        <v>390</v>
      </c>
      <c r="F144" t="s">
        <v>391</v>
      </c>
      <c r="G144">
        <v>92</v>
      </c>
      <c r="H144">
        <v>92</v>
      </c>
      <c r="I144">
        <v>92</v>
      </c>
      <c r="J144">
        <v>92</v>
      </c>
      <c r="L144" s="3">
        <v>0</v>
      </c>
      <c r="M144" s="3">
        <v>0</v>
      </c>
      <c r="N144" s="3">
        <v>0</v>
      </c>
      <c r="O144" s="82">
        <v>2.5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81">
        <f>+Tabla3[[#This Row],[V GRAVADAS]]</f>
        <v>2.5</v>
      </c>
      <c r="V144">
        <v>2</v>
      </c>
    </row>
    <row r="145" spans="1:22" x14ac:dyDescent="0.25">
      <c r="A145" t="s">
        <v>411</v>
      </c>
      <c r="B145" s="1" t="s">
        <v>427</v>
      </c>
      <c r="C145" t="s">
        <v>1</v>
      </c>
      <c r="D145" t="s">
        <v>91</v>
      </c>
      <c r="E145" t="s">
        <v>390</v>
      </c>
      <c r="F145" t="s">
        <v>391</v>
      </c>
      <c r="G145">
        <v>93</v>
      </c>
      <c r="H145">
        <v>93</v>
      </c>
      <c r="I145">
        <v>93</v>
      </c>
      <c r="J145">
        <v>93</v>
      </c>
      <c r="L145" s="3">
        <v>0</v>
      </c>
      <c r="M145" s="3">
        <v>0</v>
      </c>
      <c r="N145" s="3">
        <v>0</v>
      </c>
      <c r="O145" s="82">
        <v>3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81">
        <f>+Tabla3[[#This Row],[V GRAVADAS]]</f>
        <v>3</v>
      </c>
      <c r="V145">
        <v>2</v>
      </c>
    </row>
    <row r="146" spans="1:22" x14ac:dyDescent="0.25">
      <c r="A146" t="s">
        <v>411</v>
      </c>
      <c r="B146" s="1" t="s">
        <v>427</v>
      </c>
      <c r="C146" t="s">
        <v>1</v>
      </c>
      <c r="D146" t="s">
        <v>91</v>
      </c>
      <c r="E146" t="s">
        <v>390</v>
      </c>
      <c r="F146" t="s">
        <v>391</v>
      </c>
      <c r="G146">
        <v>94</v>
      </c>
      <c r="H146">
        <v>94</v>
      </c>
      <c r="I146">
        <v>94</v>
      </c>
      <c r="J146">
        <v>94</v>
      </c>
      <c r="L146" s="3">
        <v>0</v>
      </c>
      <c r="M146" s="3">
        <v>0</v>
      </c>
      <c r="N146" s="3">
        <v>0</v>
      </c>
      <c r="O146" s="82">
        <v>4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81">
        <f>+Tabla3[[#This Row],[V GRAVADAS]]</f>
        <v>4</v>
      </c>
      <c r="V146">
        <v>2</v>
      </c>
    </row>
    <row r="147" spans="1:22" x14ac:dyDescent="0.25">
      <c r="A147" t="s">
        <v>411</v>
      </c>
      <c r="B147" s="1" t="s">
        <v>428</v>
      </c>
      <c r="C147" t="s">
        <v>1</v>
      </c>
      <c r="D147" t="s">
        <v>91</v>
      </c>
      <c r="E147" t="s">
        <v>390</v>
      </c>
      <c r="F147" t="s">
        <v>391</v>
      </c>
      <c r="G147">
        <v>95</v>
      </c>
      <c r="H147">
        <v>95</v>
      </c>
      <c r="I147">
        <v>95</v>
      </c>
      <c r="J147">
        <v>95</v>
      </c>
      <c r="L147" s="3">
        <v>0</v>
      </c>
      <c r="M147" s="3">
        <v>0</v>
      </c>
      <c r="N147" s="3">
        <v>0</v>
      </c>
      <c r="O147" s="82">
        <v>3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81">
        <f>+Tabla3[[#This Row],[V GRAVADAS]]</f>
        <v>3</v>
      </c>
      <c r="V147">
        <v>2</v>
      </c>
    </row>
    <row r="148" spans="1:22" x14ac:dyDescent="0.25">
      <c r="A148" t="s">
        <v>411</v>
      </c>
      <c r="B148" s="1" t="s">
        <v>428</v>
      </c>
      <c r="C148" t="s">
        <v>1</v>
      </c>
      <c r="D148" t="s">
        <v>91</v>
      </c>
      <c r="E148" t="s">
        <v>390</v>
      </c>
      <c r="F148" t="s">
        <v>391</v>
      </c>
      <c r="G148">
        <v>96</v>
      </c>
      <c r="H148">
        <v>96</v>
      </c>
      <c r="I148">
        <v>96</v>
      </c>
      <c r="J148">
        <v>96</v>
      </c>
      <c r="L148" s="3">
        <v>0</v>
      </c>
      <c r="M148" s="3">
        <v>0</v>
      </c>
      <c r="N148" s="3">
        <v>0</v>
      </c>
      <c r="O148" s="82">
        <v>4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81">
        <f>+Tabla3[[#This Row],[V GRAVADAS]]</f>
        <v>4</v>
      </c>
      <c r="V148">
        <v>2</v>
      </c>
    </row>
    <row r="149" spans="1:22" x14ac:dyDescent="0.25">
      <c r="A149" t="s">
        <v>411</v>
      </c>
      <c r="B149" s="1" t="s">
        <v>428</v>
      </c>
      <c r="C149" t="s">
        <v>1</v>
      </c>
      <c r="D149" t="s">
        <v>91</v>
      </c>
      <c r="E149" t="s">
        <v>390</v>
      </c>
      <c r="F149" t="s">
        <v>391</v>
      </c>
      <c r="G149">
        <v>97</v>
      </c>
      <c r="H149">
        <v>97</v>
      </c>
      <c r="I149">
        <v>97</v>
      </c>
      <c r="J149">
        <v>97</v>
      </c>
      <c r="L149" s="3">
        <v>0</v>
      </c>
      <c r="M149" s="3">
        <v>0</v>
      </c>
      <c r="N149" s="3">
        <v>0</v>
      </c>
      <c r="O149" s="82">
        <v>5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81">
        <f>+Tabla3[[#This Row],[V GRAVADAS]]</f>
        <v>5</v>
      </c>
      <c r="V149">
        <v>2</v>
      </c>
    </row>
    <row r="150" spans="1:22" x14ac:dyDescent="0.25">
      <c r="A150" t="s">
        <v>411</v>
      </c>
      <c r="B150" s="1" t="s">
        <v>428</v>
      </c>
      <c r="C150" t="s">
        <v>1</v>
      </c>
      <c r="D150" t="s">
        <v>91</v>
      </c>
      <c r="E150" t="s">
        <v>390</v>
      </c>
      <c r="F150" t="s">
        <v>391</v>
      </c>
      <c r="G150">
        <v>98</v>
      </c>
      <c r="H150">
        <v>98</v>
      </c>
      <c r="I150">
        <v>98</v>
      </c>
      <c r="J150">
        <v>98</v>
      </c>
      <c r="L150" s="3">
        <v>0</v>
      </c>
      <c r="M150" s="3">
        <v>0</v>
      </c>
      <c r="N150" s="3">
        <v>0</v>
      </c>
      <c r="O150" s="82">
        <v>6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81">
        <f>+Tabla3[[#This Row],[V GRAVADAS]]</f>
        <v>6</v>
      </c>
      <c r="V150">
        <v>2</v>
      </c>
    </row>
    <row r="151" spans="1:22" x14ac:dyDescent="0.25">
      <c r="A151" t="s">
        <v>411</v>
      </c>
      <c r="B151" s="1" t="s">
        <v>429</v>
      </c>
      <c r="C151" t="s">
        <v>1</v>
      </c>
      <c r="D151" t="s">
        <v>91</v>
      </c>
      <c r="E151" t="s">
        <v>390</v>
      </c>
      <c r="F151" t="s">
        <v>391</v>
      </c>
      <c r="G151">
        <v>99</v>
      </c>
      <c r="H151">
        <v>99</v>
      </c>
      <c r="I151">
        <v>99</v>
      </c>
      <c r="J151">
        <v>99</v>
      </c>
      <c r="L151" s="3">
        <v>0</v>
      </c>
      <c r="M151" s="3">
        <v>0</v>
      </c>
      <c r="N151" s="3">
        <v>0</v>
      </c>
      <c r="O151" s="82">
        <v>7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81">
        <f>+Tabla3[[#This Row],[V GRAVADAS]]</f>
        <v>7</v>
      </c>
      <c r="V151">
        <v>2</v>
      </c>
    </row>
    <row r="152" spans="1:22" x14ac:dyDescent="0.25">
      <c r="A152" t="s">
        <v>411</v>
      </c>
      <c r="B152" s="1" t="s">
        <v>429</v>
      </c>
      <c r="C152" t="s">
        <v>1</v>
      </c>
      <c r="D152" t="s">
        <v>91</v>
      </c>
      <c r="E152" t="s">
        <v>390</v>
      </c>
      <c r="F152" t="s">
        <v>391</v>
      </c>
      <c r="G152">
        <v>100</v>
      </c>
      <c r="H152">
        <v>100</v>
      </c>
      <c r="I152">
        <v>100</v>
      </c>
      <c r="J152">
        <v>100</v>
      </c>
      <c r="L152" s="3">
        <v>0</v>
      </c>
      <c r="M152" s="3">
        <v>0</v>
      </c>
      <c r="N152" s="3">
        <v>0</v>
      </c>
      <c r="O152" s="82">
        <v>6.4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81">
        <f>+Tabla3[[#This Row],[V GRAVADAS]]</f>
        <v>6.4</v>
      </c>
      <c r="V152">
        <v>2</v>
      </c>
    </row>
    <row r="153" spans="1:22" x14ac:dyDescent="0.25">
      <c r="A153" t="s">
        <v>411</v>
      </c>
      <c r="B153" s="1" t="s">
        <v>429</v>
      </c>
      <c r="C153" t="s">
        <v>1</v>
      </c>
      <c r="D153" t="s">
        <v>91</v>
      </c>
      <c r="E153" t="s">
        <v>390</v>
      </c>
      <c r="F153" t="s">
        <v>391</v>
      </c>
      <c r="G153">
        <v>101</v>
      </c>
      <c r="H153">
        <v>101</v>
      </c>
      <c r="I153">
        <v>101</v>
      </c>
      <c r="J153">
        <v>101</v>
      </c>
      <c r="L153" s="3">
        <v>0</v>
      </c>
      <c r="M153" s="3">
        <v>0</v>
      </c>
      <c r="N153" s="3">
        <v>0</v>
      </c>
      <c r="O153" s="82">
        <v>25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81">
        <f>+Tabla3[[#This Row],[V GRAVADAS]]</f>
        <v>25</v>
      </c>
      <c r="V153">
        <v>2</v>
      </c>
    </row>
    <row r="154" spans="1:22" x14ac:dyDescent="0.25">
      <c r="A154" t="s">
        <v>411</v>
      </c>
      <c r="B154" s="1" t="s">
        <v>430</v>
      </c>
      <c r="C154" t="s">
        <v>1</v>
      </c>
      <c r="D154" t="s">
        <v>91</v>
      </c>
      <c r="E154" t="s">
        <v>390</v>
      </c>
      <c r="F154" t="s">
        <v>391</v>
      </c>
      <c r="G154">
        <v>102</v>
      </c>
      <c r="H154">
        <v>102</v>
      </c>
      <c r="I154">
        <v>102</v>
      </c>
      <c r="J154">
        <v>102</v>
      </c>
      <c r="L154" s="3">
        <v>0</v>
      </c>
      <c r="M154" s="3">
        <v>0</v>
      </c>
      <c r="N154" s="3">
        <v>0</v>
      </c>
      <c r="O154" s="82">
        <v>3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81">
        <f>+Tabla3[[#This Row],[V GRAVADAS]]</f>
        <v>3</v>
      </c>
      <c r="V154">
        <v>2</v>
      </c>
    </row>
    <row r="155" spans="1:22" x14ac:dyDescent="0.25">
      <c r="A155" t="s">
        <v>411</v>
      </c>
      <c r="B155" s="1" t="s">
        <v>430</v>
      </c>
      <c r="C155" t="s">
        <v>1</v>
      </c>
      <c r="D155" t="s">
        <v>91</v>
      </c>
      <c r="E155" t="s">
        <v>390</v>
      </c>
      <c r="F155" t="s">
        <v>391</v>
      </c>
      <c r="G155">
        <v>103</v>
      </c>
      <c r="H155">
        <v>103</v>
      </c>
      <c r="I155">
        <v>103</v>
      </c>
      <c r="J155">
        <v>103</v>
      </c>
      <c r="L155" s="3">
        <v>0</v>
      </c>
      <c r="M155" s="3">
        <v>0</v>
      </c>
      <c r="N155" s="3">
        <v>0</v>
      </c>
      <c r="O155" s="82">
        <v>4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81">
        <f>+Tabla3[[#This Row],[V GRAVADAS]]</f>
        <v>4</v>
      </c>
      <c r="V155">
        <v>2</v>
      </c>
    </row>
    <row r="156" spans="1:22" x14ac:dyDescent="0.25">
      <c r="A156" t="s">
        <v>411</v>
      </c>
      <c r="B156" s="1" t="s">
        <v>430</v>
      </c>
      <c r="C156" t="s">
        <v>1</v>
      </c>
      <c r="D156" t="s">
        <v>91</v>
      </c>
      <c r="E156" t="s">
        <v>390</v>
      </c>
      <c r="F156" t="s">
        <v>391</v>
      </c>
      <c r="G156">
        <v>104</v>
      </c>
      <c r="H156">
        <v>104</v>
      </c>
      <c r="I156">
        <v>104</v>
      </c>
      <c r="J156">
        <v>104</v>
      </c>
      <c r="L156" s="3">
        <v>0</v>
      </c>
      <c r="M156" s="3">
        <v>0</v>
      </c>
      <c r="N156" s="3">
        <v>0</v>
      </c>
      <c r="O156" s="82">
        <v>6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81">
        <f>+Tabla3[[#This Row],[V GRAVADAS]]</f>
        <v>6</v>
      </c>
      <c r="V156">
        <v>2</v>
      </c>
    </row>
    <row r="157" spans="1:22" x14ac:dyDescent="0.25">
      <c r="A157" t="s">
        <v>411</v>
      </c>
      <c r="B157" s="1" t="s">
        <v>430</v>
      </c>
      <c r="C157" t="s">
        <v>1</v>
      </c>
      <c r="D157" t="s">
        <v>91</v>
      </c>
      <c r="E157" t="s">
        <v>390</v>
      </c>
      <c r="F157" t="s">
        <v>391</v>
      </c>
      <c r="G157">
        <v>105</v>
      </c>
      <c r="H157">
        <v>105</v>
      </c>
      <c r="I157">
        <v>105</v>
      </c>
      <c r="J157">
        <v>105</v>
      </c>
      <c r="L157" s="3">
        <v>0</v>
      </c>
      <c r="M157" s="3">
        <v>0</v>
      </c>
      <c r="N157" s="3">
        <v>0</v>
      </c>
      <c r="O157" s="82">
        <v>6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81">
        <f>+Tabla3[[#This Row],[V GRAVADAS]]</f>
        <v>6</v>
      </c>
      <c r="V157">
        <v>2</v>
      </c>
    </row>
    <row r="158" spans="1:22" x14ac:dyDescent="0.25">
      <c r="A158" t="s">
        <v>411</v>
      </c>
      <c r="B158" s="1" t="s">
        <v>430</v>
      </c>
      <c r="C158" t="s">
        <v>1</v>
      </c>
      <c r="D158" t="s">
        <v>91</v>
      </c>
      <c r="E158" t="s">
        <v>390</v>
      </c>
      <c r="F158" t="s">
        <v>391</v>
      </c>
      <c r="G158">
        <v>106</v>
      </c>
      <c r="H158">
        <v>106</v>
      </c>
      <c r="I158">
        <v>106</v>
      </c>
      <c r="J158">
        <v>106</v>
      </c>
      <c r="L158" s="3">
        <v>0</v>
      </c>
      <c r="M158" s="3">
        <v>0</v>
      </c>
      <c r="N158" s="3">
        <v>0</v>
      </c>
      <c r="O158" s="82">
        <v>7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81">
        <f>+Tabla3[[#This Row],[V GRAVADAS]]</f>
        <v>7</v>
      </c>
      <c r="V158">
        <v>2</v>
      </c>
    </row>
    <row r="159" spans="1:22" x14ac:dyDescent="0.25">
      <c r="A159" t="s">
        <v>411</v>
      </c>
      <c r="B159" s="1" t="s">
        <v>431</v>
      </c>
      <c r="C159" t="s">
        <v>1</v>
      </c>
      <c r="D159" t="s">
        <v>91</v>
      </c>
      <c r="E159" t="s">
        <v>390</v>
      </c>
      <c r="F159" t="s">
        <v>391</v>
      </c>
      <c r="G159">
        <v>107</v>
      </c>
      <c r="H159">
        <v>107</v>
      </c>
      <c r="I159">
        <v>107</v>
      </c>
      <c r="J159">
        <v>107</v>
      </c>
      <c r="L159" s="3">
        <v>0</v>
      </c>
      <c r="M159" s="3">
        <v>0</v>
      </c>
      <c r="N159" s="3">
        <v>0</v>
      </c>
      <c r="O159" s="82">
        <v>8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81">
        <f>+Tabla3[[#This Row],[V GRAVADAS]]</f>
        <v>8</v>
      </c>
      <c r="V159">
        <v>2</v>
      </c>
    </row>
    <row r="160" spans="1:22" x14ac:dyDescent="0.25">
      <c r="A160" t="s">
        <v>447</v>
      </c>
      <c r="B160" s="1" t="s">
        <v>448</v>
      </c>
      <c r="C160" t="s">
        <v>1</v>
      </c>
      <c r="D160" t="s">
        <v>91</v>
      </c>
      <c r="E160" t="s">
        <v>390</v>
      </c>
      <c r="F160" t="s">
        <v>391</v>
      </c>
      <c r="G160">
        <v>108</v>
      </c>
      <c r="H160">
        <v>108</v>
      </c>
      <c r="I160">
        <v>108</v>
      </c>
      <c r="J160">
        <v>108</v>
      </c>
      <c r="L160" s="3">
        <v>0</v>
      </c>
      <c r="M160" s="3">
        <v>0</v>
      </c>
      <c r="N160" s="3">
        <v>0</v>
      </c>
      <c r="O160" s="3">
        <v>2.5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2.5</v>
      </c>
      <c r="V160" s="2">
        <v>2</v>
      </c>
    </row>
    <row r="161" spans="1:22" x14ac:dyDescent="0.25">
      <c r="A161" t="s">
        <v>447</v>
      </c>
      <c r="B161" s="1" t="s">
        <v>448</v>
      </c>
      <c r="C161" t="s">
        <v>1</v>
      </c>
      <c r="D161" t="s">
        <v>91</v>
      </c>
      <c r="E161" t="s">
        <v>390</v>
      </c>
      <c r="F161" t="s">
        <v>391</v>
      </c>
      <c r="G161">
        <v>109</v>
      </c>
      <c r="H161">
        <v>109</v>
      </c>
      <c r="I161">
        <v>109</v>
      </c>
      <c r="J161">
        <v>109</v>
      </c>
      <c r="L161" s="3">
        <v>0</v>
      </c>
      <c r="M161" s="3">
        <v>0</v>
      </c>
      <c r="N161" s="3">
        <v>0</v>
      </c>
      <c r="O161" s="3">
        <v>3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</v>
      </c>
      <c r="V161">
        <v>2</v>
      </c>
    </row>
    <row r="162" spans="1:22" x14ac:dyDescent="0.25">
      <c r="A162" t="s">
        <v>447</v>
      </c>
      <c r="B162" s="1" t="s">
        <v>448</v>
      </c>
      <c r="C162" t="s">
        <v>1</v>
      </c>
      <c r="D162" t="s">
        <v>91</v>
      </c>
      <c r="E162" t="s">
        <v>390</v>
      </c>
      <c r="F162" t="s">
        <v>391</v>
      </c>
      <c r="G162">
        <v>110</v>
      </c>
      <c r="H162">
        <v>110</v>
      </c>
      <c r="I162">
        <v>110</v>
      </c>
      <c r="J162">
        <v>110</v>
      </c>
      <c r="L162" s="3">
        <v>0</v>
      </c>
      <c r="M162" s="3">
        <v>0</v>
      </c>
      <c r="N162" s="3">
        <v>0</v>
      </c>
      <c r="O162" s="3">
        <v>4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4</v>
      </c>
      <c r="V162">
        <v>2</v>
      </c>
    </row>
    <row r="163" spans="1:22" x14ac:dyDescent="0.25">
      <c r="A163" t="s">
        <v>447</v>
      </c>
      <c r="B163" s="1" t="s">
        <v>448</v>
      </c>
      <c r="C163" t="s">
        <v>1</v>
      </c>
      <c r="D163" t="s">
        <v>91</v>
      </c>
      <c r="E163" t="s">
        <v>390</v>
      </c>
      <c r="F163" t="s">
        <v>391</v>
      </c>
      <c r="G163">
        <v>111</v>
      </c>
      <c r="H163">
        <v>111</v>
      </c>
      <c r="I163">
        <v>111</v>
      </c>
      <c r="J163">
        <v>111</v>
      </c>
      <c r="L163" s="3">
        <v>0</v>
      </c>
      <c r="M163" s="3">
        <v>0</v>
      </c>
      <c r="N163" s="3">
        <v>0</v>
      </c>
      <c r="O163" s="3">
        <v>5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5</v>
      </c>
      <c r="V163">
        <v>2</v>
      </c>
    </row>
    <row r="164" spans="1:22" x14ac:dyDescent="0.25">
      <c r="A164" t="s">
        <v>447</v>
      </c>
      <c r="B164" s="1" t="s">
        <v>449</v>
      </c>
      <c r="C164" t="s">
        <v>1</v>
      </c>
      <c r="D164" t="s">
        <v>91</v>
      </c>
      <c r="E164" t="s">
        <v>390</v>
      </c>
      <c r="F164" t="s">
        <v>391</v>
      </c>
      <c r="G164">
        <v>112</v>
      </c>
      <c r="H164">
        <v>112</v>
      </c>
      <c r="I164">
        <v>112</v>
      </c>
      <c r="J164">
        <v>112</v>
      </c>
      <c r="L164" s="3">
        <v>0</v>
      </c>
      <c r="M164" s="3">
        <v>0</v>
      </c>
      <c r="N164" s="3">
        <v>0</v>
      </c>
      <c r="O164" s="3">
        <v>6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6</v>
      </c>
      <c r="V164">
        <v>2</v>
      </c>
    </row>
    <row r="165" spans="1:22" x14ac:dyDescent="0.25">
      <c r="A165" t="s">
        <v>447</v>
      </c>
      <c r="B165" s="1" t="s">
        <v>449</v>
      </c>
      <c r="C165" t="s">
        <v>1</v>
      </c>
      <c r="D165" t="s">
        <v>91</v>
      </c>
      <c r="E165" t="s">
        <v>390</v>
      </c>
      <c r="F165" t="s">
        <v>391</v>
      </c>
      <c r="G165">
        <v>113</v>
      </c>
      <c r="H165">
        <v>113</v>
      </c>
      <c r="I165">
        <v>113</v>
      </c>
      <c r="J165">
        <v>113</v>
      </c>
      <c r="L165" s="3">
        <v>0</v>
      </c>
      <c r="M165" s="3">
        <v>0</v>
      </c>
      <c r="N165" s="3">
        <v>0</v>
      </c>
      <c r="O165" s="3">
        <v>7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7</v>
      </c>
      <c r="V165">
        <v>2</v>
      </c>
    </row>
    <row r="166" spans="1:22" x14ac:dyDescent="0.25">
      <c r="A166" t="s">
        <v>447</v>
      </c>
      <c r="B166" s="1" t="s">
        <v>449</v>
      </c>
      <c r="C166" t="s">
        <v>1</v>
      </c>
      <c r="D166" t="s">
        <v>91</v>
      </c>
      <c r="E166" t="s">
        <v>390</v>
      </c>
      <c r="F166" t="s">
        <v>391</v>
      </c>
      <c r="G166">
        <v>114</v>
      </c>
      <c r="H166">
        <v>114</v>
      </c>
      <c r="I166">
        <v>114</v>
      </c>
      <c r="J166">
        <v>114</v>
      </c>
      <c r="L166" s="3">
        <v>0</v>
      </c>
      <c r="M166" s="3">
        <v>0</v>
      </c>
      <c r="N166" s="3">
        <v>0</v>
      </c>
      <c r="O166" s="3">
        <v>8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8</v>
      </c>
      <c r="V166">
        <v>2</v>
      </c>
    </row>
    <row r="167" spans="1:22" x14ac:dyDescent="0.25">
      <c r="A167" t="s">
        <v>447</v>
      </c>
      <c r="B167" s="1" t="s">
        <v>449</v>
      </c>
      <c r="C167" t="s">
        <v>1</v>
      </c>
      <c r="D167" t="s">
        <v>91</v>
      </c>
      <c r="E167" t="s">
        <v>390</v>
      </c>
      <c r="F167" t="s">
        <v>391</v>
      </c>
      <c r="G167">
        <v>115</v>
      </c>
      <c r="H167">
        <v>115</v>
      </c>
      <c r="I167">
        <v>115</v>
      </c>
      <c r="J167">
        <v>115</v>
      </c>
      <c r="L167" s="3">
        <v>0</v>
      </c>
      <c r="M167" s="3">
        <v>0</v>
      </c>
      <c r="N167" s="3">
        <v>0</v>
      </c>
      <c r="O167" s="3">
        <v>9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9</v>
      </c>
      <c r="V167">
        <v>2</v>
      </c>
    </row>
    <row r="168" spans="1:22" x14ac:dyDescent="0.25">
      <c r="A168" t="s">
        <v>447</v>
      </c>
      <c r="B168" s="1" t="s">
        <v>449</v>
      </c>
      <c r="C168" t="s">
        <v>1</v>
      </c>
      <c r="D168" t="s">
        <v>91</v>
      </c>
      <c r="E168" t="s">
        <v>390</v>
      </c>
      <c r="F168" t="s">
        <v>391</v>
      </c>
      <c r="G168">
        <v>116</v>
      </c>
      <c r="H168">
        <v>116</v>
      </c>
      <c r="I168">
        <v>116</v>
      </c>
      <c r="J168">
        <v>116</v>
      </c>
      <c r="L168" s="3">
        <v>0</v>
      </c>
      <c r="M168" s="3">
        <v>0</v>
      </c>
      <c r="N168" s="3">
        <v>0</v>
      </c>
      <c r="O168" s="3">
        <v>10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10</v>
      </c>
      <c r="V168">
        <v>2</v>
      </c>
    </row>
    <row r="169" spans="1:22" x14ac:dyDescent="0.25">
      <c r="A169" t="s">
        <v>447</v>
      </c>
      <c r="B169" s="1" t="s">
        <v>449</v>
      </c>
      <c r="C169" t="s">
        <v>1</v>
      </c>
      <c r="D169" t="s">
        <v>91</v>
      </c>
      <c r="E169" t="s">
        <v>390</v>
      </c>
      <c r="F169" t="s">
        <v>391</v>
      </c>
      <c r="G169">
        <v>117</v>
      </c>
      <c r="H169">
        <v>117</v>
      </c>
      <c r="I169">
        <v>117</v>
      </c>
      <c r="J169">
        <v>117</v>
      </c>
      <c r="L169" s="3">
        <v>0</v>
      </c>
      <c r="M169" s="3">
        <v>0</v>
      </c>
      <c r="N169" s="3">
        <v>0</v>
      </c>
      <c r="O169" s="3">
        <v>11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11</v>
      </c>
      <c r="V169">
        <v>2</v>
      </c>
    </row>
    <row r="170" spans="1:22" x14ac:dyDescent="0.25">
      <c r="A170" t="s">
        <v>447</v>
      </c>
      <c r="B170" s="1" t="s">
        <v>449</v>
      </c>
      <c r="C170" t="s">
        <v>1</v>
      </c>
      <c r="D170" t="s">
        <v>91</v>
      </c>
      <c r="E170" t="s">
        <v>390</v>
      </c>
      <c r="F170" t="s">
        <v>391</v>
      </c>
      <c r="G170">
        <v>118</v>
      </c>
      <c r="H170">
        <v>118</v>
      </c>
      <c r="I170">
        <v>118</v>
      </c>
      <c r="J170">
        <v>118</v>
      </c>
      <c r="L170" s="3">
        <v>0</v>
      </c>
      <c r="M170" s="3">
        <v>0</v>
      </c>
      <c r="N170" s="3">
        <v>0</v>
      </c>
      <c r="O170" s="3">
        <v>12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12</v>
      </c>
      <c r="V170">
        <v>2</v>
      </c>
    </row>
    <row r="171" spans="1:22" x14ac:dyDescent="0.25">
      <c r="A171" t="s">
        <v>447</v>
      </c>
      <c r="B171" s="1" t="s">
        <v>450</v>
      </c>
      <c r="C171" t="s">
        <v>1</v>
      </c>
      <c r="D171" t="s">
        <v>91</v>
      </c>
      <c r="E171" t="s">
        <v>390</v>
      </c>
      <c r="F171" t="s">
        <v>391</v>
      </c>
      <c r="G171">
        <v>119</v>
      </c>
      <c r="H171">
        <v>119</v>
      </c>
      <c r="I171">
        <v>119</v>
      </c>
      <c r="J171">
        <v>119</v>
      </c>
      <c r="L171" s="3">
        <v>0</v>
      </c>
      <c r="M171" s="3">
        <v>0</v>
      </c>
      <c r="N171" s="3">
        <v>0</v>
      </c>
      <c r="O171" s="3">
        <v>11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11</v>
      </c>
      <c r="V171">
        <v>2</v>
      </c>
    </row>
    <row r="172" spans="1:22" x14ac:dyDescent="0.25">
      <c r="A172" t="s">
        <v>447</v>
      </c>
      <c r="B172" s="1" t="s">
        <v>450</v>
      </c>
      <c r="C172" t="s">
        <v>1</v>
      </c>
      <c r="D172" t="s">
        <v>91</v>
      </c>
      <c r="E172" t="s">
        <v>390</v>
      </c>
      <c r="F172" t="s">
        <v>391</v>
      </c>
      <c r="G172">
        <v>120</v>
      </c>
      <c r="H172">
        <v>120</v>
      </c>
      <c r="I172">
        <v>120</v>
      </c>
      <c r="J172">
        <v>120</v>
      </c>
      <c r="L172" s="3">
        <v>0</v>
      </c>
      <c r="M172" s="3">
        <v>0</v>
      </c>
      <c r="N172" s="3">
        <v>0</v>
      </c>
      <c r="O172" s="3">
        <v>10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10</v>
      </c>
      <c r="V172">
        <v>2</v>
      </c>
    </row>
    <row r="173" spans="1:22" x14ac:dyDescent="0.25">
      <c r="A173" t="s">
        <v>447</v>
      </c>
      <c r="B173" s="1" t="s">
        <v>450</v>
      </c>
      <c r="C173" t="s">
        <v>1</v>
      </c>
      <c r="D173" t="s">
        <v>91</v>
      </c>
      <c r="E173" t="s">
        <v>390</v>
      </c>
      <c r="F173" t="s">
        <v>391</v>
      </c>
      <c r="G173">
        <v>121</v>
      </c>
      <c r="H173">
        <v>121</v>
      </c>
      <c r="I173">
        <v>121</v>
      </c>
      <c r="J173">
        <v>121</v>
      </c>
      <c r="L173" s="3">
        <v>0</v>
      </c>
      <c r="M173" s="3">
        <v>0</v>
      </c>
      <c r="N173" s="3">
        <v>0</v>
      </c>
      <c r="O173" s="3">
        <v>9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9</v>
      </c>
      <c r="V173">
        <v>2</v>
      </c>
    </row>
    <row r="174" spans="1:22" x14ac:dyDescent="0.25">
      <c r="A174" t="s">
        <v>447</v>
      </c>
      <c r="B174" s="1" t="s">
        <v>451</v>
      </c>
      <c r="C174" t="s">
        <v>1</v>
      </c>
      <c r="D174" t="s">
        <v>91</v>
      </c>
      <c r="E174" t="s">
        <v>390</v>
      </c>
      <c r="F174" t="s">
        <v>391</v>
      </c>
      <c r="G174">
        <v>122</v>
      </c>
      <c r="H174">
        <v>122</v>
      </c>
      <c r="I174">
        <v>122</v>
      </c>
      <c r="J174">
        <v>122</v>
      </c>
      <c r="L174" s="3">
        <v>0</v>
      </c>
      <c r="M174" s="3">
        <v>0</v>
      </c>
      <c r="N174" s="3">
        <v>0</v>
      </c>
      <c r="O174" s="3">
        <v>8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8</v>
      </c>
      <c r="V174">
        <v>2</v>
      </c>
    </row>
    <row r="175" spans="1:22" x14ac:dyDescent="0.25">
      <c r="A175" t="s">
        <v>447</v>
      </c>
      <c r="B175" s="1" t="s">
        <v>451</v>
      </c>
      <c r="C175" t="s">
        <v>1</v>
      </c>
      <c r="D175" t="s">
        <v>91</v>
      </c>
      <c r="E175" t="s">
        <v>390</v>
      </c>
      <c r="F175" t="s">
        <v>391</v>
      </c>
      <c r="G175">
        <v>123</v>
      </c>
      <c r="H175">
        <v>123</v>
      </c>
      <c r="I175">
        <v>123</v>
      </c>
      <c r="J175">
        <v>123</v>
      </c>
      <c r="L175" s="3">
        <v>0</v>
      </c>
      <c r="M175" s="3">
        <v>0</v>
      </c>
      <c r="N175" s="3">
        <v>0</v>
      </c>
      <c r="O175" s="3">
        <v>7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7</v>
      </c>
      <c r="V175">
        <v>2</v>
      </c>
    </row>
    <row r="176" spans="1:22" x14ac:dyDescent="0.25">
      <c r="A176" t="s">
        <v>447</v>
      </c>
      <c r="B176" s="1" t="s">
        <v>451</v>
      </c>
      <c r="C176" t="s">
        <v>1</v>
      </c>
      <c r="D176" t="s">
        <v>91</v>
      </c>
      <c r="E176" t="s">
        <v>390</v>
      </c>
      <c r="F176" t="s">
        <v>391</v>
      </c>
      <c r="G176">
        <v>124</v>
      </c>
      <c r="H176">
        <v>124</v>
      </c>
      <c r="I176">
        <v>124</v>
      </c>
      <c r="J176">
        <v>124</v>
      </c>
      <c r="L176" s="3">
        <v>0</v>
      </c>
      <c r="M176" s="3">
        <v>0</v>
      </c>
      <c r="N176" s="3">
        <v>0</v>
      </c>
      <c r="O176" s="3">
        <v>6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6</v>
      </c>
      <c r="V176">
        <v>2</v>
      </c>
    </row>
    <row r="177" spans="1:22" x14ac:dyDescent="0.25">
      <c r="A177" t="s">
        <v>447</v>
      </c>
      <c r="B177" s="1" t="s">
        <v>451</v>
      </c>
      <c r="C177" t="s">
        <v>1</v>
      </c>
      <c r="D177" t="s">
        <v>91</v>
      </c>
      <c r="E177" t="s">
        <v>390</v>
      </c>
      <c r="F177" t="s">
        <v>391</v>
      </c>
      <c r="G177">
        <v>125</v>
      </c>
      <c r="H177">
        <v>125</v>
      </c>
      <c r="I177">
        <v>125</v>
      </c>
      <c r="J177">
        <v>125</v>
      </c>
      <c r="L177" s="3">
        <v>0</v>
      </c>
      <c r="M177" s="3">
        <v>0</v>
      </c>
      <c r="N177" s="3">
        <v>0</v>
      </c>
      <c r="O177" s="3">
        <v>5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5</v>
      </c>
      <c r="V177">
        <v>2</v>
      </c>
    </row>
    <row r="178" spans="1:22" x14ac:dyDescent="0.25">
      <c r="A178" t="s">
        <v>447</v>
      </c>
      <c r="B178" s="1" t="s">
        <v>452</v>
      </c>
      <c r="C178" t="s">
        <v>1</v>
      </c>
      <c r="D178" t="s">
        <v>91</v>
      </c>
      <c r="E178" t="s">
        <v>390</v>
      </c>
      <c r="F178" t="s">
        <v>391</v>
      </c>
      <c r="G178">
        <v>126</v>
      </c>
      <c r="H178">
        <v>126</v>
      </c>
      <c r="I178">
        <v>126</v>
      </c>
      <c r="J178">
        <v>126</v>
      </c>
      <c r="L178" s="3">
        <v>0</v>
      </c>
      <c r="M178" s="3">
        <v>0</v>
      </c>
      <c r="N178" s="3">
        <v>0</v>
      </c>
      <c r="O178" s="3">
        <v>4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4</v>
      </c>
      <c r="V178">
        <v>2</v>
      </c>
    </row>
    <row r="179" spans="1:22" x14ac:dyDescent="0.25">
      <c r="A179" t="s">
        <v>447</v>
      </c>
      <c r="B179" s="1" t="s">
        <v>452</v>
      </c>
      <c r="C179" t="s">
        <v>1</v>
      </c>
      <c r="D179" t="s">
        <v>91</v>
      </c>
      <c r="E179" t="s">
        <v>390</v>
      </c>
      <c r="F179" t="s">
        <v>391</v>
      </c>
      <c r="G179">
        <v>127</v>
      </c>
      <c r="H179">
        <v>127</v>
      </c>
      <c r="I179">
        <v>127</v>
      </c>
      <c r="J179">
        <v>127</v>
      </c>
      <c r="L179" s="3">
        <v>0</v>
      </c>
      <c r="M179" s="3">
        <v>0</v>
      </c>
      <c r="N179" s="3">
        <v>0</v>
      </c>
      <c r="O179" s="3">
        <v>3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3</v>
      </c>
      <c r="V179">
        <v>2</v>
      </c>
    </row>
    <row r="180" spans="1:22" x14ac:dyDescent="0.25">
      <c r="A180" t="s">
        <v>447</v>
      </c>
      <c r="B180" s="1" t="s">
        <v>452</v>
      </c>
      <c r="C180" t="s">
        <v>1</v>
      </c>
      <c r="D180" t="s">
        <v>91</v>
      </c>
      <c r="E180" t="s">
        <v>390</v>
      </c>
      <c r="F180" t="s">
        <v>391</v>
      </c>
      <c r="G180">
        <v>128</v>
      </c>
      <c r="H180">
        <v>128</v>
      </c>
      <c r="I180">
        <v>128</v>
      </c>
      <c r="J180">
        <v>128</v>
      </c>
      <c r="L180" s="3">
        <v>0</v>
      </c>
      <c r="M180" s="3">
        <v>0</v>
      </c>
      <c r="N180" s="3">
        <v>0</v>
      </c>
      <c r="O180" s="3">
        <v>2.5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2.5</v>
      </c>
      <c r="V180">
        <v>2</v>
      </c>
    </row>
    <row r="181" spans="1:22" x14ac:dyDescent="0.25">
      <c r="A181" t="s">
        <v>447</v>
      </c>
      <c r="B181" s="1" t="s">
        <v>452</v>
      </c>
      <c r="C181" t="s">
        <v>1</v>
      </c>
      <c r="D181" t="s">
        <v>91</v>
      </c>
      <c r="E181" t="s">
        <v>390</v>
      </c>
      <c r="F181" t="s">
        <v>391</v>
      </c>
      <c r="G181">
        <v>129</v>
      </c>
      <c r="H181">
        <v>129</v>
      </c>
      <c r="I181">
        <v>129</v>
      </c>
      <c r="J181">
        <v>129</v>
      </c>
      <c r="L181" s="3">
        <v>0</v>
      </c>
      <c r="M181" s="3">
        <v>0</v>
      </c>
      <c r="N181" s="3">
        <v>0</v>
      </c>
      <c r="O181" s="3">
        <v>3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3</v>
      </c>
      <c r="V181">
        <v>2</v>
      </c>
    </row>
    <row r="182" spans="1:22" x14ac:dyDescent="0.25">
      <c r="A182" t="s">
        <v>447</v>
      </c>
      <c r="B182" s="1" t="s">
        <v>452</v>
      </c>
      <c r="C182" t="s">
        <v>1</v>
      </c>
      <c r="D182" t="s">
        <v>91</v>
      </c>
      <c r="E182" t="s">
        <v>390</v>
      </c>
      <c r="F182" t="s">
        <v>391</v>
      </c>
      <c r="G182">
        <v>130</v>
      </c>
      <c r="H182">
        <v>130</v>
      </c>
      <c r="I182">
        <v>130</v>
      </c>
      <c r="J182">
        <v>130</v>
      </c>
      <c r="L182" s="3">
        <v>0</v>
      </c>
      <c r="M182" s="3">
        <v>0</v>
      </c>
      <c r="N182" s="3">
        <v>0</v>
      </c>
      <c r="O182" s="3">
        <v>4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4</v>
      </c>
      <c r="V182">
        <v>2</v>
      </c>
    </row>
    <row r="183" spans="1:22" x14ac:dyDescent="0.25">
      <c r="A183" t="s">
        <v>447</v>
      </c>
      <c r="B183" s="1" t="s">
        <v>452</v>
      </c>
      <c r="C183" t="s">
        <v>1</v>
      </c>
      <c r="D183" t="s">
        <v>91</v>
      </c>
      <c r="E183" t="s">
        <v>390</v>
      </c>
      <c r="F183" t="s">
        <v>391</v>
      </c>
      <c r="G183">
        <v>131</v>
      </c>
      <c r="H183">
        <v>131</v>
      </c>
      <c r="I183">
        <v>131</v>
      </c>
      <c r="J183">
        <v>131</v>
      </c>
      <c r="L183" s="3">
        <v>0</v>
      </c>
      <c r="M183" s="3">
        <v>0</v>
      </c>
      <c r="N183" s="3">
        <v>0</v>
      </c>
      <c r="O183" s="3">
        <v>5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5</v>
      </c>
      <c r="V183">
        <v>2</v>
      </c>
    </row>
    <row r="184" spans="1:22" x14ac:dyDescent="0.25">
      <c r="A184" t="s">
        <v>447</v>
      </c>
      <c r="B184" s="1" t="s">
        <v>452</v>
      </c>
      <c r="C184" t="s">
        <v>1</v>
      </c>
      <c r="D184" t="s">
        <v>91</v>
      </c>
      <c r="E184" t="s">
        <v>390</v>
      </c>
      <c r="F184" t="s">
        <v>391</v>
      </c>
      <c r="G184">
        <v>132</v>
      </c>
      <c r="H184">
        <v>132</v>
      </c>
      <c r="I184">
        <v>132</v>
      </c>
      <c r="J184">
        <v>132</v>
      </c>
      <c r="L184" s="3">
        <v>0</v>
      </c>
      <c r="M184" s="3">
        <v>0</v>
      </c>
      <c r="N184" s="3">
        <v>0</v>
      </c>
      <c r="O184" s="3">
        <v>6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6</v>
      </c>
      <c r="V184">
        <v>2</v>
      </c>
    </row>
    <row r="185" spans="1:22" x14ac:dyDescent="0.25">
      <c r="A185" t="s">
        <v>447</v>
      </c>
      <c r="B185" s="1" t="s">
        <v>453</v>
      </c>
      <c r="C185" t="s">
        <v>1</v>
      </c>
      <c r="D185" t="s">
        <v>91</v>
      </c>
      <c r="E185" t="s">
        <v>390</v>
      </c>
      <c r="F185" t="s">
        <v>391</v>
      </c>
      <c r="G185">
        <v>133</v>
      </c>
      <c r="H185">
        <v>133</v>
      </c>
      <c r="I185">
        <v>133</v>
      </c>
      <c r="J185">
        <v>133</v>
      </c>
      <c r="L185" s="3">
        <v>0</v>
      </c>
      <c r="M185" s="3">
        <v>0</v>
      </c>
      <c r="N185" s="3">
        <v>0</v>
      </c>
      <c r="O185" s="3">
        <v>7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7</v>
      </c>
      <c r="V185">
        <v>2</v>
      </c>
    </row>
    <row r="186" spans="1:22" x14ac:dyDescent="0.25">
      <c r="A186" t="s">
        <v>447</v>
      </c>
      <c r="B186" s="1" t="s">
        <v>453</v>
      </c>
      <c r="C186" t="s">
        <v>1</v>
      </c>
      <c r="D186" t="s">
        <v>91</v>
      </c>
      <c r="E186" t="s">
        <v>390</v>
      </c>
      <c r="F186" t="s">
        <v>391</v>
      </c>
      <c r="G186">
        <v>134</v>
      </c>
      <c r="H186">
        <v>134</v>
      </c>
      <c r="I186">
        <v>134</v>
      </c>
      <c r="J186">
        <v>134</v>
      </c>
      <c r="L186" s="3">
        <v>0</v>
      </c>
      <c r="M186" s="3">
        <v>0</v>
      </c>
      <c r="N186" s="3">
        <v>0</v>
      </c>
      <c r="O186" s="3">
        <v>13.25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13.25</v>
      </c>
      <c r="V186">
        <v>2</v>
      </c>
    </row>
    <row r="187" spans="1:22" x14ac:dyDescent="0.25">
      <c r="A187" t="s">
        <v>447</v>
      </c>
      <c r="B187" s="1" t="s">
        <v>453</v>
      </c>
      <c r="C187" t="s">
        <v>1</v>
      </c>
      <c r="D187" t="s">
        <v>91</v>
      </c>
      <c r="E187" t="s">
        <v>390</v>
      </c>
      <c r="F187" t="s">
        <v>391</v>
      </c>
      <c r="G187">
        <v>135</v>
      </c>
      <c r="H187">
        <v>135</v>
      </c>
      <c r="I187">
        <v>135</v>
      </c>
      <c r="J187">
        <v>135</v>
      </c>
      <c r="L187" s="3">
        <v>0</v>
      </c>
      <c r="M187" s="3">
        <v>0</v>
      </c>
      <c r="N187" s="3">
        <v>0</v>
      </c>
      <c r="O187" s="3">
        <v>29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29</v>
      </c>
      <c r="V187">
        <v>2</v>
      </c>
    </row>
    <row r="188" spans="1:22" x14ac:dyDescent="0.25">
      <c r="A188" t="s">
        <v>447</v>
      </c>
      <c r="B188" s="1" t="s">
        <v>453</v>
      </c>
      <c r="C188" t="s">
        <v>1</v>
      </c>
      <c r="D188" t="s">
        <v>91</v>
      </c>
      <c r="E188" t="s">
        <v>390</v>
      </c>
      <c r="F188" t="s">
        <v>391</v>
      </c>
      <c r="G188">
        <v>136</v>
      </c>
      <c r="H188">
        <v>136</v>
      </c>
      <c r="I188">
        <v>136</v>
      </c>
      <c r="J188">
        <v>136</v>
      </c>
      <c r="L188" s="3">
        <v>0</v>
      </c>
      <c r="M188" s="3">
        <v>0</v>
      </c>
      <c r="N188" s="3">
        <v>0</v>
      </c>
      <c r="O188" s="3">
        <v>3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3</v>
      </c>
      <c r="V188">
        <v>2</v>
      </c>
    </row>
    <row r="189" spans="1:22" x14ac:dyDescent="0.25">
      <c r="A189" t="s">
        <v>447</v>
      </c>
      <c r="B189" s="1" t="s">
        <v>454</v>
      </c>
      <c r="C189" t="s">
        <v>1</v>
      </c>
      <c r="D189" t="s">
        <v>91</v>
      </c>
      <c r="E189" t="s">
        <v>390</v>
      </c>
      <c r="F189" t="s">
        <v>391</v>
      </c>
      <c r="G189">
        <v>137</v>
      </c>
      <c r="H189">
        <v>137</v>
      </c>
      <c r="I189">
        <v>137</v>
      </c>
      <c r="J189">
        <v>137</v>
      </c>
      <c r="L189" s="3">
        <v>0</v>
      </c>
      <c r="M189" s="3">
        <v>0</v>
      </c>
      <c r="N189" s="3">
        <v>0</v>
      </c>
      <c r="O189" s="3">
        <v>4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4</v>
      </c>
      <c r="V189">
        <v>2</v>
      </c>
    </row>
    <row r="190" spans="1:22" x14ac:dyDescent="0.25">
      <c r="A190" t="s">
        <v>447</v>
      </c>
      <c r="B190" s="1" t="s">
        <v>454</v>
      </c>
      <c r="C190" t="s">
        <v>1</v>
      </c>
      <c r="D190" t="s">
        <v>91</v>
      </c>
      <c r="E190" t="s">
        <v>390</v>
      </c>
      <c r="F190" t="s">
        <v>391</v>
      </c>
      <c r="G190">
        <v>138</v>
      </c>
      <c r="H190">
        <v>138</v>
      </c>
      <c r="I190">
        <v>138</v>
      </c>
      <c r="J190">
        <v>138</v>
      </c>
      <c r="L190" s="3">
        <v>0</v>
      </c>
      <c r="M190" s="3">
        <v>0</v>
      </c>
      <c r="N190" s="3">
        <v>0</v>
      </c>
      <c r="O190" s="3">
        <v>5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5</v>
      </c>
      <c r="V190">
        <v>2</v>
      </c>
    </row>
    <row r="191" spans="1:22" x14ac:dyDescent="0.25">
      <c r="A191" t="s">
        <v>447</v>
      </c>
      <c r="B191" s="1" t="s">
        <v>454</v>
      </c>
      <c r="C191" t="s">
        <v>1</v>
      </c>
      <c r="D191" t="s">
        <v>91</v>
      </c>
      <c r="E191" t="s">
        <v>390</v>
      </c>
      <c r="F191" t="s">
        <v>391</v>
      </c>
      <c r="G191">
        <v>139</v>
      </c>
      <c r="H191">
        <v>139</v>
      </c>
      <c r="I191">
        <v>139</v>
      </c>
      <c r="J191">
        <v>139</v>
      </c>
      <c r="L191" s="3">
        <v>0</v>
      </c>
      <c r="M191" s="3">
        <v>0</v>
      </c>
      <c r="N191" s="3">
        <v>0</v>
      </c>
      <c r="O191" s="3">
        <v>6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6</v>
      </c>
      <c r="V191">
        <v>2</v>
      </c>
    </row>
    <row r="192" spans="1:22" x14ac:dyDescent="0.25">
      <c r="A192" t="s">
        <v>447</v>
      </c>
      <c r="B192" s="1" t="s">
        <v>455</v>
      </c>
      <c r="C192" t="s">
        <v>1</v>
      </c>
      <c r="D192" t="s">
        <v>91</v>
      </c>
      <c r="E192" t="s">
        <v>390</v>
      </c>
      <c r="F192" t="s">
        <v>391</v>
      </c>
      <c r="G192">
        <v>140</v>
      </c>
      <c r="H192">
        <v>140</v>
      </c>
      <c r="I192">
        <v>140</v>
      </c>
      <c r="J192">
        <v>140</v>
      </c>
      <c r="L192" s="3">
        <v>0</v>
      </c>
      <c r="M192" s="3">
        <v>0</v>
      </c>
      <c r="N192" s="3">
        <v>0</v>
      </c>
      <c r="O192" s="3">
        <v>7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7</v>
      </c>
      <c r="V192">
        <v>2</v>
      </c>
    </row>
    <row r="193" spans="1:22" x14ac:dyDescent="0.25">
      <c r="A193" t="s">
        <v>447</v>
      </c>
      <c r="B193" s="1" t="s">
        <v>455</v>
      </c>
      <c r="C193" t="s">
        <v>1</v>
      </c>
      <c r="D193" t="s">
        <v>91</v>
      </c>
      <c r="E193" t="s">
        <v>390</v>
      </c>
      <c r="F193" t="s">
        <v>391</v>
      </c>
      <c r="G193">
        <v>141</v>
      </c>
      <c r="H193">
        <v>141</v>
      </c>
      <c r="I193">
        <v>141</v>
      </c>
      <c r="J193">
        <v>141</v>
      </c>
      <c r="L193" s="3">
        <v>0</v>
      </c>
      <c r="M193" s="3">
        <v>0</v>
      </c>
      <c r="N193" s="3">
        <v>0</v>
      </c>
      <c r="O193" s="3">
        <v>8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8</v>
      </c>
      <c r="V193">
        <v>2</v>
      </c>
    </row>
    <row r="194" spans="1:22" x14ac:dyDescent="0.25">
      <c r="A194" t="s">
        <v>447</v>
      </c>
      <c r="B194" s="1" t="s">
        <v>455</v>
      </c>
      <c r="C194" t="s">
        <v>1</v>
      </c>
      <c r="D194" t="s">
        <v>91</v>
      </c>
      <c r="E194" t="s">
        <v>390</v>
      </c>
      <c r="F194" t="s">
        <v>391</v>
      </c>
      <c r="G194">
        <v>142</v>
      </c>
      <c r="H194">
        <v>142</v>
      </c>
      <c r="I194">
        <v>142</v>
      </c>
      <c r="J194">
        <v>142</v>
      </c>
      <c r="L194" s="3">
        <v>0</v>
      </c>
      <c r="M194" s="3">
        <v>0</v>
      </c>
      <c r="N194" s="3">
        <v>0</v>
      </c>
      <c r="O194" s="3">
        <v>9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9</v>
      </c>
      <c r="V194">
        <v>2</v>
      </c>
    </row>
    <row r="195" spans="1:22" x14ac:dyDescent="0.25">
      <c r="A195" t="s">
        <v>447</v>
      </c>
      <c r="B195" s="1" t="s">
        <v>455</v>
      </c>
      <c r="C195" t="s">
        <v>1</v>
      </c>
      <c r="D195" t="s">
        <v>91</v>
      </c>
      <c r="E195" t="s">
        <v>390</v>
      </c>
      <c r="F195" t="s">
        <v>391</v>
      </c>
      <c r="G195">
        <v>143</v>
      </c>
      <c r="H195">
        <v>143</v>
      </c>
      <c r="I195">
        <v>143</v>
      </c>
      <c r="J195">
        <v>143</v>
      </c>
      <c r="L195" s="3">
        <v>0</v>
      </c>
      <c r="M195" s="3">
        <v>0</v>
      </c>
      <c r="N195" s="3">
        <v>0</v>
      </c>
      <c r="O195" s="3">
        <v>10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10</v>
      </c>
      <c r="V195">
        <v>2</v>
      </c>
    </row>
    <row r="196" spans="1:22" x14ac:dyDescent="0.25">
      <c r="A196" t="s">
        <v>447</v>
      </c>
      <c r="B196" s="1" t="s">
        <v>456</v>
      </c>
      <c r="C196" t="s">
        <v>1</v>
      </c>
      <c r="D196" t="s">
        <v>91</v>
      </c>
      <c r="E196" t="s">
        <v>390</v>
      </c>
      <c r="F196" t="s">
        <v>391</v>
      </c>
      <c r="G196">
        <v>144</v>
      </c>
      <c r="H196">
        <v>144</v>
      </c>
      <c r="I196">
        <v>144</v>
      </c>
      <c r="J196">
        <v>144</v>
      </c>
      <c r="L196" s="3">
        <v>0</v>
      </c>
      <c r="M196" s="3">
        <v>0</v>
      </c>
      <c r="N196" s="3">
        <v>0</v>
      </c>
      <c r="O196" s="3">
        <v>11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11</v>
      </c>
      <c r="V196">
        <v>2</v>
      </c>
    </row>
    <row r="197" spans="1:22" x14ac:dyDescent="0.25">
      <c r="A197" t="s">
        <v>447</v>
      </c>
      <c r="B197" s="1" t="s">
        <v>456</v>
      </c>
      <c r="C197" t="s">
        <v>1</v>
      </c>
      <c r="D197" t="s">
        <v>91</v>
      </c>
      <c r="E197" t="s">
        <v>390</v>
      </c>
      <c r="F197" t="s">
        <v>391</v>
      </c>
      <c r="G197">
        <v>145</v>
      </c>
      <c r="H197">
        <v>145</v>
      </c>
      <c r="I197">
        <v>145</v>
      </c>
      <c r="J197">
        <v>145</v>
      </c>
      <c r="L197" s="3">
        <v>0</v>
      </c>
      <c r="M197" s="3">
        <v>0</v>
      </c>
      <c r="N197" s="3">
        <v>0</v>
      </c>
      <c r="O197" s="3">
        <v>10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10</v>
      </c>
      <c r="V197">
        <v>2</v>
      </c>
    </row>
    <row r="198" spans="1:22" x14ac:dyDescent="0.25">
      <c r="A198" t="s">
        <v>447</v>
      </c>
      <c r="B198" s="1" t="s">
        <v>456</v>
      </c>
      <c r="C198" t="s">
        <v>1</v>
      </c>
      <c r="D198" t="s">
        <v>91</v>
      </c>
      <c r="E198" t="s">
        <v>390</v>
      </c>
      <c r="F198" t="s">
        <v>391</v>
      </c>
      <c r="G198">
        <v>146</v>
      </c>
      <c r="H198">
        <v>146</v>
      </c>
      <c r="I198">
        <v>146</v>
      </c>
      <c r="J198">
        <v>146</v>
      </c>
      <c r="L198" s="3">
        <v>0</v>
      </c>
      <c r="M198" s="3">
        <v>0</v>
      </c>
      <c r="N198" s="3">
        <v>0</v>
      </c>
      <c r="O198" s="3">
        <v>9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9</v>
      </c>
      <c r="V198">
        <v>2</v>
      </c>
    </row>
    <row r="199" spans="1:22" x14ac:dyDescent="0.25">
      <c r="A199" t="s">
        <v>447</v>
      </c>
      <c r="B199" s="1" t="s">
        <v>456</v>
      </c>
      <c r="C199" t="s">
        <v>1</v>
      </c>
      <c r="D199" t="s">
        <v>91</v>
      </c>
      <c r="E199" t="s">
        <v>390</v>
      </c>
      <c r="F199" t="s">
        <v>391</v>
      </c>
      <c r="G199">
        <v>147</v>
      </c>
      <c r="H199">
        <v>147</v>
      </c>
      <c r="I199">
        <v>147</v>
      </c>
      <c r="J199">
        <v>147</v>
      </c>
      <c r="L199" s="3">
        <v>0</v>
      </c>
      <c r="M199" s="3">
        <v>0</v>
      </c>
      <c r="N199" s="3">
        <v>0</v>
      </c>
      <c r="O199" s="3">
        <v>8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8</v>
      </c>
      <c r="V199">
        <v>2</v>
      </c>
    </row>
    <row r="200" spans="1:22" x14ac:dyDescent="0.25">
      <c r="A200" t="s">
        <v>447</v>
      </c>
      <c r="B200" s="1" t="s">
        <v>456</v>
      </c>
      <c r="C200" t="s">
        <v>1</v>
      </c>
      <c r="D200" t="s">
        <v>91</v>
      </c>
      <c r="E200" t="s">
        <v>390</v>
      </c>
      <c r="F200" t="s">
        <v>391</v>
      </c>
      <c r="G200">
        <v>148</v>
      </c>
      <c r="H200">
        <v>148</v>
      </c>
      <c r="I200">
        <v>148</v>
      </c>
      <c r="J200">
        <v>148</v>
      </c>
      <c r="L200" s="3">
        <v>0</v>
      </c>
      <c r="M200" s="3">
        <v>0</v>
      </c>
      <c r="N200" s="3">
        <v>0</v>
      </c>
      <c r="O200" s="3">
        <v>43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43</v>
      </c>
      <c r="V200">
        <v>2</v>
      </c>
    </row>
    <row r="201" spans="1:22" x14ac:dyDescent="0.25">
      <c r="A201" t="s">
        <v>447</v>
      </c>
      <c r="B201" s="1" t="s">
        <v>457</v>
      </c>
      <c r="C201" t="s">
        <v>1</v>
      </c>
      <c r="D201" t="s">
        <v>91</v>
      </c>
      <c r="E201" t="s">
        <v>390</v>
      </c>
      <c r="F201" t="s">
        <v>391</v>
      </c>
      <c r="G201">
        <v>149</v>
      </c>
      <c r="H201">
        <v>149</v>
      </c>
      <c r="I201">
        <v>149</v>
      </c>
      <c r="J201">
        <v>149</v>
      </c>
      <c r="L201" s="3">
        <v>0</v>
      </c>
      <c r="M201" s="3">
        <v>0</v>
      </c>
      <c r="N201" s="3">
        <v>0</v>
      </c>
      <c r="O201" s="3">
        <v>10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10</v>
      </c>
      <c r="V201">
        <v>2</v>
      </c>
    </row>
    <row r="202" spans="1:22" x14ac:dyDescent="0.25">
      <c r="A202" t="s">
        <v>447</v>
      </c>
      <c r="B202" s="1" t="s">
        <v>457</v>
      </c>
      <c r="C202" t="s">
        <v>1</v>
      </c>
      <c r="D202" t="s">
        <v>91</v>
      </c>
      <c r="E202" t="s">
        <v>390</v>
      </c>
      <c r="F202" t="s">
        <v>391</v>
      </c>
      <c r="G202">
        <v>150</v>
      </c>
      <c r="H202">
        <v>150</v>
      </c>
      <c r="I202">
        <v>150</v>
      </c>
      <c r="J202">
        <v>150</v>
      </c>
      <c r="L202" s="3">
        <v>0</v>
      </c>
      <c r="M202" s="3">
        <v>0</v>
      </c>
      <c r="N202" s="3">
        <v>0</v>
      </c>
      <c r="O202" s="3">
        <v>11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11</v>
      </c>
      <c r="V202">
        <v>2</v>
      </c>
    </row>
    <row r="203" spans="1:22" x14ac:dyDescent="0.25">
      <c r="A203" t="s">
        <v>447</v>
      </c>
      <c r="B203" s="1" t="s">
        <v>458</v>
      </c>
      <c r="C203" t="s">
        <v>1</v>
      </c>
      <c r="D203" t="s">
        <v>91</v>
      </c>
      <c r="E203" t="s">
        <v>390</v>
      </c>
      <c r="F203" t="s">
        <v>391</v>
      </c>
      <c r="G203">
        <v>151</v>
      </c>
      <c r="H203">
        <v>151</v>
      </c>
      <c r="I203">
        <v>151</v>
      </c>
      <c r="J203">
        <v>151</v>
      </c>
      <c r="L203" s="3">
        <v>0</v>
      </c>
      <c r="M203" s="3">
        <v>0</v>
      </c>
      <c r="N203" s="3">
        <v>0</v>
      </c>
      <c r="O203" s="3">
        <v>40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40</v>
      </c>
      <c r="V203">
        <v>2</v>
      </c>
    </row>
    <row r="204" spans="1:22" x14ac:dyDescent="0.25">
      <c r="A204" t="s">
        <v>447</v>
      </c>
      <c r="B204" s="1" t="s">
        <v>458</v>
      </c>
      <c r="C204" t="s">
        <v>1</v>
      </c>
      <c r="D204" t="s">
        <v>91</v>
      </c>
      <c r="E204" t="s">
        <v>390</v>
      </c>
      <c r="F204" t="s">
        <v>391</v>
      </c>
      <c r="G204">
        <v>152</v>
      </c>
      <c r="H204">
        <v>152</v>
      </c>
      <c r="I204">
        <v>152</v>
      </c>
      <c r="J204">
        <v>152</v>
      </c>
      <c r="L204" s="3">
        <v>0</v>
      </c>
      <c r="M204" s="3">
        <v>0</v>
      </c>
      <c r="N204" s="3">
        <v>0</v>
      </c>
      <c r="O204" s="3">
        <v>2.5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2.5</v>
      </c>
      <c r="V204">
        <v>2</v>
      </c>
    </row>
    <row r="205" spans="1:22" x14ac:dyDescent="0.25">
      <c r="A205" t="s">
        <v>447</v>
      </c>
      <c r="B205" s="1" t="s">
        <v>459</v>
      </c>
      <c r="C205" t="s">
        <v>1</v>
      </c>
      <c r="D205" t="s">
        <v>91</v>
      </c>
      <c r="E205" t="s">
        <v>390</v>
      </c>
      <c r="F205" t="s">
        <v>391</v>
      </c>
      <c r="G205">
        <v>153</v>
      </c>
      <c r="H205">
        <v>153</v>
      </c>
      <c r="I205">
        <v>153</v>
      </c>
      <c r="J205">
        <v>153</v>
      </c>
      <c r="L205" s="3">
        <v>0</v>
      </c>
      <c r="M205" s="3">
        <v>0</v>
      </c>
      <c r="N205" s="3">
        <v>0</v>
      </c>
      <c r="O205" s="3">
        <v>30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30</v>
      </c>
      <c r="V205">
        <v>2</v>
      </c>
    </row>
    <row r="206" spans="1:22" x14ac:dyDescent="0.25">
      <c r="A206" t="s">
        <v>447</v>
      </c>
      <c r="B206" s="1" t="s">
        <v>460</v>
      </c>
      <c r="C206" t="s">
        <v>1</v>
      </c>
      <c r="D206" t="s">
        <v>91</v>
      </c>
      <c r="E206" t="s">
        <v>390</v>
      </c>
      <c r="F206" t="s">
        <v>391</v>
      </c>
      <c r="G206">
        <v>154</v>
      </c>
      <c r="H206">
        <v>154</v>
      </c>
      <c r="I206">
        <v>154</v>
      </c>
      <c r="J206">
        <v>154</v>
      </c>
      <c r="L206" s="3">
        <v>0</v>
      </c>
      <c r="M206" s="3">
        <v>0</v>
      </c>
      <c r="N206" s="3">
        <v>0</v>
      </c>
      <c r="O206" s="3">
        <v>3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3</v>
      </c>
      <c r="V206">
        <v>2</v>
      </c>
    </row>
    <row r="207" spans="1:22" x14ac:dyDescent="0.25">
      <c r="A207" t="s">
        <v>447</v>
      </c>
      <c r="B207" s="1" t="s">
        <v>460</v>
      </c>
      <c r="C207" t="s">
        <v>1</v>
      </c>
      <c r="D207" t="s">
        <v>91</v>
      </c>
      <c r="E207" t="s">
        <v>390</v>
      </c>
      <c r="F207" t="s">
        <v>391</v>
      </c>
      <c r="G207">
        <v>155</v>
      </c>
      <c r="H207">
        <v>155</v>
      </c>
      <c r="I207">
        <v>155</v>
      </c>
      <c r="J207">
        <v>155</v>
      </c>
      <c r="L207" s="3">
        <v>0</v>
      </c>
      <c r="M207" s="3">
        <v>0</v>
      </c>
      <c r="N207" s="3">
        <v>0</v>
      </c>
      <c r="O207" s="3">
        <v>4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4</v>
      </c>
      <c r="V207">
        <v>2</v>
      </c>
    </row>
    <row r="208" spans="1:22" x14ac:dyDescent="0.25">
      <c r="A208" t="s">
        <v>447</v>
      </c>
      <c r="B208" s="1" t="s">
        <v>460</v>
      </c>
      <c r="C208" t="s">
        <v>1</v>
      </c>
      <c r="D208" t="s">
        <v>91</v>
      </c>
      <c r="E208" t="s">
        <v>390</v>
      </c>
      <c r="F208" t="s">
        <v>391</v>
      </c>
      <c r="G208">
        <v>156</v>
      </c>
      <c r="H208">
        <v>156</v>
      </c>
      <c r="I208">
        <v>156</v>
      </c>
      <c r="J208">
        <v>156</v>
      </c>
      <c r="L208" s="3">
        <v>0</v>
      </c>
      <c r="M208" s="3">
        <v>0</v>
      </c>
      <c r="N208" s="3">
        <v>0</v>
      </c>
      <c r="O208" s="3">
        <v>5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5</v>
      </c>
      <c r="V208">
        <v>2</v>
      </c>
    </row>
    <row r="209" spans="1:22" x14ac:dyDescent="0.25">
      <c r="A209" t="s">
        <v>447</v>
      </c>
      <c r="B209" s="1" t="s">
        <v>460</v>
      </c>
      <c r="C209" t="s">
        <v>1</v>
      </c>
      <c r="D209" t="s">
        <v>91</v>
      </c>
      <c r="E209" t="s">
        <v>390</v>
      </c>
      <c r="F209" t="s">
        <v>391</v>
      </c>
      <c r="G209">
        <v>157</v>
      </c>
      <c r="H209">
        <v>157</v>
      </c>
      <c r="I209">
        <v>157</v>
      </c>
      <c r="J209">
        <v>157</v>
      </c>
      <c r="L209" s="3">
        <v>0</v>
      </c>
      <c r="M209" s="3">
        <v>0</v>
      </c>
      <c r="N209" s="3">
        <v>0</v>
      </c>
      <c r="O209" s="3">
        <v>6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6</v>
      </c>
      <c r="V209">
        <v>2</v>
      </c>
    </row>
    <row r="210" spans="1:22" x14ac:dyDescent="0.25">
      <c r="A210" t="s">
        <v>447</v>
      </c>
      <c r="B210" s="1" t="s">
        <v>460</v>
      </c>
      <c r="C210" t="s">
        <v>1</v>
      </c>
      <c r="D210" t="s">
        <v>91</v>
      </c>
      <c r="E210" t="s">
        <v>390</v>
      </c>
      <c r="F210" t="s">
        <v>391</v>
      </c>
      <c r="G210">
        <v>158</v>
      </c>
      <c r="H210">
        <v>158</v>
      </c>
      <c r="I210">
        <v>158</v>
      </c>
      <c r="J210">
        <v>158</v>
      </c>
      <c r="L210" s="3">
        <v>0</v>
      </c>
      <c r="M210" s="3">
        <v>0</v>
      </c>
      <c r="N210" s="3">
        <v>0</v>
      </c>
      <c r="O210" s="3">
        <v>7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7</v>
      </c>
      <c r="V210">
        <v>2</v>
      </c>
    </row>
    <row r="211" spans="1:22" x14ac:dyDescent="0.25">
      <c r="A211" t="s">
        <v>447</v>
      </c>
      <c r="B211" s="1" t="s">
        <v>460</v>
      </c>
      <c r="C211" t="s">
        <v>1</v>
      </c>
      <c r="D211" t="s">
        <v>91</v>
      </c>
      <c r="E211" t="s">
        <v>390</v>
      </c>
      <c r="F211" t="s">
        <v>391</v>
      </c>
      <c r="G211">
        <v>159</v>
      </c>
      <c r="H211">
        <v>159</v>
      </c>
      <c r="I211">
        <v>159</v>
      </c>
      <c r="J211">
        <v>159</v>
      </c>
      <c r="L211" s="3">
        <v>0</v>
      </c>
      <c r="M211" s="3">
        <v>0</v>
      </c>
      <c r="N211" s="3">
        <v>0</v>
      </c>
      <c r="O211" s="3">
        <v>8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8</v>
      </c>
      <c r="V211">
        <v>2</v>
      </c>
    </row>
    <row r="212" spans="1:22" x14ac:dyDescent="0.25">
      <c r="A212" t="s">
        <v>447</v>
      </c>
      <c r="B212" s="1" t="s">
        <v>460</v>
      </c>
      <c r="C212" t="s">
        <v>1</v>
      </c>
      <c r="D212" t="s">
        <v>91</v>
      </c>
      <c r="E212" t="s">
        <v>390</v>
      </c>
      <c r="F212" t="s">
        <v>391</v>
      </c>
      <c r="G212">
        <v>160</v>
      </c>
      <c r="H212">
        <v>160</v>
      </c>
      <c r="I212">
        <v>160</v>
      </c>
      <c r="J212">
        <v>160</v>
      </c>
      <c r="L212" s="3">
        <v>0</v>
      </c>
      <c r="M212" s="3">
        <v>0</v>
      </c>
      <c r="N212" s="3">
        <v>0</v>
      </c>
      <c r="O212" s="3">
        <v>9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9</v>
      </c>
      <c r="V212">
        <v>2</v>
      </c>
    </row>
    <row r="213" spans="1:22" x14ac:dyDescent="0.25">
      <c r="A213" t="s">
        <v>447</v>
      </c>
      <c r="B213" s="1" t="s">
        <v>460</v>
      </c>
      <c r="C213" t="s">
        <v>1</v>
      </c>
      <c r="D213" t="s">
        <v>91</v>
      </c>
      <c r="E213" t="s">
        <v>390</v>
      </c>
      <c r="F213" t="s">
        <v>391</v>
      </c>
      <c r="G213">
        <v>161</v>
      </c>
      <c r="H213">
        <v>161</v>
      </c>
      <c r="I213">
        <v>161</v>
      </c>
      <c r="J213">
        <v>161</v>
      </c>
      <c r="L213" s="3">
        <v>0</v>
      </c>
      <c r="M213" s="3">
        <v>0</v>
      </c>
      <c r="N213" s="3">
        <v>0</v>
      </c>
      <c r="O213" s="3">
        <v>10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10</v>
      </c>
      <c r="V213">
        <v>2</v>
      </c>
    </row>
    <row r="214" spans="1:22" x14ac:dyDescent="0.25">
      <c r="A214" t="s">
        <v>447</v>
      </c>
      <c r="B214" s="1" t="s">
        <v>461</v>
      </c>
      <c r="C214" t="s">
        <v>1</v>
      </c>
      <c r="D214" t="s">
        <v>91</v>
      </c>
      <c r="E214" t="s">
        <v>390</v>
      </c>
      <c r="F214" t="s">
        <v>391</v>
      </c>
      <c r="G214">
        <v>162</v>
      </c>
      <c r="H214">
        <v>162</v>
      </c>
      <c r="I214">
        <v>162</v>
      </c>
      <c r="J214">
        <v>162</v>
      </c>
      <c r="L214" s="3">
        <v>0</v>
      </c>
      <c r="M214" s="3">
        <v>0</v>
      </c>
      <c r="N214" s="3">
        <v>0</v>
      </c>
      <c r="O214" s="3">
        <v>22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22</v>
      </c>
      <c r="V214">
        <v>2</v>
      </c>
    </row>
    <row r="215" spans="1:22" x14ac:dyDescent="0.25">
      <c r="A215" t="s">
        <v>447</v>
      </c>
      <c r="B215" s="1" t="s">
        <v>461</v>
      </c>
      <c r="C215" t="s">
        <v>1</v>
      </c>
      <c r="D215" t="s">
        <v>91</v>
      </c>
      <c r="E215" t="s">
        <v>390</v>
      </c>
      <c r="F215" t="s">
        <v>391</v>
      </c>
      <c r="G215">
        <v>163</v>
      </c>
      <c r="H215">
        <v>163</v>
      </c>
      <c r="I215">
        <v>163</v>
      </c>
      <c r="J215">
        <v>163</v>
      </c>
      <c r="L215" s="3">
        <v>0</v>
      </c>
      <c r="M215" s="3">
        <v>0</v>
      </c>
      <c r="N215" s="3">
        <v>0</v>
      </c>
      <c r="O215" s="3">
        <v>2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2</v>
      </c>
      <c r="V215">
        <v>2</v>
      </c>
    </row>
    <row r="216" spans="1:22" x14ac:dyDescent="0.25">
      <c r="A216" t="s">
        <v>447</v>
      </c>
      <c r="B216" s="1" t="s">
        <v>462</v>
      </c>
      <c r="C216" t="s">
        <v>1</v>
      </c>
      <c r="D216" t="s">
        <v>91</v>
      </c>
      <c r="E216" t="s">
        <v>390</v>
      </c>
      <c r="F216" t="s">
        <v>391</v>
      </c>
      <c r="G216">
        <v>164</v>
      </c>
      <c r="H216">
        <v>164</v>
      </c>
      <c r="I216">
        <v>164</v>
      </c>
      <c r="J216">
        <v>164</v>
      </c>
      <c r="L216" s="3">
        <v>0</v>
      </c>
      <c r="M216" s="3">
        <v>0</v>
      </c>
      <c r="N216" s="3">
        <v>0</v>
      </c>
      <c r="O216" s="3">
        <v>3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3</v>
      </c>
      <c r="V216">
        <v>2</v>
      </c>
    </row>
    <row r="217" spans="1:22" x14ac:dyDescent="0.25">
      <c r="A217" t="s">
        <v>447</v>
      </c>
      <c r="B217" s="1" t="s">
        <v>462</v>
      </c>
      <c r="C217" t="s">
        <v>1</v>
      </c>
      <c r="D217" t="s">
        <v>91</v>
      </c>
      <c r="E217" t="s">
        <v>390</v>
      </c>
      <c r="F217" t="s">
        <v>391</v>
      </c>
      <c r="G217">
        <v>165</v>
      </c>
      <c r="H217">
        <v>165</v>
      </c>
      <c r="I217">
        <v>165</v>
      </c>
      <c r="J217">
        <v>165</v>
      </c>
      <c r="L217" s="3">
        <v>0</v>
      </c>
      <c r="M217" s="3">
        <v>0</v>
      </c>
      <c r="N217" s="3">
        <v>0</v>
      </c>
      <c r="O217" s="3">
        <v>4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4</v>
      </c>
      <c r="V217">
        <v>2</v>
      </c>
    </row>
    <row r="218" spans="1:22" x14ac:dyDescent="0.25">
      <c r="A218" t="s">
        <v>447</v>
      </c>
      <c r="B218" s="1" t="s">
        <v>462</v>
      </c>
      <c r="C218" t="s">
        <v>1</v>
      </c>
      <c r="D218" t="s">
        <v>91</v>
      </c>
      <c r="E218" t="s">
        <v>390</v>
      </c>
      <c r="F218" t="s">
        <v>391</v>
      </c>
      <c r="G218">
        <v>166</v>
      </c>
      <c r="H218">
        <v>166</v>
      </c>
      <c r="I218">
        <v>166</v>
      </c>
      <c r="J218">
        <v>166</v>
      </c>
      <c r="L218" s="3">
        <v>0</v>
      </c>
      <c r="M218" s="3">
        <v>0</v>
      </c>
      <c r="N218" s="3">
        <v>0</v>
      </c>
      <c r="O218" s="3">
        <v>5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5</v>
      </c>
      <c r="V218">
        <v>2</v>
      </c>
    </row>
    <row r="219" spans="1:22" x14ac:dyDescent="0.25">
      <c r="A219" t="s">
        <v>447</v>
      </c>
      <c r="B219" s="1" t="s">
        <v>462</v>
      </c>
      <c r="C219" t="s">
        <v>1</v>
      </c>
      <c r="D219" t="s">
        <v>91</v>
      </c>
      <c r="E219" t="s">
        <v>390</v>
      </c>
      <c r="F219" t="s">
        <v>391</v>
      </c>
      <c r="G219">
        <v>167</v>
      </c>
      <c r="H219">
        <v>167</v>
      </c>
      <c r="I219">
        <v>167</v>
      </c>
      <c r="J219">
        <v>167</v>
      </c>
      <c r="L219" s="3">
        <v>0</v>
      </c>
      <c r="M219" s="3">
        <v>0</v>
      </c>
      <c r="N219" s="3">
        <v>0</v>
      </c>
      <c r="O219" s="3">
        <v>6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6</v>
      </c>
      <c r="V219">
        <v>2</v>
      </c>
    </row>
    <row r="220" spans="1:22" x14ac:dyDescent="0.25">
      <c r="A220" t="s">
        <v>447</v>
      </c>
      <c r="B220" s="1" t="s">
        <v>462</v>
      </c>
      <c r="C220" t="s">
        <v>1</v>
      </c>
      <c r="D220" t="s">
        <v>91</v>
      </c>
      <c r="E220" t="s">
        <v>390</v>
      </c>
      <c r="F220" t="s">
        <v>391</v>
      </c>
      <c r="G220">
        <v>168</v>
      </c>
      <c r="H220">
        <v>168</v>
      </c>
      <c r="I220">
        <v>168</v>
      </c>
      <c r="J220">
        <v>168</v>
      </c>
      <c r="L220" s="3">
        <v>0</v>
      </c>
      <c r="M220" s="3">
        <v>0</v>
      </c>
      <c r="N220" s="3">
        <v>0</v>
      </c>
      <c r="O220" s="3">
        <v>7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7</v>
      </c>
      <c r="V220">
        <v>2</v>
      </c>
    </row>
    <row r="221" spans="1:22" x14ac:dyDescent="0.25">
      <c r="A221" t="s">
        <v>447</v>
      </c>
      <c r="B221" s="1" t="s">
        <v>463</v>
      </c>
      <c r="C221" t="s">
        <v>1</v>
      </c>
      <c r="D221" t="s">
        <v>91</v>
      </c>
      <c r="E221" t="s">
        <v>390</v>
      </c>
      <c r="F221" t="s">
        <v>391</v>
      </c>
      <c r="G221">
        <v>169</v>
      </c>
      <c r="H221">
        <v>169</v>
      </c>
      <c r="I221">
        <v>169</v>
      </c>
      <c r="J221">
        <v>169</v>
      </c>
      <c r="L221" s="3">
        <v>0</v>
      </c>
      <c r="M221" s="3">
        <v>0</v>
      </c>
      <c r="N221" s="3">
        <v>0</v>
      </c>
      <c r="O221" s="3">
        <v>8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8</v>
      </c>
      <c r="V221">
        <v>2</v>
      </c>
    </row>
    <row r="222" spans="1:22" x14ac:dyDescent="0.25">
      <c r="A222" t="s">
        <v>447</v>
      </c>
      <c r="B222" s="1" t="s">
        <v>463</v>
      </c>
      <c r="C222" t="s">
        <v>1</v>
      </c>
      <c r="D222" t="s">
        <v>91</v>
      </c>
      <c r="E222" t="s">
        <v>390</v>
      </c>
      <c r="F222" t="s">
        <v>391</v>
      </c>
      <c r="G222">
        <v>170</v>
      </c>
      <c r="H222">
        <v>170</v>
      </c>
      <c r="I222">
        <v>170</v>
      </c>
      <c r="J222">
        <v>170</v>
      </c>
      <c r="L222" s="3">
        <v>0</v>
      </c>
      <c r="M222" s="3">
        <v>0</v>
      </c>
      <c r="N222" s="3">
        <v>0</v>
      </c>
      <c r="O222" s="3">
        <v>9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9</v>
      </c>
      <c r="V222">
        <v>2</v>
      </c>
    </row>
    <row r="223" spans="1:22" x14ac:dyDescent="0.25">
      <c r="A223" t="s">
        <v>447</v>
      </c>
      <c r="B223" s="1" t="s">
        <v>463</v>
      </c>
      <c r="C223" t="s">
        <v>1</v>
      </c>
      <c r="D223" t="s">
        <v>91</v>
      </c>
      <c r="E223" t="s">
        <v>390</v>
      </c>
      <c r="F223" t="s">
        <v>391</v>
      </c>
      <c r="G223">
        <v>171</v>
      </c>
      <c r="H223">
        <v>171</v>
      </c>
      <c r="I223">
        <v>171</v>
      </c>
      <c r="J223">
        <v>171</v>
      </c>
      <c r="L223" s="3">
        <v>0</v>
      </c>
      <c r="M223" s="3">
        <v>0</v>
      </c>
      <c r="N223" s="3">
        <v>0</v>
      </c>
      <c r="O223" s="3">
        <v>10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10</v>
      </c>
      <c r="V223">
        <v>2</v>
      </c>
    </row>
    <row r="224" spans="1:22" x14ac:dyDescent="0.25">
      <c r="A224" t="s">
        <v>447</v>
      </c>
      <c r="B224" s="1" t="s">
        <v>464</v>
      </c>
      <c r="C224" t="s">
        <v>1</v>
      </c>
      <c r="D224" t="s">
        <v>91</v>
      </c>
      <c r="E224" t="s">
        <v>390</v>
      </c>
      <c r="F224" t="s">
        <v>391</v>
      </c>
      <c r="G224">
        <v>172</v>
      </c>
      <c r="H224">
        <v>172</v>
      </c>
      <c r="I224">
        <v>172</v>
      </c>
      <c r="J224">
        <v>172</v>
      </c>
      <c r="L224" s="3">
        <v>0</v>
      </c>
      <c r="M224" s="3">
        <v>0</v>
      </c>
      <c r="N224" s="3">
        <v>0</v>
      </c>
      <c r="O224" s="3">
        <v>2.5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2.5</v>
      </c>
      <c r="V224">
        <v>2</v>
      </c>
    </row>
    <row r="225" spans="1:22" x14ac:dyDescent="0.25">
      <c r="A225" t="s">
        <v>447</v>
      </c>
      <c r="B225" s="1" t="s">
        <v>464</v>
      </c>
      <c r="C225" t="s">
        <v>1</v>
      </c>
      <c r="D225" t="s">
        <v>91</v>
      </c>
      <c r="E225" t="s">
        <v>390</v>
      </c>
      <c r="F225" t="s">
        <v>391</v>
      </c>
      <c r="G225">
        <v>173</v>
      </c>
      <c r="H225">
        <v>173</v>
      </c>
      <c r="I225">
        <v>173</v>
      </c>
      <c r="J225">
        <v>173</v>
      </c>
      <c r="L225" s="3">
        <v>0</v>
      </c>
      <c r="M225" s="3">
        <v>0</v>
      </c>
      <c r="N225" s="3">
        <v>0</v>
      </c>
      <c r="O225" s="3">
        <v>3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3</v>
      </c>
      <c r="V225">
        <v>2</v>
      </c>
    </row>
    <row r="226" spans="1:22" x14ac:dyDescent="0.25">
      <c r="A226" t="s">
        <v>447</v>
      </c>
      <c r="B226" s="1" t="s">
        <v>464</v>
      </c>
      <c r="C226" t="s">
        <v>1</v>
      </c>
      <c r="D226" t="s">
        <v>91</v>
      </c>
      <c r="E226" t="s">
        <v>390</v>
      </c>
      <c r="F226" t="s">
        <v>391</v>
      </c>
      <c r="G226">
        <v>174</v>
      </c>
      <c r="H226">
        <v>174</v>
      </c>
      <c r="I226">
        <v>174</v>
      </c>
      <c r="J226">
        <v>174</v>
      </c>
      <c r="L226" s="3">
        <v>0</v>
      </c>
      <c r="M226" s="3">
        <v>0</v>
      </c>
      <c r="N226" s="3">
        <v>0</v>
      </c>
      <c r="O226" s="3">
        <v>4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4</v>
      </c>
      <c r="V226">
        <v>2</v>
      </c>
    </row>
    <row r="227" spans="1:22" x14ac:dyDescent="0.25">
      <c r="A227" t="s">
        <v>447</v>
      </c>
      <c r="B227" s="1" t="s">
        <v>464</v>
      </c>
      <c r="C227" t="s">
        <v>1</v>
      </c>
      <c r="D227" t="s">
        <v>91</v>
      </c>
      <c r="E227" t="s">
        <v>390</v>
      </c>
      <c r="F227" t="s">
        <v>391</v>
      </c>
      <c r="G227">
        <v>175</v>
      </c>
      <c r="H227">
        <v>175</v>
      </c>
      <c r="I227">
        <v>175</v>
      </c>
      <c r="J227">
        <v>175</v>
      </c>
      <c r="L227" s="3">
        <v>0</v>
      </c>
      <c r="M227" s="3">
        <v>0</v>
      </c>
      <c r="N227" s="3">
        <v>0</v>
      </c>
      <c r="O227" s="3">
        <v>5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5</v>
      </c>
      <c r="V227">
        <v>2</v>
      </c>
    </row>
    <row r="228" spans="1:22" x14ac:dyDescent="0.25">
      <c r="A228" t="s">
        <v>447</v>
      </c>
      <c r="B228" s="1" t="s">
        <v>465</v>
      </c>
      <c r="C228" t="s">
        <v>1</v>
      </c>
      <c r="D228" t="s">
        <v>91</v>
      </c>
      <c r="E228" t="s">
        <v>390</v>
      </c>
      <c r="F228" t="s">
        <v>391</v>
      </c>
      <c r="G228">
        <v>176</v>
      </c>
      <c r="H228">
        <v>176</v>
      </c>
      <c r="I228">
        <v>176</v>
      </c>
      <c r="J228">
        <v>176</v>
      </c>
      <c r="L228" s="3">
        <v>0</v>
      </c>
      <c r="M228" s="3">
        <v>0</v>
      </c>
      <c r="N228" s="3">
        <v>0</v>
      </c>
      <c r="O228" s="3">
        <v>6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6</v>
      </c>
      <c r="V228">
        <v>2</v>
      </c>
    </row>
    <row r="229" spans="1:22" x14ac:dyDescent="0.25">
      <c r="A229" t="s">
        <v>447</v>
      </c>
      <c r="B229" s="1" t="s">
        <v>465</v>
      </c>
      <c r="C229" t="s">
        <v>1</v>
      </c>
      <c r="D229" t="s">
        <v>91</v>
      </c>
      <c r="E229" t="s">
        <v>390</v>
      </c>
      <c r="F229" t="s">
        <v>391</v>
      </c>
      <c r="G229">
        <v>177</v>
      </c>
      <c r="H229">
        <v>177</v>
      </c>
      <c r="I229">
        <v>177</v>
      </c>
      <c r="J229">
        <v>177</v>
      </c>
      <c r="L229" s="3">
        <v>0</v>
      </c>
      <c r="M229" s="3">
        <v>0</v>
      </c>
      <c r="N229" s="3">
        <v>0</v>
      </c>
      <c r="O229" s="3">
        <v>7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7</v>
      </c>
      <c r="V229">
        <v>2</v>
      </c>
    </row>
    <row r="230" spans="1:22" x14ac:dyDescent="0.25">
      <c r="A230" t="s">
        <v>447</v>
      </c>
      <c r="B230" s="1" t="s">
        <v>465</v>
      </c>
      <c r="C230" t="s">
        <v>1</v>
      </c>
      <c r="D230" t="s">
        <v>91</v>
      </c>
      <c r="E230" t="s">
        <v>390</v>
      </c>
      <c r="F230" t="s">
        <v>391</v>
      </c>
      <c r="G230">
        <v>178</v>
      </c>
      <c r="H230">
        <v>178</v>
      </c>
      <c r="I230">
        <v>178</v>
      </c>
      <c r="J230">
        <v>178</v>
      </c>
      <c r="L230" s="3">
        <v>0</v>
      </c>
      <c r="M230" s="3">
        <v>0</v>
      </c>
      <c r="N230" s="3">
        <v>0</v>
      </c>
      <c r="O230" s="3">
        <v>8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8</v>
      </c>
      <c r="V230">
        <v>2</v>
      </c>
    </row>
    <row r="231" spans="1:22" x14ac:dyDescent="0.25">
      <c r="A231" t="s">
        <v>447</v>
      </c>
      <c r="B231" s="1" t="s">
        <v>465</v>
      </c>
      <c r="C231" t="s">
        <v>1</v>
      </c>
      <c r="D231" t="s">
        <v>91</v>
      </c>
      <c r="E231" t="s">
        <v>390</v>
      </c>
      <c r="F231" t="s">
        <v>391</v>
      </c>
      <c r="G231">
        <v>179</v>
      </c>
      <c r="H231">
        <v>179</v>
      </c>
      <c r="I231">
        <v>179</v>
      </c>
      <c r="J231">
        <v>179</v>
      </c>
      <c r="L231" s="3">
        <v>0</v>
      </c>
      <c r="M231" s="3">
        <v>0</v>
      </c>
      <c r="N231" s="3">
        <v>0</v>
      </c>
      <c r="O231" s="3">
        <v>9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9</v>
      </c>
      <c r="V231">
        <v>2</v>
      </c>
    </row>
    <row r="232" spans="1:22" x14ac:dyDescent="0.25">
      <c r="A232" t="s">
        <v>447</v>
      </c>
      <c r="B232" s="1" t="s">
        <v>465</v>
      </c>
      <c r="C232" t="s">
        <v>1</v>
      </c>
      <c r="D232" t="s">
        <v>91</v>
      </c>
      <c r="E232" t="s">
        <v>390</v>
      </c>
      <c r="F232" t="s">
        <v>391</v>
      </c>
      <c r="G232">
        <v>180</v>
      </c>
      <c r="H232">
        <v>180</v>
      </c>
      <c r="I232">
        <v>180</v>
      </c>
      <c r="J232">
        <v>180</v>
      </c>
      <c r="L232" s="3">
        <v>0</v>
      </c>
      <c r="M232" s="3">
        <v>0</v>
      </c>
      <c r="N232" s="3">
        <v>0</v>
      </c>
      <c r="O232" s="3">
        <v>10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10</v>
      </c>
      <c r="V232">
        <v>2</v>
      </c>
    </row>
    <row r="233" spans="1:22" x14ac:dyDescent="0.25">
      <c r="A233" t="s">
        <v>447</v>
      </c>
      <c r="B233" s="1" t="s">
        <v>465</v>
      </c>
      <c r="C233" t="s">
        <v>1</v>
      </c>
      <c r="D233" t="s">
        <v>91</v>
      </c>
      <c r="E233" t="s">
        <v>390</v>
      </c>
      <c r="F233" t="s">
        <v>391</v>
      </c>
      <c r="G233">
        <v>181</v>
      </c>
      <c r="H233">
        <v>181</v>
      </c>
      <c r="I233">
        <v>181</v>
      </c>
      <c r="J233">
        <v>181</v>
      </c>
      <c r="L233" s="3">
        <v>0</v>
      </c>
      <c r="M233" s="3">
        <v>0</v>
      </c>
      <c r="N233" s="3">
        <v>0</v>
      </c>
      <c r="O233" s="3">
        <v>11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11</v>
      </c>
      <c r="V233">
        <v>2</v>
      </c>
    </row>
    <row r="234" spans="1:22" x14ac:dyDescent="0.25">
      <c r="A234" t="s">
        <v>447</v>
      </c>
      <c r="B234" s="1" t="s">
        <v>465</v>
      </c>
      <c r="C234" t="s">
        <v>1</v>
      </c>
      <c r="D234" t="s">
        <v>91</v>
      </c>
      <c r="E234" t="s">
        <v>390</v>
      </c>
      <c r="F234" t="s">
        <v>391</v>
      </c>
      <c r="G234">
        <v>182</v>
      </c>
      <c r="H234">
        <v>182</v>
      </c>
      <c r="I234">
        <v>182</v>
      </c>
      <c r="J234">
        <v>182</v>
      </c>
      <c r="L234" s="3">
        <v>0</v>
      </c>
      <c r="M234" s="3">
        <v>0</v>
      </c>
      <c r="N234" s="3">
        <v>0</v>
      </c>
      <c r="O234" s="3">
        <v>12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12</v>
      </c>
      <c r="V234">
        <v>2</v>
      </c>
    </row>
    <row r="235" spans="1:22" x14ac:dyDescent="0.25">
      <c r="A235" t="s">
        <v>447</v>
      </c>
      <c r="B235" s="1" t="s">
        <v>465</v>
      </c>
      <c r="C235" t="s">
        <v>1</v>
      </c>
      <c r="D235" t="s">
        <v>91</v>
      </c>
      <c r="E235" t="s">
        <v>390</v>
      </c>
      <c r="F235" t="s">
        <v>391</v>
      </c>
      <c r="G235">
        <v>183</v>
      </c>
      <c r="H235">
        <v>183</v>
      </c>
      <c r="I235">
        <v>183</v>
      </c>
      <c r="J235">
        <v>183</v>
      </c>
      <c r="L235" s="3">
        <v>0</v>
      </c>
      <c r="M235" s="3">
        <v>0</v>
      </c>
      <c r="N235" s="3">
        <v>0</v>
      </c>
      <c r="O235" s="3">
        <v>2.5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2.5</v>
      </c>
      <c r="V235">
        <v>2</v>
      </c>
    </row>
    <row r="236" spans="1:22" x14ac:dyDescent="0.25">
      <c r="A236" t="s">
        <v>447</v>
      </c>
      <c r="B236" s="1" t="s">
        <v>466</v>
      </c>
      <c r="C236" t="s">
        <v>1</v>
      </c>
      <c r="D236" t="s">
        <v>91</v>
      </c>
      <c r="E236" t="s">
        <v>390</v>
      </c>
      <c r="F236" t="s">
        <v>391</v>
      </c>
      <c r="G236">
        <v>184</v>
      </c>
      <c r="H236">
        <v>184</v>
      </c>
      <c r="I236">
        <v>184</v>
      </c>
      <c r="J236">
        <v>184</v>
      </c>
      <c r="L236" s="3">
        <v>0</v>
      </c>
      <c r="M236" s="3">
        <v>0</v>
      </c>
      <c r="N236" s="3">
        <v>0</v>
      </c>
      <c r="O236" s="3">
        <v>3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3</v>
      </c>
      <c r="V236">
        <v>2</v>
      </c>
    </row>
    <row r="237" spans="1:22" x14ac:dyDescent="0.25">
      <c r="A237" t="s">
        <v>447</v>
      </c>
      <c r="B237" s="1" t="s">
        <v>466</v>
      </c>
      <c r="C237" t="s">
        <v>1</v>
      </c>
      <c r="D237" t="s">
        <v>91</v>
      </c>
      <c r="E237" t="s">
        <v>390</v>
      </c>
      <c r="F237" t="s">
        <v>391</v>
      </c>
      <c r="G237">
        <v>185</v>
      </c>
      <c r="H237">
        <v>185</v>
      </c>
      <c r="I237">
        <v>185</v>
      </c>
      <c r="J237">
        <v>185</v>
      </c>
      <c r="L237" s="3">
        <v>0</v>
      </c>
      <c r="M237" s="3">
        <v>0</v>
      </c>
      <c r="N237" s="3">
        <v>0</v>
      </c>
      <c r="O237" s="3">
        <v>4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4</v>
      </c>
      <c r="V237">
        <v>2</v>
      </c>
    </row>
    <row r="238" spans="1:22" x14ac:dyDescent="0.25">
      <c r="A238" t="s">
        <v>447</v>
      </c>
      <c r="B238" s="1" t="s">
        <v>466</v>
      </c>
      <c r="C238" t="s">
        <v>1</v>
      </c>
      <c r="D238" t="s">
        <v>91</v>
      </c>
      <c r="E238" t="s">
        <v>390</v>
      </c>
      <c r="F238" t="s">
        <v>391</v>
      </c>
      <c r="G238">
        <v>186</v>
      </c>
      <c r="H238">
        <v>186</v>
      </c>
      <c r="I238">
        <v>186</v>
      </c>
      <c r="J238">
        <v>186</v>
      </c>
      <c r="L238" s="3">
        <v>0</v>
      </c>
      <c r="M238" s="3">
        <v>0</v>
      </c>
      <c r="N238" s="3">
        <v>0</v>
      </c>
      <c r="O238" s="3">
        <v>5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5</v>
      </c>
      <c r="V238">
        <v>2</v>
      </c>
    </row>
    <row r="239" spans="1:22" x14ac:dyDescent="0.25">
      <c r="A239" t="s">
        <v>447</v>
      </c>
      <c r="B239" s="1" t="s">
        <v>466</v>
      </c>
      <c r="C239" t="s">
        <v>1</v>
      </c>
      <c r="D239" t="s">
        <v>91</v>
      </c>
      <c r="E239" t="s">
        <v>390</v>
      </c>
      <c r="F239" t="s">
        <v>391</v>
      </c>
      <c r="G239">
        <v>187</v>
      </c>
      <c r="H239">
        <v>187</v>
      </c>
      <c r="I239">
        <v>187</v>
      </c>
      <c r="J239">
        <v>187</v>
      </c>
      <c r="L239" s="3">
        <v>0</v>
      </c>
      <c r="M239" s="3">
        <v>0</v>
      </c>
      <c r="N239" s="3">
        <v>0</v>
      </c>
      <c r="O239" s="3">
        <v>6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6</v>
      </c>
      <c r="V239">
        <v>2</v>
      </c>
    </row>
    <row r="240" spans="1:22" x14ac:dyDescent="0.25">
      <c r="A240" t="s">
        <v>447</v>
      </c>
      <c r="B240" s="1" t="s">
        <v>466</v>
      </c>
      <c r="C240" t="s">
        <v>1</v>
      </c>
      <c r="D240" t="s">
        <v>91</v>
      </c>
      <c r="E240" t="s">
        <v>390</v>
      </c>
      <c r="F240" t="s">
        <v>391</v>
      </c>
      <c r="G240">
        <v>188</v>
      </c>
      <c r="H240">
        <v>188</v>
      </c>
      <c r="I240">
        <v>188</v>
      </c>
      <c r="J240">
        <v>188</v>
      </c>
      <c r="L240" s="3">
        <v>0</v>
      </c>
      <c r="M240" s="3">
        <v>0</v>
      </c>
      <c r="N240" s="3">
        <v>0</v>
      </c>
      <c r="O240" s="3">
        <v>7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7</v>
      </c>
      <c r="V240">
        <v>2</v>
      </c>
    </row>
    <row r="241" spans="1:22" x14ac:dyDescent="0.25">
      <c r="A241" t="s">
        <v>447</v>
      </c>
      <c r="B241" s="1" t="s">
        <v>466</v>
      </c>
      <c r="C241" t="s">
        <v>1</v>
      </c>
      <c r="D241" t="s">
        <v>91</v>
      </c>
      <c r="E241" t="s">
        <v>390</v>
      </c>
      <c r="F241" t="s">
        <v>391</v>
      </c>
      <c r="G241">
        <v>189</v>
      </c>
      <c r="H241">
        <v>189</v>
      </c>
      <c r="I241">
        <v>189</v>
      </c>
      <c r="J241">
        <v>189</v>
      </c>
      <c r="L241" s="3">
        <v>0</v>
      </c>
      <c r="M241" s="3">
        <v>0</v>
      </c>
      <c r="N241" s="3">
        <v>0</v>
      </c>
      <c r="O241" s="3">
        <v>8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8</v>
      </c>
      <c r="V241">
        <v>2</v>
      </c>
    </row>
    <row r="242" spans="1:22" x14ac:dyDescent="0.25">
      <c r="A242" t="s">
        <v>447</v>
      </c>
      <c r="B242" s="1" t="s">
        <v>467</v>
      </c>
      <c r="C242" t="s">
        <v>1</v>
      </c>
      <c r="D242" t="s">
        <v>91</v>
      </c>
      <c r="E242" t="s">
        <v>390</v>
      </c>
      <c r="F242" t="s">
        <v>391</v>
      </c>
      <c r="G242">
        <v>190</v>
      </c>
      <c r="H242">
        <v>190</v>
      </c>
      <c r="I242">
        <v>190</v>
      </c>
      <c r="J242">
        <v>190</v>
      </c>
      <c r="L242" s="3">
        <v>0</v>
      </c>
      <c r="M242" s="3">
        <v>0</v>
      </c>
      <c r="N242" s="3">
        <v>0</v>
      </c>
      <c r="O242" s="3">
        <v>9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9</v>
      </c>
      <c r="V242">
        <v>2</v>
      </c>
    </row>
    <row r="243" spans="1:22" x14ac:dyDescent="0.25">
      <c r="A243" t="s">
        <v>447</v>
      </c>
      <c r="B243" s="1" t="s">
        <v>467</v>
      </c>
      <c r="C243" t="s">
        <v>1</v>
      </c>
      <c r="D243" t="s">
        <v>91</v>
      </c>
      <c r="E243" t="s">
        <v>390</v>
      </c>
      <c r="F243" t="s">
        <v>391</v>
      </c>
      <c r="G243">
        <v>191</v>
      </c>
      <c r="H243">
        <v>191</v>
      </c>
      <c r="I243">
        <v>191</v>
      </c>
      <c r="J243">
        <v>191</v>
      </c>
      <c r="L243" s="3">
        <v>0</v>
      </c>
      <c r="M243" s="3">
        <v>0</v>
      </c>
      <c r="N243" s="3">
        <v>0</v>
      </c>
      <c r="O243" s="3">
        <v>10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10</v>
      </c>
      <c r="V243">
        <v>2</v>
      </c>
    </row>
    <row r="244" spans="1:22" x14ac:dyDescent="0.25">
      <c r="A244" t="s">
        <v>476</v>
      </c>
      <c r="B244" s="1" t="s">
        <v>477</v>
      </c>
      <c r="C244" t="s">
        <v>1</v>
      </c>
      <c r="D244" t="s">
        <v>91</v>
      </c>
      <c r="E244" t="s">
        <v>390</v>
      </c>
      <c r="F244" t="s">
        <v>391</v>
      </c>
      <c r="G244">
        <v>201</v>
      </c>
      <c r="H244">
        <v>201</v>
      </c>
      <c r="I244">
        <v>201</v>
      </c>
      <c r="J244">
        <v>201</v>
      </c>
      <c r="L244" s="3">
        <v>0</v>
      </c>
      <c r="M244" s="3">
        <v>0</v>
      </c>
      <c r="N244" s="3">
        <v>0</v>
      </c>
      <c r="O244" s="3">
        <v>25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f>+Tabla3[[#This Row],[V GRAVADAS]]</f>
        <v>25</v>
      </c>
      <c r="V244">
        <v>2</v>
      </c>
    </row>
    <row r="245" spans="1:22" x14ac:dyDescent="0.25">
      <c r="A245" t="s">
        <v>476</v>
      </c>
      <c r="B245" s="1" t="s">
        <v>478</v>
      </c>
      <c r="C245" t="s">
        <v>1</v>
      </c>
      <c r="D245" t="s">
        <v>91</v>
      </c>
      <c r="E245" t="s">
        <v>390</v>
      </c>
      <c r="F245" t="s">
        <v>391</v>
      </c>
      <c r="G245">
        <v>202</v>
      </c>
      <c r="H245">
        <v>202</v>
      </c>
      <c r="I245">
        <v>202</v>
      </c>
      <c r="J245">
        <v>202</v>
      </c>
      <c r="L245" s="3">
        <v>0</v>
      </c>
      <c r="M245" s="3">
        <v>0</v>
      </c>
      <c r="N245" s="3">
        <v>0</v>
      </c>
      <c r="O245" s="3">
        <v>81.5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f>+Tabla3[[#This Row],[V GRAVADAS]]</f>
        <v>81.5</v>
      </c>
      <c r="V245">
        <v>2</v>
      </c>
    </row>
    <row r="246" spans="1:22" x14ac:dyDescent="0.25">
      <c r="A246" t="s">
        <v>476</v>
      </c>
      <c r="B246" s="1" t="s">
        <v>479</v>
      </c>
      <c r="C246" t="s">
        <v>1</v>
      </c>
      <c r="D246" t="s">
        <v>91</v>
      </c>
      <c r="E246" t="s">
        <v>390</v>
      </c>
      <c r="F246" t="s">
        <v>391</v>
      </c>
      <c r="G246">
        <v>203</v>
      </c>
      <c r="H246">
        <v>203</v>
      </c>
      <c r="I246">
        <v>203</v>
      </c>
      <c r="J246">
        <v>203</v>
      </c>
      <c r="L246" s="3">
        <v>0</v>
      </c>
      <c r="M246" s="3">
        <v>0</v>
      </c>
      <c r="N246" s="3">
        <v>0</v>
      </c>
      <c r="O246" s="3">
        <v>81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f>+Tabla3[[#This Row],[V GRAVADAS]]</f>
        <v>81</v>
      </c>
      <c r="V246">
        <v>2</v>
      </c>
    </row>
    <row r="247" spans="1:22" x14ac:dyDescent="0.25">
      <c r="A247" t="s">
        <v>476</v>
      </c>
      <c r="B247" s="1" t="s">
        <v>480</v>
      </c>
      <c r="C247" t="s">
        <v>1</v>
      </c>
      <c r="D247" t="s">
        <v>91</v>
      </c>
      <c r="E247" t="s">
        <v>390</v>
      </c>
      <c r="F247" t="s">
        <v>391</v>
      </c>
      <c r="G247">
        <v>204</v>
      </c>
      <c r="H247">
        <v>204</v>
      </c>
      <c r="I247">
        <v>204</v>
      </c>
      <c r="J247">
        <v>204</v>
      </c>
      <c r="L247" s="3">
        <v>0</v>
      </c>
      <c r="M247" s="3">
        <v>0</v>
      </c>
      <c r="N247" s="3">
        <v>0</v>
      </c>
      <c r="O247" s="3">
        <v>2.5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f>+Tabla3[[#This Row],[V GRAVADAS]]</f>
        <v>2.5</v>
      </c>
      <c r="V247">
        <v>2</v>
      </c>
    </row>
    <row r="248" spans="1:22" x14ac:dyDescent="0.25">
      <c r="A248" t="s">
        <v>476</v>
      </c>
      <c r="B248" s="1" t="s">
        <v>480</v>
      </c>
      <c r="C248" t="s">
        <v>1</v>
      </c>
      <c r="D248" t="s">
        <v>91</v>
      </c>
      <c r="E248" t="s">
        <v>390</v>
      </c>
      <c r="F248" t="s">
        <v>391</v>
      </c>
      <c r="G248">
        <v>205</v>
      </c>
      <c r="H248">
        <v>205</v>
      </c>
      <c r="I248">
        <v>205</v>
      </c>
      <c r="J248">
        <v>205</v>
      </c>
      <c r="L248" s="3">
        <v>0</v>
      </c>
      <c r="M248" s="3">
        <v>0</v>
      </c>
      <c r="N248" s="3">
        <v>0</v>
      </c>
      <c r="O248" s="3">
        <v>3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f>+Tabla3[[#This Row],[V GRAVADAS]]</f>
        <v>3</v>
      </c>
      <c r="V248">
        <v>2</v>
      </c>
    </row>
    <row r="249" spans="1:22" x14ac:dyDescent="0.25">
      <c r="A249" t="s">
        <v>476</v>
      </c>
      <c r="B249" s="1" t="s">
        <v>480</v>
      </c>
      <c r="C249" t="s">
        <v>1</v>
      </c>
      <c r="D249" t="s">
        <v>91</v>
      </c>
      <c r="E249" t="s">
        <v>390</v>
      </c>
      <c r="F249" t="s">
        <v>391</v>
      </c>
      <c r="G249">
        <v>206</v>
      </c>
      <c r="H249">
        <v>206</v>
      </c>
      <c r="I249">
        <v>206</v>
      </c>
      <c r="J249">
        <v>206</v>
      </c>
      <c r="L249" s="3">
        <v>0</v>
      </c>
      <c r="M249" s="3">
        <v>0</v>
      </c>
      <c r="N249" s="3">
        <v>0</v>
      </c>
      <c r="O249" s="3">
        <v>4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f>+Tabla3[[#This Row],[V GRAVADAS]]</f>
        <v>4</v>
      </c>
      <c r="V249">
        <v>2</v>
      </c>
    </row>
    <row r="250" spans="1:22" x14ac:dyDescent="0.25">
      <c r="A250" t="s">
        <v>476</v>
      </c>
      <c r="B250" s="1" t="s">
        <v>480</v>
      </c>
      <c r="C250" t="s">
        <v>1</v>
      </c>
      <c r="D250" t="s">
        <v>91</v>
      </c>
      <c r="E250" t="s">
        <v>390</v>
      </c>
      <c r="F250" t="s">
        <v>391</v>
      </c>
      <c r="G250">
        <v>207</v>
      </c>
      <c r="H250">
        <v>207</v>
      </c>
      <c r="I250">
        <v>207</v>
      </c>
      <c r="J250">
        <v>207</v>
      </c>
      <c r="L250" s="3">
        <v>0</v>
      </c>
      <c r="M250" s="3">
        <v>0</v>
      </c>
      <c r="N250" s="3">
        <v>0</v>
      </c>
      <c r="O250" s="3">
        <v>6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f>+Tabla3[[#This Row],[V GRAVADAS]]</f>
        <v>6</v>
      </c>
      <c r="V250">
        <v>2</v>
      </c>
    </row>
    <row r="251" spans="1:22" x14ac:dyDescent="0.25">
      <c r="A251" t="s">
        <v>476</v>
      </c>
      <c r="B251" s="1" t="s">
        <v>481</v>
      </c>
      <c r="C251" t="s">
        <v>1</v>
      </c>
      <c r="D251" t="s">
        <v>91</v>
      </c>
      <c r="E251" t="s">
        <v>390</v>
      </c>
      <c r="F251" t="s">
        <v>391</v>
      </c>
      <c r="G251">
        <v>208</v>
      </c>
      <c r="H251">
        <v>208</v>
      </c>
      <c r="I251">
        <v>208</v>
      </c>
      <c r="J251">
        <v>208</v>
      </c>
      <c r="L251" s="3">
        <v>0</v>
      </c>
      <c r="M251" s="3">
        <v>0</v>
      </c>
      <c r="N251" s="3">
        <v>0</v>
      </c>
      <c r="O251" s="3">
        <v>2.5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f>+Tabla3[[#This Row],[V GRAVADAS]]</f>
        <v>2.5</v>
      </c>
      <c r="V251">
        <v>2</v>
      </c>
    </row>
    <row r="252" spans="1:22" x14ac:dyDescent="0.25">
      <c r="A252" t="s">
        <v>476</v>
      </c>
      <c r="B252" s="1" t="s">
        <v>481</v>
      </c>
      <c r="C252" t="s">
        <v>1</v>
      </c>
      <c r="D252" t="s">
        <v>91</v>
      </c>
      <c r="E252" t="s">
        <v>390</v>
      </c>
      <c r="F252" t="s">
        <v>391</v>
      </c>
      <c r="G252">
        <v>209</v>
      </c>
      <c r="H252">
        <v>209</v>
      </c>
      <c r="I252">
        <v>209</v>
      </c>
      <c r="J252">
        <v>209</v>
      </c>
      <c r="L252" s="3">
        <v>0</v>
      </c>
      <c r="M252" s="3">
        <v>0</v>
      </c>
      <c r="N252" s="3">
        <v>0</v>
      </c>
      <c r="O252" s="3">
        <v>3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f>+Tabla3[[#This Row],[V GRAVADAS]]</f>
        <v>3</v>
      </c>
      <c r="V252">
        <v>2</v>
      </c>
    </row>
    <row r="253" spans="1:22" x14ac:dyDescent="0.25">
      <c r="A253" t="s">
        <v>476</v>
      </c>
      <c r="B253" s="1" t="s">
        <v>481</v>
      </c>
      <c r="C253" t="s">
        <v>1</v>
      </c>
      <c r="D253" t="s">
        <v>91</v>
      </c>
      <c r="E253" t="s">
        <v>390</v>
      </c>
      <c r="F253" t="s">
        <v>391</v>
      </c>
      <c r="G253">
        <v>210</v>
      </c>
      <c r="H253">
        <v>210</v>
      </c>
      <c r="I253">
        <v>210</v>
      </c>
      <c r="J253">
        <v>210</v>
      </c>
      <c r="L253" s="3">
        <v>0</v>
      </c>
      <c r="M253" s="3">
        <v>0</v>
      </c>
      <c r="N253" s="3">
        <v>0</v>
      </c>
      <c r="O253" s="3">
        <v>4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f>+Tabla3[[#This Row],[V GRAVADAS]]</f>
        <v>4</v>
      </c>
      <c r="V253">
        <v>2</v>
      </c>
    </row>
    <row r="254" spans="1:22" x14ac:dyDescent="0.25">
      <c r="A254" t="s">
        <v>476</v>
      </c>
      <c r="B254" s="1" t="s">
        <v>481</v>
      </c>
      <c r="C254" t="s">
        <v>1</v>
      </c>
      <c r="D254" t="s">
        <v>91</v>
      </c>
      <c r="E254" t="s">
        <v>390</v>
      </c>
      <c r="F254" t="s">
        <v>391</v>
      </c>
      <c r="G254">
        <v>211</v>
      </c>
      <c r="H254">
        <v>211</v>
      </c>
      <c r="I254">
        <v>211</v>
      </c>
      <c r="J254">
        <v>211</v>
      </c>
      <c r="L254" s="3">
        <v>0</v>
      </c>
      <c r="M254" s="3">
        <v>0</v>
      </c>
      <c r="N254" s="3">
        <v>0</v>
      </c>
      <c r="O254" s="3">
        <v>5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f>+Tabla3[[#This Row],[V GRAVADAS]]</f>
        <v>5</v>
      </c>
      <c r="V254">
        <v>2</v>
      </c>
    </row>
    <row r="255" spans="1:22" x14ac:dyDescent="0.25">
      <c r="A255" t="s">
        <v>476</v>
      </c>
      <c r="B255" s="1" t="s">
        <v>481</v>
      </c>
      <c r="C255" t="s">
        <v>1</v>
      </c>
      <c r="D255" t="s">
        <v>91</v>
      </c>
      <c r="E255" t="s">
        <v>390</v>
      </c>
      <c r="F255" t="s">
        <v>391</v>
      </c>
      <c r="G255">
        <v>212</v>
      </c>
      <c r="H255">
        <v>212</v>
      </c>
      <c r="I255">
        <v>212</v>
      </c>
      <c r="J255">
        <v>212</v>
      </c>
      <c r="L255" s="3">
        <v>0</v>
      </c>
      <c r="M255" s="3">
        <v>0</v>
      </c>
      <c r="N255" s="3">
        <v>0</v>
      </c>
      <c r="O255" s="3">
        <v>6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f>+Tabla3[[#This Row],[V GRAVADAS]]</f>
        <v>6</v>
      </c>
      <c r="V255">
        <v>2</v>
      </c>
    </row>
    <row r="256" spans="1:22" x14ac:dyDescent="0.25">
      <c r="A256" t="s">
        <v>476</v>
      </c>
      <c r="B256" s="1" t="s">
        <v>482</v>
      </c>
      <c r="C256" t="s">
        <v>1</v>
      </c>
      <c r="D256" t="s">
        <v>91</v>
      </c>
      <c r="E256" t="s">
        <v>390</v>
      </c>
      <c r="F256" t="s">
        <v>391</v>
      </c>
      <c r="G256">
        <v>213</v>
      </c>
      <c r="H256">
        <v>213</v>
      </c>
      <c r="I256">
        <v>213</v>
      </c>
      <c r="J256">
        <v>213</v>
      </c>
      <c r="L256" s="3">
        <v>0</v>
      </c>
      <c r="M256" s="3">
        <v>0</v>
      </c>
      <c r="N256" s="3">
        <v>0</v>
      </c>
      <c r="O256" s="3">
        <v>7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f>+Tabla3[[#This Row],[V GRAVADAS]]</f>
        <v>7</v>
      </c>
      <c r="V256">
        <v>2</v>
      </c>
    </row>
    <row r="257" spans="1:22" x14ac:dyDescent="0.25">
      <c r="A257" t="s">
        <v>476</v>
      </c>
      <c r="B257" s="1" t="s">
        <v>482</v>
      </c>
      <c r="C257" t="s">
        <v>1</v>
      </c>
      <c r="D257" t="s">
        <v>91</v>
      </c>
      <c r="E257" t="s">
        <v>390</v>
      </c>
      <c r="F257" t="s">
        <v>391</v>
      </c>
      <c r="G257">
        <v>214</v>
      </c>
      <c r="H257">
        <v>214</v>
      </c>
      <c r="I257">
        <v>214</v>
      </c>
      <c r="J257">
        <v>214</v>
      </c>
      <c r="L257" s="3">
        <v>0</v>
      </c>
      <c r="M257" s="3">
        <v>0</v>
      </c>
      <c r="N257" s="3">
        <v>0</v>
      </c>
      <c r="O257" s="3">
        <v>8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f>+Tabla3[[#This Row],[V GRAVADAS]]</f>
        <v>8</v>
      </c>
      <c r="V257">
        <v>2</v>
      </c>
    </row>
    <row r="258" spans="1:22" x14ac:dyDescent="0.25">
      <c r="A258" t="s">
        <v>476</v>
      </c>
      <c r="B258" s="1" t="s">
        <v>482</v>
      </c>
      <c r="C258" t="s">
        <v>1</v>
      </c>
      <c r="D258" t="s">
        <v>91</v>
      </c>
      <c r="E258" t="s">
        <v>390</v>
      </c>
      <c r="F258" t="s">
        <v>391</v>
      </c>
      <c r="G258">
        <v>215</v>
      </c>
      <c r="H258">
        <v>215</v>
      </c>
      <c r="I258">
        <v>215</v>
      </c>
      <c r="J258">
        <v>215</v>
      </c>
      <c r="L258" s="3">
        <v>0</v>
      </c>
      <c r="M258" s="3">
        <v>0</v>
      </c>
      <c r="N258" s="3">
        <v>0</v>
      </c>
      <c r="O258" s="3">
        <v>9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f>+Tabla3[[#This Row],[V GRAVADAS]]</f>
        <v>9</v>
      </c>
      <c r="V258">
        <v>2</v>
      </c>
    </row>
    <row r="259" spans="1:22" x14ac:dyDescent="0.25">
      <c r="A259" t="s">
        <v>476</v>
      </c>
      <c r="B259" s="1" t="s">
        <v>482</v>
      </c>
      <c r="C259" t="s">
        <v>1</v>
      </c>
      <c r="D259" t="s">
        <v>91</v>
      </c>
      <c r="E259" t="s">
        <v>390</v>
      </c>
      <c r="F259" t="s">
        <v>391</v>
      </c>
      <c r="G259">
        <v>216</v>
      </c>
      <c r="H259">
        <v>216</v>
      </c>
      <c r="I259">
        <v>216</v>
      </c>
      <c r="J259">
        <v>216</v>
      </c>
      <c r="L259" s="3">
        <v>0</v>
      </c>
      <c r="M259" s="3">
        <v>0</v>
      </c>
      <c r="N259" s="3">
        <v>0</v>
      </c>
      <c r="O259" s="3">
        <v>10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f>+Tabla3[[#This Row],[V GRAVADAS]]</f>
        <v>10</v>
      </c>
      <c r="V259">
        <v>2</v>
      </c>
    </row>
    <row r="260" spans="1:22" x14ac:dyDescent="0.25">
      <c r="A260" t="s">
        <v>476</v>
      </c>
      <c r="B260" s="1" t="s">
        <v>482</v>
      </c>
      <c r="C260" t="s">
        <v>1</v>
      </c>
      <c r="D260" t="s">
        <v>91</v>
      </c>
      <c r="E260" t="s">
        <v>390</v>
      </c>
      <c r="F260" t="s">
        <v>391</v>
      </c>
      <c r="G260">
        <v>217</v>
      </c>
      <c r="H260">
        <v>217</v>
      </c>
      <c r="I260">
        <v>217</v>
      </c>
      <c r="J260">
        <v>217</v>
      </c>
      <c r="L260" s="3">
        <v>0</v>
      </c>
      <c r="M260" s="3">
        <v>0</v>
      </c>
      <c r="N260" s="3">
        <v>0</v>
      </c>
      <c r="O260" s="3">
        <v>11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f>+Tabla3[[#This Row],[V GRAVADAS]]</f>
        <v>11</v>
      </c>
      <c r="V260">
        <v>2</v>
      </c>
    </row>
    <row r="261" spans="1:22" x14ac:dyDescent="0.25">
      <c r="A261" t="s">
        <v>476</v>
      </c>
      <c r="B261" s="1" t="s">
        <v>483</v>
      </c>
      <c r="C261" t="s">
        <v>1</v>
      </c>
      <c r="D261" t="s">
        <v>91</v>
      </c>
      <c r="E261" t="s">
        <v>390</v>
      </c>
      <c r="F261" t="s">
        <v>391</v>
      </c>
      <c r="G261">
        <v>218</v>
      </c>
      <c r="H261">
        <v>218</v>
      </c>
      <c r="I261">
        <v>218</v>
      </c>
      <c r="J261">
        <v>218</v>
      </c>
      <c r="L261" s="3">
        <v>0</v>
      </c>
      <c r="M261" s="3">
        <v>0</v>
      </c>
      <c r="N261" s="3">
        <v>0</v>
      </c>
      <c r="O261" s="3">
        <v>2.5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f>+Tabla3[[#This Row],[V GRAVADAS]]</f>
        <v>2.5</v>
      </c>
      <c r="V261">
        <v>2</v>
      </c>
    </row>
    <row r="262" spans="1:22" x14ac:dyDescent="0.25">
      <c r="A262" t="s">
        <v>476</v>
      </c>
      <c r="B262" s="1" t="s">
        <v>483</v>
      </c>
      <c r="C262" t="s">
        <v>1</v>
      </c>
      <c r="D262" t="s">
        <v>91</v>
      </c>
      <c r="E262" t="s">
        <v>390</v>
      </c>
      <c r="F262" t="s">
        <v>391</v>
      </c>
      <c r="G262">
        <v>219</v>
      </c>
      <c r="H262">
        <v>219</v>
      </c>
      <c r="I262">
        <v>219</v>
      </c>
      <c r="J262">
        <v>219</v>
      </c>
      <c r="L262" s="3">
        <v>0</v>
      </c>
      <c r="M262" s="3">
        <v>0</v>
      </c>
      <c r="N262" s="3">
        <v>0</v>
      </c>
      <c r="O262" s="3">
        <v>3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f>+Tabla3[[#This Row],[V GRAVADAS]]</f>
        <v>3</v>
      </c>
      <c r="V262">
        <v>2</v>
      </c>
    </row>
    <row r="263" spans="1:22" x14ac:dyDescent="0.25">
      <c r="A263" t="s">
        <v>476</v>
      </c>
      <c r="B263" s="1" t="s">
        <v>483</v>
      </c>
      <c r="C263" t="s">
        <v>1</v>
      </c>
      <c r="D263" t="s">
        <v>91</v>
      </c>
      <c r="E263" t="s">
        <v>390</v>
      </c>
      <c r="F263" t="s">
        <v>391</v>
      </c>
      <c r="G263">
        <v>220</v>
      </c>
      <c r="H263">
        <v>220</v>
      </c>
      <c r="I263">
        <v>220</v>
      </c>
      <c r="J263">
        <v>220</v>
      </c>
      <c r="L263" s="3">
        <v>0</v>
      </c>
      <c r="M263" s="3">
        <v>0</v>
      </c>
      <c r="N263" s="3">
        <v>0</v>
      </c>
      <c r="O263" s="3">
        <v>4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f>+Tabla3[[#This Row],[V GRAVADAS]]</f>
        <v>4</v>
      </c>
      <c r="V263">
        <v>2</v>
      </c>
    </row>
    <row r="264" spans="1:22" x14ac:dyDescent="0.25">
      <c r="A264" t="s">
        <v>476</v>
      </c>
      <c r="B264" s="1" t="s">
        <v>483</v>
      </c>
      <c r="C264" t="s">
        <v>1</v>
      </c>
      <c r="D264" t="s">
        <v>91</v>
      </c>
      <c r="E264" t="s">
        <v>390</v>
      </c>
      <c r="F264" t="s">
        <v>391</v>
      </c>
      <c r="G264">
        <v>221</v>
      </c>
      <c r="H264">
        <v>221</v>
      </c>
      <c r="I264">
        <v>221</v>
      </c>
      <c r="J264">
        <v>221</v>
      </c>
      <c r="L264" s="3">
        <v>0</v>
      </c>
      <c r="M264" s="3">
        <v>0</v>
      </c>
      <c r="N264" s="3">
        <v>0</v>
      </c>
      <c r="O264" s="3">
        <v>5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f>+Tabla3[[#This Row],[V GRAVADAS]]</f>
        <v>5</v>
      </c>
      <c r="V264">
        <v>2</v>
      </c>
    </row>
    <row r="265" spans="1:22" x14ac:dyDescent="0.25">
      <c r="A265" t="s">
        <v>476</v>
      </c>
      <c r="B265" s="1" t="s">
        <v>483</v>
      </c>
      <c r="C265" t="s">
        <v>1</v>
      </c>
      <c r="D265" t="s">
        <v>91</v>
      </c>
      <c r="E265" t="s">
        <v>390</v>
      </c>
      <c r="F265" t="s">
        <v>391</v>
      </c>
      <c r="G265">
        <v>222</v>
      </c>
      <c r="H265">
        <v>222</v>
      </c>
      <c r="I265">
        <v>222</v>
      </c>
      <c r="J265">
        <v>222</v>
      </c>
      <c r="L265" s="3">
        <v>0</v>
      </c>
      <c r="M265" s="3">
        <v>0</v>
      </c>
      <c r="N265" s="3">
        <v>0</v>
      </c>
      <c r="O265" s="3">
        <v>6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f>+Tabla3[[#This Row],[V GRAVADAS]]</f>
        <v>6</v>
      </c>
      <c r="V265">
        <v>2</v>
      </c>
    </row>
    <row r="266" spans="1:22" x14ac:dyDescent="0.25">
      <c r="A266" t="s">
        <v>476</v>
      </c>
      <c r="B266" s="1" t="s">
        <v>483</v>
      </c>
      <c r="C266" t="s">
        <v>1</v>
      </c>
      <c r="D266" t="s">
        <v>91</v>
      </c>
      <c r="E266" t="s">
        <v>390</v>
      </c>
      <c r="F266" t="s">
        <v>391</v>
      </c>
      <c r="G266">
        <v>223</v>
      </c>
      <c r="H266">
        <v>223</v>
      </c>
      <c r="I266">
        <v>223</v>
      </c>
      <c r="J266">
        <v>223</v>
      </c>
      <c r="L266" s="3">
        <v>0</v>
      </c>
      <c r="M266" s="3">
        <v>0</v>
      </c>
      <c r="N266" s="3">
        <v>0</v>
      </c>
      <c r="O266" s="3">
        <v>40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f>+Tabla3[[#This Row],[V GRAVADAS]]</f>
        <v>40</v>
      </c>
      <c r="V266">
        <v>2</v>
      </c>
    </row>
    <row r="267" spans="1:22" x14ac:dyDescent="0.25">
      <c r="A267" t="s">
        <v>476</v>
      </c>
      <c r="B267" s="1" t="s">
        <v>484</v>
      </c>
      <c r="C267" t="s">
        <v>1</v>
      </c>
      <c r="D267" t="s">
        <v>91</v>
      </c>
      <c r="E267" t="s">
        <v>390</v>
      </c>
      <c r="F267" t="s">
        <v>391</v>
      </c>
      <c r="G267">
        <v>224</v>
      </c>
      <c r="H267">
        <v>224</v>
      </c>
      <c r="I267">
        <v>224</v>
      </c>
      <c r="J267">
        <v>224</v>
      </c>
      <c r="L267" s="3">
        <v>0</v>
      </c>
      <c r="M267" s="3">
        <v>0</v>
      </c>
      <c r="N267" s="3">
        <v>0</v>
      </c>
      <c r="O267" s="3">
        <v>27.8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f>+Tabla3[[#This Row],[V GRAVADAS]]</f>
        <v>27.8</v>
      </c>
      <c r="V267">
        <v>2</v>
      </c>
    </row>
    <row r="268" spans="1:22" x14ac:dyDescent="0.25">
      <c r="A268" t="s">
        <v>476</v>
      </c>
      <c r="B268" s="1" t="s">
        <v>485</v>
      </c>
      <c r="C268" t="s">
        <v>1</v>
      </c>
      <c r="D268" t="s">
        <v>91</v>
      </c>
      <c r="E268" t="s">
        <v>390</v>
      </c>
      <c r="F268" t="s">
        <v>391</v>
      </c>
      <c r="G268">
        <v>225</v>
      </c>
      <c r="H268">
        <v>225</v>
      </c>
      <c r="I268">
        <v>225</v>
      </c>
      <c r="J268">
        <v>225</v>
      </c>
      <c r="L268" s="3">
        <v>0</v>
      </c>
      <c r="M268" s="3">
        <v>0</v>
      </c>
      <c r="N268" s="3">
        <v>0</v>
      </c>
      <c r="O268" s="3">
        <v>13.5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f>+Tabla3[[#This Row],[V GRAVADAS]]</f>
        <v>13.5</v>
      </c>
      <c r="V268">
        <v>2</v>
      </c>
    </row>
    <row r="269" spans="1:22" x14ac:dyDescent="0.25">
      <c r="A269" t="s">
        <v>476</v>
      </c>
      <c r="B269" s="1" t="s">
        <v>485</v>
      </c>
      <c r="C269" t="s">
        <v>1</v>
      </c>
      <c r="D269" t="s">
        <v>91</v>
      </c>
      <c r="E269" t="s">
        <v>390</v>
      </c>
      <c r="F269" t="s">
        <v>391</v>
      </c>
      <c r="G269">
        <v>226</v>
      </c>
      <c r="H269">
        <v>226</v>
      </c>
      <c r="I269">
        <v>226</v>
      </c>
      <c r="J269">
        <v>226</v>
      </c>
      <c r="L269" s="3">
        <v>0</v>
      </c>
      <c r="M269" s="3">
        <v>0</v>
      </c>
      <c r="N269" s="3">
        <v>0</v>
      </c>
      <c r="O269" s="3">
        <v>22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f>+Tabla3[[#This Row],[V GRAVADAS]]</f>
        <v>22</v>
      </c>
      <c r="V269">
        <v>2</v>
      </c>
    </row>
    <row r="270" spans="1:22" x14ac:dyDescent="0.25">
      <c r="A270" t="s">
        <v>476</v>
      </c>
      <c r="B270" s="1" t="s">
        <v>486</v>
      </c>
      <c r="C270" t="s">
        <v>1</v>
      </c>
      <c r="D270" t="s">
        <v>91</v>
      </c>
      <c r="E270" t="s">
        <v>390</v>
      </c>
      <c r="F270" t="s">
        <v>391</v>
      </c>
      <c r="G270">
        <v>227</v>
      </c>
      <c r="H270">
        <v>227</v>
      </c>
      <c r="I270">
        <v>227</v>
      </c>
      <c r="J270">
        <v>227</v>
      </c>
      <c r="L270" s="3">
        <v>0</v>
      </c>
      <c r="M270" s="3">
        <v>0</v>
      </c>
      <c r="N270" s="3">
        <v>0</v>
      </c>
      <c r="O270" s="3">
        <v>6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f>+Tabla3[[#This Row],[V GRAVADAS]]</f>
        <v>6</v>
      </c>
      <c r="V270">
        <v>2</v>
      </c>
    </row>
    <row r="271" spans="1:22" x14ac:dyDescent="0.25">
      <c r="A271" t="s">
        <v>476</v>
      </c>
      <c r="B271" s="1" t="s">
        <v>487</v>
      </c>
      <c r="C271" t="s">
        <v>1</v>
      </c>
      <c r="D271" t="s">
        <v>91</v>
      </c>
      <c r="E271" t="s">
        <v>390</v>
      </c>
      <c r="F271" t="s">
        <v>391</v>
      </c>
      <c r="G271">
        <v>228</v>
      </c>
      <c r="H271">
        <v>228</v>
      </c>
      <c r="I271">
        <v>228</v>
      </c>
      <c r="J271">
        <v>228</v>
      </c>
      <c r="L271" s="3">
        <v>0</v>
      </c>
      <c r="M271" s="3">
        <v>0</v>
      </c>
      <c r="N271" s="3">
        <v>0</v>
      </c>
      <c r="O271" s="3">
        <v>7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f>+Tabla3[[#This Row],[V GRAVADAS]]</f>
        <v>7</v>
      </c>
      <c r="V271">
        <v>2</v>
      </c>
    </row>
    <row r="272" spans="1:22" x14ac:dyDescent="0.25">
      <c r="A272" t="s">
        <v>476</v>
      </c>
      <c r="B272" s="1" t="s">
        <v>488</v>
      </c>
      <c r="C272" t="s">
        <v>1</v>
      </c>
      <c r="D272" t="s">
        <v>91</v>
      </c>
      <c r="E272" t="s">
        <v>390</v>
      </c>
      <c r="F272" t="s">
        <v>391</v>
      </c>
      <c r="G272">
        <v>229</v>
      </c>
      <c r="H272">
        <v>229</v>
      </c>
      <c r="I272">
        <v>229</v>
      </c>
      <c r="J272">
        <v>229</v>
      </c>
      <c r="L272" s="3">
        <v>0</v>
      </c>
      <c r="M272" s="3">
        <v>0</v>
      </c>
      <c r="N272" s="3">
        <v>0</v>
      </c>
      <c r="O272" s="3">
        <v>2.5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f>+Tabla3[[#This Row],[V GRAVADAS]]</f>
        <v>2.5</v>
      </c>
      <c r="V272">
        <v>2</v>
      </c>
    </row>
    <row r="273" spans="1:22" x14ac:dyDescent="0.25">
      <c r="A273" t="s">
        <v>476</v>
      </c>
      <c r="B273" s="1" t="s">
        <v>489</v>
      </c>
      <c r="C273" t="s">
        <v>1</v>
      </c>
      <c r="D273" t="s">
        <v>91</v>
      </c>
      <c r="E273" t="s">
        <v>390</v>
      </c>
      <c r="F273" t="s">
        <v>391</v>
      </c>
      <c r="G273">
        <v>230</v>
      </c>
      <c r="H273">
        <v>230</v>
      </c>
      <c r="I273">
        <v>230</v>
      </c>
      <c r="J273">
        <v>230</v>
      </c>
      <c r="L273" s="3">
        <v>0</v>
      </c>
      <c r="M273" s="3">
        <v>0</v>
      </c>
      <c r="N273" s="3">
        <v>0</v>
      </c>
      <c r="O273" s="3">
        <v>49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f>+Tabla3[[#This Row],[V GRAVADAS]]</f>
        <v>49</v>
      </c>
      <c r="V273">
        <v>2</v>
      </c>
    </row>
    <row r="274" spans="1:22" x14ac:dyDescent="0.25">
      <c r="A274" t="s">
        <v>476</v>
      </c>
      <c r="B274" s="1" t="s">
        <v>490</v>
      </c>
      <c r="C274" t="s">
        <v>1</v>
      </c>
      <c r="D274" t="s">
        <v>91</v>
      </c>
      <c r="E274" t="s">
        <v>390</v>
      </c>
      <c r="F274" t="s">
        <v>391</v>
      </c>
      <c r="G274">
        <v>231</v>
      </c>
      <c r="H274">
        <v>231</v>
      </c>
      <c r="I274">
        <v>231</v>
      </c>
      <c r="J274">
        <v>231</v>
      </c>
      <c r="L274" s="3">
        <v>0</v>
      </c>
      <c r="M274" s="3">
        <v>0</v>
      </c>
      <c r="N274" s="3">
        <v>0</v>
      </c>
      <c r="O274" s="3">
        <v>2.5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f>+Tabla3[[#This Row],[V GRAVADAS]]</f>
        <v>2.5</v>
      </c>
      <c r="V274">
        <v>2</v>
      </c>
    </row>
    <row r="275" spans="1:22" x14ac:dyDescent="0.25">
      <c r="A275" t="s">
        <v>476</v>
      </c>
      <c r="B275" s="1" t="s">
        <v>490</v>
      </c>
      <c r="C275" t="s">
        <v>1</v>
      </c>
      <c r="D275" t="s">
        <v>91</v>
      </c>
      <c r="E275" t="s">
        <v>390</v>
      </c>
      <c r="F275" t="s">
        <v>391</v>
      </c>
      <c r="G275">
        <v>232</v>
      </c>
      <c r="H275">
        <v>232</v>
      </c>
      <c r="I275">
        <v>232</v>
      </c>
      <c r="J275">
        <v>232</v>
      </c>
      <c r="L275" s="3">
        <v>0</v>
      </c>
      <c r="M275" s="3">
        <v>0</v>
      </c>
      <c r="N275" s="3">
        <v>0</v>
      </c>
      <c r="O275" s="3">
        <v>3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f>+Tabla3[[#This Row],[V GRAVADAS]]</f>
        <v>3</v>
      </c>
      <c r="V275">
        <v>2</v>
      </c>
    </row>
    <row r="276" spans="1:22" x14ac:dyDescent="0.25">
      <c r="A276" t="s">
        <v>476</v>
      </c>
      <c r="B276" s="1" t="s">
        <v>490</v>
      </c>
      <c r="C276" t="s">
        <v>1</v>
      </c>
      <c r="D276" t="s">
        <v>91</v>
      </c>
      <c r="E276" t="s">
        <v>390</v>
      </c>
      <c r="F276" t="s">
        <v>391</v>
      </c>
      <c r="G276">
        <v>233</v>
      </c>
      <c r="H276">
        <v>233</v>
      </c>
      <c r="I276">
        <v>233</v>
      </c>
      <c r="J276">
        <v>233</v>
      </c>
      <c r="L276" s="3">
        <v>0</v>
      </c>
      <c r="M276" s="3">
        <v>0</v>
      </c>
      <c r="N276" s="3">
        <v>0</v>
      </c>
      <c r="O276" s="3">
        <v>4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f>+Tabla3[[#This Row],[V GRAVADAS]]</f>
        <v>4</v>
      </c>
      <c r="V276">
        <v>2</v>
      </c>
    </row>
    <row r="277" spans="1:22" x14ac:dyDescent="0.25">
      <c r="A277" t="s">
        <v>476</v>
      </c>
      <c r="B277" s="1" t="s">
        <v>491</v>
      </c>
      <c r="C277" t="s">
        <v>1</v>
      </c>
      <c r="D277" t="s">
        <v>91</v>
      </c>
      <c r="E277" t="s">
        <v>390</v>
      </c>
      <c r="F277" t="s">
        <v>391</v>
      </c>
      <c r="G277">
        <v>234</v>
      </c>
      <c r="H277">
        <v>234</v>
      </c>
      <c r="I277">
        <v>234</v>
      </c>
      <c r="J277">
        <v>234</v>
      </c>
      <c r="L277" s="3">
        <v>0</v>
      </c>
      <c r="M277" s="3">
        <v>0</v>
      </c>
      <c r="N277" s="3">
        <v>0</v>
      </c>
      <c r="O277" s="3">
        <v>5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f>+Tabla3[[#This Row],[V GRAVADAS]]</f>
        <v>5</v>
      </c>
      <c r="V277">
        <v>2</v>
      </c>
    </row>
    <row r="278" spans="1:22" x14ac:dyDescent="0.25">
      <c r="A278" t="s">
        <v>476</v>
      </c>
      <c r="B278" s="1" t="s">
        <v>491</v>
      </c>
      <c r="C278" t="s">
        <v>1</v>
      </c>
      <c r="D278" t="s">
        <v>91</v>
      </c>
      <c r="E278" t="s">
        <v>390</v>
      </c>
      <c r="F278" t="s">
        <v>391</v>
      </c>
      <c r="G278">
        <v>235</v>
      </c>
      <c r="H278">
        <v>235</v>
      </c>
      <c r="I278">
        <v>235</v>
      </c>
      <c r="J278">
        <v>235</v>
      </c>
      <c r="L278" s="3">
        <v>0</v>
      </c>
      <c r="M278" s="3">
        <v>0</v>
      </c>
      <c r="N278" s="3">
        <v>0</v>
      </c>
      <c r="O278" s="3">
        <v>6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f>+Tabla3[[#This Row],[V GRAVADAS]]</f>
        <v>6</v>
      </c>
      <c r="V278">
        <v>2</v>
      </c>
    </row>
    <row r="279" spans="1:22" x14ac:dyDescent="0.25">
      <c r="A279" t="s">
        <v>476</v>
      </c>
      <c r="B279" s="1" t="s">
        <v>491</v>
      </c>
      <c r="C279" t="s">
        <v>1</v>
      </c>
      <c r="D279" t="s">
        <v>91</v>
      </c>
      <c r="E279" t="s">
        <v>390</v>
      </c>
      <c r="F279" t="s">
        <v>391</v>
      </c>
      <c r="G279">
        <v>236</v>
      </c>
      <c r="H279">
        <v>236</v>
      </c>
      <c r="I279">
        <v>236</v>
      </c>
      <c r="J279">
        <v>236</v>
      </c>
      <c r="L279" s="3">
        <v>0</v>
      </c>
      <c r="M279" s="3">
        <v>0</v>
      </c>
      <c r="N279" s="3">
        <v>0</v>
      </c>
      <c r="O279" s="3">
        <v>7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f>+Tabla3[[#This Row],[V GRAVADAS]]</f>
        <v>7</v>
      </c>
      <c r="V279">
        <v>2</v>
      </c>
    </row>
    <row r="280" spans="1:22" x14ac:dyDescent="0.25">
      <c r="A280" t="s">
        <v>476</v>
      </c>
      <c r="B280" s="1" t="s">
        <v>491</v>
      </c>
      <c r="C280" t="s">
        <v>1</v>
      </c>
      <c r="D280" t="s">
        <v>91</v>
      </c>
      <c r="E280" t="s">
        <v>390</v>
      </c>
      <c r="F280" t="s">
        <v>391</v>
      </c>
      <c r="G280">
        <v>237</v>
      </c>
      <c r="H280">
        <v>237</v>
      </c>
      <c r="I280">
        <v>237</v>
      </c>
      <c r="J280">
        <v>237</v>
      </c>
      <c r="L280" s="3">
        <v>0</v>
      </c>
      <c r="M280" s="3">
        <v>0</v>
      </c>
      <c r="N280" s="3">
        <v>0</v>
      </c>
      <c r="O280" s="3">
        <v>8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f>+Tabla3[[#This Row],[V GRAVADAS]]</f>
        <v>8</v>
      </c>
      <c r="V280">
        <v>2</v>
      </c>
    </row>
    <row r="281" spans="1:22" x14ac:dyDescent="0.25">
      <c r="A281" t="s">
        <v>476</v>
      </c>
      <c r="B281" s="1" t="s">
        <v>491</v>
      </c>
      <c r="C281" t="s">
        <v>1</v>
      </c>
      <c r="D281" t="s">
        <v>91</v>
      </c>
      <c r="E281" t="s">
        <v>390</v>
      </c>
      <c r="F281" t="s">
        <v>391</v>
      </c>
      <c r="G281">
        <v>238</v>
      </c>
      <c r="H281">
        <v>238</v>
      </c>
      <c r="I281">
        <v>238</v>
      </c>
      <c r="J281">
        <v>238</v>
      </c>
      <c r="L281" s="3">
        <v>0</v>
      </c>
      <c r="M281" s="3">
        <v>0</v>
      </c>
      <c r="N281" s="3">
        <v>0</v>
      </c>
      <c r="O281" s="3">
        <v>7.5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f>+Tabla3[[#This Row],[V GRAVADAS]]</f>
        <v>7.5</v>
      </c>
      <c r="V281">
        <v>2</v>
      </c>
    </row>
    <row r="282" spans="1:22" x14ac:dyDescent="0.25">
      <c r="A282" t="s">
        <v>476</v>
      </c>
      <c r="B282" s="1" t="s">
        <v>492</v>
      </c>
      <c r="C282" t="s">
        <v>1</v>
      </c>
      <c r="D282" t="s">
        <v>91</v>
      </c>
      <c r="E282" t="s">
        <v>390</v>
      </c>
      <c r="F282" t="s">
        <v>391</v>
      </c>
      <c r="G282">
        <v>239</v>
      </c>
      <c r="H282">
        <v>239</v>
      </c>
      <c r="I282">
        <v>239</v>
      </c>
      <c r="J282">
        <v>239</v>
      </c>
      <c r="L282" s="3">
        <v>0</v>
      </c>
      <c r="M282" s="3">
        <v>0</v>
      </c>
      <c r="N282" s="3">
        <v>0</v>
      </c>
      <c r="O282" s="3">
        <v>8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f>+Tabla3[[#This Row],[V GRAVADAS]]</f>
        <v>8</v>
      </c>
      <c r="V282">
        <v>2</v>
      </c>
    </row>
    <row r="283" spans="1:22" x14ac:dyDescent="0.25">
      <c r="A283" t="s">
        <v>476</v>
      </c>
      <c r="B283" s="1" t="s">
        <v>492</v>
      </c>
      <c r="C283" t="s">
        <v>1</v>
      </c>
      <c r="D283" t="s">
        <v>91</v>
      </c>
      <c r="E283" t="s">
        <v>390</v>
      </c>
      <c r="F283" t="s">
        <v>391</v>
      </c>
      <c r="G283">
        <v>240</v>
      </c>
      <c r="H283">
        <v>240</v>
      </c>
      <c r="I283">
        <v>240</v>
      </c>
      <c r="J283">
        <v>240</v>
      </c>
      <c r="L283" s="3">
        <v>0</v>
      </c>
      <c r="M283" s="3">
        <v>0</v>
      </c>
      <c r="N283" s="3">
        <v>0</v>
      </c>
      <c r="O283" s="3">
        <v>9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f>+Tabla3[[#This Row],[V GRAVADAS]]</f>
        <v>9</v>
      </c>
      <c r="V283">
        <v>2</v>
      </c>
    </row>
    <row r="284" spans="1:22" x14ac:dyDescent="0.25">
      <c r="A284" t="s">
        <v>476</v>
      </c>
      <c r="B284" s="1" t="s">
        <v>492</v>
      </c>
      <c r="C284" t="s">
        <v>1</v>
      </c>
      <c r="D284" t="s">
        <v>91</v>
      </c>
      <c r="E284" t="s">
        <v>390</v>
      </c>
      <c r="F284" t="s">
        <v>391</v>
      </c>
      <c r="G284">
        <v>241</v>
      </c>
      <c r="H284">
        <v>241</v>
      </c>
      <c r="I284">
        <v>241</v>
      </c>
      <c r="J284">
        <v>241</v>
      </c>
      <c r="L284" s="3">
        <v>0</v>
      </c>
      <c r="M284" s="3">
        <v>0</v>
      </c>
      <c r="N284" s="3">
        <v>0</v>
      </c>
      <c r="O284" s="3">
        <v>10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f>+Tabla3[[#This Row],[V GRAVADAS]]</f>
        <v>10</v>
      </c>
      <c r="V284">
        <v>2</v>
      </c>
    </row>
    <row r="285" spans="1:22" x14ac:dyDescent="0.25">
      <c r="A285" t="s">
        <v>476</v>
      </c>
      <c r="B285" s="1" t="s">
        <v>492</v>
      </c>
      <c r="C285" t="s">
        <v>1</v>
      </c>
      <c r="D285" t="s">
        <v>91</v>
      </c>
      <c r="E285" t="s">
        <v>390</v>
      </c>
      <c r="F285" t="s">
        <v>391</v>
      </c>
      <c r="G285">
        <v>242</v>
      </c>
      <c r="H285">
        <v>242</v>
      </c>
      <c r="I285">
        <v>242</v>
      </c>
      <c r="J285">
        <v>242</v>
      </c>
      <c r="L285" s="3">
        <v>0</v>
      </c>
      <c r="M285" s="3">
        <v>0</v>
      </c>
      <c r="N285" s="3">
        <v>0</v>
      </c>
      <c r="O285" s="3">
        <v>11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f>+Tabla3[[#This Row],[V GRAVADAS]]</f>
        <v>11</v>
      </c>
      <c r="V285">
        <v>2</v>
      </c>
    </row>
    <row r="286" spans="1:22" x14ac:dyDescent="0.25">
      <c r="A286" t="s">
        <v>476</v>
      </c>
      <c r="B286" s="1" t="s">
        <v>493</v>
      </c>
      <c r="C286" t="s">
        <v>1</v>
      </c>
      <c r="D286" t="s">
        <v>91</v>
      </c>
      <c r="E286" t="s">
        <v>390</v>
      </c>
      <c r="F286" t="s">
        <v>391</v>
      </c>
      <c r="G286">
        <v>243</v>
      </c>
      <c r="H286">
        <v>243</v>
      </c>
      <c r="I286">
        <v>243</v>
      </c>
      <c r="J286">
        <v>243</v>
      </c>
      <c r="L286" s="3">
        <v>0</v>
      </c>
      <c r="M286" s="3">
        <v>0</v>
      </c>
      <c r="N286" s="3">
        <v>0</v>
      </c>
      <c r="O286" s="3">
        <v>12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f>+Tabla3[[#This Row],[V GRAVADAS]]</f>
        <v>12</v>
      </c>
      <c r="V286">
        <v>2</v>
      </c>
    </row>
    <row r="287" spans="1:22" x14ac:dyDescent="0.25">
      <c r="A287" t="s">
        <v>476</v>
      </c>
      <c r="B287" s="1" t="s">
        <v>493</v>
      </c>
      <c r="C287" t="s">
        <v>1</v>
      </c>
      <c r="D287" t="s">
        <v>91</v>
      </c>
      <c r="E287" t="s">
        <v>390</v>
      </c>
      <c r="F287" t="s">
        <v>391</v>
      </c>
      <c r="G287">
        <v>244</v>
      </c>
      <c r="H287">
        <v>244</v>
      </c>
      <c r="I287">
        <v>244</v>
      </c>
      <c r="J287">
        <v>244</v>
      </c>
      <c r="L287" s="3">
        <v>0</v>
      </c>
      <c r="M287" s="3">
        <v>0</v>
      </c>
      <c r="N287" s="3">
        <v>0</v>
      </c>
      <c r="O287" s="3">
        <v>2.5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f>+Tabla3[[#This Row],[V GRAVADAS]]</f>
        <v>2.5</v>
      </c>
      <c r="V287">
        <v>2</v>
      </c>
    </row>
    <row r="288" spans="1:22" x14ac:dyDescent="0.25">
      <c r="A288" t="s">
        <v>476</v>
      </c>
      <c r="B288" s="1" t="s">
        <v>493</v>
      </c>
      <c r="C288" t="s">
        <v>1</v>
      </c>
      <c r="D288" t="s">
        <v>91</v>
      </c>
      <c r="E288" t="s">
        <v>390</v>
      </c>
      <c r="F288" t="s">
        <v>391</v>
      </c>
      <c r="G288">
        <v>245</v>
      </c>
      <c r="H288">
        <v>245</v>
      </c>
      <c r="I288">
        <v>245</v>
      </c>
      <c r="J288">
        <v>245</v>
      </c>
      <c r="L288" s="3">
        <v>0</v>
      </c>
      <c r="M288" s="3">
        <v>0</v>
      </c>
      <c r="N288" s="3">
        <v>0</v>
      </c>
      <c r="O288" s="3">
        <v>3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f>+Tabla3[[#This Row],[V GRAVADAS]]</f>
        <v>3</v>
      </c>
      <c r="V288">
        <v>2</v>
      </c>
    </row>
    <row r="289" spans="1:22" x14ac:dyDescent="0.25">
      <c r="A289" t="s">
        <v>476</v>
      </c>
      <c r="B289" s="1" t="s">
        <v>493</v>
      </c>
      <c r="C289" t="s">
        <v>1</v>
      </c>
      <c r="D289" t="s">
        <v>91</v>
      </c>
      <c r="E289" t="s">
        <v>390</v>
      </c>
      <c r="F289" t="s">
        <v>391</v>
      </c>
      <c r="G289">
        <v>246</v>
      </c>
      <c r="H289">
        <v>246</v>
      </c>
      <c r="I289">
        <v>246</v>
      </c>
      <c r="J289">
        <v>246</v>
      </c>
      <c r="L289" s="3">
        <v>0</v>
      </c>
      <c r="M289" s="3">
        <v>0</v>
      </c>
      <c r="N289" s="3">
        <v>0</v>
      </c>
      <c r="O289" s="3">
        <v>4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f>+Tabla3[[#This Row],[V GRAVADAS]]</f>
        <v>4</v>
      </c>
      <c r="V289">
        <v>2</v>
      </c>
    </row>
    <row r="290" spans="1:22" x14ac:dyDescent="0.25">
      <c r="A290" t="s">
        <v>476</v>
      </c>
      <c r="B290" s="1" t="s">
        <v>494</v>
      </c>
      <c r="C290" t="s">
        <v>1</v>
      </c>
      <c r="D290" t="s">
        <v>91</v>
      </c>
      <c r="E290" t="s">
        <v>390</v>
      </c>
      <c r="F290" t="s">
        <v>391</v>
      </c>
      <c r="G290">
        <v>247</v>
      </c>
      <c r="H290">
        <v>247</v>
      </c>
      <c r="I290">
        <v>247</v>
      </c>
      <c r="J290">
        <v>247</v>
      </c>
      <c r="L290" s="3">
        <v>0</v>
      </c>
      <c r="M290" s="3">
        <v>0</v>
      </c>
      <c r="N290" s="3">
        <v>0</v>
      </c>
      <c r="O290" s="3">
        <v>5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f>+Tabla3[[#This Row],[V GRAVADAS]]</f>
        <v>5</v>
      </c>
      <c r="V290">
        <v>2</v>
      </c>
    </row>
    <row r="291" spans="1:22" x14ac:dyDescent="0.25">
      <c r="A291" t="s">
        <v>476</v>
      </c>
      <c r="B291" s="1" t="s">
        <v>494</v>
      </c>
      <c r="C291" t="s">
        <v>1</v>
      </c>
      <c r="D291" t="s">
        <v>91</v>
      </c>
      <c r="E291" t="s">
        <v>390</v>
      </c>
      <c r="F291" t="s">
        <v>391</v>
      </c>
      <c r="G291">
        <v>248</v>
      </c>
      <c r="H291">
        <v>248</v>
      </c>
      <c r="I291">
        <v>248</v>
      </c>
      <c r="J291">
        <v>248</v>
      </c>
      <c r="L291" s="3">
        <v>0</v>
      </c>
      <c r="M291" s="3">
        <v>0</v>
      </c>
      <c r="N291" s="3">
        <v>0</v>
      </c>
      <c r="O291" s="3">
        <v>6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f>+Tabla3[[#This Row],[V GRAVADAS]]</f>
        <v>6</v>
      </c>
      <c r="V291">
        <v>2</v>
      </c>
    </row>
    <row r="292" spans="1:22" x14ac:dyDescent="0.25">
      <c r="A292" t="s">
        <v>476</v>
      </c>
      <c r="B292" s="1" t="s">
        <v>494</v>
      </c>
      <c r="C292" t="s">
        <v>1</v>
      </c>
      <c r="D292" t="s">
        <v>91</v>
      </c>
      <c r="E292" t="s">
        <v>390</v>
      </c>
      <c r="F292" t="s">
        <v>391</v>
      </c>
      <c r="G292">
        <v>249</v>
      </c>
      <c r="H292">
        <v>249</v>
      </c>
      <c r="I292">
        <v>249</v>
      </c>
      <c r="J292">
        <v>249</v>
      </c>
      <c r="L292" s="3">
        <v>0</v>
      </c>
      <c r="M292" s="3">
        <v>0</v>
      </c>
      <c r="N292" s="3">
        <v>0</v>
      </c>
      <c r="O292" s="3">
        <v>7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f>+Tabla3[[#This Row],[V GRAVADAS]]</f>
        <v>7</v>
      </c>
      <c r="V292">
        <v>2</v>
      </c>
    </row>
    <row r="293" spans="1:22" x14ac:dyDescent="0.25">
      <c r="A293" t="s">
        <v>476</v>
      </c>
      <c r="B293" s="1" t="s">
        <v>494</v>
      </c>
      <c r="C293" t="s">
        <v>1</v>
      </c>
      <c r="D293" t="s">
        <v>91</v>
      </c>
      <c r="E293" t="s">
        <v>390</v>
      </c>
      <c r="F293" t="s">
        <v>391</v>
      </c>
      <c r="G293">
        <v>250</v>
      </c>
      <c r="H293">
        <v>250</v>
      </c>
      <c r="I293">
        <v>250</v>
      </c>
      <c r="J293">
        <v>250</v>
      </c>
      <c r="L293" s="3">
        <v>0</v>
      </c>
      <c r="M293" s="3">
        <v>0</v>
      </c>
      <c r="N293" s="3">
        <v>0</v>
      </c>
      <c r="O293" s="3">
        <v>8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f>+Tabla3[[#This Row],[V GRAVADAS]]</f>
        <v>8</v>
      </c>
      <c r="V293">
        <v>2</v>
      </c>
    </row>
    <row r="294" spans="1:22" x14ac:dyDescent="0.25">
      <c r="A294" t="s">
        <v>476</v>
      </c>
      <c r="B294" s="1" t="s">
        <v>495</v>
      </c>
      <c r="C294" t="s">
        <v>1</v>
      </c>
      <c r="D294" t="s">
        <v>91</v>
      </c>
      <c r="E294" t="s">
        <v>390</v>
      </c>
      <c r="F294" t="s">
        <v>391</v>
      </c>
      <c r="G294">
        <v>251</v>
      </c>
      <c r="H294">
        <v>251</v>
      </c>
      <c r="I294">
        <v>251</v>
      </c>
      <c r="J294">
        <v>251</v>
      </c>
      <c r="L294" s="3">
        <v>0</v>
      </c>
      <c r="M294" s="3">
        <v>0</v>
      </c>
      <c r="N294" s="3">
        <v>0</v>
      </c>
      <c r="O294" s="3">
        <v>2.5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f>+Tabla3[[#This Row],[V GRAVADAS]]</f>
        <v>2.5</v>
      </c>
      <c r="V294">
        <v>2</v>
      </c>
    </row>
    <row r="295" spans="1:22" x14ac:dyDescent="0.25">
      <c r="A295" t="s">
        <v>476</v>
      </c>
      <c r="B295" s="1" t="s">
        <v>495</v>
      </c>
      <c r="C295" t="s">
        <v>1</v>
      </c>
      <c r="D295" t="s">
        <v>91</v>
      </c>
      <c r="E295" t="s">
        <v>390</v>
      </c>
      <c r="F295" t="s">
        <v>391</v>
      </c>
      <c r="G295">
        <v>252</v>
      </c>
      <c r="H295">
        <v>252</v>
      </c>
      <c r="I295">
        <v>252</v>
      </c>
      <c r="J295">
        <v>252</v>
      </c>
      <c r="L295" s="3">
        <v>0</v>
      </c>
      <c r="M295" s="3">
        <v>0</v>
      </c>
      <c r="N295" s="3">
        <v>0</v>
      </c>
      <c r="O295" s="3">
        <v>3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f>+Tabla3[[#This Row],[V GRAVADAS]]</f>
        <v>3</v>
      </c>
      <c r="V295">
        <v>2</v>
      </c>
    </row>
    <row r="296" spans="1:22" x14ac:dyDescent="0.25">
      <c r="A296" t="s">
        <v>476</v>
      </c>
      <c r="B296" s="1" t="s">
        <v>495</v>
      </c>
      <c r="C296" t="s">
        <v>1</v>
      </c>
      <c r="D296" t="s">
        <v>91</v>
      </c>
      <c r="E296" t="s">
        <v>390</v>
      </c>
      <c r="F296" t="s">
        <v>391</v>
      </c>
      <c r="G296">
        <v>253</v>
      </c>
      <c r="H296">
        <v>253</v>
      </c>
      <c r="I296">
        <v>253</v>
      </c>
      <c r="J296">
        <v>253</v>
      </c>
      <c r="L296" s="3">
        <v>0</v>
      </c>
      <c r="M296" s="3">
        <v>0</v>
      </c>
      <c r="N296" s="3">
        <v>0</v>
      </c>
      <c r="O296" s="3">
        <v>4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f>+Tabla3[[#This Row],[V GRAVADAS]]</f>
        <v>4</v>
      </c>
      <c r="V296">
        <v>2</v>
      </c>
    </row>
    <row r="297" spans="1:22" x14ac:dyDescent="0.25">
      <c r="A297" t="s">
        <v>476</v>
      </c>
      <c r="B297" s="1" t="s">
        <v>495</v>
      </c>
      <c r="C297" t="s">
        <v>1</v>
      </c>
      <c r="D297" t="s">
        <v>91</v>
      </c>
      <c r="E297" t="s">
        <v>390</v>
      </c>
      <c r="F297" t="s">
        <v>391</v>
      </c>
      <c r="G297">
        <v>254</v>
      </c>
      <c r="H297">
        <v>254</v>
      </c>
      <c r="I297">
        <v>254</v>
      </c>
      <c r="J297">
        <v>254</v>
      </c>
      <c r="L297" s="3">
        <v>0</v>
      </c>
      <c r="M297" s="3">
        <v>0</v>
      </c>
      <c r="N297" s="3">
        <v>0</v>
      </c>
      <c r="O297" s="3">
        <v>3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f>+Tabla3[[#This Row],[V GRAVADAS]]</f>
        <v>3</v>
      </c>
      <c r="V297">
        <v>2</v>
      </c>
    </row>
    <row r="298" spans="1:22" x14ac:dyDescent="0.25">
      <c r="A298" t="s">
        <v>729</v>
      </c>
      <c r="B298" s="1" t="s">
        <v>527</v>
      </c>
      <c r="C298" t="s">
        <v>1</v>
      </c>
      <c r="D298" t="s">
        <v>91</v>
      </c>
      <c r="E298" t="s">
        <v>390</v>
      </c>
      <c r="F298" t="s">
        <v>391</v>
      </c>
      <c r="G298">
        <v>300</v>
      </c>
      <c r="H298">
        <v>300</v>
      </c>
      <c r="I298">
        <v>300</v>
      </c>
      <c r="J298">
        <v>300</v>
      </c>
      <c r="L298" s="3">
        <v>0</v>
      </c>
      <c r="M298" s="3">
        <v>0</v>
      </c>
      <c r="N298" s="3">
        <v>0</v>
      </c>
      <c r="O298" s="3">
        <v>3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3</v>
      </c>
      <c r="V298" t="s">
        <v>715</v>
      </c>
    </row>
    <row r="299" spans="1:22" x14ac:dyDescent="0.25">
      <c r="A299" t="s">
        <v>729</v>
      </c>
      <c r="B299" s="1" t="s">
        <v>527</v>
      </c>
      <c r="C299" t="s">
        <v>1</v>
      </c>
      <c r="D299" t="s">
        <v>91</v>
      </c>
      <c r="E299" t="s">
        <v>390</v>
      </c>
      <c r="F299" t="s">
        <v>391</v>
      </c>
      <c r="G299">
        <v>299</v>
      </c>
      <c r="H299">
        <v>299</v>
      </c>
      <c r="I299">
        <v>299</v>
      </c>
      <c r="J299">
        <v>299</v>
      </c>
      <c r="L299" s="3">
        <v>0</v>
      </c>
      <c r="M299" s="3">
        <v>0</v>
      </c>
      <c r="N299" s="3">
        <v>0</v>
      </c>
      <c r="O299" s="3">
        <v>25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25</v>
      </c>
      <c r="V299" t="s">
        <v>715</v>
      </c>
    </row>
    <row r="300" spans="1:22" x14ac:dyDescent="0.25">
      <c r="A300" t="s">
        <v>729</v>
      </c>
      <c r="B300" s="1" t="s">
        <v>527</v>
      </c>
      <c r="C300" t="s">
        <v>1</v>
      </c>
      <c r="D300" t="s">
        <v>91</v>
      </c>
      <c r="E300" t="s">
        <v>390</v>
      </c>
      <c r="F300" t="s">
        <v>391</v>
      </c>
      <c r="G300">
        <v>298</v>
      </c>
      <c r="H300">
        <v>298</v>
      </c>
      <c r="I300">
        <v>298</v>
      </c>
      <c r="J300">
        <v>298</v>
      </c>
      <c r="L300" s="3">
        <v>0</v>
      </c>
      <c r="M300" s="3">
        <v>0</v>
      </c>
      <c r="N300" s="3">
        <v>0</v>
      </c>
      <c r="O300" s="3">
        <v>2.5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2.5</v>
      </c>
      <c r="V300" t="s">
        <v>715</v>
      </c>
    </row>
    <row r="301" spans="1:22" x14ac:dyDescent="0.25">
      <c r="A301" t="s">
        <v>729</v>
      </c>
      <c r="B301" s="1" t="s">
        <v>527</v>
      </c>
      <c r="C301" t="s">
        <v>1</v>
      </c>
      <c r="D301" t="s">
        <v>91</v>
      </c>
      <c r="E301" t="s">
        <v>390</v>
      </c>
      <c r="F301" t="s">
        <v>391</v>
      </c>
      <c r="G301">
        <v>297</v>
      </c>
      <c r="H301">
        <v>297</v>
      </c>
      <c r="I301">
        <v>297</v>
      </c>
      <c r="J301">
        <v>297</v>
      </c>
      <c r="L301" s="3">
        <v>0</v>
      </c>
      <c r="M301" s="3">
        <v>0</v>
      </c>
      <c r="N301" s="3">
        <v>0</v>
      </c>
      <c r="O301" s="3">
        <v>15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15</v>
      </c>
      <c r="V301" t="s">
        <v>715</v>
      </c>
    </row>
    <row r="302" spans="1:22" x14ac:dyDescent="0.25">
      <c r="A302" t="s">
        <v>729</v>
      </c>
      <c r="B302" s="1" t="s">
        <v>527</v>
      </c>
      <c r="C302" t="s">
        <v>1</v>
      </c>
      <c r="D302" t="s">
        <v>91</v>
      </c>
      <c r="E302" t="s">
        <v>390</v>
      </c>
      <c r="F302" t="s">
        <v>391</v>
      </c>
      <c r="G302">
        <v>296</v>
      </c>
      <c r="H302">
        <v>296</v>
      </c>
      <c r="I302">
        <v>296</v>
      </c>
      <c r="J302">
        <v>296</v>
      </c>
      <c r="L302" s="3">
        <v>0</v>
      </c>
      <c r="M302" s="3">
        <v>0</v>
      </c>
      <c r="N302" s="3">
        <v>0</v>
      </c>
      <c r="O302" s="3">
        <v>2.5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2.5</v>
      </c>
      <c r="V302" t="s">
        <v>715</v>
      </c>
    </row>
    <row r="303" spans="1:22" x14ac:dyDescent="0.25">
      <c r="A303" t="s">
        <v>729</v>
      </c>
      <c r="B303" s="1" t="s">
        <v>716</v>
      </c>
      <c r="C303" t="s">
        <v>1</v>
      </c>
      <c r="D303" t="s">
        <v>91</v>
      </c>
      <c r="E303" t="s">
        <v>390</v>
      </c>
      <c r="F303" t="s">
        <v>391</v>
      </c>
      <c r="G303">
        <v>295</v>
      </c>
      <c r="H303">
        <v>295</v>
      </c>
      <c r="I303">
        <v>295</v>
      </c>
      <c r="J303">
        <v>295</v>
      </c>
      <c r="L303" s="3">
        <v>0</v>
      </c>
      <c r="M303" s="3">
        <v>0</v>
      </c>
      <c r="N303" s="3">
        <v>0</v>
      </c>
      <c r="O303" s="3">
        <v>2.5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2.5</v>
      </c>
      <c r="V303" t="s">
        <v>715</v>
      </c>
    </row>
    <row r="304" spans="1:22" x14ac:dyDescent="0.25">
      <c r="A304" t="s">
        <v>729</v>
      </c>
      <c r="B304" s="1" t="s">
        <v>716</v>
      </c>
      <c r="C304" t="s">
        <v>1</v>
      </c>
      <c r="D304" t="s">
        <v>91</v>
      </c>
      <c r="E304" t="s">
        <v>390</v>
      </c>
      <c r="F304" t="s">
        <v>391</v>
      </c>
      <c r="G304">
        <v>294</v>
      </c>
      <c r="H304">
        <v>294</v>
      </c>
      <c r="I304">
        <v>294</v>
      </c>
      <c r="J304">
        <v>294</v>
      </c>
      <c r="L304" s="3">
        <v>0</v>
      </c>
      <c r="M304" s="3">
        <v>0</v>
      </c>
      <c r="N304" s="3">
        <v>0</v>
      </c>
      <c r="O304" s="3">
        <v>2.5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2.5</v>
      </c>
      <c r="V304" t="s">
        <v>715</v>
      </c>
    </row>
    <row r="305" spans="1:22" x14ac:dyDescent="0.25">
      <c r="A305" t="s">
        <v>729</v>
      </c>
      <c r="B305" s="1" t="s">
        <v>716</v>
      </c>
      <c r="C305" t="s">
        <v>1</v>
      </c>
      <c r="D305" t="s">
        <v>91</v>
      </c>
      <c r="E305" t="s">
        <v>390</v>
      </c>
      <c r="F305" t="s">
        <v>391</v>
      </c>
      <c r="G305">
        <v>293</v>
      </c>
      <c r="H305">
        <v>293</v>
      </c>
      <c r="I305">
        <v>293</v>
      </c>
      <c r="J305">
        <v>293</v>
      </c>
      <c r="L305" s="3">
        <v>0</v>
      </c>
      <c r="M305" s="3">
        <v>0</v>
      </c>
      <c r="N305" s="3">
        <v>0</v>
      </c>
      <c r="O305" s="3">
        <v>12.5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12.5</v>
      </c>
      <c r="V305" t="s">
        <v>715</v>
      </c>
    </row>
    <row r="306" spans="1:22" x14ac:dyDescent="0.25">
      <c r="A306" t="s">
        <v>729</v>
      </c>
      <c r="B306" s="1" t="s">
        <v>716</v>
      </c>
      <c r="C306" t="s">
        <v>1</v>
      </c>
      <c r="D306" t="s">
        <v>91</v>
      </c>
      <c r="E306" t="s">
        <v>390</v>
      </c>
      <c r="F306" t="s">
        <v>391</v>
      </c>
      <c r="G306">
        <v>292</v>
      </c>
      <c r="H306">
        <v>292</v>
      </c>
      <c r="I306">
        <v>292</v>
      </c>
      <c r="J306">
        <v>292</v>
      </c>
      <c r="L306" s="3">
        <v>0</v>
      </c>
      <c r="M306" s="3">
        <v>0</v>
      </c>
      <c r="N306" s="3">
        <v>0</v>
      </c>
      <c r="O306" s="3">
        <v>8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8</v>
      </c>
      <c r="V306" t="s">
        <v>715</v>
      </c>
    </row>
    <row r="307" spans="1:22" x14ac:dyDescent="0.25">
      <c r="A307" t="s">
        <v>729</v>
      </c>
      <c r="B307" s="1" t="s">
        <v>716</v>
      </c>
      <c r="C307" t="s">
        <v>1</v>
      </c>
      <c r="D307" t="s">
        <v>91</v>
      </c>
      <c r="E307" t="s">
        <v>390</v>
      </c>
      <c r="F307" t="s">
        <v>391</v>
      </c>
      <c r="G307">
        <v>291</v>
      </c>
      <c r="H307">
        <v>291</v>
      </c>
      <c r="I307">
        <v>291</v>
      </c>
      <c r="J307">
        <v>291</v>
      </c>
      <c r="L307" s="3">
        <v>0</v>
      </c>
      <c r="M307" s="3">
        <v>0</v>
      </c>
      <c r="N307" s="3">
        <v>0</v>
      </c>
      <c r="O307" s="3">
        <v>2.5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2.5</v>
      </c>
      <c r="V307" t="s">
        <v>715</v>
      </c>
    </row>
    <row r="308" spans="1:22" x14ac:dyDescent="0.25">
      <c r="A308" t="s">
        <v>729</v>
      </c>
      <c r="B308" s="1" t="s">
        <v>717</v>
      </c>
      <c r="C308" t="s">
        <v>1</v>
      </c>
      <c r="D308" t="s">
        <v>91</v>
      </c>
      <c r="E308" t="s">
        <v>390</v>
      </c>
      <c r="F308" t="s">
        <v>391</v>
      </c>
      <c r="G308">
        <v>290</v>
      </c>
      <c r="H308">
        <v>290</v>
      </c>
      <c r="I308">
        <v>290</v>
      </c>
      <c r="J308">
        <v>290</v>
      </c>
      <c r="L308" s="3">
        <v>0</v>
      </c>
      <c r="M308" s="3">
        <v>0</v>
      </c>
      <c r="N308" s="3">
        <v>0</v>
      </c>
      <c r="O308" s="3">
        <v>30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30</v>
      </c>
      <c r="V308" t="s">
        <v>715</v>
      </c>
    </row>
    <row r="309" spans="1:22" x14ac:dyDescent="0.25">
      <c r="A309" t="s">
        <v>729</v>
      </c>
      <c r="B309" s="1" t="s">
        <v>718</v>
      </c>
      <c r="C309" t="s">
        <v>1</v>
      </c>
      <c r="D309" t="s">
        <v>91</v>
      </c>
      <c r="E309" t="s">
        <v>390</v>
      </c>
      <c r="F309" t="s">
        <v>391</v>
      </c>
      <c r="G309">
        <v>289</v>
      </c>
      <c r="H309">
        <v>289</v>
      </c>
      <c r="I309">
        <v>289</v>
      </c>
      <c r="J309">
        <v>289</v>
      </c>
      <c r="L309" s="3">
        <v>0</v>
      </c>
      <c r="M309" s="3">
        <v>0</v>
      </c>
      <c r="N309" s="3">
        <v>0</v>
      </c>
      <c r="O309" s="3">
        <v>6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6</v>
      </c>
      <c r="V309" t="s">
        <v>715</v>
      </c>
    </row>
    <row r="310" spans="1:22" x14ac:dyDescent="0.25">
      <c r="A310" t="s">
        <v>729</v>
      </c>
      <c r="B310" s="1" t="s">
        <v>718</v>
      </c>
      <c r="C310" t="s">
        <v>1</v>
      </c>
      <c r="D310" t="s">
        <v>91</v>
      </c>
      <c r="E310" t="s">
        <v>390</v>
      </c>
      <c r="F310" t="s">
        <v>391</v>
      </c>
      <c r="G310">
        <v>288</v>
      </c>
      <c r="H310">
        <v>288</v>
      </c>
      <c r="I310">
        <v>288</v>
      </c>
      <c r="J310">
        <v>288</v>
      </c>
      <c r="L310" s="3">
        <v>0</v>
      </c>
      <c r="M310" s="3">
        <v>0</v>
      </c>
      <c r="N310" s="3">
        <v>0</v>
      </c>
      <c r="O310" s="3">
        <v>5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5</v>
      </c>
      <c r="V310" t="s">
        <v>715</v>
      </c>
    </row>
    <row r="311" spans="1:22" x14ac:dyDescent="0.25">
      <c r="A311" t="s">
        <v>729</v>
      </c>
      <c r="B311" s="1" t="s">
        <v>718</v>
      </c>
      <c r="C311" t="s">
        <v>1</v>
      </c>
      <c r="D311" t="s">
        <v>91</v>
      </c>
      <c r="E311" t="s">
        <v>390</v>
      </c>
      <c r="F311" t="s">
        <v>391</v>
      </c>
      <c r="G311">
        <v>287</v>
      </c>
      <c r="H311">
        <v>287</v>
      </c>
      <c r="I311">
        <v>287</v>
      </c>
      <c r="J311">
        <v>287</v>
      </c>
      <c r="L311" s="3">
        <v>0</v>
      </c>
      <c r="M311" s="3">
        <v>0</v>
      </c>
      <c r="N311" s="3">
        <v>0</v>
      </c>
      <c r="O311" s="3">
        <v>6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6</v>
      </c>
      <c r="V311" t="s">
        <v>715</v>
      </c>
    </row>
    <row r="312" spans="1:22" x14ac:dyDescent="0.25">
      <c r="A312" t="s">
        <v>729</v>
      </c>
      <c r="B312" s="1" t="s">
        <v>718</v>
      </c>
      <c r="C312" t="s">
        <v>1</v>
      </c>
      <c r="D312" t="s">
        <v>91</v>
      </c>
      <c r="E312" t="s">
        <v>390</v>
      </c>
      <c r="F312" t="s">
        <v>391</v>
      </c>
      <c r="G312">
        <v>286</v>
      </c>
      <c r="H312">
        <v>286</v>
      </c>
      <c r="I312">
        <v>286</v>
      </c>
      <c r="J312">
        <v>286</v>
      </c>
      <c r="L312" s="3">
        <v>0</v>
      </c>
      <c r="M312" s="3">
        <v>0</v>
      </c>
      <c r="N312" s="3">
        <v>0</v>
      </c>
      <c r="O312" s="3">
        <v>3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3</v>
      </c>
      <c r="V312" t="s">
        <v>715</v>
      </c>
    </row>
    <row r="313" spans="1:22" x14ac:dyDescent="0.25">
      <c r="A313" t="s">
        <v>729</v>
      </c>
      <c r="B313" s="1" t="s">
        <v>718</v>
      </c>
      <c r="C313" t="s">
        <v>1</v>
      </c>
      <c r="D313" t="s">
        <v>91</v>
      </c>
      <c r="E313" t="s">
        <v>390</v>
      </c>
      <c r="F313" t="s">
        <v>391</v>
      </c>
      <c r="G313">
        <v>285</v>
      </c>
      <c r="H313">
        <v>285</v>
      </c>
      <c r="I313">
        <v>285</v>
      </c>
      <c r="J313">
        <v>285</v>
      </c>
      <c r="L313" s="3">
        <v>0</v>
      </c>
      <c r="M313" s="3">
        <v>0</v>
      </c>
      <c r="N313" s="3">
        <v>0</v>
      </c>
      <c r="O313" s="3">
        <v>4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4</v>
      </c>
      <c r="V313" t="s">
        <v>715</v>
      </c>
    </row>
    <row r="314" spans="1:22" x14ac:dyDescent="0.25">
      <c r="A314" t="s">
        <v>729</v>
      </c>
      <c r="B314" s="1" t="s">
        <v>718</v>
      </c>
      <c r="C314" t="s">
        <v>1</v>
      </c>
      <c r="D314" t="s">
        <v>91</v>
      </c>
      <c r="E314" t="s">
        <v>390</v>
      </c>
      <c r="F314" t="s">
        <v>391</v>
      </c>
      <c r="G314">
        <v>284</v>
      </c>
      <c r="H314">
        <v>284</v>
      </c>
      <c r="I314">
        <v>284</v>
      </c>
      <c r="J314">
        <v>284</v>
      </c>
      <c r="L314" s="3">
        <v>0</v>
      </c>
      <c r="M314" s="3">
        <v>0</v>
      </c>
      <c r="N314" s="3">
        <v>0</v>
      </c>
      <c r="O314" s="3">
        <v>5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5</v>
      </c>
      <c r="V314" t="s">
        <v>715</v>
      </c>
    </row>
    <row r="315" spans="1:22" x14ac:dyDescent="0.25">
      <c r="A315" t="s">
        <v>729</v>
      </c>
      <c r="B315" s="1" t="s">
        <v>719</v>
      </c>
      <c r="C315" t="s">
        <v>1</v>
      </c>
      <c r="D315" t="s">
        <v>91</v>
      </c>
      <c r="E315" t="s">
        <v>390</v>
      </c>
      <c r="F315" t="s">
        <v>391</v>
      </c>
      <c r="G315">
        <v>283</v>
      </c>
      <c r="H315">
        <v>283</v>
      </c>
      <c r="I315">
        <v>283</v>
      </c>
      <c r="J315">
        <v>283</v>
      </c>
      <c r="L315" s="3">
        <v>0</v>
      </c>
      <c r="M315" s="3">
        <v>0</v>
      </c>
      <c r="N315" s="3">
        <v>0</v>
      </c>
      <c r="O315" s="3">
        <v>8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8</v>
      </c>
      <c r="V315" t="s">
        <v>715</v>
      </c>
    </row>
    <row r="316" spans="1:22" x14ac:dyDescent="0.25">
      <c r="A316" t="s">
        <v>729</v>
      </c>
      <c r="B316" s="1" t="s">
        <v>719</v>
      </c>
      <c r="C316" t="s">
        <v>1</v>
      </c>
      <c r="D316" t="s">
        <v>91</v>
      </c>
      <c r="E316" t="s">
        <v>390</v>
      </c>
      <c r="F316" t="s">
        <v>391</v>
      </c>
      <c r="G316">
        <v>282</v>
      </c>
      <c r="H316">
        <v>282</v>
      </c>
      <c r="I316">
        <v>282</v>
      </c>
      <c r="J316">
        <v>282</v>
      </c>
      <c r="L316" s="3">
        <v>0</v>
      </c>
      <c r="M316" s="3">
        <v>0</v>
      </c>
      <c r="N316" s="3">
        <v>0</v>
      </c>
      <c r="O316" s="3">
        <v>5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5</v>
      </c>
      <c r="V316" t="s">
        <v>715</v>
      </c>
    </row>
    <row r="317" spans="1:22" x14ac:dyDescent="0.25">
      <c r="A317" t="s">
        <v>729</v>
      </c>
      <c r="B317" s="1" t="s">
        <v>719</v>
      </c>
      <c r="C317" t="s">
        <v>1</v>
      </c>
      <c r="D317" t="s">
        <v>91</v>
      </c>
      <c r="E317" t="s">
        <v>390</v>
      </c>
      <c r="F317" t="s">
        <v>391</v>
      </c>
      <c r="G317">
        <v>281</v>
      </c>
      <c r="H317">
        <v>281</v>
      </c>
      <c r="I317">
        <v>281</v>
      </c>
      <c r="J317">
        <v>281</v>
      </c>
      <c r="L317" s="3">
        <v>0</v>
      </c>
      <c r="M317" s="3">
        <v>0</v>
      </c>
      <c r="N317" s="3">
        <v>0</v>
      </c>
      <c r="O317" s="3">
        <v>7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7</v>
      </c>
      <c r="V317" t="s">
        <v>715</v>
      </c>
    </row>
    <row r="318" spans="1:22" x14ac:dyDescent="0.25">
      <c r="A318" t="s">
        <v>729</v>
      </c>
      <c r="B318" s="1" t="s">
        <v>719</v>
      </c>
      <c r="C318" t="s">
        <v>1</v>
      </c>
      <c r="D318" t="s">
        <v>91</v>
      </c>
      <c r="E318" t="s">
        <v>390</v>
      </c>
      <c r="F318" t="s">
        <v>391</v>
      </c>
      <c r="G318">
        <v>280</v>
      </c>
      <c r="H318">
        <v>280</v>
      </c>
      <c r="I318">
        <v>280</v>
      </c>
      <c r="J318">
        <v>280</v>
      </c>
      <c r="L318" s="3">
        <v>0</v>
      </c>
      <c r="M318" s="3">
        <v>0</v>
      </c>
      <c r="N318" s="3">
        <v>0</v>
      </c>
      <c r="O318" s="3">
        <v>6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6</v>
      </c>
      <c r="V318" t="s">
        <v>715</v>
      </c>
    </row>
    <row r="319" spans="1:22" x14ac:dyDescent="0.25">
      <c r="A319" t="s">
        <v>729</v>
      </c>
      <c r="B319" s="1" t="s">
        <v>720</v>
      </c>
      <c r="C319" t="s">
        <v>1</v>
      </c>
      <c r="D319" t="s">
        <v>91</v>
      </c>
      <c r="E319" t="s">
        <v>390</v>
      </c>
      <c r="F319" t="s">
        <v>391</v>
      </c>
      <c r="G319">
        <v>279</v>
      </c>
      <c r="H319">
        <v>279</v>
      </c>
      <c r="I319">
        <v>279</v>
      </c>
      <c r="J319">
        <v>279</v>
      </c>
      <c r="L319" s="3">
        <v>0</v>
      </c>
      <c r="M319" s="3">
        <v>0</v>
      </c>
      <c r="N319" s="3">
        <v>0</v>
      </c>
      <c r="O319" s="3">
        <v>5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5</v>
      </c>
      <c r="V319" t="s">
        <v>715</v>
      </c>
    </row>
    <row r="320" spans="1:22" x14ac:dyDescent="0.25">
      <c r="A320" t="s">
        <v>729</v>
      </c>
      <c r="B320" s="1" t="s">
        <v>720</v>
      </c>
      <c r="C320" t="s">
        <v>1</v>
      </c>
      <c r="D320" t="s">
        <v>91</v>
      </c>
      <c r="E320" t="s">
        <v>390</v>
      </c>
      <c r="F320" t="s">
        <v>391</v>
      </c>
      <c r="G320">
        <v>278</v>
      </c>
      <c r="H320">
        <v>278</v>
      </c>
      <c r="I320">
        <v>278</v>
      </c>
      <c r="J320">
        <v>278</v>
      </c>
      <c r="L320" s="3">
        <v>0</v>
      </c>
      <c r="M320" s="3">
        <v>0</v>
      </c>
      <c r="N320" s="3">
        <v>0</v>
      </c>
      <c r="O320" s="3">
        <v>4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4</v>
      </c>
      <c r="V320" t="s">
        <v>715</v>
      </c>
    </row>
    <row r="321" spans="1:22" x14ac:dyDescent="0.25">
      <c r="A321" t="s">
        <v>729</v>
      </c>
      <c r="B321" s="1" t="s">
        <v>720</v>
      </c>
      <c r="C321" t="s">
        <v>1</v>
      </c>
      <c r="D321" t="s">
        <v>91</v>
      </c>
      <c r="E321" t="s">
        <v>390</v>
      </c>
      <c r="F321" t="s">
        <v>391</v>
      </c>
      <c r="G321">
        <v>277</v>
      </c>
      <c r="H321">
        <v>277</v>
      </c>
      <c r="I321">
        <v>277</v>
      </c>
      <c r="J321">
        <v>277</v>
      </c>
      <c r="L321" s="3">
        <v>0</v>
      </c>
      <c r="M321" s="3">
        <v>0</v>
      </c>
      <c r="N321" s="3">
        <v>0</v>
      </c>
      <c r="O321" s="3">
        <v>5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5</v>
      </c>
      <c r="V321" t="s">
        <v>715</v>
      </c>
    </row>
    <row r="322" spans="1:22" x14ac:dyDescent="0.25">
      <c r="A322" t="s">
        <v>729</v>
      </c>
      <c r="B322" s="1" t="s">
        <v>720</v>
      </c>
      <c r="C322" t="s">
        <v>1</v>
      </c>
      <c r="D322" t="s">
        <v>91</v>
      </c>
      <c r="E322" t="s">
        <v>390</v>
      </c>
      <c r="F322" t="s">
        <v>391</v>
      </c>
      <c r="G322">
        <v>276</v>
      </c>
      <c r="H322">
        <v>276</v>
      </c>
      <c r="I322">
        <v>276</v>
      </c>
      <c r="J322">
        <v>276</v>
      </c>
      <c r="L322" s="3">
        <v>0</v>
      </c>
      <c r="M322" s="3">
        <v>0</v>
      </c>
      <c r="N322" s="3">
        <v>0</v>
      </c>
      <c r="O322" s="3">
        <v>3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3</v>
      </c>
      <c r="V322" t="s">
        <v>715</v>
      </c>
    </row>
    <row r="323" spans="1:22" x14ac:dyDescent="0.25">
      <c r="A323" t="s">
        <v>729</v>
      </c>
      <c r="B323" s="1" t="s">
        <v>523</v>
      </c>
      <c r="C323" t="s">
        <v>1</v>
      </c>
      <c r="D323" t="s">
        <v>91</v>
      </c>
      <c r="E323" t="s">
        <v>390</v>
      </c>
      <c r="F323" t="s">
        <v>391</v>
      </c>
      <c r="G323">
        <v>275</v>
      </c>
      <c r="H323">
        <v>275</v>
      </c>
      <c r="I323">
        <v>275</v>
      </c>
      <c r="J323">
        <v>275</v>
      </c>
      <c r="L323" s="3">
        <v>0</v>
      </c>
      <c r="M323" s="3">
        <v>0</v>
      </c>
      <c r="N323" s="3">
        <v>0</v>
      </c>
      <c r="O323" s="3">
        <v>8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8</v>
      </c>
      <c r="V323" t="s">
        <v>715</v>
      </c>
    </row>
    <row r="324" spans="1:22" x14ac:dyDescent="0.25">
      <c r="A324" t="s">
        <v>729</v>
      </c>
      <c r="B324" s="1" t="s">
        <v>523</v>
      </c>
      <c r="C324" t="s">
        <v>1</v>
      </c>
      <c r="D324" t="s">
        <v>91</v>
      </c>
      <c r="E324" t="s">
        <v>390</v>
      </c>
      <c r="F324" t="s">
        <v>391</v>
      </c>
      <c r="G324">
        <v>274</v>
      </c>
      <c r="H324">
        <v>274</v>
      </c>
      <c r="I324">
        <v>274</v>
      </c>
      <c r="J324">
        <v>274</v>
      </c>
      <c r="L324" s="3">
        <v>0</v>
      </c>
      <c r="M324" s="3">
        <v>0</v>
      </c>
      <c r="N324" s="3">
        <v>0</v>
      </c>
      <c r="O324" s="3">
        <v>7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7</v>
      </c>
      <c r="V324" t="s">
        <v>715</v>
      </c>
    </row>
    <row r="325" spans="1:22" x14ac:dyDescent="0.25">
      <c r="A325" t="s">
        <v>729</v>
      </c>
      <c r="B325" s="1" t="s">
        <v>523</v>
      </c>
      <c r="C325" t="s">
        <v>1</v>
      </c>
      <c r="D325" t="s">
        <v>91</v>
      </c>
      <c r="E325" t="s">
        <v>390</v>
      </c>
      <c r="F325" t="s">
        <v>391</v>
      </c>
      <c r="G325">
        <v>273</v>
      </c>
      <c r="H325">
        <v>273</v>
      </c>
      <c r="I325">
        <v>273</v>
      </c>
      <c r="J325">
        <v>273</v>
      </c>
      <c r="L325" s="3">
        <v>0</v>
      </c>
      <c r="M325" s="3">
        <v>0</v>
      </c>
      <c r="N325" s="3">
        <v>0</v>
      </c>
      <c r="O325" s="3">
        <v>6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6</v>
      </c>
      <c r="V325" t="s">
        <v>715</v>
      </c>
    </row>
    <row r="326" spans="1:22" x14ac:dyDescent="0.25">
      <c r="A326" t="s">
        <v>729</v>
      </c>
      <c r="B326" s="1" t="s">
        <v>523</v>
      </c>
      <c r="C326" t="s">
        <v>1</v>
      </c>
      <c r="D326" t="s">
        <v>91</v>
      </c>
      <c r="E326" t="s">
        <v>390</v>
      </c>
      <c r="F326" t="s">
        <v>391</v>
      </c>
      <c r="G326">
        <v>272</v>
      </c>
      <c r="H326">
        <v>272</v>
      </c>
      <c r="I326">
        <v>272</v>
      </c>
      <c r="J326">
        <v>272</v>
      </c>
      <c r="L326" s="3">
        <v>0</v>
      </c>
      <c r="M326" s="3">
        <v>0</v>
      </c>
      <c r="N326" s="3">
        <v>0</v>
      </c>
      <c r="O326" s="3">
        <v>5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5</v>
      </c>
      <c r="V326" t="s">
        <v>715</v>
      </c>
    </row>
    <row r="327" spans="1:22" x14ac:dyDescent="0.25">
      <c r="A327" t="s">
        <v>729</v>
      </c>
      <c r="B327" s="1" t="s">
        <v>523</v>
      </c>
      <c r="C327" t="s">
        <v>1</v>
      </c>
      <c r="D327" t="s">
        <v>91</v>
      </c>
      <c r="E327" t="s">
        <v>390</v>
      </c>
      <c r="F327" t="s">
        <v>391</v>
      </c>
      <c r="G327">
        <v>271</v>
      </c>
      <c r="H327">
        <v>271</v>
      </c>
      <c r="I327">
        <v>271</v>
      </c>
      <c r="J327">
        <v>271</v>
      </c>
      <c r="L327" s="3">
        <v>0</v>
      </c>
      <c r="M327" s="3">
        <v>0</v>
      </c>
      <c r="N327" s="3">
        <v>0</v>
      </c>
      <c r="O327" s="3">
        <v>4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4</v>
      </c>
      <c r="V327" t="s">
        <v>715</v>
      </c>
    </row>
    <row r="328" spans="1:22" x14ac:dyDescent="0.25">
      <c r="A328" t="s">
        <v>729</v>
      </c>
      <c r="B328" s="1" t="s">
        <v>523</v>
      </c>
      <c r="C328" t="s">
        <v>1</v>
      </c>
      <c r="D328" t="s">
        <v>91</v>
      </c>
      <c r="E328" t="s">
        <v>390</v>
      </c>
      <c r="F328" t="s">
        <v>391</v>
      </c>
      <c r="G328">
        <v>270</v>
      </c>
      <c r="H328">
        <v>270</v>
      </c>
      <c r="I328">
        <v>270</v>
      </c>
      <c r="J328">
        <v>270</v>
      </c>
      <c r="L328" s="3">
        <v>0</v>
      </c>
      <c r="M328" s="3">
        <v>0</v>
      </c>
      <c r="N328" s="3">
        <v>0</v>
      </c>
      <c r="O328" s="3">
        <v>3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3</v>
      </c>
      <c r="V328" t="s">
        <v>715</v>
      </c>
    </row>
    <row r="329" spans="1:22" x14ac:dyDescent="0.25">
      <c r="A329" t="s">
        <v>729</v>
      </c>
      <c r="B329" s="1" t="s">
        <v>526</v>
      </c>
      <c r="C329" t="s">
        <v>1</v>
      </c>
      <c r="D329" t="s">
        <v>91</v>
      </c>
      <c r="E329" t="s">
        <v>390</v>
      </c>
      <c r="F329" t="s">
        <v>391</v>
      </c>
      <c r="G329">
        <v>269</v>
      </c>
      <c r="H329">
        <v>269</v>
      </c>
      <c r="I329">
        <v>269</v>
      </c>
      <c r="J329">
        <v>269</v>
      </c>
      <c r="L329" s="3">
        <v>0</v>
      </c>
      <c r="M329" s="3">
        <v>0</v>
      </c>
      <c r="N329" s="3">
        <v>0</v>
      </c>
      <c r="O329" s="3">
        <v>25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25</v>
      </c>
      <c r="V329" t="s">
        <v>715</v>
      </c>
    </row>
    <row r="330" spans="1:22" x14ac:dyDescent="0.25">
      <c r="A330" t="s">
        <v>729</v>
      </c>
      <c r="B330" s="1" t="s">
        <v>721</v>
      </c>
      <c r="C330" t="s">
        <v>1</v>
      </c>
      <c r="D330" t="s">
        <v>91</v>
      </c>
      <c r="E330" t="s">
        <v>390</v>
      </c>
      <c r="F330" t="s">
        <v>391</v>
      </c>
      <c r="G330">
        <v>268</v>
      </c>
      <c r="H330">
        <v>268</v>
      </c>
      <c r="I330">
        <v>268</v>
      </c>
      <c r="J330">
        <v>268</v>
      </c>
      <c r="L330" s="3">
        <v>0</v>
      </c>
      <c r="M330" s="3">
        <v>0</v>
      </c>
      <c r="N330" s="3">
        <v>0</v>
      </c>
      <c r="O330" s="3">
        <v>10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10</v>
      </c>
      <c r="V330" t="s">
        <v>715</v>
      </c>
    </row>
    <row r="331" spans="1:22" x14ac:dyDescent="0.25">
      <c r="A331" t="s">
        <v>729</v>
      </c>
      <c r="B331" s="1" t="s">
        <v>722</v>
      </c>
      <c r="C331" t="s">
        <v>1</v>
      </c>
      <c r="D331" t="s">
        <v>91</v>
      </c>
      <c r="E331" t="s">
        <v>390</v>
      </c>
      <c r="F331" t="s">
        <v>391</v>
      </c>
      <c r="G331">
        <v>267</v>
      </c>
      <c r="H331">
        <v>267</v>
      </c>
      <c r="I331">
        <v>267</v>
      </c>
      <c r="J331">
        <v>267</v>
      </c>
      <c r="L331" s="3">
        <v>0</v>
      </c>
      <c r="M331" s="3">
        <v>0</v>
      </c>
      <c r="N331" s="3">
        <v>0</v>
      </c>
      <c r="O331" s="3">
        <v>36.5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36.5</v>
      </c>
      <c r="V331" t="s">
        <v>715</v>
      </c>
    </row>
    <row r="332" spans="1:22" x14ac:dyDescent="0.25">
      <c r="A332" t="s">
        <v>729</v>
      </c>
      <c r="B332" s="1" t="s">
        <v>723</v>
      </c>
      <c r="C332" t="s">
        <v>1</v>
      </c>
      <c r="D332" t="s">
        <v>91</v>
      </c>
      <c r="E332" t="s">
        <v>390</v>
      </c>
      <c r="F332" t="s">
        <v>391</v>
      </c>
      <c r="G332">
        <v>266</v>
      </c>
      <c r="H332">
        <v>266</v>
      </c>
      <c r="I332">
        <v>266</v>
      </c>
      <c r="J332">
        <v>266</v>
      </c>
      <c r="L332" s="3">
        <v>0</v>
      </c>
      <c r="M332" s="3">
        <v>0</v>
      </c>
      <c r="N332" s="3">
        <v>0</v>
      </c>
      <c r="O332" s="3">
        <v>100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100</v>
      </c>
      <c r="V332" t="s">
        <v>715</v>
      </c>
    </row>
    <row r="333" spans="1:22" x14ac:dyDescent="0.25">
      <c r="A333" t="s">
        <v>729</v>
      </c>
      <c r="B333" s="1" t="s">
        <v>723</v>
      </c>
      <c r="C333" t="s">
        <v>1</v>
      </c>
      <c r="D333" t="s">
        <v>91</v>
      </c>
      <c r="E333" t="s">
        <v>390</v>
      </c>
      <c r="F333" t="s">
        <v>391</v>
      </c>
      <c r="G333">
        <v>265</v>
      </c>
      <c r="H333">
        <v>265</v>
      </c>
      <c r="I333">
        <v>265</v>
      </c>
      <c r="J333">
        <v>265</v>
      </c>
      <c r="L333" s="3">
        <v>0</v>
      </c>
      <c r="M333" s="3">
        <v>0</v>
      </c>
      <c r="N333" s="3">
        <v>0</v>
      </c>
      <c r="O333" s="3">
        <v>2.5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2.5</v>
      </c>
      <c r="V333" t="s">
        <v>715</v>
      </c>
    </row>
    <row r="334" spans="1:22" x14ac:dyDescent="0.25">
      <c r="A334" t="s">
        <v>729</v>
      </c>
      <c r="B334" s="1" t="s">
        <v>724</v>
      </c>
      <c r="C334" t="s">
        <v>1</v>
      </c>
      <c r="D334" t="s">
        <v>91</v>
      </c>
      <c r="E334" t="s">
        <v>390</v>
      </c>
      <c r="F334" t="s">
        <v>391</v>
      </c>
      <c r="G334">
        <v>264</v>
      </c>
      <c r="H334">
        <v>264</v>
      </c>
      <c r="I334">
        <v>264</v>
      </c>
      <c r="J334">
        <v>264</v>
      </c>
      <c r="L334" s="3">
        <v>0</v>
      </c>
      <c r="M334" s="3">
        <v>0</v>
      </c>
      <c r="N334" s="3">
        <v>0</v>
      </c>
      <c r="O334" s="3">
        <v>150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150</v>
      </c>
      <c r="V334" t="s">
        <v>715</v>
      </c>
    </row>
    <row r="335" spans="1:22" x14ac:dyDescent="0.25">
      <c r="A335" t="s">
        <v>729</v>
      </c>
      <c r="B335" s="1" t="s">
        <v>725</v>
      </c>
      <c r="C335" t="s">
        <v>1</v>
      </c>
      <c r="D335" t="s">
        <v>91</v>
      </c>
      <c r="E335" t="s">
        <v>390</v>
      </c>
      <c r="F335" t="s">
        <v>391</v>
      </c>
      <c r="G335">
        <v>263</v>
      </c>
      <c r="H335">
        <v>263</v>
      </c>
      <c r="I335">
        <v>263</v>
      </c>
      <c r="J335">
        <v>263</v>
      </c>
      <c r="L335" s="3">
        <v>0</v>
      </c>
      <c r="M335" s="3">
        <v>0</v>
      </c>
      <c r="N335" s="3">
        <v>0</v>
      </c>
      <c r="O335" s="3">
        <v>12.5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12.5</v>
      </c>
      <c r="V335" t="s">
        <v>715</v>
      </c>
    </row>
    <row r="336" spans="1:22" x14ac:dyDescent="0.25">
      <c r="A336" t="s">
        <v>729</v>
      </c>
      <c r="B336" s="1" t="s">
        <v>524</v>
      </c>
      <c r="C336" t="s">
        <v>1</v>
      </c>
      <c r="D336" t="s">
        <v>91</v>
      </c>
      <c r="E336" t="s">
        <v>390</v>
      </c>
      <c r="F336" t="s">
        <v>391</v>
      </c>
      <c r="G336">
        <v>262</v>
      </c>
      <c r="H336">
        <v>262</v>
      </c>
      <c r="I336">
        <v>262</v>
      </c>
      <c r="J336">
        <v>262</v>
      </c>
      <c r="L336" s="3">
        <v>0</v>
      </c>
      <c r="M336" s="3">
        <v>0</v>
      </c>
      <c r="N336" s="3">
        <v>0</v>
      </c>
      <c r="O336" s="3">
        <v>15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15</v>
      </c>
      <c r="V336" t="s">
        <v>715</v>
      </c>
    </row>
    <row r="337" spans="1:22" x14ac:dyDescent="0.25">
      <c r="A337" t="s">
        <v>729</v>
      </c>
      <c r="B337" s="1" t="s">
        <v>524</v>
      </c>
      <c r="C337" t="s">
        <v>1</v>
      </c>
      <c r="D337" t="s">
        <v>91</v>
      </c>
      <c r="E337" t="s">
        <v>390</v>
      </c>
      <c r="F337" t="s">
        <v>391</v>
      </c>
      <c r="G337">
        <v>261</v>
      </c>
      <c r="H337">
        <v>261</v>
      </c>
      <c r="I337">
        <v>261</v>
      </c>
      <c r="J337">
        <v>261</v>
      </c>
      <c r="L337" s="3">
        <v>0</v>
      </c>
      <c r="M337" s="3">
        <v>0</v>
      </c>
      <c r="N337" s="3">
        <v>0</v>
      </c>
      <c r="O337" s="3">
        <v>12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12</v>
      </c>
      <c r="V337" t="s">
        <v>715</v>
      </c>
    </row>
    <row r="338" spans="1:22" x14ac:dyDescent="0.25">
      <c r="A338" t="s">
        <v>729</v>
      </c>
      <c r="B338" s="1" t="s">
        <v>726</v>
      </c>
      <c r="C338" t="s">
        <v>1</v>
      </c>
      <c r="D338" t="s">
        <v>91</v>
      </c>
      <c r="E338" t="s">
        <v>390</v>
      </c>
      <c r="F338" t="s">
        <v>391</v>
      </c>
      <c r="G338">
        <v>260</v>
      </c>
      <c r="H338">
        <v>260</v>
      </c>
      <c r="I338">
        <v>260</v>
      </c>
      <c r="J338">
        <v>260</v>
      </c>
      <c r="L338" s="3">
        <v>0</v>
      </c>
      <c r="M338" s="3">
        <v>0</v>
      </c>
      <c r="N338" s="3">
        <v>0</v>
      </c>
      <c r="O338" s="3">
        <v>13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13</v>
      </c>
      <c r="V338" t="s">
        <v>715</v>
      </c>
    </row>
    <row r="339" spans="1:22" x14ac:dyDescent="0.25">
      <c r="A339" t="s">
        <v>729</v>
      </c>
      <c r="B339" s="1" t="s">
        <v>726</v>
      </c>
      <c r="C339" t="s">
        <v>1</v>
      </c>
      <c r="D339" t="s">
        <v>91</v>
      </c>
      <c r="E339" t="s">
        <v>390</v>
      </c>
      <c r="F339" t="s">
        <v>391</v>
      </c>
      <c r="G339">
        <v>259</v>
      </c>
      <c r="H339">
        <v>259</v>
      </c>
      <c r="I339">
        <v>259</v>
      </c>
      <c r="J339">
        <v>259</v>
      </c>
      <c r="L339" s="3">
        <v>0</v>
      </c>
      <c r="M339" s="3">
        <v>0</v>
      </c>
      <c r="N339" s="3">
        <v>0</v>
      </c>
      <c r="O339" s="3">
        <v>15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15</v>
      </c>
      <c r="V339" t="s">
        <v>715</v>
      </c>
    </row>
    <row r="340" spans="1:22" x14ac:dyDescent="0.25">
      <c r="A340" t="s">
        <v>729</v>
      </c>
      <c r="B340" s="1" t="s">
        <v>726</v>
      </c>
      <c r="C340" t="s">
        <v>1</v>
      </c>
      <c r="D340" t="s">
        <v>91</v>
      </c>
      <c r="E340" t="s">
        <v>390</v>
      </c>
      <c r="F340" t="s">
        <v>391</v>
      </c>
      <c r="G340">
        <v>258</v>
      </c>
      <c r="H340">
        <v>258</v>
      </c>
      <c r="I340">
        <v>258</v>
      </c>
      <c r="J340">
        <v>258</v>
      </c>
      <c r="L340" s="3">
        <v>0</v>
      </c>
      <c r="M340" s="3">
        <v>0</v>
      </c>
      <c r="N340" s="3">
        <v>0</v>
      </c>
      <c r="O340" s="3">
        <v>10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10</v>
      </c>
      <c r="V340" t="s">
        <v>715</v>
      </c>
    </row>
    <row r="341" spans="1:22" x14ac:dyDescent="0.25">
      <c r="A341" t="s">
        <v>729</v>
      </c>
      <c r="B341" s="1" t="s">
        <v>727</v>
      </c>
      <c r="C341" t="s">
        <v>1</v>
      </c>
      <c r="D341" t="s">
        <v>91</v>
      </c>
      <c r="E341" t="s">
        <v>390</v>
      </c>
      <c r="F341" t="s">
        <v>391</v>
      </c>
      <c r="G341">
        <v>257</v>
      </c>
      <c r="H341">
        <v>257</v>
      </c>
      <c r="I341">
        <v>257</v>
      </c>
      <c r="J341">
        <v>257</v>
      </c>
      <c r="L341" s="3">
        <v>0</v>
      </c>
      <c r="M341" s="3">
        <v>0</v>
      </c>
      <c r="N341" s="3">
        <v>0</v>
      </c>
      <c r="O341" s="3">
        <v>10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10</v>
      </c>
      <c r="V341" t="s">
        <v>715</v>
      </c>
    </row>
    <row r="342" spans="1:22" x14ac:dyDescent="0.25">
      <c r="A342" t="s">
        <v>729</v>
      </c>
      <c r="B342" s="1" t="s">
        <v>521</v>
      </c>
      <c r="C342" t="s">
        <v>1</v>
      </c>
      <c r="D342" t="s">
        <v>91</v>
      </c>
      <c r="E342" t="s">
        <v>390</v>
      </c>
      <c r="F342" t="s">
        <v>391</v>
      </c>
      <c r="G342">
        <v>256</v>
      </c>
      <c r="H342">
        <v>256</v>
      </c>
      <c r="I342">
        <v>256</v>
      </c>
      <c r="J342">
        <v>256</v>
      </c>
      <c r="L342" s="3">
        <v>0</v>
      </c>
      <c r="M342" s="3">
        <v>0</v>
      </c>
      <c r="N342" s="3">
        <v>0</v>
      </c>
      <c r="O342" s="3">
        <v>10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10</v>
      </c>
      <c r="V342" t="s">
        <v>715</v>
      </c>
    </row>
    <row r="343" spans="1:22" x14ac:dyDescent="0.25">
      <c r="A343" t="s">
        <v>729</v>
      </c>
      <c r="B343" s="1" t="s">
        <v>728</v>
      </c>
      <c r="C343" t="s">
        <v>1</v>
      </c>
      <c r="D343" t="s">
        <v>91</v>
      </c>
      <c r="E343" t="s">
        <v>390</v>
      </c>
      <c r="F343" t="s">
        <v>391</v>
      </c>
      <c r="G343">
        <v>255</v>
      </c>
      <c r="H343">
        <v>255</v>
      </c>
      <c r="I343">
        <v>255</v>
      </c>
      <c r="J343">
        <v>255</v>
      </c>
      <c r="L343" s="3">
        <v>0</v>
      </c>
      <c r="M343" s="3">
        <v>0</v>
      </c>
      <c r="N343" s="3">
        <v>0</v>
      </c>
      <c r="O343" s="3">
        <v>12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12</v>
      </c>
      <c r="V343" t="s">
        <v>715</v>
      </c>
    </row>
    <row r="344" spans="1:22" x14ac:dyDescent="0.25">
      <c r="A344" t="s">
        <v>496</v>
      </c>
      <c r="B344" s="1" t="s">
        <v>497</v>
      </c>
      <c r="C344" t="s">
        <v>1</v>
      </c>
      <c r="D344" t="s">
        <v>91</v>
      </c>
      <c r="E344" t="s">
        <v>390</v>
      </c>
      <c r="F344" t="s">
        <v>391</v>
      </c>
      <c r="G344">
        <v>301</v>
      </c>
      <c r="H344">
        <v>301</v>
      </c>
      <c r="I344">
        <v>301</v>
      </c>
      <c r="J344">
        <v>301</v>
      </c>
      <c r="L344" s="3">
        <v>0</v>
      </c>
      <c r="M344" s="3">
        <v>0</v>
      </c>
      <c r="N344" s="3">
        <v>0</v>
      </c>
      <c r="O344" s="3">
        <v>2.5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f>+Tabla3[[#This Row],[V GRAVADAS]]</f>
        <v>2.5</v>
      </c>
      <c r="V344">
        <v>2</v>
      </c>
    </row>
    <row r="345" spans="1:22" x14ac:dyDescent="0.25">
      <c r="A345" t="s">
        <v>496</v>
      </c>
      <c r="B345" s="1" t="s">
        <v>497</v>
      </c>
      <c r="C345" t="s">
        <v>1</v>
      </c>
      <c r="D345" t="s">
        <v>91</v>
      </c>
      <c r="E345" t="s">
        <v>390</v>
      </c>
      <c r="F345" t="s">
        <v>391</v>
      </c>
      <c r="G345">
        <v>302</v>
      </c>
      <c r="H345">
        <v>302</v>
      </c>
      <c r="I345">
        <v>302</v>
      </c>
      <c r="J345">
        <v>302</v>
      </c>
      <c r="L345" s="3">
        <v>0</v>
      </c>
      <c r="M345" s="3">
        <v>0</v>
      </c>
      <c r="N345" s="3">
        <v>0</v>
      </c>
      <c r="O345" s="3">
        <v>4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f>+Tabla3[[#This Row],[V GRAVADAS]]</f>
        <v>4</v>
      </c>
      <c r="V345">
        <v>2</v>
      </c>
    </row>
    <row r="346" spans="1:22" x14ac:dyDescent="0.25">
      <c r="A346" t="s">
        <v>496</v>
      </c>
      <c r="B346" s="1" t="s">
        <v>497</v>
      </c>
      <c r="C346" t="s">
        <v>1</v>
      </c>
      <c r="D346" t="s">
        <v>91</v>
      </c>
      <c r="E346" t="s">
        <v>390</v>
      </c>
      <c r="F346" t="s">
        <v>391</v>
      </c>
      <c r="G346">
        <v>303</v>
      </c>
      <c r="H346">
        <v>303</v>
      </c>
      <c r="I346">
        <v>303</v>
      </c>
      <c r="J346">
        <v>303</v>
      </c>
      <c r="L346" s="3">
        <v>0</v>
      </c>
      <c r="M346" s="3">
        <v>0</v>
      </c>
      <c r="N346" s="3">
        <v>0</v>
      </c>
      <c r="O346" s="3">
        <v>3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f>+Tabla3[[#This Row],[V GRAVADAS]]</f>
        <v>3</v>
      </c>
      <c r="V346">
        <v>2</v>
      </c>
    </row>
    <row r="347" spans="1:22" x14ac:dyDescent="0.25">
      <c r="A347" t="s">
        <v>496</v>
      </c>
      <c r="B347" s="1" t="s">
        <v>497</v>
      </c>
      <c r="C347" t="s">
        <v>1</v>
      </c>
      <c r="D347" t="s">
        <v>91</v>
      </c>
      <c r="E347" t="s">
        <v>390</v>
      </c>
      <c r="F347" t="s">
        <v>391</v>
      </c>
      <c r="G347">
        <v>304</v>
      </c>
      <c r="H347">
        <v>304</v>
      </c>
      <c r="I347">
        <v>304</v>
      </c>
      <c r="J347">
        <v>304</v>
      </c>
      <c r="L347" s="3">
        <v>0</v>
      </c>
      <c r="M347" s="3">
        <v>0</v>
      </c>
      <c r="N347" s="3">
        <v>0</v>
      </c>
      <c r="O347" s="3">
        <v>6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f>+Tabla3[[#This Row],[V GRAVADAS]]</f>
        <v>6</v>
      </c>
      <c r="V347">
        <v>2</v>
      </c>
    </row>
    <row r="348" spans="1:22" x14ac:dyDescent="0.25">
      <c r="A348" t="s">
        <v>496</v>
      </c>
      <c r="B348" s="1" t="s">
        <v>497</v>
      </c>
      <c r="C348" t="s">
        <v>1</v>
      </c>
      <c r="D348" t="s">
        <v>91</v>
      </c>
      <c r="E348" t="s">
        <v>390</v>
      </c>
      <c r="F348" t="s">
        <v>391</v>
      </c>
      <c r="G348">
        <v>305</v>
      </c>
      <c r="H348">
        <v>305</v>
      </c>
      <c r="I348">
        <v>305</v>
      </c>
      <c r="J348">
        <v>305</v>
      </c>
      <c r="L348" s="3">
        <v>0</v>
      </c>
      <c r="M348" s="3">
        <v>0</v>
      </c>
      <c r="N348" s="3">
        <v>0</v>
      </c>
      <c r="O348" s="3">
        <v>7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f>+Tabla3[[#This Row],[V GRAVADAS]]</f>
        <v>7</v>
      </c>
      <c r="V348">
        <v>2</v>
      </c>
    </row>
    <row r="349" spans="1:22" x14ac:dyDescent="0.25">
      <c r="A349" t="s">
        <v>496</v>
      </c>
      <c r="B349" s="1" t="s">
        <v>497</v>
      </c>
      <c r="C349" t="s">
        <v>1</v>
      </c>
      <c r="D349" t="s">
        <v>91</v>
      </c>
      <c r="E349" t="s">
        <v>390</v>
      </c>
      <c r="F349" t="s">
        <v>391</v>
      </c>
      <c r="G349">
        <v>306</v>
      </c>
      <c r="H349">
        <v>306</v>
      </c>
      <c r="I349">
        <v>306</v>
      </c>
      <c r="J349">
        <v>306</v>
      </c>
      <c r="L349" s="3">
        <v>0</v>
      </c>
      <c r="M349" s="3">
        <v>0</v>
      </c>
      <c r="N349" s="3">
        <v>0</v>
      </c>
      <c r="O349" s="3">
        <v>8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f>+Tabla3[[#This Row],[V GRAVADAS]]</f>
        <v>8</v>
      </c>
      <c r="V349">
        <v>2</v>
      </c>
    </row>
    <row r="350" spans="1:22" x14ac:dyDescent="0.25">
      <c r="A350" t="s">
        <v>496</v>
      </c>
      <c r="B350" s="1" t="s">
        <v>497</v>
      </c>
      <c r="C350" t="s">
        <v>1</v>
      </c>
      <c r="D350" t="s">
        <v>91</v>
      </c>
      <c r="E350" t="s">
        <v>390</v>
      </c>
      <c r="F350" t="s">
        <v>391</v>
      </c>
      <c r="G350">
        <v>307</v>
      </c>
      <c r="H350">
        <v>307</v>
      </c>
      <c r="I350">
        <v>307</v>
      </c>
      <c r="J350">
        <v>307</v>
      </c>
      <c r="L350" s="3">
        <v>0</v>
      </c>
      <c r="M350" s="3">
        <v>0</v>
      </c>
      <c r="N350" s="3">
        <v>0</v>
      </c>
      <c r="O350" s="3">
        <v>2.5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f>+Tabla3[[#This Row],[V GRAVADAS]]</f>
        <v>2.5</v>
      </c>
      <c r="V350">
        <v>2</v>
      </c>
    </row>
    <row r="351" spans="1:22" x14ac:dyDescent="0.25">
      <c r="A351" t="s">
        <v>496</v>
      </c>
      <c r="B351" s="1" t="s">
        <v>497</v>
      </c>
      <c r="C351" t="s">
        <v>1</v>
      </c>
      <c r="D351" t="s">
        <v>91</v>
      </c>
      <c r="E351" t="s">
        <v>390</v>
      </c>
      <c r="F351" t="s">
        <v>391</v>
      </c>
      <c r="G351">
        <v>308</v>
      </c>
      <c r="H351">
        <v>308</v>
      </c>
      <c r="I351">
        <v>308</v>
      </c>
      <c r="J351">
        <v>308</v>
      </c>
      <c r="L351" s="3">
        <v>0</v>
      </c>
      <c r="M351" s="3">
        <v>0</v>
      </c>
      <c r="N351" s="3">
        <v>0</v>
      </c>
      <c r="O351" s="3">
        <v>2.5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f>+Tabla3[[#This Row],[V GRAVADAS]]</f>
        <v>2.5</v>
      </c>
      <c r="V351">
        <v>2</v>
      </c>
    </row>
    <row r="352" spans="1:22" x14ac:dyDescent="0.25">
      <c r="A352" t="s">
        <v>496</v>
      </c>
      <c r="B352" s="1" t="s">
        <v>498</v>
      </c>
      <c r="C352" t="s">
        <v>1</v>
      </c>
      <c r="D352" t="s">
        <v>91</v>
      </c>
      <c r="E352" t="s">
        <v>390</v>
      </c>
      <c r="F352" t="s">
        <v>391</v>
      </c>
      <c r="G352">
        <v>309</v>
      </c>
      <c r="H352">
        <v>309</v>
      </c>
      <c r="I352">
        <v>309</v>
      </c>
      <c r="J352">
        <v>309</v>
      </c>
      <c r="L352" s="3">
        <v>0</v>
      </c>
      <c r="M352" s="3">
        <v>0</v>
      </c>
      <c r="N352" s="3">
        <v>0</v>
      </c>
      <c r="O352" s="3">
        <v>8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f>+Tabla3[[#This Row],[V GRAVADAS]]</f>
        <v>8</v>
      </c>
      <c r="V352">
        <v>2</v>
      </c>
    </row>
    <row r="353" spans="1:22" x14ac:dyDescent="0.25">
      <c r="A353" t="s">
        <v>496</v>
      </c>
      <c r="B353" s="1" t="s">
        <v>498</v>
      </c>
      <c r="C353" t="s">
        <v>1</v>
      </c>
      <c r="D353" t="s">
        <v>91</v>
      </c>
      <c r="E353" t="s">
        <v>390</v>
      </c>
      <c r="F353" t="s">
        <v>391</v>
      </c>
      <c r="G353">
        <v>310</v>
      </c>
      <c r="H353">
        <v>310</v>
      </c>
      <c r="I353">
        <v>310</v>
      </c>
      <c r="J353">
        <v>310</v>
      </c>
      <c r="L353" s="3">
        <v>0</v>
      </c>
      <c r="M353" s="3">
        <v>0</v>
      </c>
      <c r="N353" s="3">
        <v>0</v>
      </c>
      <c r="O353" s="3">
        <v>4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f>+Tabla3[[#This Row],[V GRAVADAS]]</f>
        <v>4</v>
      </c>
      <c r="V353">
        <v>2</v>
      </c>
    </row>
    <row r="354" spans="1:22" x14ac:dyDescent="0.25">
      <c r="A354" t="s">
        <v>496</v>
      </c>
      <c r="B354" s="1" t="s">
        <v>498</v>
      </c>
      <c r="C354" t="s">
        <v>1</v>
      </c>
      <c r="D354" t="s">
        <v>91</v>
      </c>
      <c r="E354" t="s">
        <v>390</v>
      </c>
      <c r="F354" t="s">
        <v>391</v>
      </c>
      <c r="G354">
        <v>311</v>
      </c>
      <c r="H354">
        <v>311</v>
      </c>
      <c r="I354">
        <v>311</v>
      </c>
      <c r="J354">
        <v>311</v>
      </c>
      <c r="L354" s="3">
        <v>0</v>
      </c>
      <c r="M354" s="3">
        <v>0</v>
      </c>
      <c r="N354" s="3">
        <v>0</v>
      </c>
      <c r="O354" s="3">
        <v>3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f>+Tabla3[[#This Row],[V GRAVADAS]]</f>
        <v>3</v>
      </c>
      <c r="V354">
        <v>2</v>
      </c>
    </row>
    <row r="355" spans="1:22" x14ac:dyDescent="0.25">
      <c r="A355" t="s">
        <v>496</v>
      </c>
      <c r="B355" s="1" t="s">
        <v>498</v>
      </c>
      <c r="C355" t="s">
        <v>1</v>
      </c>
      <c r="D355" t="s">
        <v>91</v>
      </c>
      <c r="E355" t="s">
        <v>390</v>
      </c>
      <c r="F355" t="s">
        <v>391</v>
      </c>
      <c r="G355">
        <v>312</v>
      </c>
      <c r="H355">
        <v>312</v>
      </c>
      <c r="I355">
        <v>312</v>
      </c>
      <c r="J355">
        <v>312</v>
      </c>
      <c r="L355" s="3">
        <v>0</v>
      </c>
      <c r="M355" s="3">
        <v>0</v>
      </c>
      <c r="N355" s="3">
        <v>0</v>
      </c>
      <c r="O355" s="3">
        <v>7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f>+Tabla3[[#This Row],[V GRAVADAS]]</f>
        <v>7</v>
      </c>
      <c r="V355">
        <v>2</v>
      </c>
    </row>
    <row r="356" spans="1:22" x14ac:dyDescent="0.25">
      <c r="A356" t="s">
        <v>496</v>
      </c>
      <c r="B356" s="1" t="s">
        <v>498</v>
      </c>
      <c r="C356" t="s">
        <v>1</v>
      </c>
      <c r="D356" t="s">
        <v>91</v>
      </c>
      <c r="E356" t="s">
        <v>390</v>
      </c>
      <c r="F356" t="s">
        <v>391</v>
      </c>
      <c r="G356">
        <v>313</v>
      </c>
      <c r="H356">
        <v>313</v>
      </c>
      <c r="I356">
        <v>313</v>
      </c>
      <c r="J356">
        <v>313</v>
      </c>
      <c r="L356" s="3">
        <v>0</v>
      </c>
      <c r="M356" s="3">
        <v>0</v>
      </c>
      <c r="N356" s="3">
        <v>0</v>
      </c>
      <c r="O356" s="3">
        <v>6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f>+Tabla3[[#This Row],[V GRAVADAS]]</f>
        <v>6</v>
      </c>
      <c r="V356">
        <v>2</v>
      </c>
    </row>
    <row r="357" spans="1:22" x14ac:dyDescent="0.25">
      <c r="A357" t="s">
        <v>496</v>
      </c>
      <c r="B357" s="1" t="s">
        <v>498</v>
      </c>
      <c r="C357" t="s">
        <v>1</v>
      </c>
      <c r="D357" t="s">
        <v>91</v>
      </c>
      <c r="E357" t="s">
        <v>390</v>
      </c>
      <c r="F357" t="s">
        <v>391</v>
      </c>
      <c r="G357">
        <v>314</v>
      </c>
      <c r="H357">
        <v>314</v>
      </c>
      <c r="I357">
        <v>314</v>
      </c>
      <c r="J357">
        <v>314</v>
      </c>
      <c r="L357" s="3">
        <v>0</v>
      </c>
      <c r="M357" s="3">
        <v>0</v>
      </c>
      <c r="N357" s="3">
        <v>0</v>
      </c>
      <c r="O357" s="3">
        <v>2.5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f>+Tabla3[[#This Row],[V GRAVADAS]]</f>
        <v>2.5</v>
      </c>
      <c r="V357">
        <v>2</v>
      </c>
    </row>
    <row r="358" spans="1:22" x14ac:dyDescent="0.25">
      <c r="A358" t="s">
        <v>496</v>
      </c>
      <c r="B358" s="1" t="s">
        <v>499</v>
      </c>
      <c r="C358" t="s">
        <v>1</v>
      </c>
      <c r="D358" t="s">
        <v>91</v>
      </c>
      <c r="E358" t="s">
        <v>390</v>
      </c>
      <c r="F358" t="s">
        <v>391</v>
      </c>
      <c r="G358">
        <v>315</v>
      </c>
      <c r="H358">
        <v>315</v>
      </c>
      <c r="I358">
        <v>315</v>
      </c>
      <c r="J358">
        <v>315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f>+Tabla3[[#This Row],[V GRAVADAS]]</f>
        <v>0</v>
      </c>
      <c r="V358">
        <v>2</v>
      </c>
    </row>
    <row r="359" spans="1:22" x14ac:dyDescent="0.25">
      <c r="A359" t="s">
        <v>496</v>
      </c>
      <c r="B359" s="1" t="s">
        <v>500</v>
      </c>
      <c r="C359" t="s">
        <v>1</v>
      </c>
      <c r="D359" t="s">
        <v>91</v>
      </c>
      <c r="E359" t="s">
        <v>390</v>
      </c>
      <c r="F359" t="s">
        <v>391</v>
      </c>
      <c r="G359">
        <v>316</v>
      </c>
      <c r="H359">
        <v>316</v>
      </c>
      <c r="I359">
        <v>316</v>
      </c>
      <c r="J359">
        <v>316</v>
      </c>
      <c r="L359" s="3">
        <v>0</v>
      </c>
      <c r="M359" s="3">
        <v>0</v>
      </c>
      <c r="N359" s="3">
        <v>0</v>
      </c>
      <c r="O359" s="3">
        <v>11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f>+Tabla3[[#This Row],[V GRAVADAS]]</f>
        <v>11</v>
      </c>
      <c r="V359">
        <v>2</v>
      </c>
    </row>
    <row r="360" spans="1:22" x14ac:dyDescent="0.25">
      <c r="A360" t="s">
        <v>496</v>
      </c>
      <c r="B360" s="1" t="s">
        <v>500</v>
      </c>
      <c r="C360" t="s">
        <v>1</v>
      </c>
      <c r="D360" t="s">
        <v>91</v>
      </c>
      <c r="E360" t="s">
        <v>390</v>
      </c>
      <c r="F360" t="s">
        <v>391</v>
      </c>
      <c r="G360">
        <v>317</v>
      </c>
      <c r="H360">
        <v>317</v>
      </c>
      <c r="I360">
        <v>317</v>
      </c>
      <c r="J360">
        <v>317</v>
      </c>
      <c r="L360" s="3">
        <v>0</v>
      </c>
      <c r="M360" s="3">
        <v>0</v>
      </c>
      <c r="N360" s="3">
        <v>0</v>
      </c>
      <c r="O360" s="3">
        <v>10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f>+Tabla3[[#This Row],[V GRAVADAS]]</f>
        <v>10</v>
      </c>
      <c r="V360">
        <v>2</v>
      </c>
    </row>
    <row r="361" spans="1:22" x14ac:dyDescent="0.25">
      <c r="A361" t="s">
        <v>496</v>
      </c>
      <c r="B361" s="1" t="s">
        <v>500</v>
      </c>
      <c r="C361" t="s">
        <v>1</v>
      </c>
      <c r="D361" t="s">
        <v>91</v>
      </c>
      <c r="E361" t="s">
        <v>390</v>
      </c>
      <c r="F361" t="s">
        <v>391</v>
      </c>
      <c r="G361">
        <v>318</v>
      </c>
      <c r="H361">
        <v>318</v>
      </c>
      <c r="I361">
        <v>318</v>
      </c>
      <c r="J361">
        <v>318</v>
      </c>
      <c r="L361" s="3">
        <v>0</v>
      </c>
      <c r="M361" s="3">
        <v>0</v>
      </c>
      <c r="N361" s="3">
        <v>0</v>
      </c>
      <c r="O361" s="3">
        <v>2.5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f>+Tabla3[[#This Row],[V GRAVADAS]]</f>
        <v>2.5</v>
      </c>
      <c r="V361">
        <v>2</v>
      </c>
    </row>
    <row r="362" spans="1:22" x14ac:dyDescent="0.25">
      <c r="A362" t="s">
        <v>496</v>
      </c>
      <c r="B362" s="1" t="s">
        <v>500</v>
      </c>
      <c r="C362" t="s">
        <v>1</v>
      </c>
      <c r="D362" t="s">
        <v>91</v>
      </c>
      <c r="E362" t="s">
        <v>390</v>
      </c>
      <c r="F362" t="s">
        <v>391</v>
      </c>
      <c r="G362">
        <v>319</v>
      </c>
      <c r="H362">
        <v>319</v>
      </c>
      <c r="I362">
        <v>319</v>
      </c>
      <c r="J362">
        <v>319</v>
      </c>
      <c r="L362" s="3">
        <v>0</v>
      </c>
      <c r="M362" s="3">
        <v>0</v>
      </c>
      <c r="N362" s="3">
        <v>0</v>
      </c>
      <c r="O362" s="3">
        <v>4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f>+Tabla3[[#This Row],[V GRAVADAS]]</f>
        <v>4</v>
      </c>
      <c r="V362">
        <v>2</v>
      </c>
    </row>
    <row r="363" spans="1:22" x14ac:dyDescent="0.25">
      <c r="A363" t="s">
        <v>496</v>
      </c>
      <c r="B363" s="1" t="s">
        <v>500</v>
      </c>
      <c r="C363" t="s">
        <v>1</v>
      </c>
      <c r="D363" t="s">
        <v>91</v>
      </c>
      <c r="E363" t="s">
        <v>390</v>
      </c>
      <c r="F363" t="s">
        <v>391</v>
      </c>
      <c r="G363">
        <v>320</v>
      </c>
      <c r="H363">
        <v>320</v>
      </c>
      <c r="I363">
        <v>320</v>
      </c>
      <c r="J363">
        <v>320</v>
      </c>
      <c r="L363" s="3">
        <v>0</v>
      </c>
      <c r="M363" s="3">
        <v>0</v>
      </c>
      <c r="N363" s="3">
        <v>0</v>
      </c>
      <c r="O363" s="3">
        <v>15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f>+Tabla3[[#This Row],[V GRAVADAS]]</f>
        <v>15</v>
      </c>
      <c r="V363">
        <v>2</v>
      </c>
    </row>
    <row r="364" spans="1:22" x14ac:dyDescent="0.25">
      <c r="A364" t="s">
        <v>496</v>
      </c>
      <c r="B364" s="1" t="s">
        <v>500</v>
      </c>
      <c r="C364" t="s">
        <v>1</v>
      </c>
      <c r="D364" t="s">
        <v>91</v>
      </c>
      <c r="E364" t="s">
        <v>390</v>
      </c>
      <c r="F364" t="s">
        <v>391</v>
      </c>
      <c r="G364">
        <v>321</v>
      </c>
      <c r="H364">
        <v>321</v>
      </c>
      <c r="I364">
        <v>321</v>
      </c>
      <c r="J364">
        <v>321</v>
      </c>
      <c r="L364" s="3">
        <v>0</v>
      </c>
      <c r="M364" s="3">
        <v>0</v>
      </c>
      <c r="N364" s="3">
        <v>0</v>
      </c>
      <c r="O364" s="3">
        <v>10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f>+Tabla3[[#This Row],[V GRAVADAS]]</f>
        <v>10</v>
      </c>
      <c r="V364">
        <v>2</v>
      </c>
    </row>
    <row r="365" spans="1:22" x14ac:dyDescent="0.25">
      <c r="A365" t="s">
        <v>496</v>
      </c>
      <c r="B365" s="1" t="s">
        <v>500</v>
      </c>
      <c r="C365" t="s">
        <v>1</v>
      </c>
      <c r="D365" t="s">
        <v>91</v>
      </c>
      <c r="E365" t="s">
        <v>390</v>
      </c>
      <c r="F365" t="s">
        <v>391</v>
      </c>
      <c r="G365">
        <v>322</v>
      </c>
      <c r="H365">
        <v>322</v>
      </c>
      <c r="I365">
        <v>322</v>
      </c>
      <c r="J365">
        <v>322</v>
      </c>
      <c r="L365" s="3">
        <v>0</v>
      </c>
      <c r="M365" s="3">
        <v>0</v>
      </c>
      <c r="N365" s="3">
        <v>0</v>
      </c>
      <c r="O365" s="3">
        <v>5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f>+Tabla3[[#This Row],[V GRAVADAS]]</f>
        <v>5</v>
      </c>
      <c r="V365">
        <v>2</v>
      </c>
    </row>
    <row r="366" spans="1:22" x14ac:dyDescent="0.25">
      <c r="A366" t="s">
        <v>496</v>
      </c>
      <c r="B366" s="1" t="s">
        <v>500</v>
      </c>
      <c r="C366" t="s">
        <v>1</v>
      </c>
      <c r="D366" t="s">
        <v>91</v>
      </c>
      <c r="E366" t="s">
        <v>390</v>
      </c>
      <c r="F366" t="s">
        <v>391</v>
      </c>
      <c r="G366">
        <v>323</v>
      </c>
      <c r="H366">
        <v>323</v>
      </c>
      <c r="I366">
        <v>323</v>
      </c>
      <c r="J366">
        <v>323</v>
      </c>
      <c r="L366" s="3">
        <v>0</v>
      </c>
      <c r="M366" s="3">
        <v>0</v>
      </c>
      <c r="N366" s="3">
        <v>0</v>
      </c>
      <c r="O366" s="3">
        <v>5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f>+Tabla3[[#This Row],[V GRAVADAS]]</f>
        <v>5</v>
      </c>
      <c r="V366">
        <v>2</v>
      </c>
    </row>
    <row r="367" spans="1:22" x14ac:dyDescent="0.25">
      <c r="A367" t="s">
        <v>496</v>
      </c>
      <c r="B367" s="1" t="s">
        <v>500</v>
      </c>
      <c r="C367" t="s">
        <v>1</v>
      </c>
      <c r="D367" t="s">
        <v>91</v>
      </c>
      <c r="E367" t="s">
        <v>390</v>
      </c>
      <c r="F367" t="s">
        <v>391</v>
      </c>
      <c r="G367">
        <v>324</v>
      </c>
      <c r="H367">
        <v>324</v>
      </c>
      <c r="I367">
        <v>324</v>
      </c>
      <c r="J367">
        <v>324</v>
      </c>
      <c r="L367" s="3">
        <v>0</v>
      </c>
      <c r="M367" s="3">
        <v>0</v>
      </c>
      <c r="N367" s="3">
        <v>0</v>
      </c>
      <c r="O367" s="3">
        <v>5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f>+Tabla3[[#This Row],[V GRAVADAS]]</f>
        <v>5</v>
      </c>
      <c r="V367">
        <v>2</v>
      </c>
    </row>
    <row r="368" spans="1:22" x14ac:dyDescent="0.25">
      <c r="A368" t="s">
        <v>496</v>
      </c>
      <c r="B368" s="1" t="s">
        <v>500</v>
      </c>
      <c r="C368" t="s">
        <v>1</v>
      </c>
      <c r="D368" t="s">
        <v>91</v>
      </c>
      <c r="E368" t="s">
        <v>390</v>
      </c>
      <c r="F368" t="s">
        <v>391</v>
      </c>
      <c r="G368">
        <v>325</v>
      </c>
      <c r="H368">
        <v>325</v>
      </c>
      <c r="I368">
        <v>325</v>
      </c>
      <c r="J368">
        <v>325</v>
      </c>
      <c r="L368" s="3">
        <v>0</v>
      </c>
      <c r="M368" s="3">
        <v>0</v>
      </c>
      <c r="N368" s="3">
        <v>0</v>
      </c>
      <c r="O368" s="3">
        <v>2.5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f>+Tabla3[[#This Row],[V GRAVADAS]]</f>
        <v>2.5</v>
      </c>
      <c r="V368">
        <v>2</v>
      </c>
    </row>
    <row r="369" spans="1:22" x14ac:dyDescent="0.25">
      <c r="A369" t="s">
        <v>496</v>
      </c>
      <c r="B369" s="1" t="s">
        <v>501</v>
      </c>
      <c r="C369" t="s">
        <v>1</v>
      </c>
      <c r="D369" t="s">
        <v>91</v>
      </c>
      <c r="E369" t="s">
        <v>390</v>
      </c>
      <c r="F369" t="s">
        <v>391</v>
      </c>
      <c r="G369">
        <v>326</v>
      </c>
      <c r="H369">
        <v>326</v>
      </c>
      <c r="I369">
        <v>326</v>
      </c>
      <c r="J369">
        <v>326</v>
      </c>
      <c r="L369" s="3">
        <v>0</v>
      </c>
      <c r="M369" s="3">
        <v>0</v>
      </c>
      <c r="N369" s="3">
        <v>0</v>
      </c>
      <c r="O369" s="3">
        <v>2.5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f>+Tabla3[[#This Row],[V GRAVADAS]]</f>
        <v>2.5</v>
      </c>
      <c r="V369">
        <v>2</v>
      </c>
    </row>
    <row r="370" spans="1:22" x14ac:dyDescent="0.25">
      <c r="A370" t="s">
        <v>496</v>
      </c>
      <c r="B370" s="1" t="s">
        <v>501</v>
      </c>
      <c r="C370" t="s">
        <v>1</v>
      </c>
      <c r="D370" t="s">
        <v>91</v>
      </c>
      <c r="E370" t="s">
        <v>390</v>
      </c>
      <c r="F370" t="s">
        <v>391</v>
      </c>
      <c r="G370">
        <v>327</v>
      </c>
      <c r="H370">
        <v>327</v>
      </c>
      <c r="I370">
        <v>327</v>
      </c>
      <c r="J370">
        <v>327</v>
      </c>
      <c r="L370" s="3">
        <v>0</v>
      </c>
      <c r="M370" s="3">
        <v>0</v>
      </c>
      <c r="N370" s="3">
        <v>0</v>
      </c>
      <c r="O370" s="3">
        <v>5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f>+Tabla3[[#This Row],[V GRAVADAS]]</f>
        <v>5</v>
      </c>
      <c r="V370">
        <v>2</v>
      </c>
    </row>
    <row r="371" spans="1:22" x14ac:dyDescent="0.25">
      <c r="A371" t="s">
        <v>496</v>
      </c>
      <c r="B371" s="1" t="s">
        <v>501</v>
      </c>
      <c r="C371" t="s">
        <v>1</v>
      </c>
      <c r="D371" t="s">
        <v>91</v>
      </c>
      <c r="E371" t="s">
        <v>390</v>
      </c>
      <c r="F371" t="s">
        <v>391</v>
      </c>
      <c r="G371">
        <v>328</v>
      </c>
      <c r="H371">
        <v>328</v>
      </c>
      <c r="I371">
        <v>328</v>
      </c>
      <c r="J371">
        <v>328</v>
      </c>
      <c r="L371" s="3">
        <v>0</v>
      </c>
      <c r="M371" s="3">
        <v>0</v>
      </c>
      <c r="N371" s="3">
        <v>0</v>
      </c>
      <c r="O371" s="3">
        <v>8.5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f>+Tabla3[[#This Row],[V GRAVADAS]]</f>
        <v>8.5</v>
      </c>
      <c r="V371">
        <v>2</v>
      </c>
    </row>
    <row r="372" spans="1:22" x14ac:dyDescent="0.25">
      <c r="A372" t="s">
        <v>496</v>
      </c>
      <c r="B372" s="1" t="s">
        <v>501</v>
      </c>
      <c r="C372" t="s">
        <v>1</v>
      </c>
      <c r="D372" t="s">
        <v>91</v>
      </c>
      <c r="E372" t="s">
        <v>390</v>
      </c>
      <c r="F372" t="s">
        <v>391</v>
      </c>
      <c r="G372">
        <v>329</v>
      </c>
      <c r="H372">
        <v>329</v>
      </c>
      <c r="I372">
        <v>329</v>
      </c>
      <c r="J372">
        <v>329</v>
      </c>
      <c r="L372" s="3">
        <v>0</v>
      </c>
      <c r="M372" s="3">
        <v>0</v>
      </c>
      <c r="N372" s="3">
        <v>0</v>
      </c>
      <c r="O372" s="3">
        <v>6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f>+Tabla3[[#This Row],[V GRAVADAS]]</f>
        <v>6</v>
      </c>
      <c r="V372">
        <v>2</v>
      </c>
    </row>
    <row r="373" spans="1:22" x14ac:dyDescent="0.25">
      <c r="A373" t="s">
        <v>496</v>
      </c>
      <c r="B373" s="1" t="s">
        <v>501</v>
      </c>
      <c r="C373" t="s">
        <v>1</v>
      </c>
      <c r="D373" t="s">
        <v>91</v>
      </c>
      <c r="E373" t="s">
        <v>390</v>
      </c>
      <c r="F373" t="s">
        <v>391</v>
      </c>
      <c r="G373">
        <v>330</v>
      </c>
      <c r="H373">
        <v>330</v>
      </c>
      <c r="I373">
        <v>330</v>
      </c>
      <c r="J373">
        <v>330</v>
      </c>
      <c r="L373" s="3">
        <v>0</v>
      </c>
      <c r="M373" s="3">
        <v>0</v>
      </c>
      <c r="N373" s="3">
        <v>0</v>
      </c>
      <c r="O373" s="3">
        <v>2.5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f>+Tabla3[[#This Row],[V GRAVADAS]]</f>
        <v>2.5</v>
      </c>
      <c r="V373">
        <v>2</v>
      </c>
    </row>
    <row r="374" spans="1:22" x14ac:dyDescent="0.25">
      <c r="A374" t="s">
        <v>496</v>
      </c>
      <c r="B374" s="1" t="s">
        <v>501</v>
      </c>
      <c r="C374" t="s">
        <v>1</v>
      </c>
      <c r="D374" t="s">
        <v>91</v>
      </c>
      <c r="E374" t="s">
        <v>390</v>
      </c>
      <c r="F374" t="s">
        <v>391</v>
      </c>
      <c r="G374">
        <v>331</v>
      </c>
      <c r="H374">
        <v>331</v>
      </c>
      <c r="I374">
        <v>331</v>
      </c>
      <c r="J374">
        <v>331</v>
      </c>
      <c r="L374" s="3">
        <v>0</v>
      </c>
      <c r="M374" s="3">
        <v>0</v>
      </c>
      <c r="N374" s="3">
        <v>0</v>
      </c>
      <c r="O374" s="3">
        <v>12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f>+Tabla3[[#This Row],[V GRAVADAS]]</f>
        <v>12</v>
      </c>
      <c r="V374">
        <v>2</v>
      </c>
    </row>
    <row r="375" spans="1:22" x14ac:dyDescent="0.25">
      <c r="A375" t="s">
        <v>496</v>
      </c>
      <c r="B375" s="1" t="s">
        <v>501</v>
      </c>
      <c r="C375" t="s">
        <v>1</v>
      </c>
      <c r="D375" t="s">
        <v>91</v>
      </c>
      <c r="E375" t="s">
        <v>390</v>
      </c>
      <c r="F375" t="s">
        <v>391</v>
      </c>
      <c r="G375">
        <v>332</v>
      </c>
      <c r="H375">
        <v>332</v>
      </c>
      <c r="I375">
        <v>332</v>
      </c>
      <c r="J375">
        <v>332</v>
      </c>
      <c r="L375" s="3">
        <v>0</v>
      </c>
      <c r="M375" s="3">
        <v>0</v>
      </c>
      <c r="N375" s="3">
        <v>0</v>
      </c>
      <c r="O375" s="3">
        <v>2.5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f>+Tabla3[[#This Row],[V GRAVADAS]]</f>
        <v>2.5</v>
      </c>
      <c r="V375">
        <v>2</v>
      </c>
    </row>
    <row r="376" spans="1:22" x14ac:dyDescent="0.25">
      <c r="A376" t="s">
        <v>496</v>
      </c>
      <c r="B376" s="1" t="s">
        <v>501</v>
      </c>
      <c r="C376" t="s">
        <v>1</v>
      </c>
      <c r="D376" t="s">
        <v>91</v>
      </c>
      <c r="E376" t="s">
        <v>390</v>
      </c>
      <c r="F376" t="s">
        <v>391</v>
      </c>
      <c r="G376">
        <v>333</v>
      </c>
      <c r="H376">
        <v>333</v>
      </c>
      <c r="I376">
        <v>333</v>
      </c>
      <c r="J376">
        <v>333</v>
      </c>
      <c r="L376" s="3">
        <v>0</v>
      </c>
      <c r="M376" s="3">
        <v>0</v>
      </c>
      <c r="N376" s="3">
        <v>0</v>
      </c>
      <c r="O376" s="3">
        <v>2.5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f>+Tabla3[[#This Row],[V GRAVADAS]]</f>
        <v>2.5</v>
      </c>
      <c r="V376">
        <v>2</v>
      </c>
    </row>
    <row r="377" spans="1:22" x14ac:dyDescent="0.25">
      <c r="A377" t="s">
        <v>496</v>
      </c>
      <c r="B377" s="1" t="s">
        <v>501</v>
      </c>
      <c r="C377" t="s">
        <v>1</v>
      </c>
      <c r="D377" t="s">
        <v>91</v>
      </c>
      <c r="E377" t="s">
        <v>390</v>
      </c>
      <c r="F377" t="s">
        <v>391</v>
      </c>
      <c r="G377">
        <v>334</v>
      </c>
      <c r="H377">
        <v>334</v>
      </c>
      <c r="I377">
        <v>334</v>
      </c>
      <c r="J377">
        <v>334</v>
      </c>
      <c r="L377" s="3">
        <v>0</v>
      </c>
      <c r="M377" s="3">
        <v>0</v>
      </c>
      <c r="N377" s="3">
        <v>0</v>
      </c>
      <c r="O377" s="3">
        <v>2.5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f>+Tabla3[[#This Row],[V GRAVADAS]]</f>
        <v>2.5</v>
      </c>
      <c r="V377">
        <v>2</v>
      </c>
    </row>
    <row r="378" spans="1:22" x14ac:dyDescent="0.25">
      <c r="A378" t="s">
        <v>496</v>
      </c>
      <c r="B378" s="1" t="s">
        <v>502</v>
      </c>
      <c r="C378" t="s">
        <v>1</v>
      </c>
      <c r="D378" t="s">
        <v>91</v>
      </c>
      <c r="E378" t="s">
        <v>390</v>
      </c>
      <c r="F378" t="s">
        <v>391</v>
      </c>
      <c r="G378">
        <v>335</v>
      </c>
      <c r="H378">
        <v>335</v>
      </c>
      <c r="I378">
        <v>335</v>
      </c>
      <c r="J378">
        <v>335</v>
      </c>
      <c r="L378" s="3">
        <v>0</v>
      </c>
      <c r="M378" s="3">
        <v>0</v>
      </c>
      <c r="N378" s="3">
        <v>0</v>
      </c>
      <c r="O378" s="3">
        <v>8.5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f>+Tabla3[[#This Row],[V GRAVADAS]]</f>
        <v>8.5</v>
      </c>
      <c r="V378">
        <v>2</v>
      </c>
    </row>
    <row r="379" spans="1:22" x14ac:dyDescent="0.25">
      <c r="A379" t="s">
        <v>496</v>
      </c>
      <c r="B379" s="1" t="s">
        <v>502</v>
      </c>
      <c r="C379" t="s">
        <v>1</v>
      </c>
      <c r="D379" t="s">
        <v>91</v>
      </c>
      <c r="E379" t="s">
        <v>390</v>
      </c>
      <c r="F379" t="s">
        <v>391</v>
      </c>
      <c r="G379">
        <v>336</v>
      </c>
      <c r="H379">
        <v>336</v>
      </c>
      <c r="I379">
        <v>336</v>
      </c>
      <c r="J379">
        <v>336</v>
      </c>
      <c r="L379" s="3">
        <v>0</v>
      </c>
      <c r="M379" s="3">
        <v>0</v>
      </c>
      <c r="N379" s="3">
        <v>0</v>
      </c>
      <c r="O379" s="3">
        <v>8.5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f>+Tabla3[[#This Row],[V GRAVADAS]]</f>
        <v>8.5</v>
      </c>
      <c r="V379">
        <v>2</v>
      </c>
    </row>
    <row r="380" spans="1:22" x14ac:dyDescent="0.25">
      <c r="A380" t="s">
        <v>496</v>
      </c>
      <c r="B380" s="1" t="s">
        <v>502</v>
      </c>
      <c r="C380" t="s">
        <v>1</v>
      </c>
      <c r="D380" t="s">
        <v>91</v>
      </c>
      <c r="E380" t="s">
        <v>390</v>
      </c>
      <c r="F380" t="s">
        <v>391</v>
      </c>
      <c r="G380">
        <v>337</v>
      </c>
      <c r="H380">
        <v>337</v>
      </c>
      <c r="I380">
        <v>337</v>
      </c>
      <c r="J380">
        <v>337</v>
      </c>
      <c r="L380" s="3">
        <v>0</v>
      </c>
      <c r="M380" s="3">
        <v>0</v>
      </c>
      <c r="N380" s="3">
        <v>0</v>
      </c>
      <c r="O380" s="3">
        <v>2.5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f>+Tabla3[[#This Row],[V GRAVADAS]]</f>
        <v>2.5</v>
      </c>
      <c r="V380">
        <v>2</v>
      </c>
    </row>
    <row r="381" spans="1:22" x14ac:dyDescent="0.25">
      <c r="A381" t="s">
        <v>496</v>
      </c>
      <c r="B381" s="1" t="s">
        <v>502</v>
      </c>
      <c r="C381" t="s">
        <v>1</v>
      </c>
      <c r="D381" t="s">
        <v>91</v>
      </c>
      <c r="E381" t="s">
        <v>390</v>
      </c>
      <c r="F381" t="s">
        <v>391</v>
      </c>
      <c r="G381">
        <v>338</v>
      </c>
      <c r="H381">
        <v>338</v>
      </c>
      <c r="I381">
        <v>338</v>
      </c>
      <c r="J381">
        <v>338</v>
      </c>
      <c r="L381" s="3">
        <v>0</v>
      </c>
      <c r="M381" s="3">
        <v>0</v>
      </c>
      <c r="N381" s="3">
        <v>0</v>
      </c>
      <c r="O381" s="3">
        <v>10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f>+Tabla3[[#This Row],[V GRAVADAS]]</f>
        <v>10</v>
      </c>
      <c r="V381">
        <v>2</v>
      </c>
    </row>
    <row r="382" spans="1:22" x14ac:dyDescent="0.25">
      <c r="A382" t="s">
        <v>496</v>
      </c>
      <c r="B382" s="1" t="s">
        <v>502</v>
      </c>
      <c r="C382" t="s">
        <v>1</v>
      </c>
      <c r="D382" t="s">
        <v>91</v>
      </c>
      <c r="E382" t="s">
        <v>390</v>
      </c>
      <c r="F382" t="s">
        <v>391</v>
      </c>
      <c r="G382">
        <v>339</v>
      </c>
      <c r="H382">
        <v>339</v>
      </c>
      <c r="I382">
        <v>339</v>
      </c>
      <c r="J382">
        <v>339</v>
      </c>
      <c r="L382" s="3">
        <v>0</v>
      </c>
      <c r="M382" s="3">
        <v>0</v>
      </c>
      <c r="N382" s="3">
        <v>0</v>
      </c>
      <c r="O382" s="3">
        <v>5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f>+Tabla3[[#This Row],[V GRAVADAS]]</f>
        <v>5</v>
      </c>
      <c r="V382">
        <v>2</v>
      </c>
    </row>
    <row r="383" spans="1:22" x14ac:dyDescent="0.25">
      <c r="A383" t="s">
        <v>496</v>
      </c>
      <c r="B383" s="1" t="s">
        <v>502</v>
      </c>
      <c r="C383" t="s">
        <v>1</v>
      </c>
      <c r="D383" t="s">
        <v>91</v>
      </c>
      <c r="E383" t="s">
        <v>390</v>
      </c>
      <c r="F383" t="s">
        <v>391</v>
      </c>
      <c r="G383">
        <v>340</v>
      </c>
      <c r="H383">
        <v>340</v>
      </c>
      <c r="I383">
        <v>340</v>
      </c>
      <c r="J383">
        <v>340</v>
      </c>
      <c r="L383" s="3">
        <v>0</v>
      </c>
      <c r="M383" s="3">
        <v>0</v>
      </c>
      <c r="N383" s="3">
        <v>0</v>
      </c>
      <c r="O383" s="3">
        <v>2.5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f>+Tabla3[[#This Row],[V GRAVADAS]]</f>
        <v>2.5</v>
      </c>
      <c r="V383">
        <v>2</v>
      </c>
    </row>
    <row r="384" spans="1:22" x14ac:dyDescent="0.25">
      <c r="A384" t="s">
        <v>496</v>
      </c>
      <c r="B384" s="1" t="s">
        <v>502</v>
      </c>
      <c r="C384" t="s">
        <v>1</v>
      </c>
      <c r="D384" t="s">
        <v>91</v>
      </c>
      <c r="E384" t="s">
        <v>390</v>
      </c>
      <c r="F384" t="s">
        <v>391</v>
      </c>
      <c r="G384">
        <v>341</v>
      </c>
      <c r="H384">
        <v>341</v>
      </c>
      <c r="I384">
        <v>341</v>
      </c>
      <c r="J384">
        <v>341</v>
      </c>
      <c r="L384" s="3">
        <v>0</v>
      </c>
      <c r="M384" s="3">
        <v>0</v>
      </c>
      <c r="N384" s="3">
        <v>0</v>
      </c>
      <c r="O384" s="3">
        <v>2.5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f>+Tabla3[[#This Row],[V GRAVADAS]]</f>
        <v>2.5</v>
      </c>
      <c r="V384">
        <v>2</v>
      </c>
    </row>
    <row r="385" spans="1:22" x14ac:dyDescent="0.25">
      <c r="A385" t="s">
        <v>496</v>
      </c>
      <c r="B385" s="1" t="s">
        <v>503</v>
      </c>
      <c r="C385" t="s">
        <v>1</v>
      </c>
      <c r="D385" t="s">
        <v>91</v>
      </c>
      <c r="E385" t="s">
        <v>390</v>
      </c>
      <c r="F385" t="s">
        <v>391</v>
      </c>
      <c r="G385">
        <v>342</v>
      </c>
      <c r="H385">
        <v>342</v>
      </c>
      <c r="I385">
        <v>342</v>
      </c>
      <c r="J385">
        <v>342</v>
      </c>
      <c r="L385" s="3">
        <v>0</v>
      </c>
      <c r="M385" s="3">
        <v>0</v>
      </c>
      <c r="N385" s="3">
        <v>0</v>
      </c>
      <c r="O385" s="3">
        <v>2.5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f>+Tabla3[[#This Row],[V GRAVADAS]]</f>
        <v>2.5</v>
      </c>
      <c r="V385">
        <v>2</v>
      </c>
    </row>
    <row r="386" spans="1:22" x14ac:dyDescent="0.25">
      <c r="A386" t="s">
        <v>496</v>
      </c>
      <c r="B386" s="1" t="s">
        <v>503</v>
      </c>
      <c r="C386" t="s">
        <v>1</v>
      </c>
      <c r="D386" t="s">
        <v>91</v>
      </c>
      <c r="E386" t="s">
        <v>390</v>
      </c>
      <c r="F386" t="s">
        <v>391</v>
      </c>
      <c r="G386">
        <v>343</v>
      </c>
      <c r="H386">
        <v>343</v>
      </c>
      <c r="I386">
        <v>343</v>
      </c>
      <c r="J386">
        <v>343</v>
      </c>
      <c r="L386" s="3">
        <v>0</v>
      </c>
      <c r="M386" s="3">
        <v>0</v>
      </c>
      <c r="N386" s="3">
        <v>0</v>
      </c>
      <c r="O386" s="3">
        <v>2.5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f>+Tabla3[[#This Row],[V GRAVADAS]]</f>
        <v>2.5</v>
      </c>
      <c r="V386">
        <v>2</v>
      </c>
    </row>
    <row r="387" spans="1:22" x14ac:dyDescent="0.25">
      <c r="A387" t="s">
        <v>496</v>
      </c>
      <c r="B387" s="1" t="s">
        <v>503</v>
      </c>
      <c r="C387" t="s">
        <v>1</v>
      </c>
      <c r="D387" t="s">
        <v>91</v>
      </c>
      <c r="E387" t="s">
        <v>390</v>
      </c>
      <c r="F387" t="s">
        <v>391</v>
      </c>
      <c r="G387">
        <v>344</v>
      </c>
      <c r="H387">
        <v>344</v>
      </c>
      <c r="I387">
        <v>344</v>
      </c>
      <c r="J387">
        <v>344</v>
      </c>
      <c r="L387" s="3">
        <v>0</v>
      </c>
      <c r="M387" s="3">
        <v>0</v>
      </c>
      <c r="N387" s="3">
        <v>0</v>
      </c>
      <c r="O387" s="3">
        <v>5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f>+Tabla3[[#This Row],[V GRAVADAS]]</f>
        <v>5</v>
      </c>
      <c r="V387">
        <v>2</v>
      </c>
    </row>
    <row r="388" spans="1:22" x14ac:dyDescent="0.25">
      <c r="A388" t="s">
        <v>496</v>
      </c>
      <c r="B388" s="1" t="s">
        <v>503</v>
      </c>
      <c r="C388" t="s">
        <v>1</v>
      </c>
      <c r="D388" t="s">
        <v>91</v>
      </c>
      <c r="E388" t="s">
        <v>390</v>
      </c>
      <c r="F388" t="s">
        <v>391</v>
      </c>
      <c r="G388">
        <v>345</v>
      </c>
      <c r="H388">
        <v>345</v>
      </c>
      <c r="I388">
        <v>345</v>
      </c>
      <c r="J388">
        <v>345</v>
      </c>
      <c r="L388" s="3">
        <v>0</v>
      </c>
      <c r="M388" s="3">
        <v>0</v>
      </c>
      <c r="N388" s="3">
        <v>0</v>
      </c>
      <c r="O388" s="3">
        <v>2.5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f>+Tabla3[[#This Row],[V GRAVADAS]]</f>
        <v>2.5</v>
      </c>
      <c r="V388">
        <v>2</v>
      </c>
    </row>
    <row r="389" spans="1:22" x14ac:dyDescent="0.25">
      <c r="A389" t="s">
        <v>496</v>
      </c>
      <c r="B389" s="1" t="s">
        <v>503</v>
      </c>
      <c r="C389" t="s">
        <v>1</v>
      </c>
      <c r="D389" t="s">
        <v>91</v>
      </c>
      <c r="E389" t="s">
        <v>390</v>
      </c>
      <c r="F389" t="s">
        <v>391</v>
      </c>
      <c r="G389">
        <v>346</v>
      </c>
      <c r="H389">
        <v>346</v>
      </c>
      <c r="I389">
        <v>346</v>
      </c>
      <c r="J389">
        <v>346</v>
      </c>
      <c r="L389" s="3">
        <v>0</v>
      </c>
      <c r="M389" s="3">
        <v>0</v>
      </c>
      <c r="N389" s="3">
        <v>0</v>
      </c>
      <c r="O389" s="3">
        <v>2.5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f>+Tabla3[[#This Row],[V GRAVADAS]]</f>
        <v>2.5</v>
      </c>
      <c r="V389">
        <v>2</v>
      </c>
    </row>
    <row r="390" spans="1:22" x14ac:dyDescent="0.25">
      <c r="A390" t="s">
        <v>496</v>
      </c>
      <c r="B390" s="1" t="s">
        <v>503</v>
      </c>
      <c r="C390" t="s">
        <v>1</v>
      </c>
      <c r="D390" t="s">
        <v>91</v>
      </c>
      <c r="E390" t="s">
        <v>390</v>
      </c>
      <c r="F390" t="s">
        <v>391</v>
      </c>
      <c r="G390">
        <v>347</v>
      </c>
      <c r="H390">
        <v>347</v>
      </c>
      <c r="I390">
        <v>347</v>
      </c>
      <c r="J390">
        <v>347</v>
      </c>
      <c r="L390" s="3">
        <v>0</v>
      </c>
      <c r="M390" s="3">
        <v>0</v>
      </c>
      <c r="N390" s="3">
        <v>0</v>
      </c>
      <c r="O390" s="3">
        <v>2.5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f>+Tabla3[[#This Row],[V GRAVADAS]]</f>
        <v>2.5</v>
      </c>
      <c r="V390">
        <v>2</v>
      </c>
    </row>
    <row r="391" spans="1:22" x14ac:dyDescent="0.25">
      <c r="A391" t="s">
        <v>496</v>
      </c>
      <c r="B391" s="1" t="s">
        <v>503</v>
      </c>
      <c r="C391" t="s">
        <v>1</v>
      </c>
      <c r="D391" t="s">
        <v>91</v>
      </c>
      <c r="E391" t="s">
        <v>390</v>
      </c>
      <c r="F391" t="s">
        <v>391</v>
      </c>
      <c r="G391">
        <v>348</v>
      </c>
      <c r="H391">
        <v>348</v>
      </c>
      <c r="I391">
        <v>348</v>
      </c>
      <c r="J391">
        <v>348</v>
      </c>
      <c r="L391" s="3">
        <v>0</v>
      </c>
      <c r="M391" s="3">
        <v>0</v>
      </c>
      <c r="N391" s="3">
        <v>0</v>
      </c>
      <c r="O391" s="3">
        <v>5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f>+Tabla3[[#This Row],[V GRAVADAS]]</f>
        <v>5</v>
      </c>
      <c r="V391">
        <v>2</v>
      </c>
    </row>
    <row r="392" spans="1:22" x14ac:dyDescent="0.25">
      <c r="A392" t="s">
        <v>496</v>
      </c>
      <c r="B392" s="1" t="s">
        <v>503</v>
      </c>
      <c r="C392" t="s">
        <v>1</v>
      </c>
      <c r="D392" t="s">
        <v>91</v>
      </c>
      <c r="E392" t="s">
        <v>390</v>
      </c>
      <c r="F392" t="s">
        <v>391</v>
      </c>
      <c r="G392">
        <v>349</v>
      </c>
      <c r="H392">
        <v>349</v>
      </c>
      <c r="I392">
        <v>349</v>
      </c>
      <c r="J392">
        <v>349</v>
      </c>
      <c r="L392" s="3">
        <v>0</v>
      </c>
      <c r="M392" s="3">
        <v>0</v>
      </c>
      <c r="N392" s="3">
        <v>0</v>
      </c>
      <c r="O392" s="3">
        <v>2.5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f>+Tabla3[[#This Row],[V GRAVADAS]]</f>
        <v>2.5</v>
      </c>
      <c r="V392">
        <v>2</v>
      </c>
    </row>
    <row r="393" spans="1:22" x14ac:dyDescent="0.25">
      <c r="A393" t="s">
        <v>496</v>
      </c>
      <c r="B393" s="1" t="s">
        <v>503</v>
      </c>
      <c r="C393" t="s">
        <v>1</v>
      </c>
      <c r="D393" t="s">
        <v>91</v>
      </c>
      <c r="E393" t="s">
        <v>390</v>
      </c>
      <c r="F393" t="s">
        <v>391</v>
      </c>
      <c r="G393">
        <v>350</v>
      </c>
      <c r="H393">
        <v>350</v>
      </c>
      <c r="I393">
        <v>350</v>
      </c>
      <c r="J393">
        <v>350</v>
      </c>
      <c r="L393" s="3">
        <v>0</v>
      </c>
      <c r="M393" s="3">
        <v>0</v>
      </c>
      <c r="N393" s="3">
        <v>0</v>
      </c>
      <c r="O393" s="3">
        <v>12.5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f>+Tabla3[[#This Row],[V GRAVADAS]]</f>
        <v>12.5</v>
      </c>
      <c r="V393">
        <v>2</v>
      </c>
    </row>
    <row r="394" spans="1:22" x14ac:dyDescent="0.25">
      <c r="A394" t="s">
        <v>496</v>
      </c>
      <c r="B394" s="1" t="s">
        <v>504</v>
      </c>
      <c r="C394" t="s">
        <v>1</v>
      </c>
      <c r="D394" t="s">
        <v>91</v>
      </c>
      <c r="E394" t="s">
        <v>390</v>
      </c>
      <c r="F394" t="s">
        <v>391</v>
      </c>
      <c r="G394">
        <v>351</v>
      </c>
      <c r="H394">
        <v>351</v>
      </c>
      <c r="I394">
        <v>351</v>
      </c>
      <c r="J394">
        <v>351</v>
      </c>
      <c r="L394" s="3">
        <v>0</v>
      </c>
      <c r="M394" s="3">
        <v>0</v>
      </c>
      <c r="N394" s="3">
        <v>0</v>
      </c>
      <c r="O394" s="3">
        <v>2.5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f>+Tabla3[[#This Row],[V GRAVADAS]]</f>
        <v>2.5</v>
      </c>
      <c r="V394">
        <v>2</v>
      </c>
    </row>
    <row r="395" spans="1:22" x14ac:dyDescent="0.25">
      <c r="A395" t="s">
        <v>496</v>
      </c>
      <c r="B395" s="1" t="s">
        <v>504</v>
      </c>
      <c r="C395" t="s">
        <v>1</v>
      </c>
      <c r="D395" t="s">
        <v>91</v>
      </c>
      <c r="E395" t="s">
        <v>390</v>
      </c>
      <c r="F395" t="s">
        <v>391</v>
      </c>
      <c r="G395">
        <v>352</v>
      </c>
      <c r="H395">
        <v>352</v>
      </c>
      <c r="I395">
        <v>352</v>
      </c>
      <c r="J395">
        <v>352</v>
      </c>
      <c r="L395" s="3">
        <v>0</v>
      </c>
      <c r="M395" s="3">
        <v>0</v>
      </c>
      <c r="N395" s="3">
        <v>0</v>
      </c>
      <c r="O395" s="3">
        <v>2.5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f>+Tabla3[[#This Row],[V GRAVADAS]]</f>
        <v>2.5</v>
      </c>
      <c r="V395">
        <v>2</v>
      </c>
    </row>
    <row r="396" spans="1:22" x14ac:dyDescent="0.25">
      <c r="A396" t="s">
        <v>496</v>
      </c>
      <c r="B396" s="1" t="s">
        <v>504</v>
      </c>
      <c r="C396" t="s">
        <v>1</v>
      </c>
      <c r="D396" t="s">
        <v>91</v>
      </c>
      <c r="E396" t="s">
        <v>390</v>
      </c>
      <c r="F396" t="s">
        <v>391</v>
      </c>
      <c r="G396">
        <v>353</v>
      </c>
      <c r="H396">
        <v>353</v>
      </c>
      <c r="I396">
        <v>353</v>
      </c>
      <c r="J396">
        <v>353</v>
      </c>
      <c r="L396" s="3">
        <v>0</v>
      </c>
      <c r="M396" s="3">
        <v>0</v>
      </c>
      <c r="N396" s="3">
        <v>0</v>
      </c>
      <c r="O396" s="3">
        <v>5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f>+Tabla3[[#This Row],[V GRAVADAS]]</f>
        <v>5</v>
      </c>
      <c r="V396">
        <v>2</v>
      </c>
    </row>
    <row r="397" spans="1:22" x14ac:dyDescent="0.25">
      <c r="A397" t="s">
        <v>496</v>
      </c>
      <c r="B397" s="1" t="s">
        <v>504</v>
      </c>
      <c r="C397" t="s">
        <v>1</v>
      </c>
      <c r="D397" t="s">
        <v>91</v>
      </c>
      <c r="E397" t="s">
        <v>390</v>
      </c>
      <c r="F397" t="s">
        <v>391</v>
      </c>
      <c r="G397">
        <v>354</v>
      </c>
      <c r="H397">
        <v>354</v>
      </c>
      <c r="I397">
        <v>354</v>
      </c>
      <c r="J397">
        <v>354</v>
      </c>
      <c r="L397" s="3">
        <v>0</v>
      </c>
      <c r="M397" s="3">
        <v>0</v>
      </c>
      <c r="N397" s="3">
        <v>0</v>
      </c>
      <c r="O397" s="3">
        <v>12.5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f>+Tabla3[[#This Row],[V GRAVADAS]]</f>
        <v>12.5</v>
      </c>
      <c r="V397">
        <v>2</v>
      </c>
    </row>
    <row r="398" spans="1:22" x14ac:dyDescent="0.25">
      <c r="A398" t="s">
        <v>496</v>
      </c>
      <c r="B398" s="1" t="s">
        <v>504</v>
      </c>
      <c r="C398" t="s">
        <v>1</v>
      </c>
      <c r="D398" t="s">
        <v>91</v>
      </c>
      <c r="E398" t="s">
        <v>390</v>
      </c>
      <c r="F398" t="s">
        <v>391</v>
      </c>
      <c r="G398">
        <v>355</v>
      </c>
      <c r="H398">
        <v>355</v>
      </c>
      <c r="I398">
        <v>355</v>
      </c>
      <c r="J398">
        <v>355</v>
      </c>
      <c r="L398" s="3">
        <v>0</v>
      </c>
      <c r="M398" s="3">
        <v>0</v>
      </c>
      <c r="N398" s="3">
        <v>0</v>
      </c>
      <c r="O398" s="3">
        <v>10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f>+Tabla3[[#This Row],[V GRAVADAS]]</f>
        <v>10</v>
      </c>
      <c r="V398">
        <v>2</v>
      </c>
    </row>
    <row r="399" spans="1:22" x14ac:dyDescent="0.25">
      <c r="A399" t="s">
        <v>496</v>
      </c>
      <c r="B399" s="1" t="s">
        <v>504</v>
      </c>
      <c r="C399" t="s">
        <v>1</v>
      </c>
      <c r="D399" t="s">
        <v>91</v>
      </c>
      <c r="E399" t="s">
        <v>390</v>
      </c>
      <c r="F399" t="s">
        <v>391</v>
      </c>
      <c r="G399">
        <v>356</v>
      </c>
      <c r="H399">
        <v>356</v>
      </c>
      <c r="I399">
        <v>356</v>
      </c>
      <c r="J399">
        <v>356</v>
      </c>
      <c r="L399" s="3">
        <v>0</v>
      </c>
      <c r="M399" s="3">
        <v>0</v>
      </c>
      <c r="N399" s="3">
        <v>0</v>
      </c>
      <c r="O399" s="3">
        <v>5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f>+Tabla3[[#This Row],[V GRAVADAS]]</f>
        <v>5</v>
      </c>
      <c r="V399">
        <v>2</v>
      </c>
    </row>
    <row r="400" spans="1:22" x14ac:dyDescent="0.25">
      <c r="A400" t="s">
        <v>496</v>
      </c>
      <c r="B400" s="1" t="s">
        <v>504</v>
      </c>
      <c r="C400" t="s">
        <v>1</v>
      </c>
      <c r="D400" t="s">
        <v>91</v>
      </c>
      <c r="E400" t="s">
        <v>390</v>
      </c>
      <c r="F400" t="s">
        <v>391</v>
      </c>
      <c r="G400">
        <v>357</v>
      </c>
      <c r="H400">
        <v>357</v>
      </c>
      <c r="I400">
        <v>357</v>
      </c>
      <c r="J400">
        <v>357</v>
      </c>
      <c r="L400" s="3">
        <v>0</v>
      </c>
      <c r="M400" s="3">
        <v>0</v>
      </c>
      <c r="N400" s="3">
        <v>0</v>
      </c>
      <c r="O400" s="3">
        <v>2.5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f>+Tabla3[[#This Row],[V GRAVADAS]]</f>
        <v>2.5</v>
      </c>
      <c r="V400">
        <v>2</v>
      </c>
    </row>
    <row r="401" spans="1:22" x14ac:dyDescent="0.25">
      <c r="A401" t="s">
        <v>496</v>
      </c>
      <c r="B401" s="1" t="s">
        <v>504</v>
      </c>
      <c r="C401" t="s">
        <v>1</v>
      </c>
      <c r="D401" t="s">
        <v>91</v>
      </c>
      <c r="E401" t="s">
        <v>390</v>
      </c>
      <c r="F401" t="s">
        <v>391</v>
      </c>
      <c r="G401">
        <v>358</v>
      </c>
      <c r="H401">
        <v>358</v>
      </c>
      <c r="I401">
        <v>358</v>
      </c>
      <c r="J401">
        <v>358</v>
      </c>
      <c r="L401" s="3">
        <v>0</v>
      </c>
      <c r="M401" s="3">
        <v>0</v>
      </c>
      <c r="N401" s="3">
        <v>0</v>
      </c>
      <c r="O401" s="3">
        <v>4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f>+Tabla3[[#This Row],[V GRAVADAS]]</f>
        <v>4</v>
      </c>
      <c r="V401">
        <v>2</v>
      </c>
    </row>
    <row r="402" spans="1:22" x14ac:dyDescent="0.25">
      <c r="A402" t="s">
        <v>496</v>
      </c>
      <c r="B402" s="1" t="s">
        <v>504</v>
      </c>
      <c r="C402" t="s">
        <v>1</v>
      </c>
      <c r="D402" t="s">
        <v>91</v>
      </c>
      <c r="E402" t="s">
        <v>390</v>
      </c>
      <c r="F402" t="s">
        <v>391</v>
      </c>
      <c r="G402">
        <v>359</v>
      </c>
      <c r="H402">
        <v>359</v>
      </c>
      <c r="I402">
        <v>359</v>
      </c>
      <c r="J402">
        <v>359</v>
      </c>
      <c r="L402" s="3">
        <v>0</v>
      </c>
      <c r="M402" s="3">
        <v>0</v>
      </c>
      <c r="N402" s="3">
        <v>0</v>
      </c>
      <c r="O402" s="3">
        <v>12.5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f>+Tabla3[[#This Row],[V GRAVADAS]]</f>
        <v>12.5</v>
      </c>
      <c r="V402">
        <v>2</v>
      </c>
    </row>
    <row r="403" spans="1:22" x14ac:dyDescent="0.25">
      <c r="A403" t="s">
        <v>496</v>
      </c>
      <c r="B403" s="1" t="s">
        <v>505</v>
      </c>
      <c r="C403" t="s">
        <v>1</v>
      </c>
      <c r="D403" t="s">
        <v>91</v>
      </c>
      <c r="E403" t="s">
        <v>390</v>
      </c>
      <c r="F403" t="s">
        <v>391</v>
      </c>
      <c r="G403">
        <v>360</v>
      </c>
      <c r="H403">
        <v>360</v>
      </c>
      <c r="I403">
        <v>360</v>
      </c>
      <c r="J403">
        <v>360</v>
      </c>
      <c r="L403" s="3">
        <v>0</v>
      </c>
      <c r="M403" s="3">
        <v>0</v>
      </c>
      <c r="N403" s="3">
        <v>0</v>
      </c>
      <c r="O403" s="3">
        <v>2.5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f>+Tabla3[[#This Row],[V GRAVADAS]]</f>
        <v>2.5</v>
      </c>
      <c r="V403">
        <v>2</v>
      </c>
    </row>
    <row r="404" spans="1:22" x14ac:dyDescent="0.25">
      <c r="A404" t="s">
        <v>496</v>
      </c>
      <c r="B404" s="1" t="s">
        <v>505</v>
      </c>
      <c r="C404" t="s">
        <v>1</v>
      </c>
      <c r="D404" t="s">
        <v>91</v>
      </c>
      <c r="E404" t="s">
        <v>390</v>
      </c>
      <c r="F404" t="s">
        <v>391</v>
      </c>
      <c r="G404">
        <v>361</v>
      </c>
      <c r="H404">
        <v>361</v>
      </c>
      <c r="I404">
        <v>361</v>
      </c>
      <c r="J404">
        <v>361</v>
      </c>
      <c r="L404" s="3">
        <v>0</v>
      </c>
      <c r="M404" s="3">
        <v>0</v>
      </c>
      <c r="N404" s="3">
        <v>0</v>
      </c>
      <c r="O404" s="3">
        <v>12.5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f>+Tabla3[[#This Row],[V GRAVADAS]]</f>
        <v>12.5</v>
      </c>
      <c r="V404">
        <v>2</v>
      </c>
    </row>
    <row r="405" spans="1:22" x14ac:dyDescent="0.25">
      <c r="A405" t="s">
        <v>496</v>
      </c>
      <c r="B405" s="1" t="s">
        <v>505</v>
      </c>
      <c r="C405" t="s">
        <v>1</v>
      </c>
      <c r="D405" t="s">
        <v>91</v>
      </c>
      <c r="E405" t="s">
        <v>390</v>
      </c>
      <c r="F405" t="s">
        <v>391</v>
      </c>
      <c r="G405">
        <v>362</v>
      </c>
      <c r="H405">
        <v>362</v>
      </c>
      <c r="I405">
        <v>362</v>
      </c>
      <c r="J405">
        <v>362</v>
      </c>
      <c r="L405" s="3">
        <v>0</v>
      </c>
      <c r="M405" s="3">
        <v>0</v>
      </c>
      <c r="N405" s="3">
        <v>0</v>
      </c>
      <c r="O405" s="3">
        <v>3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f>+Tabla3[[#This Row],[V GRAVADAS]]</f>
        <v>3</v>
      </c>
      <c r="V405">
        <v>2</v>
      </c>
    </row>
    <row r="406" spans="1:22" x14ac:dyDescent="0.25">
      <c r="A406" t="s">
        <v>496</v>
      </c>
      <c r="B406" s="1" t="s">
        <v>505</v>
      </c>
      <c r="C406" t="s">
        <v>1</v>
      </c>
      <c r="D406" t="s">
        <v>91</v>
      </c>
      <c r="E406" t="s">
        <v>390</v>
      </c>
      <c r="F406" t="s">
        <v>391</v>
      </c>
      <c r="G406">
        <v>363</v>
      </c>
      <c r="H406">
        <v>363</v>
      </c>
      <c r="I406">
        <v>363</v>
      </c>
      <c r="J406">
        <v>363</v>
      </c>
      <c r="L406" s="3">
        <v>0</v>
      </c>
      <c r="M406" s="3">
        <v>0</v>
      </c>
      <c r="N406" s="3">
        <v>0</v>
      </c>
      <c r="O406" s="3">
        <v>2.5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f>+Tabla3[[#This Row],[V GRAVADAS]]</f>
        <v>2.5</v>
      </c>
      <c r="V406">
        <v>2</v>
      </c>
    </row>
    <row r="407" spans="1:22" x14ac:dyDescent="0.25">
      <c r="A407" t="s">
        <v>496</v>
      </c>
      <c r="B407" s="1" t="s">
        <v>505</v>
      </c>
      <c r="C407" t="s">
        <v>1</v>
      </c>
      <c r="D407" t="s">
        <v>91</v>
      </c>
      <c r="E407" t="s">
        <v>390</v>
      </c>
      <c r="F407" t="s">
        <v>391</v>
      </c>
      <c r="G407">
        <v>364</v>
      </c>
      <c r="H407">
        <v>364</v>
      </c>
      <c r="I407">
        <v>364</v>
      </c>
      <c r="J407">
        <v>364</v>
      </c>
      <c r="L407" s="3">
        <v>0</v>
      </c>
      <c r="M407" s="3">
        <v>0</v>
      </c>
      <c r="N407" s="3">
        <v>0</v>
      </c>
      <c r="O407" s="3">
        <v>2.5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f>+Tabla3[[#This Row],[V GRAVADAS]]</f>
        <v>2.5</v>
      </c>
      <c r="V407">
        <v>2</v>
      </c>
    </row>
    <row r="408" spans="1:22" x14ac:dyDescent="0.25">
      <c r="A408" t="s">
        <v>496</v>
      </c>
      <c r="B408" s="1" t="s">
        <v>505</v>
      </c>
      <c r="C408" t="s">
        <v>1</v>
      </c>
      <c r="D408" t="s">
        <v>91</v>
      </c>
      <c r="E408" t="s">
        <v>390</v>
      </c>
      <c r="F408" t="s">
        <v>391</v>
      </c>
      <c r="G408">
        <v>365</v>
      </c>
      <c r="H408">
        <v>365</v>
      </c>
      <c r="I408">
        <v>365</v>
      </c>
      <c r="J408">
        <v>365</v>
      </c>
      <c r="L408" s="3">
        <v>0</v>
      </c>
      <c r="M408" s="3">
        <v>0</v>
      </c>
      <c r="N408" s="3">
        <v>0</v>
      </c>
      <c r="O408" s="3">
        <v>2.5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f>+Tabla3[[#This Row],[V GRAVADAS]]</f>
        <v>2.5</v>
      </c>
      <c r="V408">
        <v>2</v>
      </c>
    </row>
    <row r="409" spans="1:22" x14ac:dyDescent="0.25">
      <c r="A409" t="s">
        <v>496</v>
      </c>
      <c r="B409" s="1" t="s">
        <v>505</v>
      </c>
      <c r="C409" t="s">
        <v>1</v>
      </c>
      <c r="D409" t="s">
        <v>91</v>
      </c>
      <c r="E409" t="s">
        <v>390</v>
      </c>
      <c r="F409" t="s">
        <v>391</v>
      </c>
      <c r="G409">
        <v>366</v>
      </c>
      <c r="H409">
        <v>366</v>
      </c>
      <c r="I409">
        <v>366</v>
      </c>
      <c r="J409">
        <v>366</v>
      </c>
      <c r="L409" s="3">
        <v>0</v>
      </c>
      <c r="M409" s="3">
        <v>0</v>
      </c>
      <c r="N409" s="3">
        <v>0</v>
      </c>
      <c r="O409" s="3">
        <v>2.5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f>+Tabla3[[#This Row],[V GRAVADAS]]</f>
        <v>2.5</v>
      </c>
      <c r="V409">
        <v>2</v>
      </c>
    </row>
    <row r="410" spans="1:22" x14ac:dyDescent="0.25">
      <c r="A410" t="s">
        <v>496</v>
      </c>
      <c r="B410" s="1" t="s">
        <v>506</v>
      </c>
      <c r="C410" t="s">
        <v>1</v>
      </c>
      <c r="D410" t="s">
        <v>91</v>
      </c>
      <c r="E410" t="s">
        <v>390</v>
      </c>
      <c r="F410" t="s">
        <v>391</v>
      </c>
      <c r="G410">
        <v>367</v>
      </c>
      <c r="H410">
        <v>367</v>
      </c>
      <c r="I410">
        <v>367</v>
      </c>
      <c r="J410">
        <v>367</v>
      </c>
      <c r="L410" s="3">
        <v>0</v>
      </c>
      <c r="M410" s="3">
        <v>0</v>
      </c>
      <c r="N410" s="3">
        <v>0</v>
      </c>
      <c r="O410" s="3">
        <v>2.5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f>+Tabla3[[#This Row],[V GRAVADAS]]</f>
        <v>2.5</v>
      </c>
      <c r="V410">
        <v>2</v>
      </c>
    </row>
    <row r="411" spans="1:22" x14ac:dyDescent="0.25">
      <c r="A411" t="s">
        <v>496</v>
      </c>
      <c r="B411" s="1" t="s">
        <v>506</v>
      </c>
      <c r="C411" t="s">
        <v>1</v>
      </c>
      <c r="D411" t="s">
        <v>91</v>
      </c>
      <c r="E411" t="s">
        <v>390</v>
      </c>
      <c r="F411" t="s">
        <v>391</v>
      </c>
      <c r="G411">
        <v>368</v>
      </c>
      <c r="H411">
        <v>368</v>
      </c>
      <c r="I411">
        <v>368</v>
      </c>
      <c r="J411">
        <v>368</v>
      </c>
      <c r="L411" s="3">
        <v>0</v>
      </c>
      <c r="M411" s="3">
        <v>0</v>
      </c>
      <c r="N411" s="3">
        <v>0</v>
      </c>
      <c r="O411" s="3">
        <v>2.5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f>+Tabla3[[#This Row],[V GRAVADAS]]</f>
        <v>2.5</v>
      </c>
      <c r="V411">
        <v>2</v>
      </c>
    </row>
    <row r="412" spans="1:22" x14ac:dyDescent="0.25">
      <c r="A412" t="s">
        <v>496</v>
      </c>
      <c r="B412" s="1" t="s">
        <v>506</v>
      </c>
      <c r="C412" t="s">
        <v>1</v>
      </c>
      <c r="D412" t="s">
        <v>91</v>
      </c>
      <c r="E412" t="s">
        <v>390</v>
      </c>
      <c r="F412" t="s">
        <v>391</v>
      </c>
      <c r="G412">
        <v>369</v>
      </c>
      <c r="H412">
        <v>369</v>
      </c>
      <c r="I412">
        <v>369</v>
      </c>
      <c r="J412">
        <v>369</v>
      </c>
      <c r="L412" s="3">
        <v>0</v>
      </c>
      <c r="M412" s="3">
        <v>0</v>
      </c>
      <c r="N412" s="3">
        <v>0</v>
      </c>
      <c r="O412" s="3">
        <v>2.5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f>+Tabla3[[#This Row],[V GRAVADAS]]</f>
        <v>2.5</v>
      </c>
      <c r="V412">
        <v>2</v>
      </c>
    </row>
    <row r="413" spans="1:22" x14ac:dyDescent="0.25">
      <c r="A413" t="s">
        <v>496</v>
      </c>
      <c r="B413" s="1" t="s">
        <v>506</v>
      </c>
      <c r="C413" t="s">
        <v>1</v>
      </c>
      <c r="D413" t="s">
        <v>91</v>
      </c>
      <c r="E413" t="s">
        <v>390</v>
      </c>
      <c r="F413" t="s">
        <v>391</v>
      </c>
      <c r="G413">
        <v>370</v>
      </c>
      <c r="H413">
        <v>370</v>
      </c>
      <c r="I413">
        <v>370</v>
      </c>
      <c r="J413">
        <v>370</v>
      </c>
      <c r="L413" s="3">
        <v>0</v>
      </c>
      <c r="M413" s="3">
        <v>0</v>
      </c>
      <c r="N413" s="3">
        <v>0</v>
      </c>
      <c r="O413" s="3">
        <v>5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f>+Tabla3[[#This Row],[V GRAVADAS]]</f>
        <v>5</v>
      </c>
      <c r="V413">
        <v>2</v>
      </c>
    </row>
    <row r="414" spans="1:22" x14ac:dyDescent="0.25">
      <c r="A414" t="s">
        <v>496</v>
      </c>
      <c r="B414" s="1" t="s">
        <v>506</v>
      </c>
      <c r="C414" t="s">
        <v>1</v>
      </c>
      <c r="D414" t="s">
        <v>91</v>
      </c>
      <c r="E414" t="s">
        <v>390</v>
      </c>
      <c r="F414" t="s">
        <v>391</v>
      </c>
      <c r="G414">
        <v>371</v>
      </c>
      <c r="H414">
        <v>371</v>
      </c>
      <c r="I414">
        <v>371</v>
      </c>
      <c r="J414">
        <v>371</v>
      </c>
      <c r="L414" s="3">
        <v>0</v>
      </c>
      <c r="M414" s="3">
        <v>0</v>
      </c>
      <c r="N414" s="3">
        <v>0</v>
      </c>
      <c r="O414" s="3">
        <v>2.5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f>+Tabla3[[#This Row],[V GRAVADAS]]</f>
        <v>2.5</v>
      </c>
      <c r="V414">
        <v>2</v>
      </c>
    </row>
    <row r="415" spans="1:22" x14ac:dyDescent="0.25">
      <c r="A415" t="s">
        <v>496</v>
      </c>
      <c r="B415" s="1" t="s">
        <v>506</v>
      </c>
      <c r="C415" t="s">
        <v>1</v>
      </c>
      <c r="D415" t="s">
        <v>91</v>
      </c>
      <c r="E415" t="s">
        <v>390</v>
      </c>
      <c r="F415" t="s">
        <v>391</v>
      </c>
      <c r="G415">
        <v>372</v>
      </c>
      <c r="H415">
        <v>372</v>
      </c>
      <c r="I415">
        <v>372</v>
      </c>
      <c r="J415">
        <v>372</v>
      </c>
      <c r="L415" s="3">
        <v>0</v>
      </c>
      <c r="M415" s="3">
        <v>0</v>
      </c>
      <c r="N415" s="3">
        <v>0</v>
      </c>
      <c r="O415" s="3">
        <v>5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f>+Tabla3[[#This Row],[V GRAVADAS]]</f>
        <v>5</v>
      </c>
      <c r="V415">
        <v>2</v>
      </c>
    </row>
    <row r="416" spans="1:22" x14ac:dyDescent="0.25">
      <c r="A416" t="s">
        <v>496</v>
      </c>
      <c r="B416" s="1" t="s">
        <v>506</v>
      </c>
      <c r="C416" t="s">
        <v>1</v>
      </c>
      <c r="D416" t="s">
        <v>91</v>
      </c>
      <c r="E416" t="s">
        <v>390</v>
      </c>
      <c r="F416" t="s">
        <v>391</v>
      </c>
      <c r="G416">
        <v>373</v>
      </c>
      <c r="H416">
        <v>373</v>
      </c>
      <c r="I416">
        <v>373</v>
      </c>
      <c r="J416">
        <v>373</v>
      </c>
      <c r="L416" s="3">
        <v>0</v>
      </c>
      <c r="M416" s="3">
        <v>0</v>
      </c>
      <c r="N416" s="3">
        <v>0</v>
      </c>
      <c r="O416" s="3">
        <v>12.5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f>+Tabla3[[#This Row],[V GRAVADAS]]</f>
        <v>12.5</v>
      </c>
      <c r="V416">
        <v>2</v>
      </c>
    </row>
    <row r="417" spans="1:22" x14ac:dyDescent="0.25">
      <c r="A417" t="s">
        <v>496</v>
      </c>
      <c r="B417" s="1" t="s">
        <v>506</v>
      </c>
      <c r="C417" t="s">
        <v>1</v>
      </c>
      <c r="D417" t="s">
        <v>91</v>
      </c>
      <c r="E417" t="s">
        <v>390</v>
      </c>
      <c r="F417" t="s">
        <v>391</v>
      </c>
      <c r="G417">
        <v>374</v>
      </c>
      <c r="H417">
        <v>374</v>
      </c>
      <c r="I417">
        <v>374</v>
      </c>
      <c r="J417">
        <v>374</v>
      </c>
      <c r="L417" s="3">
        <v>0</v>
      </c>
      <c r="M417" s="3">
        <v>0</v>
      </c>
      <c r="N417" s="3">
        <v>0</v>
      </c>
      <c r="O417" s="3">
        <v>4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f>+Tabla3[[#This Row],[V GRAVADAS]]</f>
        <v>4</v>
      </c>
      <c r="V417">
        <v>2</v>
      </c>
    </row>
    <row r="418" spans="1:22" x14ac:dyDescent="0.25">
      <c r="A418" t="s">
        <v>496</v>
      </c>
      <c r="B418" s="1" t="s">
        <v>506</v>
      </c>
      <c r="C418" t="s">
        <v>1</v>
      </c>
      <c r="D418" t="s">
        <v>91</v>
      </c>
      <c r="E418" t="s">
        <v>390</v>
      </c>
      <c r="F418" t="s">
        <v>391</v>
      </c>
      <c r="G418">
        <v>375</v>
      </c>
      <c r="H418">
        <v>375</v>
      </c>
      <c r="I418">
        <v>375</v>
      </c>
      <c r="J418">
        <v>375</v>
      </c>
      <c r="L418" s="3">
        <v>0</v>
      </c>
      <c r="M418" s="3">
        <v>0</v>
      </c>
      <c r="N418" s="3">
        <v>0</v>
      </c>
      <c r="O418" s="3">
        <v>4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f>+Tabla3[[#This Row],[V GRAVADAS]]</f>
        <v>4</v>
      </c>
      <c r="V418">
        <v>2</v>
      </c>
    </row>
    <row r="419" spans="1:22" x14ac:dyDescent="0.25">
      <c r="A419" t="s">
        <v>496</v>
      </c>
      <c r="B419" s="1" t="s">
        <v>507</v>
      </c>
      <c r="C419" t="s">
        <v>1</v>
      </c>
      <c r="D419" t="s">
        <v>91</v>
      </c>
      <c r="E419" t="s">
        <v>390</v>
      </c>
      <c r="F419" t="s">
        <v>391</v>
      </c>
      <c r="G419">
        <v>376</v>
      </c>
      <c r="H419">
        <v>376</v>
      </c>
      <c r="I419">
        <v>376</v>
      </c>
      <c r="J419">
        <v>376</v>
      </c>
      <c r="L419" s="3">
        <v>0</v>
      </c>
      <c r="M419" s="3">
        <v>0</v>
      </c>
      <c r="N419" s="3">
        <v>0</v>
      </c>
      <c r="O419" s="3">
        <v>90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f>+Tabla3[[#This Row],[V GRAVADAS]]</f>
        <v>90</v>
      </c>
      <c r="V419">
        <v>2</v>
      </c>
    </row>
    <row r="420" spans="1:22" x14ac:dyDescent="0.25">
      <c r="A420" t="s">
        <v>496</v>
      </c>
      <c r="B420" s="1" t="s">
        <v>508</v>
      </c>
      <c r="C420" t="s">
        <v>1</v>
      </c>
      <c r="D420" t="s">
        <v>91</v>
      </c>
      <c r="E420" t="s">
        <v>390</v>
      </c>
      <c r="F420" t="s">
        <v>391</v>
      </c>
      <c r="G420">
        <v>377</v>
      </c>
      <c r="H420">
        <v>377</v>
      </c>
      <c r="I420">
        <v>377</v>
      </c>
      <c r="J420">
        <v>377</v>
      </c>
      <c r="L420" s="3">
        <v>0</v>
      </c>
      <c r="M420" s="3">
        <v>0</v>
      </c>
      <c r="N420" s="3">
        <v>0</v>
      </c>
      <c r="O420" s="3">
        <v>45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f>+Tabla3[[#This Row],[V GRAVADAS]]</f>
        <v>45</v>
      </c>
      <c r="V420">
        <v>2</v>
      </c>
    </row>
    <row r="421" spans="1:22" x14ac:dyDescent="0.25">
      <c r="A421" t="s">
        <v>496</v>
      </c>
      <c r="B421" s="1" t="s">
        <v>509</v>
      </c>
      <c r="C421" t="s">
        <v>1</v>
      </c>
      <c r="D421" t="s">
        <v>91</v>
      </c>
      <c r="E421" t="s">
        <v>390</v>
      </c>
      <c r="F421" t="s">
        <v>391</v>
      </c>
      <c r="G421">
        <v>378</v>
      </c>
      <c r="H421">
        <v>378</v>
      </c>
      <c r="I421">
        <v>378</v>
      </c>
      <c r="J421">
        <v>378</v>
      </c>
      <c r="L421" s="3">
        <v>0</v>
      </c>
      <c r="M421" s="3">
        <v>0</v>
      </c>
      <c r="N421" s="3">
        <v>0</v>
      </c>
      <c r="O421" s="3">
        <v>12.5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f>+Tabla3[[#This Row],[V GRAVADAS]]</f>
        <v>12.5</v>
      </c>
      <c r="V421">
        <v>2</v>
      </c>
    </row>
    <row r="422" spans="1:22" x14ac:dyDescent="0.25">
      <c r="A422" t="s">
        <v>496</v>
      </c>
      <c r="B422" s="1" t="s">
        <v>510</v>
      </c>
      <c r="C422" t="s">
        <v>1</v>
      </c>
      <c r="D422" t="s">
        <v>91</v>
      </c>
      <c r="E422" t="s">
        <v>390</v>
      </c>
      <c r="F422" t="s">
        <v>391</v>
      </c>
      <c r="G422">
        <v>379</v>
      </c>
      <c r="H422">
        <v>379</v>
      </c>
      <c r="I422">
        <v>379</v>
      </c>
      <c r="J422">
        <v>379</v>
      </c>
      <c r="L422" s="3">
        <v>0</v>
      </c>
      <c r="M422" s="3">
        <v>0</v>
      </c>
      <c r="N422" s="3">
        <v>0</v>
      </c>
      <c r="O422" s="3">
        <v>3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f>+Tabla3[[#This Row],[V GRAVADAS]]</f>
        <v>3</v>
      </c>
      <c r="V422">
        <v>2</v>
      </c>
    </row>
    <row r="423" spans="1:22" x14ac:dyDescent="0.25">
      <c r="A423" t="s">
        <v>496</v>
      </c>
      <c r="B423" s="1" t="s">
        <v>510</v>
      </c>
      <c r="C423" t="s">
        <v>1</v>
      </c>
      <c r="D423" t="s">
        <v>91</v>
      </c>
      <c r="E423" t="s">
        <v>390</v>
      </c>
      <c r="F423" t="s">
        <v>391</v>
      </c>
      <c r="G423">
        <v>380</v>
      </c>
      <c r="H423">
        <v>380</v>
      </c>
      <c r="I423">
        <v>380</v>
      </c>
      <c r="J423">
        <v>380</v>
      </c>
      <c r="L423" s="3">
        <v>0</v>
      </c>
      <c r="M423" s="3">
        <v>0</v>
      </c>
      <c r="N423" s="3">
        <v>0</v>
      </c>
      <c r="O423" s="3">
        <v>4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f>+Tabla3[[#This Row],[V GRAVADAS]]</f>
        <v>4</v>
      </c>
      <c r="V423">
        <v>2</v>
      </c>
    </row>
    <row r="424" spans="1:22" x14ac:dyDescent="0.25">
      <c r="A424" t="s">
        <v>496</v>
      </c>
      <c r="B424" s="1" t="s">
        <v>511</v>
      </c>
      <c r="C424" t="s">
        <v>1</v>
      </c>
      <c r="D424" t="s">
        <v>91</v>
      </c>
      <c r="E424" t="s">
        <v>390</v>
      </c>
      <c r="F424" t="s">
        <v>391</v>
      </c>
      <c r="G424">
        <v>381</v>
      </c>
      <c r="H424">
        <v>381</v>
      </c>
      <c r="I424">
        <v>381</v>
      </c>
      <c r="J424">
        <v>381</v>
      </c>
      <c r="L424" s="3">
        <v>0</v>
      </c>
      <c r="M424" s="3">
        <v>0</v>
      </c>
      <c r="N424" s="3">
        <v>0</v>
      </c>
      <c r="O424" s="3">
        <v>5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f>+Tabla3[[#This Row],[V GRAVADAS]]</f>
        <v>5</v>
      </c>
      <c r="V424">
        <v>2</v>
      </c>
    </row>
    <row r="425" spans="1:22" x14ac:dyDescent="0.25">
      <c r="A425" t="s">
        <v>496</v>
      </c>
      <c r="B425" s="1" t="s">
        <v>511</v>
      </c>
      <c r="C425" t="s">
        <v>1</v>
      </c>
      <c r="D425" t="s">
        <v>91</v>
      </c>
      <c r="E425" t="s">
        <v>390</v>
      </c>
      <c r="F425" t="s">
        <v>391</v>
      </c>
      <c r="G425">
        <v>382</v>
      </c>
      <c r="H425">
        <v>382</v>
      </c>
      <c r="I425">
        <v>382</v>
      </c>
      <c r="J425">
        <v>382</v>
      </c>
      <c r="L425" s="3">
        <v>0</v>
      </c>
      <c r="M425" s="3">
        <v>0</v>
      </c>
      <c r="N425" s="3">
        <v>0</v>
      </c>
      <c r="O425" s="3">
        <v>6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f>+Tabla3[[#This Row],[V GRAVADAS]]</f>
        <v>6</v>
      </c>
      <c r="V425">
        <v>2</v>
      </c>
    </row>
    <row r="426" spans="1:22" x14ac:dyDescent="0.25">
      <c r="A426" t="s">
        <v>496</v>
      </c>
      <c r="B426" s="1" t="s">
        <v>512</v>
      </c>
      <c r="C426" t="s">
        <v>1</v>
      </c>
      <c r="D426" t="s">
        <v>91</v>
      </c>
      <c r="E426" t="s">
        <v>390</v>
      </c>
      <c r="F426" t="s">
        <v>391</v>
      </c>
      <c r="G426">
        <v>383</v>
      </c>
      <c r="H426">
        <v>383</v>
      </c>
      <c r="I426">
        <v>383</v>
      </c>
      <c r="J426">
        <v>383</v>
      </c>
      <c r="L426" s="3">
        <v>0</v>
      </c>
      <c r="M426" s="3">
        <v>0</v>
      </c>
      <c r="N426" s="3">
        <v>0</v>
      </c>
      <c r="O426" s="3">
        <v>68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f>+Tabla3[[#This Row],[V GRAVADAS]]</f>
        <v>68</v>
      </c>
      <c r="V426">
        <v>2</v>
      </c>
    </row>
    <row r="427" spans="1:22" x14ac:dyDescent="0.25">
      <c r="A427" t="s">
        <v>496</v>
      </c>
      <c r="B427" s="1" t="s">
        <v>513</v>
      </c>
      <c r="C427" t="s">
        <v>1</v>
      </c>
      <c r="D427" t="s">
        <v>91</v>
      </c>
      <c r="E427" t="s">
        <v>390</v>
      </c>
      <c r="F427" t="s">
        <v>391</v>
      </c>
      <c r="G427">
        <v>384</v>
      </c>
      <c r="H427">
        <v>384</v>
      </c>
      <c r="I427">
        <v>384</v>
      </c>
      <c r="J427">
        <v>384</v>
      </c>
      <c r="L427" s="3">
        <v>0</v>
      </c>
      <c r="M427" s="3">
        <v>0</v>
      </c>
      <c r="N427" s="3">
        <v>0</v>
      </c>
      <c r="O427" s="3">
        <v>45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f>+Tabla3[[#This Row],[V GRAVADAS]]</f>
        <v>45</v>
      </c>
      <c r="V427">
        <v>2</v>
      </c>
    </row>
    <row r="428" spans="1:22" x14ac:dyDescent="0.25">
      <c r="A428" t="s">
        <v>496</v>
      </c>
      <c r="B428" s="1" t="s">
        <v>514</v>
      </c>
      <c r="C428" t="s">
        <v>1</v>
      </c>
      <c r="D428" t="s">
        <v>91</v>
      </c>
      <c r="E428" t="s">
        <v>390</v>
      </c>
      <c r="F428" t="s">
        <v>391</v>
      </c>
      <c r="G428">
        <v>385</v>
      </c>
      <c r="H428">
        <v>385</v>
      </c>
      <c r="I428">
        <v>385</v>
      </c>
      <c r="J428">
        <v>385</v>
      </c>
      <c r="L428" s="3">
        <v>0</v>
      </c>
      <c r="M428" s="3">
        <v>0</v>
      </c>
      <c r="N428" s="3">
        <v>0</v>
      </c>
      <c r="O428" s="3">
        <v>15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f>+Tabla3[[#This Row],[V GRAVADAS]]</f>
        <v>15</v>
      </c>
      <c r="V428">
        <v>2</v>
      </c>
    </row>
    <row r="429" spans="1:22" x14ac:dyDescent="0.25">
      <c r="A429" t="s">
        <v>496</v>
      </c>
      <c r="B429" s="1" t="s">
        <v>515</v>
      </c>
      <c r="C429" t="s">
        <v>1</v>
      </c>
      <c r="D429" t="s">
        <v>91</v>
      </c>
      <c r="E429" t="s">
        <v>390</v>
      </c>
      <c r="F429" t="s">
        <v>391</v>
      </c>
      <c r="G429">
        <v>386</v>
      </c>
      <c r="H429">
        <v>386</v>
      </c>
      <c r="I429">
        <v>386</v>
      </c>
      <c r="J429">
        <v>386</v>
      </c>
      <c r="L429" s="3">
        <v>0</v>
      </c>
      <c r="M429" s="3">
        <v>0</v>
      </c>
      <c r="N429" s="3">
        <v>0</v>
      </c>
      <c r="O429" s="3">
        <v>2.5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f>+Tabla3[[#This Row],[V GRAVADAS]]</f>
        <v>2.5</v>
      </c>
      <c r="V429">
        <v>2</v>
      </c>
    </row>
    <row r="430" spans="1:22" x14ac:dyDescent="0.25">
      <c r="A430" t="s">
        <v>496</v>
      </c>
      <c r="B430" s="1" t="s">
        <v>515</v>
      </c>
      <c r="C430" t="s">
        <v>1</v>
      </c>
      <c r="D430" t="s">
        <v>91</v>
      </c>
      <c r="E430" t="s">
        <v>390</v>
      </c>
      <c r="F430" t="s">
        <v>391</v>
      </c>
      <c r="G430">
        <v>387</v>
      </c>
      <c r="H430">
        <v>387</v>
      </c>
      <c r="I430">
        <v>387</v>
      </c>
      <c r="J430">
        <v>387</v>
      </c>
      <c r="L430" s="3">
        <v>0</v>
      </c>
      <c r="M430" s="3">
        <v>0</v>
      </c>
      <c r="N430" s="3">
        <v>0</v>
      </c>
      <c r="O430" s="3">
        <v>3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f>+Tabla3[[#This Row],[V GRAVADAS]]</f>
        <v>3</v>
      </c>
      <c r="V430">
        <v>2</v>
      </c>
    </row>
    <row r="431" spans="1:22" x14ac:dyDescent="0.25">
      <c r="A431" t="s">
        <v>496</v>
      </c>
      <c r="B431" s="1" t="s">
        <v>515</v>
      </c>
      <c r="C431" t="s">
        <v>1</v>
      </c>
      <c r="D431" t="s">
        <v>91</v>
      </c>
      <c r="E431" t="s">
        <v>390</v>
      </c>
      <c r="F431" t="s">
        <v>391</v>
      </c>
      <c r="G431">
        <v>388</v>
      </c>
      <c r="H431">
        <v>388</v>
      </c>
      <c r="I431">
        <v>388</v>
      </c>
      <c r="J431">
        <v>388</v>
      </c>
      <c r="L431" s="3">
        <v>0</v>
      </c>
      <c r="M431" s="3">
        <v>0</v>
      </c>
      <c r="N431" s="3">
        <v>0</v>
      </c>
      <c r="O431" s="3">
        <v>4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f>+Tabla3[[#This Row],[V GRAVADAS]]</f>
        <v>4</v>
      </c>
      <c r="V431">
        <v>2</v>
      </c>
    </row>
    <row r="432" spans="1:22" x14ac:dyDescent="0.25">
      <c r="A432" t="s">
        <v>496</v>
      </c>
      <c r="B432" s="1" t="s">
        <v>515</v>
      </c>
      <c r="C432" t="s">
        <v>1</v>
      </c>
      <c r="D432" t="s">
        <v>91</v>
      </c>
      <c r="E432" t="s">
        <v>390</v>
      </c>
      <c r="F432" t="s">
        <v>391</v>
      </c>
      <c r="G432">
        <v>389</v>
      </c>
      <c r="H432">
        <v>389</v>
      </c>
      <c r="I432">
        <v>389</v>
      </c>
      <c r="J432">
        <v>389</v>
      </c>
      <c r="L432" s="3">
        <v>0</v>
      </c>
      <c r="M432" s="3">
        <v>0</v>
      </c>
      <c r="N432" s="3">
        <v>0</v>
      </c>
      <c r="O432" s="3">
        <v>5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f>+Tabla3[[#This Row],[V GRAVADAS]]</f>
        <v>5</v>
      </c>
      <c r="V432">
        <v>2</v>
      </c>
    </row>
    <row r="433" spans="1:22" x14ac:dyDescent="0.25">
      <c r="A433" t="s">
        <v>496</v>
      </c>
      <c r="B433" s="1" t="s">
        <v>516</v>
      </c>
      <c r="C433" t="s">
        <v>1</v>
      </c>
      <c r="D433" t="s">
        <v>91</v>
      </c>
      <c r="E433" t="s">
        <v>390</v>
      </c>
      <c r="F433" t="s">
        <v>391</v>
      </c>
      <c r="G433">
        <v>390</v>
      </c>
      <c r="H433">
        <v>390</v>
      </c>
      <c r="I433">
        <v>390</v>
      </c>
      <c r="J433">
        <v>390</v>
      </c>
      <c r="L433" s="3">
        <v>0</v>
      </c>
      <c r="M433" s="3">
        <v>0</v>
      </c>
      <c r="N433" s="3">
        <v>0</v>
      </c>
      <c r="O433" s="3">
        <v>6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f>+Tabla3[[#This Row],[V GRAVADAS]]</f>
        <v>6</v>
      </c>
      <c r="V433">
        <v>2</v>
      </c>
    </row>
    <row r="434" spans="1:22" x14ac:dyDescent="0.25">
      <c r="A434" t="s">
        <v>496</v>
      </c>
      <c r="B434" s="1" t="s">
        <v>516</v>
      </c>
      <c r="C434" t="s">
        <v>1</v>
      </c>
      <c r="D434" t="s">
        <v>91</v>
      </c>
      <c r="E434" t="s">
        <v>390</v>
      </c>
      <c r="F434" t="s">
        <v>391</v>
      </c>
      <c r="G434">
        <v>391</v>
      </c>
      <c r="H434">
        <v>391</v>
      </c>
      <c r="I434">
        <v>391</v>
      </c>
      <c r="J434">
        <v>391</v>
      </c>
      <c r="L434" s="3">
        <v>0</v>
      </c>
      <c r="M434" s="3">
        <v>0</v>
      </c>
      <c r="N434" s="3">
        <v>0</v>
      </c>
      <c r="O434" s="3">
        <v>8.5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f>+Tabla3[[#This Row],[V GRAVADAS]]</f>
        <v>8.5</v>
      </c>
      <c r="V434">
        <v>2</v>
      </c>
    </row>
    <row r="435" spans="1:22" x14ac:dyDescent="0.25">
      <c r="A435" t="s">
        <v>496</v>
      </c>
      <c r="B435" s="1" t="s">
        <v>517</v>
      </c>
      <c r="C435" t="s">
        <v>1</v>
      </c>
      <c r="D435" t="s">
        <v>91</v>
      </c>
      <c r="E435" t="s">
        <v>390</v>
      </c>
      <c r="F435" t="s">
        <v>391</v>
      </c>
      <c r="G435">
        <v>392</v>
      </c>
      <c r="H435">
        <v>392</v>
      </c>
      <c r="I435">
        <v>392</v>
      </c>
      <c r="J435">
        <v>392</v>
      </c>
      <c r="L435" s="3">
        <v>0</v>
      </c>
      <c r="M435" s="3">
        <v>0</v>
      </c>
      <c r="N435" s="3">
        <v>0</v>
      </c>
      <c r="O435" s="3">
        <v>26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f>+Tabla3[[#This Row],[V GRAVADAS]]</f>
        <v>26</v>
      </c>
      <c r="V435">
        <v>2</v>
      </c>
    </row>
    <row r="436" spans="1:22" x14ac:dyDescent="0.25">
      <c r="A436" t="s">
        <v>496</v>
      </c>
      <c r="B436" s="1" t="s">
        <v>518</v>
      </c>
      <c r="C436" t="s">
        <v>1</v>
      </c>
      <c r="D436" t="s">
        <v>91</v>
      </c>
      <c r="E436" t="s">
        <v>390</v>
      </c>
      <c r="F436" t="s">
        <v>391</v>
      </c>
      <c r="G436">
        <v>393</v>
      </c>
      <c r="H436">
        <v>393</v>
      </c>
      <c r="I436">
        <v>393</v>
      </c>
      <c r="J436">
        <v>393</v>
      </c>
      <c r="L436" s="3">
        <v>0</v>
      </c>
      <c r="M436" s="3">
        <v>0</v>
      </c>
      <c r="N436" s="3">
        <v>0</v>
      </c>
      <c r="O436" s="3">
        <v>8.5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f>+Tabla3[[#This Row],[V GRAVADAS]]</f>
        <v>8.5</v>
      </c>
      <c r="V436">
        <v>2</v>
      </c>
    </row>
    <row r="437" spans="1:22" x14ac:dyDescent="0.25">
      <c r="A437" t="s">
        <v>496</v>
      </c>
      <c r="B437" s="1" t="s">
        <v>518</v>
      </c>
      <c r="C437" t="s">
        <v>1</v>
      </c>
      <c r="D437" t="s">
        <v>91</v>
      </c>
      <c r="E437" t="s">
        <v>390</v>
      </c>
      <c r="F437" t="s">
        <v>391</v>
      </c>
      <c r="G437">
        <v>394</v>
      </c>
      <c r="H437">
        <v>394</v>
      </c>
      <c r="I437">
        <v>394</v>
      </c>
      <c r="J437">
        <v>394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f>+Tabla3[[#This Row],[V GRAVADAS]]</f>
        <v>0</v>
      </c>
      <c r="V437">
        <v>2</v>
      </c>
    </row>
    <row r="438" spans="1:22" x14ac:dyDescent="0.25">
      <c r="A438" t="s">
        <v>496</v>
      </c>
      <c r="B438" s="1" t="s">
        <v>518</v>
      </c>
      <c r="C438" t="s">
        <v>1</v>
      </c>
      <c r="D438" t="s">
        <v>91</v>
      </c>
      <c r="E438" t="s">
        <v>390</v>
      </c>
      <c r="F438" t="s">
        <v>391</v>
      </c>
      <c r="G438">
        <v>395</v>
      </c>
      <c r="H438">
        <v>395</v>
      </c>
      <c r="I438">
        <v>395</v>
      </c>
      <c r="J438">
        <v>395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f>+Tabla3[[#This Row],[V GRAVADAS]]</f>
        <v>0</v>
      </c>
      <c r="V438">
        <v>2</v>
      </c>
    </row>
    <row r="439" spans="1:22" x14ac:dyDescent="0.25">
      <c r="A439" t="s">
        <v>525</v>
      </c>
      <c r="B439" s="1" t="s">
        <v>529</v>
      </c>
      <c r="C439" t="s">
        <v>1</v>
      </c>
      <c r="D439" t="s">
        <v>91</v>
      </c>
      <c r="E439" t="s">
        <v>390</v>
      </c>
      <c r="F439" t="s">
        <v>391</v>
      </c>
      <c r="G439">
        <v>396</v>
      </c>
      <c r="H439">
        <v>396</v>
      </c>
      <c r="I439">
        <v>396</v>
      </c>
      <c r="J439">
        <v>396</v>
      </c>
      <c r="L439" s="3">
        <v>0</v>
      </c>
      <c r="M439" s="3">
        <v>0</v>
      </c>
      <c r="N439" s="3">
        <v>0</v>
      </c>
      <c r="O439" s="3">
        <v>7.5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f>+Tabla3[[#This Row],[V GRAVADAS]]</f>
        <v>7.5</v>
      </c>
      <c r="V439">
        <v>2</v>
      </c>
    </row>
    <row r="440" spans="1:22" x14ac:dyDescent="0.25">
      <c r="A440" t="s">
        <v>525</v>
      </c>
      <c r="B440" s="1" t="s">
        <v>529</v>
      </c>
      <c r="C440" t="s">
        <v>1</v>
      </c>
      <c r="D440" t="s">
        <v>91</v>
      </c>
      <c r="E440" t="s">
        <v>390</v>
      </c>
      <c r="F440" t="s">
        <v>391</v>
      </c>
      <c r="G440">
        <v>397</v>
      </c>
      <c r="H440">
        <v>397</v>
      </c>
      <c r="I440">
        <v>397</v>
      </c>
      <c r="J440">
        <v>397</v>
      </c>
      <c r="L440" s="3">
        <v>0</v>
      </c>
      <c r="M440" s="3">
        <v>0</v>
      </c>
      <c r="N440" s="3">
        <v>0</v>
      </c>
      <c r="O440" s="3">
        <v>10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f>+Tabla3[[#This Row],[V GRAVADAS]]</f>
        <v>10</v>
      </c>
      <c r="V440">
        <v>2</v>
      </c>
    </row>
    <row r="441" spans="1:22" x14ac:dyDescent="0.25">
      <c r="A441" t="s">
        <v>525</v>
      </c>
      <c r="B441" s="1" t="s">
        <v>529</v>
      </c>
      <c r="C441" t="s">
        <v>1</v>
      </c>
      <c r="D441" t="s">
        <v>91</v>
      </c>
      <c r="E441" t="s">
        <v>390</v>
      </c>
      <c r="F441" t="s">
        <v>391</v>
      </c>
      <c r="G441">
        <v>398</v>
      </c>
      <c r="H441">
        <v>398</v>
      </c>
      <c r="I441">
        <v>398</v>
      </c>
      <c r="J441">
        <v>398</v>
      </c>
      <c r="L441" s="3">
        <v>0</v>
      </c>
      <c r="M441" s="3">
        <v>0</v>
      </c>
      <c r="N441" s="3">
        <v>0</v>
      </c>
      <c r="O441" s="3">
        <v>2.5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f>+Tabla3[[#This Row],[V GRAVADAS]]</f>
        <v>2.5</v>
      </c>
      <c r="V441">
        <v>2</v>
      </c>
    </row>
    <row r="442" spans="1:22" x14ac:dyDescent="0.25">
      <c r="A442" t="s">
        <v>525</v>
      </c>
      <c r="B442" s="1" t="s">
        <v>529</v>
      </c>
      <c r="C442" t="s">
        <v>1</v>
      </c>
      <c r="D442" t="s">
        <v>91</v>
      </c>
      <c r="E442" t="s">
        <v>390</v>
      </c>
      <c r="F442" t="s">
        <v>391</v>
      </c>
      <c r="G442">
        <v>399</v>
      </c>
      <c r="H442">
        <v>399</v>
      </c>
      <c r="I442">
        <v>399</v>
      </c>
      <c r="J442">
        <v>399</v>
      </c>
      <c r="L442" s="3">
        <v>0</v>
      </c>
      <c r="M442" s="3">
        <v>0</v>
      </c>
      <c r="N442" s="3">
        <v>0</v>
      </c>
      <c r="O442" s="3">
        <v>2.5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f>+Tabla3[[#This Row],[V GRAVADAS]]</f>
        <v>2.5</v>
      </c>
      <c r="V442">
        <v>2</v>
      </c>
    </row>
    <row r="443" spans="1:22" x14ac:dyDescent="0.25">
      <c r="A443" t="s">
        <v>525</v>
      </c>
      <c r="B443" s="1" t="s">
        <v>529</v>
      </c>
      <c r="C443" t="s">
        <v>1</v>
      </c>
      <c r="D443" t="s">
        <v>91</v>
      </c>
      <c r="E443" t="s">
        <v>390</v>
      </c>
      <c r="F443" t="s">
        <v>391</v>
      </c>
      <c r="G443">
        <v>400</v>
      </c>
      <c r="H443">
        <v>400</v>
      </c>
      <c r="I443">
        <v>400</v>
      </c>
      <c r="J443">
        <v>400</v>
      </c>
      <c r="L443" s="3">
        <v>0</v>
      </c>
      <c r="M443" s="3">
        <v>0</v>
      </c>
      <c r="N443" s="3">
        <v>0</v>
      </c>
      <c r="O443" s="82">
        <v>4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81">
        <f>+Tabla3[[#This Row],[V GRAVADAS]]</f>
        <v>4</v>
      </c>
      <c r="V443">
        <v>2</v>
      </c>
    </row>
    <row r="444" spans="1:22" x14ac:dyDescent="0.25">
      <c r="A444" t="s">
        <v>525</v>
      </c>
      <c r="B444" s="1" t="s">
        <v>530</v>
      </c>
      <c r="C444" t="s">
        <v>1</v>
      </c>
      <c r="D444" t="s">
        <v>91</v>
      </c>
      <c r="E444" t="s">
        <v>390</v>
      </c>
      <c r="F444" t="s">
        <v>391</v>
      </c>
      <c r="G444">
        <v>401</v>
      </c>
      <c r="H444">
        <v>401</v>
      </c>
      <c r="I444">
        <v>401</v>
      </c>
      <c r="J444">
        <v>401</v>
      </c>
      <c r="L444" s="3">
        <v>0</v>
      </c>
      <c r="M444" s="3">
        <v>0</v>
      </c>
      <c r="N444" s="3">
        <v>0</v>
      </c>
      <c r="O444" s="82">
        <v>2.5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81">
        <f>+Tabla3[[#This Row],[V GRAVADAS]]</f>
        <v>2.5</v>
      </c>
      <c r="V444">
        <v>2</v>
      </c>
    </row>
    <row r="445" spans="1:22" x14ac:dyDescent="0.25">
      <c r="A445" t="s">
        <v>525</v>
      </c>
      <c r="B445" s="1" t="s">
        <v>530</v>
      </c>
      <c r="C445" t="s">
        <v>1</v>
      </c>
      <c r="D445" t="s">
        <v>91</v>
      </c>
      <c r="E445" t="s">
        <v>390</v>
      </c>
      <c r="F445" t="s">
        <v>391</v>
      </c>
      <c r="G445">
        <v>402</v>
      </c>
      <c r="H445">
        <v>402</v>
      </c>
      <c r="I445">
        <v>402</v>
      </c>
      <c r="J445">
        <v>402</v>
      </c>
      <c r="L445" s="3">
        <v>0</v>
      </c>
      <c r="M445" s="3">
        <v>0</v>
      </c>
      <c r="N445" s="3">
        <v>0</v>
      </c>
      <c r="O445" s="82">
        <v>3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81">
        <f>+Tabla3[[#This Row],[V GRAVADAS]]</f>
        <v>3</v>
      </c>
      <c r="V445">
        <v>2</v>
      </c>
    </row>
    <row r="446" spans="1:22" x14ac:dyDescent="0.25">
      <c r="A446" t="s">
        <v>525</v>
      </c>
      <c r="B446" s="1" t="s">
        <v>530</v>
      </c>
      <c r="C446" t="s">
        <v>1</v>
      </c>
      <c r="D446" t="s">
        <v>91</v>
      </c>
      <c r="E446" t="s">
        <v>390</v>
      </c>
      <c r="F446" t="s">
        <v>391</v>
      </c>
      <c r="G446">
        <v>403</v>
      </c>
      <c r="H446">
        <v>403</v>
      </c>
      <c r="I446">
        <v>403</v>
      </c>
      <c r="J446">
        <v>403</v>
      </c>
      <c r="L446" s="3">
        <v>0</v>
      </c>
      <c r="M446" s="3">
        <v>0</v>
      </c>
      <c r="N446" s="3">
        <v>0</v>
      </c>
      <c r="O446" s="82">
        <v>4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81">
        <f>+Tabla3[[#This Row],[V GRAVADAS]]</f>
        <v>4</v>
      </c>
      <c r="V446">
        <v>2</v>
      </c>
    </row>
    <row r="447" spans="1:22" x14ac:dyDescent="0.25">
      <c r="A447" t="s">
        <v>525</v>
      </c>
      <c r="B447" s="1" t="s">
        <v>530</v>
      </c>
      <c r="C447" t="s">
        <v>1</v>
      </c>
      <c r="D447" t="s">
        <v>91</v>
      </c>
      <c r="E447" t="s">
        <v>390</v>
      </c>
      <c r="F447" t="s">
        <v>391</v>
      </c>
      <c r="G447">
        <v>404</v>
      </c>
      <c r="H447">
        <v>404</v>
      </c>
      <c r="I447">
        <v>404</v>
      </c>
      <c r="J447">
        <v>404</v>
      </c>
      <c r="L447" s="3">
        <v>0</v>
      </c>
      <c r="M447" s="3">
        <v>0</v>
      </c>
      <c r="N447" s="3">
        <v>0</v>
      </c>
      <c r="O447" s="82">
        <v>5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81">
        <f>+Tabla3[[#This Row],[V GRAVADAS]]</f>
        <v>5</v>
      </c>
      <c r="V447">
        <v>2</v>
      </c>
    </row>
    <row r="448" spans="1:22" x14ac:dyDescent="0.25">
      <c r="A448" t="s">
        <v>525</v>
      </c>
      <c r="B448" s="1" t="s">
        <v>530</v>
      </c>
      <c r="C448" t="s">
        <v>1</v>
      </c>
      <c r="D448" t="s">
        <v>91</v>
      </c>
      <c r="E448" t="s">
        <v>390</v>
      </c>
      <c r="F448" t="s">
        <v>391</v>
      </c>
      <c r="G448">
        <v>405</v>
      </c>
      <c r="H448">
        <v>405</v>
      </c>
      <c r="I448">
        <v>405</v>
      </c>
      <c r="J448">
        <v>405</v>
      </c>
      <c r="L448" s="3">
        <v>0</v>
      </c>
      <c r="M448" s="3">
        <v>0</v>
      </c>
      <c r="N448" s="3">
        <v>0</v>
      </c>
      <c r="O448" s="82">
        <v>6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81">
        <f>+Tabla3[[#This Row],[V GRAVADAS]]</f>
        <v>6</v>
      </c>
      <c r="V448">
        <v>2</v>
      </c>
    </row>
    <row r="449" spans="1:22" x14ac:dyDescent="0.25">
      <c r="A449" t="s">
        <v>525</v>
      </c>
      <c r="B449" s="1" t="s">
        <v>531</v>
      </c>
      <c r="C449" t="s">
        <v>1</v>
      </c>
      <c r="D449" t="s">
        <v>91</v>
      </c>
      <c r="E449" t="s">
        <v>390</v>
      </c>
      <c r="F449" t="s">
        <v>391</v>
      </c>
      <c r="G449">
        <v>406</v>
      </c>
      <c r="H449">
        <v>406</v>
      </c>
      <c r="I449">
        <v>406</v>
      </c>
      <c r="J449">
        <v>406</v>
      </c>
      <c r="L449" s="3">
        <v>0</v>
      </c>
      <c r="M449" s="3">
        <v>0</v>
      </c>
      <c r="N449" s="3">
        <v>0</v>
      </c>
      <c r="O449" s="82">
        <v>7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81">
        <f>+Tabla3[[#This Row],[V GRAVADAS]]</f>
        <v>7</v>
      </c>
      <c r="V449">
        <v>2</v>
      </c>
    </row>
    <row r="450" spans="1:22" x14ac:dyDescent="0.25">
      <c r="A450" t="s">
        <v>525</v>
      </c>
      <c r="B450" s="1" t="s">
        <v>531</v>
      </c>
      <c r="C450" t="s">
        <v>1</v>
      </c>
      <c r="D450" t="s">
        <v>91</v>
      </c>
      <c r="E450" t="s">
        <v>390</v>
      </c>
      <c r="F450" t="s">
        <v>391</v>
      </c>
      <c r="G450">
        <v>407</v>
      </c>
      <c r="H450">
        <v>407</v>
      </c>
      <c r="I450">
        <v>407</v>
      </c>
      <c r="J450">
        <v>407</v>
      </c>
      <c r="L450" s="3">
        <v>0</v>
      </c>
      <c r="M450" s="3">
        <v>0</v>
      </c>
      <c r="N450" s="3">
        <v>0</v>
      </c>
      <c r="O450" s="82">
        <v>8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81">
        <f>+Tabla3[[#This Row],[V GRAVADAS]]</f>
        <v>8</v>
      </c>
      <c r="V450">
        <v>2</v>
      </c>
    </row>
    <row r="451" spans="1:22" x14ac:dyDescent="0.25">
      <c r="A451" t="s">
        <v>525</v>
      </c>
      <c r="B451" s="1" t="s">
        <v>531</v>
      </c>
      <c r="C451" t="s">
        <v>1</v>
      </c>
      <c r="D451" t="s">
        <v>91</v>
      </c>
      <c r="E451" t="s">
        <v>390</v>
      </c>
      <c r="F451" t="s">
        <v>391</v>
      </c>
      <c r="G451">
        <v>408</v>
      </c>
      <c r="H451">
        <v>408</v>
      </c>
      <c r="I451">
        <v>408</v>
      </c>
      <c r="J451">
        <v>408</v>
      </c>
      <c r="L451" s="3">
        <v>0</v>
      </c>
      <c r="M451" s="3">
        <v>0</v>
      </c>
      <c r="N451" s="3">
        <v>0</v>
      </c>
      <c r="O451" s="82">
        <v>9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81">
        <f>+Tabla3[[#This Row],[V GRAVADAS]]</f>
        <v>9</v>
      </c>
      <c r="V451">
        <v>2</v>
      </c>
    </row>
    <row r="452" spans="1:22" x14ac:dyDescent="0.25">
      <c r="A452" t="s">
        <v>525</v>
      </c>
      <c r="B452" s="1" t="s">
        <v>531</v>
      </c>
      <c r="C452" t="s">
        <v>1</v>
      </c>
      <c r="D452" t="s">
        <v>91</v>
      </c>
      <c r="E452" t="s">
        <v>390</v>
      </c>
      <c r="F452" t="s">
        <v>391</v>
      </c>
      <c r="G452">
        <v>409</v>
      </c>
      <c r="H452">
        <v>409</v>
      </c>
      <c r="I452">
        <v>409</v>
      </c>
      <c r="J452">
        <v>409</v>
      </c>
      <c r="L452" s="3">
        <v>0</v>
      </c>
      <c r="M452" s="3">
        <v>0</v>
      </c>
      <c r="N452" s="3">
        <v>0</v>
      </c>
      <c r="O452" s="82">
        <v>10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81">
        <f>+Tabla3[[#This Row],[V GRAVADAS]]</f>
        <v>10</v>
      </c>
      <c r="V452">
        <v>2</v>
      </c>
    </row>
    <row r="453" spans="1:22" x14ac:dyDescent="0.25">
      <c r="A453" t="s">
        <v>525</v>
      </c>
      <c r="B453" s="1" t="s">
        <v>531</v>
      </c>
      <c r="C453" t="s">
        <v>1</v>
      </c>
      <c r="D453" t="s">
        <v>91</v>
      </c>
      <c r="E453" t="s">
        <v>390</v>
      </c>
      <c r="F453" t="s">
        <v>391</v>
      </c>
      <c r="G453">
        <v>410</v>
      </c>
      <c r="H453">
        <v>410</v>
      </c>
      <c r="I453">
        <v>410</v>
      </c>
      <c r="J453">
        <v>410</v>
      </c>
      <c r="L453" s="3">
        <v>0</v>
      </c>
      <c r="M453" s="3">
        <v>0</v>
      </c>
      <c r="N453" s="3">
        <v>0</v>
      </c>
      <c r="O453" s="82">
        <v>11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81">
        <f>+Tabla3[[#This Row],[V GRAVADAS]]</f>
        <v>11</v>
      </c>
      <c r="V453">
        <v>2</v>
      </c>
    </row>
    <row r="454" spans="1:22" x14ac:dyDescent="0.25">
      <c r="A454" t="s">
        <v>525</v>
      </c>
      <c r="B454" s="1" t="s">
        <v>531</v>
      </c>
      <c r="C454" t="s">
        <v>1</v>
      </c>
      <c r="D454" t="s">
        <v>91</v>
      </c>
      <c r="E454" t="s">
        <v>390</v>
      </c>
      <c r="F454" t="s">
        <v>391</v>
      </c>
      <c r="G454">
        <v>411</v>
      </c>
      <c r="H454">
        <v>411</v>
      </c>
      <c r="I454">
        <v>411</v>
      </c>
      <c r="J454">
        <v>411</v>
      </c>
      <c r="L454" s="3">
        <v>0</v>
      </c>
      <c r="M454" s="3">
        <v>0</v>
      </c>
      <c r="N454" s="3">
        <v>0</v>
      </c>
      <c r="O454" s="82">
        <v>12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81">
        <f>+Tabla3[[#This Row],[V GRAVADAS]]</f>
        <v>12</v>
      </c>
      <c r="V454">
        <v>2</v>
      </c>
    </row>
    <row r="455" spans="1:22" x14ac:dyDescent="0.25">
      <c r="A455" t="s">
        <v>525</v>
      </c>
      <c r="B455" s="1" t="s">
        <v>531</v>
      </c>
      <c r="C455" t="s">
        <v>1</v>
      </c>
      <c r="D455" t="s">
        <v>91</v>
      </c>
      <c r="E455" t="s">
        <v>390</v>
      </c>
      <c r="F455" t="s">
        <v>391</v>
      </c>
      <c r="G455">
        <v>412</v>
      </c>
      <c r="H455">
        <v>412</v>
      </c>
      <c r="I455">
        <v>412</v>
      </c>
      <c r="J455">
        <v>412</v>
      </c>
      <c r="L455" s="3">
        <v>0</v>
      </c>
      <c r="M455" s="3">
        <v>0</v>
      </c>
      <c r="N455" s="3">
        <v>0</v>
      </c>
      <c r="O455" s="82">
        <v>13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81">
        <f>+Tabla3[[#This Row],[V GRAVADAS]]</f>
        <v>13</v>
      </c>
      <c r="V455">
        <v>2</v>
      </c>
    </row>
    <row r="456" spans="1:22" x14ac:dyDescent="0.25">
      <c r="A456" t="s">
        <v>525</v>
      </c>
      <c r="B456" s="1" t="s">
        <v>531</v>
      </c>
      <c r="C456" t="s">
        <v>1</v>
      </c>
      <c r="D456" t="s">
        <v>91</v>
      </c>
      <c r="E456" t="s">
        <v>390</v>
      </c>
      <c r="F456" t="s">
        <v>391</v>
      </c>
      <c r="G456">
        <v>413</v>
      </c>
      <c r="H456">
        <v>413</v>
      </c>
      <c r="I456">
        <v>413</v>
      </c>
      <c r="J456">
        <v>413</v>
      </c>
      <c r="L456" s="3">
        <v>0</v>
      </c>
      <c r="M456" s="3">
        <v>0</v>
      </c>
      <c r="N456" s="3">
        <v>0</v>
      </c>
      <c r="O456" s="82">
        <v>2.5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81">
        <f>+Tabla3[[#This Row],[V GRAVADAS]]</f>
        <v>2.5</v>
      </c>
      <c r="V456">
        <v>2</v>
      </c>
    </row>
    <row r="457" spans="1:22" x14ac:dyDescent="0.25">
      <c r="A457" t="s">
        <v>525</v>
      </c>
      <c r="B457" s="1" t="s">
        <v>531</v>
      </c>
      <c r="C457" t="s">
        <v>1</v>
      </c>
      <c r="D457" t="s">
        <v>91</v>
      </c>
      <c r="E457" t="s">
        <v>390</v>
      </c>
      <c r="F457" t="s">
        <v>391</v>
      </c>
      <c r="G457">
        <v>414</v>
      </c>
      <c r="H457">
        <v>414</v>
      </c>
      <c r="I457">
        <v>414</v>
      </c>
      <c r="J457">
        <v>414</v>
      </c>
      <c r="L457" s="3">
        <v>0</v>
      </c>
      <c r="M457" s="3">
        <v>0</v>
      </c>
      <c r="N457" s="3">
        <v>0</v>
      </c>
      <c r="O457" s="82">
        <v>3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81">
        <f>+Tabla3[[#This Row],[V GRAVADAS]]</f>
        <v>3</v>
      </c>
      <c r="V457">
        <v>2</v>
      </c>
    </row>
    <row r="458" spans="1:22" x14ac:dyDescent="0.25">
      <c r="A458" t="s">
        <v>525</v>
      </c>
      <c r="B458" s="1" t="s">
        <v>531</v>
      </c>
      <c r="C458" t="s">
        <v>1</v>
      </c>
      <c r="D458" t="s">
        <v>91</v>
      </c>
      <c r="E458" t="s">
        <v>390</v>
      </c>
      <c r="F458" t="s">
        <v>391</v>
      </c>
      <c r="G458">
        <v>415</v>
      </c>
      <c r="H458">
        <v>415</v>
      </c>
      <c r="I458">
        <v>415</v>
      </c>
      <c r="J458">
        <v>415</v>
      </c>
      <c r="L458" s="3">
        <v>0</v>
      </c>
      <c r="M458" s="3">
        <v>0</v>
      </c>
      <c r="N458" s="3">
        <v>0</v>
      </c>
      <c r="O458" s="82">
        <v>4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81">
        <f>+Tabla3[[#This Row],[V GRAVADAS]]</f>
        <v>4</v>
      </c>
      <c r="V458">
        <v>2</v>
      </c>
    </row>
    <row r="459" spans="1:22" x14ac:dyDescent="0.25">
      <c r="A459" t="s">
        <v>525</v>
      </c>
      <c r="B459" s="1" t="s">
        <v>531</v>
      </c>
      <c r="C459" t="s">
        <v>1</v>
      </c>
      <c r="D459" t="s">
        <v>91</v>
      </c>
      <c r="E459" t="s">
        <v>390</v>
      </c>
      <c r="F459" t="s">
        <v>391</v>
      </c>
      <c r="G459">
        <v>416</v>
      </c>
      <c r="H459">
        <v>416</v>
      </c>
      <c r="I459">
        <v>416</v>
      </c>
      <c r="J459">
        <v>416</v>
      </c>
      <c r="L459" s="3">
        <v>0</v>
      </c>
      <c r="M459" s="3">
        <v>0</v>
      </c>
      <c r="N459" s="3">
        <v>0</v>
      </c>
      <c r="O459" s="82">
        <v>5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81">
        <f>+Tabla3[[#This Row],[V GRAVADAS]]</f>
        <v>5</v>
      </c>
      <c r="V459">
        <v>2</v>
      </c>
    </row>
    <row r="460" spans="1:22" x14ac:dyDescent="0.25">
      <c r="A460" t="s">
        <v>525</v>
      </c>
      <c r="B460" s="1" t="s">
        <v>532</v>
      </c>
      <c r="C460" t="s">
        <v>1</v>
      </c>
      <c r="D460" t="s">
        <v>91</v>
      </c>
      <c r="E460" t="s">
        <v>390</v>
      </c>
      <c r="F460" t="s">
        <v>391</v>
      </c>
      <c r="G460">
        <v>417</v>
      </c>
      <c r="H460">
        <v>417</v>
      </c>
      <c r="I460">
        <v>417</v>
      </c>
      <c r="J460">
        <v>417</v>
      </c>
      <c r="L460" s="3">
        <v>0</v>
      </c>
      <c r="M460" s="3">
        <v>0</v>
      </c>
      <c r="N460" s="3">
        <v>0</v>
      </c>
      <c r="O460" s="82">
        <v>6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81">
        <f>+Tabla3[[#This Row],[V GRAVADAS]]</f>
        <v>6</v>
      </c>
      <c r="V460">
        <v>2</v>
      </c>
    </row>
    <row r="461" spans="1:22" x14ac:dyDescent="0.25">
      <c r="A461" t="s">
        <v>525</v>
      </c>
      <c r="B461" s="1" t="s">
        <v>532</v>
      </c>
      <c r="C461" t="s">
        <v>1</v>
      </c>
      <c r="D461" t="s">
        <v>91</v>
      </c>
      <c r="E461" t="s">
        <v>390</v>
      </c>
      <c r="F461" t="s">
        <v>391</v>
      </c>
      <c r="G461">
        <v>418</v>
      </c>
      <c r="H461">
        <v>418</v>
      </c>
      <c r="I461">
        <v>418</v>
      </c>
      <c r="J461">
        <v>418</v>
      </c>
      <c r="L461" s="3">
        <v>0</v>
      </c>
      <c r="M461" s="3">
        <v>0</v>
      </c>
      <c r="N461" s="3">
        <v>0</v>
      </c>
      <c r="O461" s="82">
        <v>7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81">
        <f>+Tabla3[[#This Row],[V GRAVADAS]]</f>
        <v>7</v>
      </c>
      <c r="V461">
        <v>2</v>
      </c>
    </row>
    <row r="462" spans="1:22" x14ac:dyDescent="0.25">
      <c r="A462" t="s">
        <v>525</v>
      </c>
      <c r="B462" s="1" t="s">
        <v>532</v>
      </c>
      <c r="C462" t="s">
        <v>1</v>
      </c>
      <c r="D462" t="s">
        <v>91</v>
      </c>
      <c r="E462" t="s">
        <v>390</v>
      </c>
      <c r="F462" t="s">
        <v>391</v>
      </c>
      <c r="G462">
        <v>419</v>
      </c>
      <c r="H462">
        <v>419</v>
      </c>
      <c r="I462">
        <v>419</v>
      </c>
      <c r="J462">
        <v>419</v>
      </c>
      <c r="L462" s="3">
        <v>0</v>
      </c>
      <c r="M462" s="3">
        <v>0</v>
      </c>
      <c r="N462" s="3">
        <v>0</v>
      </c>
      <c r="O462" s="82">
        <v>8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81">
        <f>+Tabla3[[#This Row],[V GRAVADAS]]</f>
        <v>8</v>
      </c>
      <c r="V462">
        <v>2</v>
      </c>
    </row>
    <row r="463" spans="1:22" x14ac:dyDescent="0.25">
      <c r="A463" t="s">
        <v>525</v>
      </c>
      <c r="B463" s="1" t="s">
        <v>532</v>
      </c>
      <c r="C463" t="s">
        <v>1</v>
      </c>
      <c r="D463" t="s">
        <v>91</v>
      </c>
      <c r="E463" t="s">
        <v>390</v>
      </c>
      <c r="F463" t="s">
        <v>391</v>
      </c>
      <c r="G463">
        <v>420</v>
      </c>
      <c r="H463">
        <v>420</v>
      </c>
      <c r="I463">
        <v>420</v>
      </c>
      <c r="J463">
        <v>420</v>
      </c>
      <c r="L463" s="3">
        <v>0</v>
      </c>
      <c r="M463" s="3">
        <v>0</v>
      </c>
      <c r="N463" s="3">
        <v>0</v>
      </c>
      <c r="O463" s="82">
        <v>9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81">
        <f>+Tabla3[[#This Row],[V GRAVADAS]]</f>
        <v>9</v>
      </c>
      <c r="V463">
        <v>2</v>
      </c>
    </row>
    <row r="464" spans="1:22" x14ac:dyDescent="0.25">
      <c r="A464" t="s">
        <v>525</v>
      </c>
      <c r="B464" s="1" t="s">
        <v>532</v>
      </c>
      <c r="C464" t="s">
        <v>1</v>
      </c>
      <c r="D464" t="s">
        <v>91</v>
      </c>
      <c r="E464" t="s">
        <v>390</v>
      </c>
      <c r="F464" t="s">
        <v>391</v>
      </c>
      <c r="G464">
        <v>421</v>
      </c>
      <c r="H464">
        <v>421</v>
      </c>
      <c r="I464">
        <v>421</v>
      </c>
      <c r="J464">
        <v>421</v>
      </c>
      <c r="L464" s="3">
        <v>0</v>
      </c>
      <c r="M464" s="3">
        <v>0</v>
      </c>
      <c r="N464" s="3">
        <v>0</v>
      </c>
      <c r="O464" s="82">
        <v>10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81">
        <f>+Tabla3[[#This Row],[V GRAVADAS]]</f>
        <v>10</v>
      </c>
      <c r="V464">
        <v>2</v>
      </c>
    </row>
    <row r="465" spans="1:22" x14ac:dyDescent="0.25">
      <c r="A465" t="s">
        <v>525</v>
      </c>
      <c r="B465" s="1" t="s">
        <v>532</v>
      </c>
      <c r="C465" t="s">
        <v>1</v>
      </c>
      <c r="D465" t="s">
        <v>91</v>
      </c>
      <c r="E465" t="s">
        <v>390</v>
      </c>
      <c r="F465" t="s">
        <v>391</v>
      </c>
      <c r="G465">
        <v>422</v>
      </c>
      <c r="H465">
        <v>422</v>
      </c>
      <c r="I465">
        <v>422</v>
      </c>
      <c r="J465">
        <v>422</v>
      </c>
      <c r="L465" s="3">
        <v>0</v>
      </c>
      <c r="M465" s="3">
        <v>0</v>
      </c>
      <c r="N465" s="3">
        <v>0</v>
      </c>
      <c r="O465" s="82">
        <v>11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81">
        <f>+Tabla3[[#This Row],[V GRAVADAS]]</f>
        <v>11</v>
      </c>
      <c r="V465">
        <v>2</v>
      </c>
    </row>
    <row r="466" spans="1:22" x14ac:dyDescent="0.25">
      <c r="A466" t="s">
        <v>525</v>
      </c>
      <c r="B466" s="1" t="s">
        <v>532</v>
      </c>
      <c r="C466" t="s">
        <v>1</v>
      </c>
      <c r="D466" t="s">
        <v>91</v>
      </c>
      <c r="E466" t="s">
        <v>390</v>
      </c>
      <c r="F466" t="s">
        <v>391</v>
      </c>
      <c r="G466">
        <v>423</v>
      </c>
      <c r="H466">
        <v>423</v>
      </c>
      <c r="I466">
        <v>423</v>
      </c>
      <c r="J466">
        <v>423</v>
      </c>
      <c r="L466" s="3">
        <v>0</v>
      </c>
      <c r="M466" s="3">
        <v>0</v>
      </c>
      <c r="N466" s="3">
        <v>0</v>
      </c>
      <c r="O466" s="82">
        <v>12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81">
        <f>+Tabla3[[#This Row],[V GRAVADAS]]</f>
        <v>12</v>
      </c>
      <c r="V466">
        <v>2</v>
      </c>
    </row>
    <row r="467" spans="1:22" x14ac:dyDescent="0.25">
      <c r="A467" t="s">
        <v>525</v>
      </c>
      <c r="B467" s="1" t="s">
        <v>532</v>
      </c>
      <c r="C467" t="s">
        <v>1</v>
      </c>
      <c r="D467" t="s">
        <v>91</v>
      </c>
      <c r="E467" t="s">
        <v>390</v>
      </c>
      <c r="F467" t="s">
        <v>391</v>
      </c>
      <c r="G467">
        <v>424</v>
      </c>
      <c r="H467">
        <v>424</v>
      </c>
      <c r="I467">
        <v>424</v>
      </c>
      <c r="J467">
        <v>424</v>
      </c>
      <c r="L467" s="3">
        <v>0</v>
      </c>
      <c r="M467" s="3">
        <v>0</v>
      </c>
      <c r="N467" s="3">
        <v>0</v>
      </c>
      <c r="O467" s="82">
        <v>13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81">
        <f>+Tabla3[[#This Row],[V GRAVADAS]]</f>
        <v>13</v>
      </c>
      <c r="V467">
        <v>2</v>
      </c>
    </row>
    <row r="468" spans="1:22" x14ac:dyDescent="0.25">
      <c r="A468" t="s">
        <v>525</v>
      </c>
      <c r="B468" s="1" t="s">
        <v>533</v>
      </c>
      <c r="C468" t="s">
        <v>1</v>
      </c>
      <c r="D468" t="s">
        <v>91</v>
      </c>
      <c r="E468" t="s">
        <v>390</v>
      </c>
      <c r="F468" t="s">
        <v>391</v>
      </c>
      <c r="G468">
        <v>425</v>
      </c>
      <c r="H468">
        <v>425</v>
      </c>
      <c r="I468">
        <v>425</v>
      </c>
      <c r="J468">
        <v>425</v>
      </c>
      <c r="L468" s="3">
        <v>0</v>
      </c>
      <c r="M468" s="3">
        <v>0</v>
      </c>
      <c r="N468" s="3">
        <v>0</v>
      </c>
      <c r="O468" s="82">
        <v>2.5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81">
        <f>+Tabla3[[#This Row],[V GRAVADAS]]</f>
        <v>2.5</v>
      </c>
      <c r="V468">
        <v>2</v>
      </c>
    </row>
    <row r="469" spans="1:22" x14ac:dyDescent="0.25">
      <c r="A469" t="s">
        <v>525</v>
      </c>
      <c r="B469" s="1" t="s">
        <v>534</v>
      </c>
      <c r="C469" t="s">
        <v>1</v>
      </c>
      <c r="D469" t="s">
        <v>91</v>
      </c>
      <c r="E469" t="s">
        <v>390</v>
      </c>
      <c r="F469" t="s">
        <v>391</v>
      </c>
      <c r="G469">
        <v>426</v>
      </c>
      <c r="H469">
        <v>426</v>
      </c>
      <c r="I469">
        <v>426</v>
      </c>
      <c r="J469">
        <v>426</v>
      </c>
      <c r="L469" s="3">
        <v>0</v>
      </c>
      <c r="M469" s="3">
        <v>0</v>
      </c>
      <c r="N469" s="3">
        <v>0</v>
      </c>
      <c r="O469" s="82">
        <v>3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81">
        <f>+Tabla3[[#This Row],[V GRAVADAS]]</f>
        <v>3</v>
      </c>
      <c r="V469">
        <v>2</v>
      </c>
    </row>
    <row r="470" spans="1:22" x14ac:dyDescent="0.25">
      <c r="A470" t="s">
        <v>525</v>
      </c>
      <c r="B470" s="1" t="s">
        <v>534</v>
      </c>
      <c r="C470" t="s">
        <v>1</v>
      </c>
      <c r="D470" t="s">
        <v>91</v>
      </c>
      <c r="E470" t="s">
        <v>390</v>
      </c>
      <c r="F470" t="s">
        <v>391</v>
      </c>
      <c r="G470">
        <v>427</v>
      </c>
      <c r="H470">
        <v>427</v>
      </c>
      <c r="I470">
        <v>427</v>
      </c>
      <c r="J470">
        <v>427</v>
      </c>
      <c r="L470" s="3">
        <v>0</v>
      </c>
      <c r="M470" s="3">
        <v>0</v>
      </c>
      <c r="N470" s="3">
        <v>0</v>
      </c>
      <c r="O470" s="82">
        <v>4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81">
        <f>+Tabla3[[#This Row],[V GRAVADAS]]</f>
        <v>4</v>
      </c>
      <c r="V470">
        <v>2</v>
      </c>
    </row>
    <row r="471" spans="1:22" x14ac:dyDescent="0.25">
      <c r="A471" t="s">
        <v>525</v>
      </c>
      <c r="B471" s="1" t="s">
        <v>534</v>
      </c>
      <c r="C471" t="s">
        <v>1</v>
      </c>
      <c r="D471" t="s">
        <v>91</v>
      </c>
      <c r="E471" t="s">
        <v>390</v>
      </c>
      <c r="F471" t="s">
        <v>391</v>
      </c>
      <c r="G471">
        <v>428</v>
      </c>
      <c r="H471">
        <v>428</v>
      </c>
      <c r="I471">
        <v>428</v>
      </c>
      <c r="J471">
        <v>428</v>
      </c>
      <c r="L471" s="3">
        <v>0</v>
      </c>
      <c r="M471" s="3">
        <v>0</v>
      </c>
      <c r="N471" s="3">
        <v>0</v>
      </c>
      <c r="O471" s="82">
        <v>5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81">
        <f>+Tabla3[[#This Row],[V GRAVADAS]]</f>
        <v>5</v>
      </c>
      <c r="V471">
        <v>2</v>
      </c>
    </row>
    <row r="472" spans="1:22" x14ac:dyDescent="0.25">
      <c r="A472" t="s">
        <v>525</v>
      </c>
      <c r="B472" s="1" t="s">
        <v>534</v>
      </c>
      <c r="C472" t="s">
        <v>1</v>
      </c>
      <c r="D472" t="s">
        <v>91</v>
      </c>
      <c r="E472" t="s">
        <v>390</v>
      </c>
      <c r="F472" t="s">
        <v>391</v>
      </c>
      <c r="G472">
        <v>429</v>
      </c>
      <c r="H472">
        <v>429</v>
      </c>
      <c r="I472">
        <v>429</v>
      </c>
      <c r="J472">
        <v>429</v>
      </c>
      <c r="L472" s="3">
        <v>0</v>
      </c>
      <c r="M472" s="3">
        <v>0</v>
      </c>
      <c r="N472" s="3">
        <v>0</v>
      </c>
      <c r="O472" s="82">
        <v>6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81">
        <f>+Tabla3[[#This Row],[V GRAVADAS]]</f>
        <v>6</v>
      </c>
      <c r="V472">
        <v>2</v>
      </c>
    </row>
    <row r="473" spans="1:22" x14ac:dyDescent="0.25">
      <c r="A473" t="s">
        <v>525</v>
      </c>
      <c r="B473" s="1" t="s">
        <v>534</v>
      </c>
      <c r="C473" t="s">
        <v>1</v>
      </c>
      <c r="D473" t="s">
        <v>91</v>
      </c>
      <c r="E473" t="s">
        <v>390</v>
      </c>
      <c r="F473" t="s">
        <v>391</v>
      </c>
      <c r="G473">
        <v>430</v>
      </c>
      <c r="H473">
        <v>430</v>
      </c>
      <c r="I473">
        <v>430</v>
      </c>
      <c r="J473">
        <v>430</v>
      </c>
      <c r="L473" s="3">
        <v>0</v>
      </c>
      <c r="M473" s="3">
        <v>0</v>
      </c>
      <c r="N473" s="3">
        <v>0</v>
      </c>
      <c r="O473" s="82">
        <v>7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81">
        <f>+Tabla3[[#This Row],[V GRAVADAS]]</f>
        <v>7</v>
      </c>
      <c r="V473">
        <v>2</v>
      </c>
    </row>
    <row r="474" spans="1:22" x14ac:dyDescent="0.25">
      <c r="A474" t="s">
        <v>525</v>
      </c>
      <c r="B474" s="1" t="s">
        <v>534</v>
      </c>
      <c r="C474" t="s">
        <v>1</v>
      </c>
      <c r="D474" t="s">
        <v>91</v>
      </c>
      <c r="E474" t="s">
        <v>390</v>
      </c>
      <c r="F474" t="s">
        <v>391</v>
      </c>
      <c r="G474">
        <v>431</v>
      </c>
      <c r="H474">
        <v>431</v>
      </c>
      <c r="I474">
        <v>431</v>
      </c>
      <c r="J474">
        <v>431</v>
      </c>
      <c r="L474" s="3">
        <v>0</v>
      </c>
      <c r="M474" s="3">
        <v>0</v>
      </c>
      <c r="N474" s="3">
        <v>0</v>
      </c>
      <c r="O474" s="82">
        <v>8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81">
        <f>+Tabla3[[#This Row],[V GRAVADAS]]</f>
        <v>8</v>
      </c>
      <c r="V474">
        <v>2</v>
      </c>
    </row>
    <row r="475" spans="1:22" x14ac:dyDescent="0.25">
      <c r="A475" t="s">
        <v>525</v>
      </c>
      <c r="B475" s="1" t="s">
        <v>534</v>
      </c>
      <c r="C475" t="s">
        <v>1</v>
      </c>
      <c r="D475" t="s">
        <v>91</v>
      </c>
      <c r="E475" t="s">
        <v>390</v>
      </c>
      <c r="F475" t="s">
        <v>391</v>
      </c>
      <c r="G475">
        <v>432</v>
      </c>
      <c r="H475">
        <v>432</v>
      </c>
      <c r="I475">
        <v>432</v>
      </c>
      <c r="J475">
        <v>432</v>
      </c>
      <c r="L475" s="3">
        <v>0</v>
      </c>
      <c r="M475" s="3">
        <v>0</v>
      </c>
      <c r="N475" s="3">
        <v>0</v>
      </c>
      <c r="O475" s="82">
        <v>9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81">
        <f>+Tabla3[[#This Row],[V GRAVADAS]]</f>
        <v>9</v>
      </c>
      <c r="V475">
        <v>2</v>
      </c>
    </row>
    <row r="476" spans="1:22" x14ac:dyDescent="0.25">
      <c r="A476" t="s">
        <v>525</v>
      </c>
      <c r="B476" s="1" t="s">
        <v>534</v>
      </c>
      <c r="C476" t="s">
        <v>1</v>
      </c>
      <c r="D476" t="s">
        <v>91</v>
      </c>
      <c r="E476" t="s">
        <v>390</v>
      </c>
      <c r="F476" t="s">
        <v>391</v>
      </c>
      <c r="G476">
        <v>433</v>
      </c>
      <c r="H476">
        <v>433</v>
      </c>
      <c r="I476">
        <v>433</v>
      </c>
      <c r="J476">
        <v>433</v>
      </c>
      <c r="L476" s="3">
        <v>0</v>
      </c>
      <c r="M476" s="3">
        <v>0</v>
      </c>
      <c r="N476" s="3">
        <v>0</v>
      </c>
      <c r="O476" s="82">
        <v>10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81">
        <f>+Tabla3[[#This Row],[V GRAVADAS]]</f>
        <v>10</v>
      </c>
      <c r="V476">
        <v>2</v>
      </c>
    </row>
    <row r="477" spans="1:22" x14ac:dyDescent="0.25">
      <c r="A477" t="s">
        <v>525</v>
      </c>
      <c r="B477" s="1" t="s">
        <v>534</v>
      </c>
      <c r="C477" t="s">
        <v>1</v>
      </c>
      <c r="D477" t="s">
        <v>91</v>
      </c>
      <c r="E477" t="s">
        <v>390</v>
      </c>
      <c r="F477" t="s">
        <v>391</v>
      </c>
      <c r="G477">
        <v>434</v>
      </c>
      <c r="H477">
        <v>434</v>
      </c>
      <c r="I477">
        <v>434</v>
      </c>
      <c r="J477">
        <v>434</v>
      </c>
      <c r="L477" s="3">
        <v>0</v>
      </c>
      <c r="M477" s="3">
        <v>0</v>
      </c>
      <c r="N477" s="3">
        <v>0</v>
      </c>
      <c r="O477" s="82">
        <v>56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81">
        <f>+Tabla3[[#This Row],[V GRAVADAS]]</f>
        <v>56</v>
      </c>
      <c r="V477">
        <v>2</v>
      </c>
    </row>
    <row r="478" spans="1:22" x14ac:dyDescent="0.25">
      <c r="A478" t="s">
        <v>525</v>
      </c>
      <c r="B478" s="1" t="s">
        <v>535</v>
      </c>
      <c r="C478" t="s">
        <v>1</v>
      </c>
      <c r="D478" t="s">
        <v>91</v>
      </c>
      <c r="E478" t="s">
        <v>390</v>
      </c>
      <c r="F478" t="s">
        <v>391</v>
      </c>
      <c r="G478">
        <v>435</v>
      </c>
      <c r="H478">
        <v>435</v>
      </c>
      <c r="I478">
        <v>435</v>
      </c>
      <c r="J478">
        <v>435</v>
      </c>
      <c r="L478" s="3">
        <v>0</v>
      </c>
      <c r="M478" s="3">
        <v>0</v>
      </c>
      <c r="N478" s="3">
        <v>0</v>
      </c>
      <c r="O478" s="82">
        <v>8.5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81">
        <f>+Tabla3[[#This Row],[V GRAVADAS]]</f>
        <v>8.5</v>
      </c>
      <c r="V478">
        <v>2</v>
      </c>
    </row>
    <row r="479" spans="1:22" x14ac:dyDescent="0.25">
      <c r="A479" t="s">
        <v>525</v>
      </c>
      <c r="B479" s="1" t="s">
        <v>535</v>
      </c>
      <c r="C479" t="s">
        <v>1</v>
      </c>
      <c r="D479" t="s">
        <v>91</v>
      </c>
      <c r="E479" t="s">
        <v>390</v>
      </c>
      <c r="F479" t="s">
        <v>391</v>
      </c>
      <c r="G479">
        <v>436</v>
      </c>
      <c r="H479">
        <v>436</v>
      </c>
      <c r="I479">
        <v>436</v>
      </c>
      <c r="J479">
        <v>436</v>
      </c>
      <c r="L479" s="3">
        <v>0</v>
      </c>
      <c r="M479" s="3">
        <v>0</v>
      </c>
      <c r="N479" s="3">
        <v>0</v>
      </c>
      <c r="O479" s="82">
        <v>2.5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81">
        <f>+Tabla3[[#This Row],[V GRAVADAS]]</f>
        <v>2.5</v>
      </c>
      <c r="V479">
        <v>2</v>
      </c>
    </row>
    <row r="480" spans="1:22" x14ac:dyDescent="0.25">
      <c r="A480" t="s">
        <v>525</v>
      </c>
      <c r="B480" s="1" t="s">
        <v>535</v>
      </c>
      <c r="C480" t="s">
        <v>1</v>
      </c>
      <c r="D480" t="s">
        <v>91</v>
      </c>
      <c r="E480" t="s">
        <v>390</v>
      </c>
      <c r="F480" t="s">
        <v>391</v>
      </c>
      <c r="G480">
        <v>437</v>
      </c>
      <c r="H480">
        <v>437</v>
      </c>
      <c r="I480">
        <v>437</v>
      </c>
      <c r="J480">
        <v>437</v>
      </c>
      <c r="L480" s="3">
        <v>0</v>
      </c>
      <c r="M480" s="3">
        <v>0</v>
      </c>
      <c r="N480" s="3">
        <v>0</v>
      </c>
      <c r="O480" s="82">
        <v>3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81">
        <f>+Tabla3[[#This Row],[V GRAVADAS]]</f>
        <v>3</v>
      </c>
      <c r="V480">
        <v>2</v>
      </c>
    </row>
    <row r="481" spans="1:22" x14ac:dyDescent="0.25">
      <c r="A481" t="s">
        <v>525</v>
      </c>
      <c r="B481" s="1" t="s">
        <v>535</v>
      </c>
      <c r="C481" t="s">
        <v>1</v>
      </c>
      <c r="D481" t="s">
        <v>91</v>
      </c>
      <c r="E481" t="s">
        <v>390</v>
      </c>
      <c r="F481" t="s">
        <v>391</v>
      </c>
      <c r="G481">
        <v>438</v>
      </c>
      <c r="H481">
        <v>438</v>
      </c>
      <c r="I481">
        <v>438</v>
      </c>
      <c r="J481">
        <v>438</v>
      </c>
      <c r="L481" s="3">
        <v>0</v>
      </c>
      <c r="M481" s="3">
        <v>0</v>
      </c>
      <c r="N481" s="3">
        <v>0</v>
      </c>
      <c r="O481" s="82">
        <v>4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81">
        <f>+Tabla3[[#This Row],[V GRAVADAS]]</f>
        <v>4</v>
      </c>
      <c r="V481">
        <v>2</v>
      </c>
    </row>
    <row r="482" spans="1:22" x14ac:dyDescent="0.25">
      <c r="A482" t="s">
        <v>525</v>
      </c>
      <c r="B482" s="1" t="s">
        <v>535</v>
      </c>
      <c r="C482" t="s">
        <v>1</v>
      </c>
      <c r="D482" t="s">
        <v>91</v>
      </c>
      <c r="E482" t="s">
        <v>390</v>
      </c>
      <c r="F482" t="s">
        <v>391</v>
      </c>
      <c r="G482">
        <v>439</v>
      </c>
      <c r="H482">
        <v>439</v>
      </c>
      <c r="I482">
        <v>439</v>
      </c>
      <c r="J482">
        <v>439</v>
      </c>
      <c r="L482" s="3">
        <v>0</v>
      </c>
      <c r="M482" s="3">
        <v>0</v>
      </c>
      <c r="N482" s="3">
        <v>0</v>
      </c>
      <c r="O482" s="82">
        <v>5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81">
        <f>+Tabla3[[#This Row],[V GRAVADAS]]</f>
        <v>5</v>
      </c>
      <c r="V482">
        <v>2</v>
      </c>
    </row>
    <row r="483" spans="1:22" x14ac:dyDescent="0.25">
      <c r="A483" t="s">
        <v>525</v>
      </c>
      <c r="B483" s="1" t="s">
        <v>536</v>
      </c>
      <c r="C483" t="s">
        <v>1</v>
      </c>
      <c r="D483" t="s">
        <v>91</v>
      </c>
      <c r="E483" t="s">
        <v>390</v>
      </c>
      <c r="F483" t="s">
        <v>391</v>
      </c>
      <c r="G483">
        <v>440</v>
      </c>
      <c r="H483">
        <v>440</v>
      </c>
      <c r="I483">
        <v>440</v>
      </c>
      <c r="J483">
        <v>440</v>
      </c>
      <c r="L483" s="3">
        <v>0</v>
      </c>
      <c r="M483" s="3">
        <v>0</v>
      </c>
      <c r="N483" s="3">
        <v>0</v>
      </c>
      <c r="O483" s="82">
        <v>6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81">
        <f>+Tabla3[[#This Row],[V GRAVADAS]]</f>
        <v>6</v>
      </c>
      <c r="V483">
        <v>2</v>
      </c>
    </row>
    <row r="484" spans="1:22" x14ac:dyDescent="0.25">
      <c r="A484" t="s">
        <v>525</v>
      </c>
      <c r="B484" s="1" t="s">
        <v>536</v>
      </c>
      <c r="C484" t="s">
        <v>1</v>
      </c>
      <c r="D484" t="s">
        <v>91</v>
      </c>
      <c r="E484" t="s">
        <v>390</v>
      </c>
      <c r="F484" t="s">
        <v>391</v>
      </c>
      <c r="G484">
        <v>441</v>
      </c>
      <c r="H484">
        <v>441</v>
      </c>
      <c r="I484">
        <v>441</v>
      </c>
      <c r="J484">
        <v>441</v>
      </c>
      <c r="L484" s="3">
        <v>0</v>
      </c>
      <c r="M484" s="3">
        <v>0</v>
      </c>
      <c r="N484" s="3">
        <v>0</v>
      </c>
      <c r="O484" s="82">
        <v>10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81">
        <f>+Tabla3[[#This Row],[V GRAVADAS]]</f>
        <v>10</v>
      </c>
      <c r="V484">
        <v>2</v>
      </c>
    </row>
    <row r="485" spans="1:22" x14ac:dyDescent="0.25">
      <c r="A485" t="s">
        <v>525</v>
      </c>
      <c r="B485" s="1" t="s">
        <v>536</v>
      </c>
      <c r="C485" t="s">
        <v>1</v>
      </c>
      <c r="D485" t="s">
        <v>91</v>
      </c>
      <c r="E485" t="s">
        <v>390</v>
      </c>
      <c r="F485" t="s">
        <v>391</v>
      </c>
      <c r="G485">
        <v>442</v>
      </c>
      <c r="H485">
        <v>442</v>
      </c>
      <c r="I485">
        <v>442</v>
      </c>
      <c r="J485">
        <v>442</v>
      </c>
      <c r="L485" s="3">
        <v>0</v>
      </c>
      <c r="M485" s="3">
        <v>0</v>
      </c>
      <c r="N485" s="3">
        <v>0</v>
      </c>
      <c r="O485" s="82">
        <v>10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81">
        <f>+Tabla3[[#This Row],[V GRAVADAS]]</f>
        <v>10</v>
      </c>
      <c r="V485">
        <v>2</v>
      </c>
    </row>
    <row r="486" spans="1:22" x14ac:dyDescent="0.25">
      <c r="A486" t="s">
        <v>525</v>
      </c>
      <c r="B486" s="1" t="s">
        <v>537</v>
      </c>
      <c r="C486" t="s">
        <v>1</v>
      </c>
      <c r="D486" t="s">
        <v>91</v>
      </c>
      <c r="E486" t="s">
        <v>390</v>
      </c>
      <c r="F486" t="s">
        <v>391</v>
      </c>
      <c r="G486">
        <v>443</v>
      </c>
      <c r="H486">
        <v>443</v>
      </c>
      <c r="I486">
        <v>443</v>
      </c>
      <c r="J486">
        <v>443</v>
      </c>
      <c r="L486" s="3">
        <v>0</v>
      </c>
      <c r="M486" s="3">
        <v>0</v>
      </c>
      <c r="N486" s="3">
        <v>0</v>
      </c>
      <c r="O486" s="82">
        <v>10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81">
        <f>+Tabla3[[#This Row],[V GRAVADAS]]</f>
        <v>10</v>
      </c>
      <c r="V486">
        <v>2</v>
      </c>
    </row>
    <row r="487" spans="1:22" x14ac:dyDescent="0.25">
      <c r="A487" t="s">
        <v>525</v>
      </c>
      <c r="B487" s="1" t="s">
        <v>537</v>
      </c>
      <c r="C487" t="s">
        <v>1</v>
      </c>
      <c r="D487" t="s">
        <v>91</v>
      </c>
      <c r="E487" t="s">
        <v>390</v>
      </c>
      <c r="F487" t="s">
        <v>391</v>
      </c>
      <c r="G487">
        <v>444</v>
      </c>
      <c r="H487">
        <v>444</v>
      </c>
      <c r="I487">
        <v>444</v>
      </c>
      <c r="J487">
        <v>444</v>
      </c>
      <c r="L487" s="3">
        <v>0</v>
      </c>
      <c r="M487" s="3">
        <v>0</v>
      </c>
      <c r="N487" s="3">
        <v>0</v>
      </c>
      <c r="O487" s="82">
        <v>3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81">
        <f>+Tabla3[[#This Row],[V GRAVADAS]]</f>
        <v>3</v>
      </c>
      <c r="V487">
        <v>2</v>
      </c>
    </row>
    <row r="488" spans="1:22" x14ac:dyDescent="0.25">
      <c r="A488" t="s">
        <v>525</v>
      </c>
      <c r="B488" s="1" t="s">
        <v>537</v>
      </c>
      <c r="C488" t="s">
        <v>1</v>
      </c>
      <c r="D488" t="s">
        <v>91</v>
      </c>
      <c r="E488" t="s">
        <v>390</v>
      </c>
      <c r="F488" t="s">
        <v>391</v>
      </c>
      <c r="G488">
        <v>445</v>
      </c>
      <c r="H488">
        <v>445</v>
      </c>
      <c r="I488">
        <v>445</v>
      </c>
      <c r="J488">
        <v>445</v>
      </c>
      <c r="L488" s="3">
        <v>0</v>
      </c>
      <c r="M488" s="3">
        <v>0</v>
      </c>
      <c r="N488" s="3">
        <v>0</v>
      </c>
      <c r="O488" s="82">
        <v>4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81">
        <f>+Tabla3[[#This Row],[V GRAVADAS]]</f>
        <v>4</v>
      </c>
      <c r="V488">
        <v>2</v>
      </c>
    </row>
    <row r="489" spans="1:22" x14ac:dyDescent="0.25">
      <c r="A489" t="s">
        <v>525</v>
      </c>
      <c r="B489" s="1" t="s">
        <v>538</v>
      </c>
      <c r="C489" t="s">
        <v>1</v>
      </c>
      <c r="D489" t="s">
        <v>91</v>
      </c>
      <c r="E489" t="s">
        <v>390</v>
      </c>
      <c r="F489" t="s">
        <v>391</v>
      </c>
      <c r="G489">
        <v>446</v>
      </c>
      <c r="H489">
        <v>446</v>
      </c>
      <c r="I489">
        <v>446</v>
      </c>
      <c r="J489">
        <v>446</v>
      </c>
      <c r="L489" s="3">
        <v>0</v>
      </c>
      <c r="M489" s="3">
        <v>0</v>
      </c>
      <c r="N489" s="3">
        <v>0</v>
      </c>
      <c r="O489" s="82">
        <v>5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81">
        <f>+Tabla3[[#This Row],[V GRAVADAS]]</f>
        <v>5</v>
      </c>
      <c r="V489">
        <v>2</v>
      </c>
    </row>
    <row r="490" spans="1:22" x14ac:dyDescent="0.25">
      <c r="A490" t="s">
        <v>525</v>
      </c>
      <c r="B490" s="1" t="s">
        <v>538</v>
      </c>
      <c r="C490" t="s">
        <v>1</v>
      </c>
      <c r="D490" t="s">
        <v>91</v>
      </c>
      <c r="E490" t="s">
        <v>390</v>
      </c>
      <c r="F490" t="s">
        <v>391</v>
      </c>
      <c r="G490">
        <v>447</v>
      </c>
      <c r="H490">
        <v>447</v>
      </c>
      <c r="I490">
        <v>447</v>
      </c>
      <c r="J490">
        <v>447</v>
      </c>
      <c r="L490" s="3">
        <v>0</v>
      </c>
      <c r="M490" s="3">
        <v>0</v>
      </c>
      <c r="N490" s="3">
        <v>0</v>
      </c>
      <c r="O490" s="82">
        <v>6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81">
        <f>+Tabla3[[#This Row],[V GRAVADAS]]</f>
        <v>6</v>
      </c>
      <c r="V490">
        <v>2</v>
      </c>
    </row>
    <row r="491" spans="1:22" x14ac:dyDescent="0.25">
      <c r="A491" t="s">
        <v>525</v>
      </c>
      <c r="B491" s="1" t="s">
        <v>538</v>
      </c>
      <c r="C491" t="s">
        <v>1</v>
      </c>
      <c r="D491" t="s">
        <v>91</v>
      </c>
      <c r="E491" t="s">
        <v>390</v>
      </c>
      <c r="F491" t="s">
        <v>391</v>
      </c>
      <c r="G491">
        <v>448</v>
      </c>
      <c r="H491">
        <v>448</v>
      </c>
      <c r="I491">
        <v>448</v>
      </c>
      <c r="J491">
        <v>448</v>
      </c>
      <c r="L491" s="3">
        <v>0</v>
      </c>
      <c r="M491" s="3">
        <v>0</v>
      </c>
      <c r="N491" s="3">
        <v>0</v>
      </c>
      <c r="O491" s="82">
        <v>7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81">
        <f>+Tabla3[[#This Row],[V GRAVADAS]]</f>
        <v>7</v>
      </c>
      <c r="V491">
        <v>2</v>
      </c>
    </row>
    <row r="492" spans="1:22" x14ac:dyDescent="0.25">
      <c r="A492" t="s">
        <v>525</v>
      </c>
      <c r="B492" s="1" t="s">
        <v>539</v>
      </c>
      <c r="C492" t="s">
        <v>1</v>
      </c>
      <c r="D492" t="s">
        <v>91</v>
      </c>
      <c r="E492" t="s">
        <v>390</v>
      </c>
      <c r="F492" t="s">
        <v>391</v>
      </c>
      <c r="G492">
        <v>449</v>
      </c>
      <c r="H492">
        <v>449</v>
      </c>
      <c r="I492">
        <v>449</v>
      </c>
      <c r="J492">
        <v>449</v>
      </c>
      <c r="L492" s="3">
        <v>0</v>
      </c>
      <c r="M492" s="3">
        <v>0</v>
      </c>
      <c r="N492" s="3">
        <v>0</v>
      </c>
      <c r="O492" s="82">
        <v>8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81">
        <f>+Tabla3[[#This Row],[V GRAVADAS]]</f>
        <v>8</v>
      </c>
      <c r="V492">
        <v>2</v>
      </c>
    </row>
    <row r="493" spans="1:22" x14ac:dyDescent="0.25">
      <c r="A493" t="s">
        <v>525</v>
      </c>
      <c r="B493" s="1" t="s">
        <v>539</v>
      </c>
      <c r="C493" t="s">
        <v>1</v>
      </c>
      <c r="D493" t="s">
        <v>91</v>
      </c>
      <c r="E493" t="s">
        <v>390</v>
      </c>
      <c r="F493" t="s">
        <v>391</v>
      </c>
      <c r="G493">
        <v>450</v>
      </c>
      <c r="H493">
        <v>450</v>
      </c>
      <c r="I493">
        <v>450</v>
      </c>
      <c r="J493">
        <v>450</v>
      </c>
      <c r="L493" s="3">
        <v>0</v>
      </c>
      <c r="M493" s="3">
        <v>0</v>
      </c>
      <c r="N493" s="3">
        <v>0</v>
      </c>
      <c r="O493" s="82">
        <v>9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81">
        <f>+Tabla3[[#This Row],[V GRAVADAS]]</f>
        <v>9</v>
      </c>
      <c r="V493">
        <v>2</v>
      </c>
    </row>
    <row r="494" spans="1:22" x14ac:dyDescent="0.25">
      <c r="A494" t="s">
        <v>525</v>
      </c>
      <c r="B494" s="1" t="s">
        <v>540</v>
      </c>
      <c r="C494" t="s">
        <v>1</v>
      </c>
      <c r="D494" t="s">
        <v>91</v>
      </c>
      <c r="E494" t="s">
        <v>390</v>
      </c>
      <c r="F494" t="s">
        <v>391</v>
      </c>
      <c r="G494">
        <v>451</v>
      </c>
      <c r="H494">
        <v>451</v>
      </c>
      <c r="I494">
        <v>451</v>
      </c>
      <c r="J494">
        <v>451</v>
      </c>
      <c r="L494" s="3">
        <v>0</v>
      </c>
      <c r="M494" s="3">
        <v>0</v>
      </c>
      <c r="N494" s="3">
        <v>0</v>
      </c>
      <c r="O494" s="82">
        <v>91.5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81">
        <f>+Tabla3[[#This Row],[V GRAVADAS]]</f>
        <v>91.5</v>
      </c>
      <c r="V494">
        <v>2</v>
      </c>
    </row>
    <row r="495" spans="1:22" x14ac:dyDescent="0.25">
      <c r="A495" t="s">
        <v>525</v>
      </c>
      <c r="B495" s="1" t="s">
        <v>540</v>
      </c>
      <c r="C495" t="s">
        <v>1</v>
      </c>
      <c r="D495" t="s">
        <v>91</v>
      </c>
      <c r="E495" t="s">
        <v>390</v>
      </c>
      <c r="F495" t="s">
        <v>391</v>
      </c>
      <c r="G495">
        <v>452</v>
      </c>
      <c r="H495">
        <v>452</v>
      </c>
      <c r="I495">
        <v>452</v>
      </c>
      <c r="J495">
        <v>452</v>
      </c>
      <c r="L495" s="3">
        <v>0</v>
      </c>
      <c r="M495" s="3">
        <v>0</v>
      </c>
      <c r="N495" s="3">
        <v>0</v>
      </c>
      <c r="O495" s="82">
        <v>5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81">
        <f>+Tabla3[[#This Row],[V GRAVADAS]]</f>
        <v>5</v>
      </c>
      <c r="V495">
        <v>2</v>
      </c>
    </row>
    <row r="496" spans="1:22" x14ac:dyDescent="0.25">
      <c r="A496" t="s">
        <v>525</v>
      </c>
      <c r="B496" s="1" t="s">
        <v>540</v>
      </c>
      <c r="C496" t="s">
        <v>1</v>
      </c>
      <c r="D496" t="s">
        <v>91</v>
      </c>
      <c r="E496" t="s">
        <v>390</v>
      </c>
      <c r="F496" t="s">
        <v>391</v>
      </c>
      <c r="G496">
        <v>453</v>
      </c>
      <c r="H496">
        <v>453</v>
      </c>
      <c r="I496">
        <v>453</v>
      </c>
      <c r="J496">
        <v>453</v>
      </c>
      <c r="L496" s="3">
        <v>0</v>
      </c>
      <c r="M496" s="3">
        <v>0</v>
      </c>
      <c r="N496" s="3">
        <v>0</v>
      </c>
      <c r="O496" s="82">
        <v>7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81">
        <f>+Tabla3[[#This Row],[V GRAVADAS]]</f>
        <v>7</v>
      </c>
      <c r="V496">
        <v>2</v>
      </c>
    </row>
    <row r="497" spans="1:22" x14ac:dyDescent="0.25">
      <c r="A497" t="s">
        <v>525</v>
      </c>
      <c r="B497" s="1" t="s">
        <v>540</v>
      </c>
      <c r="C497" t="s">
        <v>1</v>
      </c>
      <c r="D497" t="s">
        <v>91</v>
      </c>
      <c r="E497" t="s">
        <v>390</v>
      </c>
      <c r="F497" t="s">
        <v>391</v>
      </c>
      <c r="G497">
        <v>454</v>
      </c>
      <c r="H497">
        <v>454</v>
      </c>
      <c r="I497">
        <v>454</v>
      </c>
      <c r="J497">
        <v>454</v>
      </c>
      <c r="L497" s="3">
        <v>0</v>
      </c>
      <c r="M497" s="3">
        <v>0</v>
      </c>
      <c r="N497" s="3">
        <v>0</v>
      </c>
      <c r="O497" s="82">
        <v>6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81">
        <f>+Tabla3[[#This Row],[V GRAVADAS]]</f>
        <v>6</v>
      </c>
      <c r="V497">
        <v>2</v>
      </c>
    </row>
    <row r="498" spans="1:22" x14ac:dyDescent="0.25">
      <c r="A498" t="s">
        <v>525</v>
      </c>
      <c r="B498" s="1" t="s">
        <v>540</v>
      </c>
      <c r="C498" t="s">
        <v>1</v>
      </c>
      <c r="D498" t="s">
        <v>91</v>
      </c>
      <c r="E498" t="s">
        <v>390</v>
      </c>
      <c r="F498" t="s">
        <v>391</v>
      </c>
      <c r="G498">
        <v>455</v>
      </c>
      <c r="H498">
        <v>455</v>
      </c>
      <c r="I498">
        <v>455</v>
      </c>
      <c r="J498">
        <v>455</v>
      </c>
      <c r="L498" s="3">
        <v>0</v>
      </c>
      <c r="M498" s="3">
        <v>0</v>
      </c>
      <c r="N498" s="3">
        <v>0</v>
      </c>
      <c r="O498" s="82">
        <v>2.5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81">
        <f>+Tabla3[[#This Row],[V GRAVADAS]]</f>
        <v>2.5</v>
      </c>
      <c r="V498">
        <v>2</v>
      </c>
    </row>
    <row r="499" spans="1:22" x14ac:dyDescent="0.25">
      <c r="A499" t="s">
        <v>525</v>
      </c>
      <c r="B499" s="1" t="s">
        <v>540</v>
      </c>
      <c r="C499" t="s">
        <v>1</v>
      </c>
      <c r="D499" t="s">
        <v>91</v>
      </c>
      <c r="E499" t="s">
        <v>390</v>
      </c>
      <c r="F499" t="s">
        <v>391</v>
      </c>
      <c r="G499">
        <v>456</v>
      </c>
      <c r="H499">
        <v>456</v>
      </c>
      <c r="I499">
        <v>456</v>
      </c>
      <c r="J499">
        <v>456</v>
      </c>
      <c r="L499" s="3">
        <v>0</v>
      </c>
      <c r="M499" s="3">
        <v>0</v>
      </c>
      <c r="N499" s="3">
        <v>0</v>
      </c>
      <c r="O499" s="82">
        <v>8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81">
        <f>+Tabla3[[#This Row],[V GRAVADAS]]</f>
        <v>8</v>
      </c>
      <c r="V499">
        <v>2</v>
      </c>
    </row>
    <row r="500" spans="1:22" x14ac:dyDescent="0.25">
      <c r="A500" t="s">
        <v>525</v>
      </c>
      <c r="B500" s="1" t="s">
        <v>541</v>
      </c>
      <c r="C500" t="s">
        <v>1</v>
      </c>
      <c r="D500" t="s">
        <v>91</v>
      </c>
      <c r="E500" t="s">
        <v>390</v>
      </c>
      <c r="F500" t="s">
        <v>391</v>
      </c>
      <c r="G500">
        <v>457</v>
      </c>
      <c r="H500">
        <v>457</v>
      </c>
      <c r="I500">
        <v>457</v>
      </c>
      <c r="J500">
        <v>457</v>
      </c>
      <c r="L500" s="3">
        <v>0</v>
      </c>
      <c r="M500" s="3">
        <v>0</v>
      </c>
      <c r="N500" s="3">
        <v>0</v>
      </c>
      <c r="O500" s="82">
        <v>4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81">
        <f>+Tabla3[[#This Row],[V GRAVADAS]]</f>
        <v>4</v>
      </c>
      <c r="V500">
        <v>2</v>
      </c>
    </row>
    <row r="501" spans="1:22" x14ac:dyDescent="0.25">
      <c r="A501" t="s">
        <v>525</v>
      </c>
      <c r="B501" s="1" t="s">
        <v>541</v>
      </c>
      <c r="C501" t="s">
        <v>1</v>
      </c>
      <c r="D501" t="s">
        <v>91</v>
      </c>
      <c r="E501" t="s">
        <v>390</v>
      </c>
      <c r="F501" t="s">
        <v>391</v>
      </c>
      <c r="G501">
        <v>458</v>
      </c>
      <c r="H501">
        <v>458</v>
      </c>
      <c r="I501">
        <v>458</v>
      </c>
      <c r="J501">
        <v>458</v>
      </c>
      <c r="L501" s="3">
        <v>0</v>
      </c>
      <c r="M501" s="3">
        <v>0</v>
      </c>
      <c r="N501" s="3">
        <v>0</v>
      </c>
      <c r="O501" s="82">
        <v>8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81">
        <f>+Tabla3[[#This Row],[V GRAVADAS]]</f>
        <v>8</v>
      </c>
      <c r="V501">
        <v>2</v>
      </c>
    </row>
    <row r="502" spans="1:22" x14ac:dyDescent="0.25">
      <c r="A502" t="s">
        <v>525</v>
      </c>
      <c r="B502" s="1" t="s">
        <v>541</v>
      </c>
      <c r="C502" t="s">
        <v>1</v>
      </c>
      <c r="D502" t="s">
        <v>91</v>
      </c>
      <c r="E502" t="s">
        <v>390</v>
      </c>
      <c r="F502" t="s">
        <v>391</v>
      </c>
      <c r="G502">
        <v>459</v>
      </c>
      <c r="H502">
        <v>459</v>
      </c>
      <c r="I502">
        <v>459</v>
      </c>
      <c r="J502">
        <v>459</v>
      </c>
      <c r="L502" s="3">
        <v>0</v>
      </c>
      <c r="M502" s="3">
        <v>0</v>
      </c>
      <c r="N502" s="3">
        <v>0</v>
      </c>
      <c r="O502" s="82">
        <v>9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81">
        <f>+Tabla3[[#This Row],[V GRAVADAS]]</f>
        <v>9</v>
      </c>
      <c r="V502">
        <v>2</v>
      </c>
    </row>
    <row r="503" spans="1:22" x14ac:dyDescent="0.25">
      <c r="A503" t="s">
        <v>525</v>
      </c>
      <c r="B503" s="1" t="s">
        <v>541</v>
      </c>
      <c r="C503" t="s">
        <v>1</v>
      </c>
      <c r="D503" t="s">
        <v>91</v>
      </c>
      <c r="E503" t="s">
        <v>390</v>
      </c>
      <c r="F503" t="s">
        <v>391</v>
      </c>
      <c r="G503">
        <v>460</v>
      </c>
      <c r="H503">
        <v>460</v>
      </c>
      <c r="I503">
        <v>460</v>
      </c>
      <c r="J503">
        <v>460</v>
      </c>
      <c r="L503" s="3">
        <v>0</v>
      </c>
      <c r="M503" s="3">
        <v>0</v>
      </c>
      <c r="N503" s="3">
        <v>0</v>
      </c>
      <c r="O503" s="82">
        <v>10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81">
        <f>+Tabla3[[#This Row],[V GRAVADAS]]</f>
        <v>10</v>
      </c>
      <c r="V503">
        <v>2</v>
      </c>
    </row>
    <row r="504" spans="1:22" x14ac:dyDescent="0.25">
      <c r="A504" t="s">
        <v>525</v>
      </c>
      <c r="B504" s="1" t="s">
        <v>541</v>
      </c>
      <c r="C504" t="s">
        <v>1</v>
      </c>
      <c r="D504" t="s">
        <v>91</v>
      </c>
      <c r="E504" t="s">
        <v>390</v>
      </c>
      <c r="F504" t="s">
        <v>391</v>
      </c>
      <c r="G504">
        <v>461</v>
      </c>
      <c r="H504">
        <v>461</v>
      </c>
      <c r="I504">
        <v>461</v>
      </c>
      <c r="J504">
        <v>461</v>
      </c>
      <c r="L504" s="3">
        <v>0</v>
      </c>
      <c r="M504" s="3">
        <v>0</v>
      </c>
      <c r="N504" s="3">
        <v>0</v>
      </c>
      <c r="O504" s="82">
        <v>15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81">
        <f>+Tabla3[[#This Row],[V GRAVADAS]]</f>
        <v>15</v>
      </c>
      <c r="V504">
        <v>2</v>
      </c>
    </row>
    <row r="505" spans="1:22" x14ac:dyDescent="0.25">
      <c r="A505" t="s">
        <v>525</v>
      </c>
      <c r="B505" s="1" t="s">
        <v>541</v>
      </c>
      <c r="C505" t="s">
        <v>1</v>
      </c>
      <c r="D505" t="s">
        <v>91</v>
      </c>
      <c r="E505" t="s">
        <v>390</v>
      </c>
      <c r="F505" t="s">
        <v>391</v>
      </c>
      <c r="G505">
        <v>462</v>
      </c>
      <c r="H505">
        <v>462</v>
      </c>
      <c r="I505">
        <v>462</v>
      </c>
      <c r="J505">
        <v>462</v>
      </c>
      <c r="L505" s="3">
        <v>0</v>
      </c>
      <c r="M505" s="3">
        <v>0</v>
      </c>
      <c r="N505" s="3">
        <v>0</v>
      </c>
      <c r="O505" s="82">
        <v>10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81">
        <f>+Tabla3[[#This Row],[V GRAVADAS]]</f>
        <v>10</v>
      </c>
      <c r="V505">
        <v>2</v>
      </c>
    </row>
    <row r="506" spans="1:22" x14ac:dyDescent="0.25">
      <c r="A506" t="s">
        <v>525</v>
      </c>
      <c r="B506" s="1" t="s">
        <v>541</v>
      </c>
      <c r="C506" t="s">
        <v>1</v>
      </c>
      <c r="D506" t="s">
        <v>91</v>
      </c>
      <c r="E506" t="s">
        <v>390</v>
      </c>
      <c r="F506" t="s">
        <v>391</v>
      </c>
      <c r="G506">
        <v>463</v>
      </c>
      <c r="H506">
        <v>463</v>
      </c>
      <c r="I506">
        <v>463</v>
      </c>
      <c r="J506">
        <v>463</v>
      </c>
      <c r="L506" s="3">
        <v>0</v>
      </c>
      <c r="M506" s="3">
        <v>0</v>
      </c>
      <c r="N506" s="3">
        <v>0</v>
      </c>
      <c r="O506" s="82">
        <v>6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81">
        <f>+Tabla3[[#This Row],[V GRAVADAS]]</f>
        <v>6</v>
      </c>
      <c r="V506">
        <v>2</v>
      </c>
    </row>
    <row r="507" spans="1:22" x14ac:dyDescent="0.25">
      <c r="A507" t="s">
        <v>525</v>
      </c>
      <c r="B507" s="1" t="s">
        <v>541</v>
      </c>
      <c r="C507" t="s">
        <v>1</v>
      </c>
      <c r="D507" t="s">
        <v>91</v>
      </c>
      <c r="E507" t="s">
        <v>390</v>
      </c>
      <c r="F507" t="s">
        <v>391</v>
      </c>
      <c r="G507">
        <v>464</v>
      </c>
      <c r="H507">
        <v>464</v>
      </c>
      <c r="I507">
        <v>464</v>
      </c>
      <c r="J507">
        <v>464</v>
      </c>
      <c r="L507" s="3">
        <v>0</v>
      </c>
      <c r="M507" s="3">
        <v>0</v>
      </c>
      <c r="N507" s="3">
        <v>0</v>
      </c>
      <c r="O507" s="82">
        <v>8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81">
        <f>+Tabla3[[#This Row],[V GRAVADAS]]</f>
        <v>8</v>
      </c>
      <c r="V507">
        <v>2</v>
      </c>
    </row>
    <row r="508" spans="1:22" x14ac:dyDescent="0.25">
      <c r="A508" t="s">
        <v>525</v>
      </c>
      <c r="B508" s="1" t="s">
        <v>541</v>
      </c>
      <c r="C508" t="s">
        <v>1</v>
      </c>
      <c r="D508" t="s">
        <v>91</v>
      </c>
      <c r="E508" t="s">
        <v>390</v>
      </c>
      <c r="F508" t="s">
        <v>391</v>
      </c>
      <c r="G508">
        <v>465</v>
      </c>
      <c r="H508">
        <v>465</v>
      </c>
      <c r="I508">
        <v>465</v>
      </c>
      <c r="J508">
        <v>465</v>
      </c>
      <c r="L508" s="3">
        <v>0</v>
      </c>
      <c r="M508" s="3">
        <v>0</v>
      </c>
      <c r="N508" s="3">
        <v>0</v>
      </c>
      <c r="O508" s="82">
        <v>3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81">
        <f>+Tabla3[[#This Row],[V GRAVADAS]]</f>
        <v>3</v>
      </c>
      <c r="V508">
        <v>2</v>
      </c>
    </row>
    <row r="509" spans="1:22" x14ac:dyDescent="0.25">
      <c r="A509" t="s">
        <v>525</v>
      </c>
      <c r="B509" s="1" t="s">
        <v>542</v>
      </c>
      <c r="C509" t="s">
        <v>1</v>
      </c>
      <c r="D509" t="s">
        <v>91</v>
      </c>
      <c r="E509" t="s">
        <v>390</v>
      </c>
      <c r="F509" t="s">
        <v>391</v>
      </c>
      <c r="G509">
        <v>466</v>
      </c>
      <c r="H509">
        <v>466</v>
      </c>
      <c r="I509">
        <v>466</v>
      </c>
      <c r="J509">
        <v>466</v>
      </c>
      <c r="L509" s="3">
        <v>0</v>
      </c>
      <c r="M509" s="3">
        <v>0</v>
      </c>
      <c r="N509" s="3">
        <v>0</v>
      </c>
      <c r="O509" s="82">
        <v>2.5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81">
        <f>+Tabla3[[#This Row],[V GRAVADAS]]</f>
        <v>2.5</v>
      </c>
      <c r="V509">
        <v>2</v>
      </c>
    </row>
    <row r="510" spans="1:22" x14ac:dyDescent="0.25">
      <c r="A510" t="s">
        <v>525</v>
      </c>
      <c r="B510" s="1" t="s">
        <v>542</v>
      </c>
      <c r="C510" t="s">
        <v>1</v>
      </c>
      <c r="D510" t="s">
        <v>91</v>
      </c>
      <c r="E510" t="s">
        <v>390</v>
      </c>
      <c r="F510" t="s">
        <v>391</v>
      </c>
      <c r="G510">
        <v>467</v>
      </c>
      <c r="H510">
        <v>467</v>
      </c>
      <c r="I510">
        <v>467</v>
      </c>
      <c r="J510">
        <v>467</v>
      </c>
      <c r="L510" s="3">
        <v>0</v>
      </c>
      <c r="M510" s="3">
        <v>0</v>
      </c>
      <c r="N510" s="3">
        <v>0</v>
      </c>
      <c r="O510" s="82">
        <v>4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81">
        <f>+Tabla3[[#This Row],[V GRAVADAS]]</f>
        <v>4</v>
      </c>
      <c r="V510">
        <v>2</v>
      </c>
    </row>
    <row r="511" spans="1:22" x14ac:dyDescent="0.25">
      <c r="A511" t="s">
        <v>525</v>
      </c>
      <c r="B511" s="1" t="s">
        <v>542</v>
      </c>
      <c r="C511" t="s">
        <v>1</v>
      </c>
      <c r="D511" t="s">
        <v>91</v>
      </c>
      <c r="E511" t="s">
        <v>390</v>
      </c>
      <c r="F511" t="s">
        <v>391</v>
      </c>
      <c r="G511">
        <v>468</v>
      </c>
      <c r="H511">
        <v>468</v>
      </c>
      <c r="I511">
        <v>468</v>
      </c>
      <c r="J511">
        <v>468</v>
      </c>
      <c r="L511" s="3">
        <v>0</v>
      </c>
      <c r="M511" s="3">
        <v>0</v>
      </c>
      <c r="N511" s="3">
        <v>0</v>
      </c>
      <c r="O511" s="82">
        <v>5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81">
        <f>+Tabla3[[#This Row],[V GRAVADAS]]</f>
        <v>5</v>
      </c>
      <c r="V511">
        <v>2</v>
      </c>
    </row>
    <row r="512" spans="1:22" x14ac:dyDescent="0.25">
      <c r="A512" t="s">
        <v>525</v>
      </c>
      <c r="B512" s="1" t="s">
        <v>542</v>
      </c>
      <c r="C512" t="s">
        <v>1</v>
      </c>
      <c r="D512" t="s">
        <v>91</v>
      </c>
      <c r="E512" t="s">
        <v>390</v>
      </c>
      <c r="F512" t="s">
        <v>391</v>
      </c>
      <c r="G512">
        <v>469</v>
      </c>
      <c r="H512">
        <v>469</v>
      </c>
      <c r="I512">
        <v>469</v>
      </c>
      <c r="J512">
        <v>469</v>
      </c>
      <c r="L512" s="3">
        <v>0</v>
      </c>
      <c r="M512" s="3">
        <v>0</v>
      </c>
      <c r="N512" s="3">
        <v>0</v>
      </c>
      <c r="O512" s="82">
        <v>6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81">
        <f>+Tabla3[[#This Row],[V GRAVADAS]]</f>
        <v>6</v>
      </c>
      <c r="V512">
        <v>2</v>
      </c>
    </row>
    <row r="513" spans="1:22" x14ac:dyDescent="0.25">
      <c r="A513" t="s">
        <v>525</v>
      </c>
      <c r="B513" s="1" t="s">
        <v>542</v>
      </c>
      <c r="C513" t="s">
        <v>1</v>
      </c>
      <c r="D513" t="s">
        <v>91</v>
      </c>
      <c r="E513" t="s">
        <v>390</v>
      </c>
      <c r="F513" t="s">
        <v>391</v>
      </c>
      <c r="G513">
        <v>470</v>
      </c>
      <c r="H513">
        <v>470</v>
      </c>
      <c r="I513">
        <v>470</v>
      </c>
      <c r="J513">
        <v>470</v>
      </c>
      <c r="L513" s="3">
        <v>0</v>
      </c>
      <c r="M513" s="3">
        <v>0</v>
      </c>
      <c r="N513" s="3">
        <v>0</v>
      </c>
      <c r="O513" s="82">
        <v>8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81">
        <f>+Tabla3[[#This Row],[V GRAVADAS]]</f>
        <v>8</v>
      </c>
      <c r="V513">
        <v>2</v>
      </c>
    </row>
    <row r="514" spans="1:22" x14ac:dyDescent="0.25">
      <c r="A514" t="s">
        <v>525</v>
      </c>
      <c r="B514" s="1" t="s">
        <v>543</v>
      </c>
      <c r="C514" t="s">
        <v>1</v>
      </c>
      <c r="D514" t="s">
        <v>91</v>
      </c>
      <c r="E514" t="s">
        <v>390</v>
      </c>
      <c r="F514" t="s">
        <v>391</v>
      </c>
      <c r="G514">
        <v>471</v>
      </c>
      <c r="H514">
        <v>471</v>
      </c>
      <c r="I514">
        <v>471</v>
      </c>
      <c r="J514">
        <v>471</v>
      </c>
      <c r="L514" s="3">
        <v>0</v>
      </c>
      <c r="M514" s="3">
        <v>0</v>
      </c>
      <c r="N514" s="3">
        <v>0</v>
      </c>
      <c r="O514" s="82">
        <v>4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81">
        <f>+Tabla3[[#This Row],[V GRAVADAS]]</f>
        <v>4</v>
      </c>
      <c r="V514">
        <v>2</v>
      </c>
    </row>
    <row r="515" spans="1:22" x14ac:dyDescent="0.25">
      <c r="A515" t="s">
        <v>525</v>
      </c>
      <c r="B515" s="1" t="s">
        <v>543</v>
      </c>
      <c r="C515" t="s">
        <v>1</v>
      </c>
      <c r="D515" t="s">
        <v>91</v>
      </c>
      <c r="E515" t="s">
        <v>390</v>
      </c>
      <c r="F515" t="s">
        <v>391</v>
      </c>
      <c r="G515">
        <v>472</v>
      </c>
      <c r="H515">
        <v>472</v>
      </c>
      <c r="I515">
        <v>472</v>
      </c>
      <c r="J515">
        <v>472</v>
      </c>
      <c r="L515" s="3">
        <v>0</v>
      </c>
      <c r="M515" s="3">
        <v>0</v>
      </c>
      <c r="N515" s="3">
        <v>0</v>
      </c>
      <c r="O515" s="82">
        <v>5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81">
        <f>+Tabla3[[#This Row],[V GRAVADAS]]</f>
        <v>5</v>
      </c>
      <c r="V515">
        <v>2</v>
      </c>
    </row>
    <row r="516" spans="1:22" x14ac:dyDescent="0.25">
      <c r="A516" t="s">
        <v>525</v>
      </c>
      <c r="B516" s="1" t="s">
        <v>543</v>
      </c>
      <c r="C516" t="s">
        <v>1</v>
      </c>
      <c r="D516" t="s">
        <v>91</v>
      </c>
      <c r="E516" t="s">
        <v>390</v>
      </c>
      <c r="F516" t="s">
        <v>391</v>
      </c>
      <c r="G516">
        <v>473</v>
      </c>
      <c r="H516">
        <v>473</v>
      </c>
      <c r="I516">
        <v>473</v>
      </c>
      <c r="J516">
        <v>473</v>
      </c>
      <c r="L516" s="3">
        <v>0</v>
      </c>
      <c r="M516" s="3">
        <v>0</v>
      </c>
      <c r="N516" s="3">
        <v>0</v>
      </c>
      <c r="O516" s="82">
        <v>6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81">
        <f>+Tabla3[[#This Row],[V GRAVADAS]]</f>
        <v>6</v>
      </c>
      <c r="V516">
        <v>2</v>
      </c>
    </row>
    <row r="517" spans="1:22" x14ac:dyDescent="0.25">
      <c r="A517" t="s">
        <v>525</v>
      </c>
      <c r="B517" s="1" t="s">
        <v>543</v>
      </c>
      <c r="C517" t="s">
        <v>1</v>
      </c>
      <c r="D517" t="s">
        <v>91</v>
      </c>
      <c r="E517" t="s">
        <v>390</v>
      </c>
      <c r="F517" t="s">
        <v>391</v>
      </c>
      <c r="G517">
        <v>474</v>
      </c>
      <c r="H517">
        <v>474</v>
      </c>
      <c r="I517">
        <v>474</v>
      </c>
      <c r="J517">
        <v>474</v>
      </c>
      <c r="L517" s="3">
        <v>0</v>
      </c>
      <c r="M517" s="3">
        <v>0</v>
      </c>
      <c r="N517" s="3">
        <v>0</v>
      </c>
      <c r="O517" s="82">
        <v>7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81">
        <f>+Tabla3[[#This Row],[V GRAVADAS]]</f>
        <v>7</v>
      </c>
      <c r="V517">
        <v>2</v>
      </c>
    </row>
    <row r="518" spans="1:22" x14ac:dyDescent="0.25">
      <c r="A518" t="s">
        <v>525</v>
      </c>
      <c r="B518" s="1" t="s">
        <v>543</v>
      </c>
      <c r="C518" t="s">
        <v>1</v>
      </c>
      <c r="D518" t="s">
        <v>91</v>
      </c>
      <c r="E518" t="s">
        <v>390</v>
      </c>
      <c r="F518" t="s">
        <v>391</v>
      </c>
      <c r="G518">
        <v>475</v>
      </c>
      <c r="H518">
        <v>475</v>
      </c>
      <c r="I518">
        <v>475</v>
      </c>
      <c r="J518">
        <v>475</v>
      </c>
      <c r="L518" s="3">
        <v>0</v>
      </c>
      <c r="M518" s="3">
        <v>0</v>
      </c>
      <c r="N518" s="3">
        <v>0</v>
      </c>
      <c r="O518" s="82">
        <v>8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81">
        <f>+Tabla3[[#This Row],[V GRAVADAS]]</f>
        <v>8</v>
      </c>
      <c r="V518">
        <v>2</v>
      </c>
    </row>
    <row r="519" spans="1:22" x14ac:dyDescent="0.25">
      <c r="A519" t="s">
        <v>525</v>
      </c>
      <c r="B519" s="1" t="s">
        <v>543</v>
      </c>
      <c r="C519" t="s">
        <v>1</v>
      </c>
      <c r="D519" t="s">
        <v>91</v>
      </c>
      <c r="E519" t="s">
        <v>390</v>
      </c>
      <c r="F519" t="s">
        <v>391</v>
      </c>
      <c r="G519">
        <v>476</v>
      </c>
      <c r="H519">
        <v>476</v>
      </c>
      <c r="I519">
        <v>476</v>
      </c>
      <c r="J519">
        <v>476</v>
      </c>
      <c r="L519" s="3">
        <v>0</v>
      </c>
      <c r="M519" s="3">
        <v>0</v>
      </c>
      <c r="N519" s="3">
        <v>0</v>
      </c>
      <c r="O519" s="82">
        <v>4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81">
        <f>+Tabla3[[#This Row],[V GRAVADAS]]</f>
        <v>4</v>
      </c>
      <c r="V519">
        <v>2</v>
      </c>
    </row>
    <row r="520" spans="1:22" x14ac:dyDescent="0.25">
      <c r="A520" t="s">
        <v>525</v>
      </c>
      <c r="B520" s="1" t="s">
        <v>543</v>
      </c>
      <c r="C520" t="s">
        <v>1</v>
      </c>
      <c r="D520" t="s">
        <v>91</v>
      </c>
      <c r="E520" t="s">
        <v>390</v>
      </c>
      <c r="F520" t="s">
        <v>391</v>
      </c>
      <c r="G520">
        <v>477</v>
      </c>
      <c r="H520">
        <v>477</v>
      </c>
      <c r="I520">
        <v>477</v>
      </c>
      <c r="J520">
        <v>477</v>
      </c>
      <c r="L520" s="3">
        <v>0</v>
      </c>
      <c r="M520" s="3">
        <v>0</v>
      </c>
      <c r="N520" s="3">
        <v>0</v>
      </c>
      <c r="O520" s="82">
        <v>5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81">
        <f>+Tabla3[[#This Row],[V GRAVADAS]]</f>
        <v>5</v>
      </c>
      <c r="V520">
        <v>2</v>
      </c>
    </row>
    <row r="521" spans="1:22" x14ac:dyDescent="0.25">
      <c r="A521" t="s">
        <v>525</v>
      </c>
      <c r="B521" s="1" t="s">
        <v>544</v>
      </c>
      <c r="C521" t="s">
        <v>1</v>
      </c>
      <c r="D521" t="s">
        <v>91</v>
      </c>
      <c r="E521" t="s">
        <v>390</v>
      </c>
      <c r="F521" t="s">
        <v>391</v>
      </c>
      <c r="G521">
        <v>478</v>
      </c>
      <c r="H521">
        <v>478</v>
      </c>
      <c r="I521">
        <v>478</v>
      </c>
      <c r="J521">
        <v>478</v>
      </c>
      <c r="L521" s="3">
        <v>0</v>
      </c>
      <c r="M521" s="3">
        <v>0</v>
      </c>
      <c r="N521" s="3">
        <v>0</v>
      </c>
      <c r="O521" s="82">
        <v>3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81">
        <f>+Tabla3[[#This Row],[V GRAVADAS]]</f>
        <v>3</v>
      </c>
      <c r="V521">
        <v>2</v>
      </c>
    </row>
    <row r="522" spans="1:22" x14ac:dyDescent="0.25">
      <c r="A522" t="s">
        <v>525</v>
      </c>
      <c r="B522" s="1" t="s">
        <v>544</v>
      </c>
      <c r="C522" t="s">
        <v>1</v>
      </c>
      <c r="D522" t="s">
        <v>91</v>
      </c>
      <c r="E522" t="s">
        <v>390</v>
      </c>
      <c r="F522" t="s">
        <v>391</v>
      </c>
      <c r="G522">
        <v>479</v>
      </c>
      <c r="H522">
        <v>479</v>
      </c>
      <c r="I522">
        <v>479</v>
      </c>
      <c r="J522">
        <v>479</v>
      </c>
      <c r="L522" s="3">
        <v>0</v>
      </c>
      <c r="M522" s="3">
        <v>0</v>
      </c>
      <c r="N522" s="3">
        <v>0</v>
      </c>
      <c r="O522" s="82">
        <v>4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81">
        <f>+Tabla3[[#This Row],[V GRAVADAS]]</f>
        <v>4</v>
      </c>
      <c r="V522">
        <v>2</v>
      </c>
    </row>
    <row r="523" spans="1:22" x14ac:dyDescent="0.25">
      <c r="A523" t="s">
        <v>525</v>
      </c>
      <c r="B523" s="1" t="s">
        <v>544</v>
      </c>
      <c r="C523" t="s">
        <v>1</v>
      </c>
      <c r="D523" t="s">
        <v>91</v>
      </c>
      <c r="E523" t="s">
        <v>390</v>
      </c>
      <c r="F523" t="s">
        <v>391</v>
      </c>
      <c r="G523">
        <v>480</v>
      </c>
      <c r="H523">
        <v>480</v>
      </c>
      <c r="I523">
        <v>480</v>
      </c>
      <c r="J523">
        <v>480</v>
      </c>
      <c r="L523" s="3">
        <v>0</v>
      </c>
      <c r="M523" s="3">
        <v>0</v>
      </c>
      <c r="N523" s="3">
        <v>0</v>
      </c>
      <c r="O523" s="82">
        <v>5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81">
        <f>+Tabla3[[#This Row],[V GRAVADAS]]</f>
        <v>5</v>
      </c>
      <c r="V523">
        <v>2</v>
      </c>
    </row>
    <row r="524" spans="1:22" x14ac:dyDescent="0.25">
      <c r="A524" t="s">
        <v>525</v>
      </c>
      <c r="B524" s="1" t="s">
        <v>544</v>
      </c>
      <c r="C524" t="s">
        <v>1</v>
      </c>
      <c r="D524" t="s">
        <v>91</v>
      </c>
      <c r="E524" t="s">
        <v>390</v>
      </c>
      <c r="F524" t="s">
        <v>391</v>
      </c>
      <c r="G524">
        <v>481</v>
      </c>
      <c r="H524">
        <v>481</v>
      </c>
      <c r="I524">
        <v>481</v>
      </c>
      <c r="J524">
        <v>481</v>
      </c>
      <c r="L524" s="3">
        <v>0</v>
      </c>
      <c r="M524" s="3">
        <v>0</v>
      </c>
      <c r="N524" s="3">
        <v>0</v>
      </c>
      <c r="O524" s="82">
        <v>6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81">
        <f>+Tabla3[[#This Row],[V GRAVADAS]]</f>
        <v>6</v>
      </c>
      <c r="V524">
        <v>2</v>
      </c>
    </row>
    <row r="525" spans="1:22" x14ac:dyDescent="0.25">
      <c r="A525" t="s">
        <v>525</v>
      </c>
      <c r="B525" s="1" t="s">
        <v>545</v>
      </c>
      <c r="C525" t="s">
        <v>1</v>
      </c>
      <c r="D525" t="s">
        <v>91</v>
      </c>
      <c r="E525" t="s">
        <v>390</v>
      </c>
      <c r="F525" t="s">
        <v>391</v>
      </c>
      <c r="G525">
        <v>482</v>
      </c>
      <c r="H525">
        <v>482</v>
      </c>
      <c r="I525">
        <v>482</v>
      </c>
      <c r="J525">
        <v>482</v>
      </c>
      <c r="L525" s="3">
        <v>0</v>
      </c>
      <c r="M525" s="3">
        <v>0</v>
      </c>
      <c r="N525" s="3">
        <v>0</v>
      </c>
      <c r="O525" s="82">
        <v>7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81">
        <f>+Tabla3[[#This Row],[V GRAVADAS]]</f>
        <v>7</v>
      </c>
      <c r="V525">
        <v>2</v>
      </c>
    </row>
    <row r="526" spans="1:22" x14ac:dyDescent="0.25">
      <c r="A526" t="s">
        <v>525</v>
      </c>
      <c r="B526" s="1" t="s">
        <v>545</v>
      </c>
      <c r="C526" t="s">
        <v>1</v>
      </c>
      <c r="D526" t="s">
        <v>91</v>
      </c>
      <c r="E526" t="s">
        <v>390</v>
      </c>
      <c r="F526" t="s">
        <v>391</v>
      </c>
      <c r="G526">
        <v>483</v>
      </c>
      <c r="H526">
        <v>483</v>
      </c>
      <c r="I526">
        <v>483</v>
      </c>
      <c r="J526">
        <v>483</v>
      </c>
      <c r="L526" s="3">
        <v>0</v>
      </c>
      <c r="M526" s="3">
        <v>0</v>
      </c>
      <c r="N526" s="3">
        <v>0</v>
      </c>
      <c r="O526" s="82">
        <v>10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81">
        <f>+Tabla3[[#This Row],[V GRAVADAS]]</f>
        <v>10</v>
      </c>
      <c r="V526">
        <v>2</v>
      </c>
    </row>
    <row r="527" spans="1:22" x14ac:dyDescent="0.25">
      <c r="A527" t="s">
        <v>525</v>
      </c>
      <c r="B527" s="1" t="s">
        <v>545</v>
      </c>
      <c r="C527" t="s">
        <v>1</v>
      </c>
      <c r="D527" t="s">
        <v>91</v>
      </c>
      <c r="E527" t="s">
        <v>390</v>
      </c>
      <c r="F527" t="s">
        <v>391</v>
      </c>
      <c r="G527">
        <v>484</v>
      </c>
      <c r="H527">
        <v>484</v>
      </c>
      <c r="I527">
        <v>484</v>
      </c>
      <c r="J527">
        <v>484</v>
      </c>
      <c r="L527" s="3">
        <v>0</v>
      </c>
      <c r="M527" s="3">
        <v>0</v>
      </c>
      <c r="N527" s="3">
        <v>0</v>
      </c>
      <c r="O527" s="82">
        <v>10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81">
        <f>+Tabla3[[#This Row],[V GRAVADAS]]</f>
        <v>10</v>
      </c>
      <c r="V527">
        <v>2</v>
      </c>
    </row>
    <row r="528" spans="1:22" x14ac:dyDescent="0.25">
      <c r="A528" t="s">
        <v>525</v>
      </c>
      <c r="B528" s="1" t="s">
        <v>545</v>
      </c>
      <c r="C528" t="s">
        <v>1</v>
      </c>
      <c r="D528" t="s">
        <v>91</v>
      </c>
      <c r="E528" t="s">
        <v>390</v>
      </c>
      <c r="F528" t="s">
        <v>391</v>
      </c>
      <c r="G528">
        <v>485</v>
      </c>
      <c r="H528">
        <v>485</v>
      </c>
      <c r="I528">
        <v>485</v>
      </c>
      <c r="J528">
        <v>485</v>
      </c>
      <c r="L528" s="3">
        <v>0</v>
      </c>
      <c r="M528" s="3">
        <v>0</v>
      </c>
      <c r="N528" s="3">
        <v>0</v>
      </c>
      <c r="O528" s="82">
        <v>11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81">
        <f>+Tabla3[[#This Row],[V GRAVADAS]]</f>
        <v>11</v>
      </c>
      <c r="V528">
        <v>2</v>
      </c>
    </row>
    <row r="529" spans="1:22" x14ac:dyDescent="0.25">
      <c r="A529" t="s">
        <v>525</v>
      </c>
      <c r="B529" s="1" t="s">
        <v>545</v>
      </c>
      <c r="C529" t="s">
        <v>1</v>
      </c>
      <c r="D529" t="s">
        <v>91</v>
      </c>
      <c r="E529" t="s">
        <v>390</v>
      </c>
      <c r="F529" t="s">
        <v>391</v>
      </c>
      <c r="G529">
        <v>486</v>
      </c>
      <c r="H529">
        <v>486</v>
      </c>
      <c r="I529">
        <v>486</v>
      </c>
      <c r="J529">
        <v>486</v>
      </c>
      <c r="L529" s="3">
        <v>0</v>
      </c>
      <c r="M529" s="3">
        <v>0</v>
      </c>
      <c r="N529" s="3">
        <v>0</v>
      </c>
      <c r="O529" s="82">
        <v>4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81">
        <f>+Tabla3[[#This Row],[V GRAVADAS]]</f>
        <v>4</v>
      </c>
      <c r="V529">
        <v>2</v>
      </c>
    </row>
    <row r="530" spans="1:22" x14ac:dyDescent="0.25">
      <c r="A530" t="s">
        <v>525</v>
      </c>
      <c r="B530" s="1" t="s">
        <v>545</v>
      </c>
      <c r="C530" t="s">
        <v>1</v>
      </c>
      <c r="D530" t="s">
        <v>91</v>
      </c>
      <c r="E530" t="s">
        <v>390</v>
      </c>
      <c r="F530" t="s">
        <v>391</v>
      </c>
      <c r="G530">
        <v>487</v>
      </c>
      <c r="H530">
        <v>487</v>
      </c>
      <c r="I530">
        <v>487</v>
      </c>
      <c r="J530">
        <v>487</v>
      </c>
      <c r="L530" s="3">
        <v>0</v>
      </c>
      <c r="M530" s="3">
        <v>0</v>
      </c>
      <c r="N530" s="3">
        <v>0</v>
      </c>
      <c r="O530" s="82">
        <v>5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81">
        <f>+Tabla3[[#This Row],[V GRAVADAS]]</f>
        <v>5</v>
      </c>
      <c r="V530">
        <v>2</v>
      </c>
    </row>
    <row r="531" spans="1:22" x14ac:dyDescent="0.25">
      <c r="A531" t="s">
        <v>525</v>
      </c>
      <c r="B531" s="1" t="s">
        <v>545</v>
      </c>
      <c r="C531" t="s">
        <v>1</v>
      </c>
      <c r="D531" t="s">
        <v>91</v>
      </c>
      <c r="E531" t="s">
        <v>390</v>
      </c>
      <c r="F531" t="s">
        <v>391</v>
      </c>
      <c r="G531">
        <v>488</v>
      </c>
      <c r="H531">
        <v>488</v>
      </c>
      <c r="I531">
        <v>488</v>
      </c>
      <c r="J531">
        <v>488</v>
      </c>
      <c r="L531" s="3">
        <v>0</v>
      </c>
      <c r="M531" s="3">
        <v>0</v>
      </c>
      <c r="N531" s="3">
        <v>0</v>
      </c>
      <c r="O531" s="82">
        <v>6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81">
        <f>+Tabla3[[#This Row],[V GRAVADAS]]</f>
        <v>6</v>
      </c>
      <c r="V531">
        <v>2</v>
      </c>
    </row>
    <row r="532" spans="1:22" x14ac:dyDescent="0.25">
      <c r="A532" t="s">
        <v>525</v>
      </c>
      <c r="B532" s="1" t="s">
        <v>546</v>
      </c>
      <c r="C532" t="s">
        <v>1</v>
      </c>
      <c r="D532" t="s">
        <v>91</v>
      </c>
      <c r="E532" t="s">
        <v>390</v>
      </c>
      <c r="F532" t="s">
        <v>391</v>
      </c>
      <c r="G532">
        <v>489</v>
      </c>
      <c r="H532">
        <v>489</v>
      </c>
      <c r="I532">
        <v>489</v>
      </c>
      <c r="J532">
        <v>489</v>
      </c>
      <c r="L532" s="3">
        <v>0</v>
      </c>
      <c r="M532" s="3">
        <v>0</v>
      </c>
      <c r="N532" s="3">
        <v>0</v>
      </c>
      <c r="O532" s="82">
        <v>5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81">
        <f>+Tabla3[[#This Row],[V GRAVADAS]]</f>
        <v>5</v>
      </c>
      <c r="V532">
        <v>2</v>
      </c>
    </row>
    <row r="533" spans="1:22" x14ac:dyDescent="0.25">
      <c r="A533" t="s">
        <v>525</v>
      </c>
      <c r="B533" s="1" t="s">
        <v>546</v>
      </c>
      <c r="C533" t="s">
        <v>1</v>
      </c>
      <c r="D533" t="s">
        <v>91</v>
      </c>
      <c r="E533" t="s">
        <v>390</v>
      </c>
      <c r="F533" t="s">
        <v>391</v>
      </c>
      <c r="G533">
        <v>490</v>
      </c>
      <c r="H533">
        <v>490</v>
      </c>
      <c r="I533">
        <v>490</v>
      </c>
      <c r="J533">
        <v>490</v>
      </c>
      <c r="L533" s="3">
        <v>0</v>
      </c>
      <c r="M533" s="3">
        <v>0</v>
      </c>
      <c r="N533" s="3">
        <v>0</v>
      </c>
      <c r="O533" s="82">
        <v>8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81">
        <f>+Tabla3[[#This Row],[V GRAVADAS]]</f>
        <v>8</v>
      </c>
      <c r="V533">
        <v>2</v>
      </c>
    </row>
    <row r="534" spans="1:22" x14ac:dyDescent="0.25">
      <c r="A534" t="s">
        <v>525</v>
      </c>
      <c r="B534" s="1" t="s">
        <v>546</v>
      </c>
      <c r="C534" t="s">
        <v>1</v>
      </c>
      <c r="D534" t="s">
        <v>91</v>
      </c>
      <c r="E534" t="s">
        <v>390</v>
      </c>
      <c r="F534" t="s">
        <v>391</v>
      </c>
      <c r="G534">
        <v>491</v>
      </c>
      <c r="H534">
        <v>491</v>
      </c>
      <c r="I534">
        <v>491</v>
      </c>
      <c r="J534">
        <v>491</v>
      </c>
      <c r="L534" s="3">
        <v>0</v>
      </c>
      <c r="M534" s="3">
        <v>0</v>
      </c>
      <c r="N534" s="3">
        <v>0</v>
      </c>
      <c r="O534" s="82">
        <v>8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81">
        <f>+Tabla3[[#This Row],[V GRAVADAS]]</f>
        <v>8</v>
      </c>
      <c r="V534">
        <v>2</v>
      </c>
    </row>
    <row r="535" spans="1:22" x14ac:dyDescent="0.25">
      <c r="A535" t="s">
        <v>525</v>
      </c>
      <c r="B535" s="1" t="s">
        <v>546</v>
      </c>
      <c r="C535" t="s">
        <v>1</v>
      </c>
      <c r="D535" t="s">
        <v>91</v>
      </c>
      <c r="E535" t="s">
        <v>390</v>
      </c>
      <c r="F535" t="s">
        <v>391</v>
      </c>
      <c r="G535">
        <v>492</v>
      </c>
      <c r="H535">
        <v>492</v>
      </c>
      <c r="I535">
        <v>492</v>
      </c>
      <c r="J535">
        <v>492</v>
      </c>
      <c r="L535" s="3">
        <v>0</v>
      </c>
      <c r="M535" s="3">
        <v>0</v>
      </c>
      <c r="N535" s="3">
        <v>0</v>
      </c>
      <c r="O535" s="82">
        <v>11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81">
        <f>+Tabla3[[#This Row],[V GRAVADAS]]</f>
        <v>11</v>
      </c>
      <c r="V535">
        <v>2</v>
      </c>
    </row>
    <row r="536" spans="1:22" x14ac:dyDescent="0.25">
      <c r="A536" t="s">
        <v>525</v>
      </c>
      <c r="B536" s="1" t="s">
        <v>546</v>
      </c>
      <c r="C536" t="s">
        <v>1</v>
      </c>
      <c r="D536" t="s">
        <v>91</v>
      </c>
      <c r="E536" t="s">
        <v>390</v>
      </c>
      <c r="F536" t="s">
        <v>391</v>
      </c>
      <c r="G536">
        <v>493</v>
      </c>
      <c r="H536">
        <v>493</v>
      </c>
      <c r="I536">
        <v>493</v>
      </c>
      <c r="J536">
        <v>493</v>
      </c>
      <c r="L536" s="3">
        <v>0</v>
      </c>
      <c r="M536" s="3">
        <v>0</v>
      </c>
      <c r="N536" s="3">
        <v>0</v>
      </c>
      <c r="O536" s="82">
        <v>12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81">
        <f>+Tabla3[[#This Row],[V GRAVADAS]]</f>
        <v>12</v>
      </c>
      <c r="V536">
        <v>2</v>
      </c>
    </row>
    <row r="537" spans="1:22" x14ac:dyDescent="0.25">
      <c r="A537" t="s">
        <v>525</v>
      </c>
      <c r="B537" s="1" t="s">
        <v>546</v>
      </c>
      <c r="C537" t="s">
        <v>1</v>
      </c>
      <c r="D537" t="s">
        <v>91</v>
      </c>
      <c r="E537" t="s">
        <v>390</v>
      </c>
      <c r="F537" t="s">
        <v>391</v>
      </c>
      <c r="G537">
        <v>494</v>
      </c>
      <c r="H537">
        <v>494</v>
      </c>
      <c r="I537">
        <v>494</v>
      </c>
      <c r="J537">
        <v>494</v>
      </c>
      <c r="L537" s="3">
        <v>0</v>
      </c>
      <c r="M537" s="3">
        <v>0</v>
      </c>
      <c r="N537" s="3">
        <v>0</v>
      </c>
      <c r="O537" s="82">
        <v>10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81">
        <f>+Tabla3[[#This Row],[V GRAVADAS]]</f>
        <v>10</v>
      </c>
      <c r="V537">
        <v>2</v>
      </c>
    </row>
    <row r="538" spans="1:22" x14ac:dyDescent="0.25">
      <c r="A538" t="s">
        <v>525</v>
      </c>
      <c r="B538" s="1" t="s">
        <v>547</v>
      </c>
      <c r="C538" t="s">
        <v>1</v>
      </c>
      <c r="D538" t="s">
        <v>91</v>
      </c>
      <c r="E538" t="s">
        <v>390</v>
      </c>
      <c r="F538" t="s">
        <v>391</v>
      </c>
      <c r="G538">
        <v>495</v>
      </c>
      <c r="H538">
        <v>495</v>
      </c>
      <c r="I538">
        <v>495</v>
      </c>
      <c r="J538">
        <v>495</v>
      </c>
      <c r="L538" s="3">
        <v>0</v>
      </c>
      <c r="M538" s="3">
        <v>0</v>
      </c>
      <c r="N538" s="3">
        <v>0</v>
      </c>
      <c r="O538" s="82">
        <v>6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81">
        <f>+Tabla3[[#This Row],[V GRAVADAS]]</f>
        <v>6</v>
      </c>
      <c r="V538">
        <v>2</v>
      </c>
    </row>
    <row r="539" spans="1:22" x14ac:dyDescent="0.25">
      <c r="A539" t="s">
        <v>525</v>
      </c>
      <c r="B539" s="1" t="s">
        <v>547</v>
      </c>
      <c r="C539" t="s">
        <v>1</v>
      </c>
      <c r="D539" t="s">
        <v>91</v>
      </c>
      <c r="E539" t="s">
        <v>390</v>
      </c>
      <c r="F539" t="s">
        <v>391</v>
      </c>
      <c r="G539">
        <v>496</v>
      </c>
      <c r="H539">
        <v>496</v>
      </c>
      <c r="I539">
        <v>496</v>
      </c>
      <c r="J539">
        <v>496</v>
      </c>
      <c r="L539" s="3">
        <v>0</v>
      </c>
      <c r="M539" s="3">
        <v>0</v>
      </c>
      <c r="N539" s="3">
        <v>0</v>
      </c>
      <c r="O539" s="82">
        <v>7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81">
        <f>+Tabla3[[#This Row],[V GRAVADAS]]</f>
        <v>7</v>
      </c>
      <c r="V539">
        <v>2</v>
      </c>
    </row>
    <row r="540" spans="1:22" x14ac:dyDescent="0.25">
      <c r="A540" t="s">
        <v>525</v>
      </c>
      <c r="B540" s="1" t="s">
        <v>547</v>
      </c>
      <c r="C540" t="s">
        <v>1</v>
      </c>
      <c r="D540" t="s">
        <v>91</v>
      </c>
      <c r="E540" t="s">
        <v>390</v>
      </c>
      <c r="F540" t="s">
        <v>391</v>
      </c>
      <c r="G540">
        <v>497</v>
      </c>
      <c r="H540">
        <v>497</v>
      </c>
      <c r="I540">
        <v>497</v>
      </c>
      <c r="J540">
        <v>497</v>
      </c>
      <c r="L540" s="3">
        <v>0</v>
      </c>
      <c r="M540" s="3">
        <v>0</v>
      </c>
      <c r="N540" s="3">
        <v>0</v>
      </c>
      <c r="O540" s="82">
        <v>8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81">
        <f>+Tabla3[[#This Row],[V GRAVADAS]]</f>
        <v>8</v>
      </c>
      <c r="V540">
        <v>2</v>
      </c>
    </row>
    <row r="541" spans="1:22" x14ac:dyDescent="0.25">
      <c r="A541" t="s">
        <v>525</v>
      </c>
      <c r="B541" s="1" t="s">
        <v>547</v>
      </c>
      <c r="C541" t="s">
        <v>1</v>
      </c>
      <c r="D541" t="s">
        <v>91</v>
      </c>
      <c r="E541" t="s">
        <v>390</v>
      </c>
      <c r="F541" t="s">
        <v>391</v>
      </c>
      <c r="G541">
        <v>498</v>
      </c>
      <c r="H541">
        <v>498</v>
      </c>
      <c r="I541">
        <v>498</v>
      </c>
      <c r="J541">
        <v>498</v>
      </c>
      <c r="L541" s="3">
        <v>0</v>
      </c>
      <c r="M541" s="3">
        <v>0</v>
      </c>
      <c r="N541" s="3">
        <v>0</v>
      </c>
      <c r="O541" s="82">
        <v>10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81">
        <f>+Tabla3[[#This Row],[V GRAVADAS]]</f>
        <v>10</v>
      </c>
      <c r="V541">
        <v>2</v>
      </c>
    </row>
    <row r="542" spans="1:22" x14ac:dyDescent="0.25">
      <c r="A542" t="s">
        <v>525</v>
      </c>
      <c r="B542" s="1" t="s">
        <v>547</v>
      </c>
      <c r="C542" t="s">
        <v>1</v>
      </c>
      <c r="D542" t="s">
        <v>91</v>
      </c>
      <c r="E542" t="s">
        <v>390</v>
      </c>
      <c r="F542" t="s">
        <v>391</v>
      </c>
      <c r="G542">
        <v>499</v>
      </c>
      <c r="H542">
        <v>499</v>
      </c>
      <c r="I542">
        <v>499</v>
      </c>
      <c r="J542">
        <v>499</v>
      </c>
      <c r="L542" s="3">
        <v>0</v>
      </c>
      <c r="M542" s="3">
        <v>0</v>
      </c>
      <c r="N542" s="3">
        <v>0</v>
      </c>
      <c r="O542" s="82">
        <v>10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81">
        <f>+Tabla3[[#This Row],[V GRAVADAS]]</f>
        <v>10</v>
      </c>
      <c r="V542">
        <v>2</v>
      </c>
    </row>
    <row r="543" spans="1:22" x14ac:dyDescent="0.25">
      <c r="A543" t="s">
        <v>525</v>
      </c>
      <c r="B543" s="1" t="s">
        <v>547</v>
      </c>
      <c r="C543" t="s">
        <v>1</v>
      </c>
      <c r="D543" t="s">
        <v>91</v>
      </c>
      <c r="E543" t="s">
        <v>390</v>
      </c>
      <c r="F543" t="s">
        <v>391</v>
      </c>
      <c r="G543">
        <v>500</v>
      </c>
      <c r="H543">
        <v>500</v>
      </c>
      <c r="I543">
        <v>500</v>
      </c>
      <c r="J543">
        <v>500</v>
      </c>
      <c r="L543" s="3">
        <v>0</v>
      </c>
      <c r="M543" s="3">
        <v>0</v>
      </c>
      <c r="N543" s="3">
        <v>0</v>
      </c>
      <c r="O543" s="82">
        <v>11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81">
        <f>+Tabla3[[#This Row],[V GRAVADAS]]</f>
        <v>11</v>
      </c>
      <c r="V543">
        <v>2</v>
      </c>
    </row>
    <row r="544" spans="1:22" x14ac:dyDescent="0.25">
      <c r="A544" t="s">
        <v>525</v>
      </c>
      <c r="B544" s="1" t="s">
        <v>548</v>
      </c>
      <c r="C544" t="s">
        <v>1</v>
      </c>
      <c r="D544" t="s">
        <v>91</v>
      </c>
      <c r="E544" t="s">
        <v>390</v>
      </c>
      <c r="F544" t="s">
        <v>391</v>
      </c>
      <c r="G544">
        <v>501</v>
      </c>
      <c r="H544">
        <v>501</v>
      </c>
      <c r="I544">
        <v>501</v>
      </c>
      <c r="J544">
        <v>501</v>
      </c>
      <c r="L544" s="3">
        <v>0</v>
      </c>
      <c r="M544" s="3">
        <v>0</v>
      </c>
      <c r="N544" s="3">
        <v>0</v>
      </c>
      <c r="O544" s="82">
        <v>2.5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81">
        <f>+Tabla3[[#This Row],[V GRAVADAS]]</f>
        <v>2.5</v>
      </c>
      <c r="V544">
        <v>2</v>
      </c>
    </row>
    <row r="545" spans="1:22" x14ac:dyDescent="0.25">
      <c r="A545" t="s">
        <v>525</v>
      </c>
      <c r="B545" s="1" t="s">
        <v>548</v>
      </c>
      <c r="C545" t="s">
        <v>1</v>
      </c>
      <c r="D545" t="s">
        <v>91</v>
      </c>
      <c r="E545" t="s">
        <v>390</v>
      </c>
      <c r="F545" t="s">
        <v>391</v>
      </c>
      <c r="G545">
        <v>502</v>
      </c>
      <c r="H545">
        <v>502</v>
      </c>
      <c r="I545">
        <v>502</v>
      </c>
      <c r="J545">
        <v>502</v>
      </c>
      <c r="L545" s="3">
        <v>0</v>
      </c>
      <c r="M545" s="3">
        <v>0</v>
      </c>
      <c r="N545" s="3">
        <v>0</v>
      </c>
      <c r="O545" s="82">
        <v>3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81">
        <f>+Tabla3[[#This Row],[V GRAVADAS]]</f>
        <v>3</v>
      </c>
      <c r="V545">
        <v>2</v>
      </c>
    </row>
    <row r="546" spans="1:22" x14ac:dyDescent="0.25">
      <c r="A546" t="s">
        <v>525</v>
      </c>
      <c r="B546" s="1" t="s">
        <v>548</v>
      </c>
      <c r="C546" t="s">
        <v>1</v>
      </c>
      <c r="D546" t="s">
        <v>91</v>
      </c>
      <c r="E546" t="s">
        <v>390</v>
      </c>
      <c r="F546" t="s">
        <v>391</v>
      </c>
      <c r="G546">
        <v>503</v>
      </c>
      <c r="H546">
        <v>503</v>
      </c>
      <c r="I546">
        <v>503</v>
      </c>
      <c r="J546">
        <v>503</v>
      </c>
      <c r="L546" s="3">
        <v>0</v>
      </c>
      <c r="M546" s="3">
        <v>0</v>
      </c>
      <c r="N546" s="3">
        <v>0</v>
      </c>
      <c r="O546" s="82">
        <v>4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81">
        <f>+Tabla3[[#This Row],[V GRAVADAS]]</f>
        <v>4</v>
      </c>
      <c r="V546">
        <v>2</v>
      </c>
    </row>
    <row r="547" spans="1:22" x14ac:dyDescent="0.25">
      <c r="A547" t="s">
        <v>525</v>
      </c>
      <c r="B547" s="1" t="s">
        <v>548</v>
      </c>
      <c r="C547" t="s">
        <v>1</v>
      </c>
      <c r="D547" t="s">
        <v>91</v>
      </c>
      <c r="E547" t="s">
        <v>390</v>
      </c>
      <c r="F547" t="s">
        <v>391</v>
      </c>
      <c r="G547">
        <v>504</v>
      </c>
      <c r="H547">
        <v>504</v>
      </c>
      <c r="I547">
        <v>504</v>
      </c>
      <c r="J547">
        <v>504</v>
      </c>
      <c r="L547" s="3">
        <v>0</v>
      </c>
      <c r="M547" s="3">
        <v>0</v>
      </c>
      <c r="N547" s="3">
        <v>0</v>
      </c>
      <c r="O547" s="82">
        <v>5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81">
        <f>+Tabla3[[#This Row],[V GRAVADAS]]</f>
        <v>5</v>
      </c>
      <c r="V547">
        <v>2</v>
      </c>
    </row>
    <row r="548" spans="1:22" x14ac:dyDescent="0.25">
      <c r="A548" t="s">
        <v>525</v>
      </c>
      <c r="B548" s="1" t="s">
        <v>548</v>
      </c>
      <c r="C548" t="s">
        <v>1</v>
      </c>
      <c r="D548" t="s">
        <v>91</v>
      </c>
      <c r="E548" t="s">
        <v>390</v>
      </c>
      <c r="F548" t="s">
        <v>391</v>
      </c>
      <c r="G548">
        <v>505</v>
      </c>
      <c r="H548">
        <v>505</v>
      </c>
      <c r="I548">
        <v>505</v>
      </c>
      <c r="J548">
        <v>505</v>
      </c>
      <c r="L548" s="3">
        <v>0</v>
      </c>
      <c r="M548" s="3">
        <v>0</v>
      </c>
      <c r="N548" s="3">
        <v>0</v>
      </c>
      <c r="O548" s="82">
        <v>6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81">
        <f>+Tabla3[[#This Row],[V GRAVADAS]]</f>
        <v>6</v>
      </c>
      <c r="V548">
        <v>2</v>
      </c>
    </row>
    <row r="549" spans="1:22" x14ac:dyDescent="0.25">
      <c r="A549" t="s">
        <v>525</v>
      </c>
      <c r="B549" s="1" t="s">
        <v>548</v>
      </c>
      <c r="C549" t="s">
        <v>1</v>
      </c>
      <c r="D549" t="s">
        <v>91</v>
      </c>
      <c r="E549" t="s">
        <v>390</v>
      </c>
      <c r="F549" t="s">
        <v>391</v>
      </c>
      <c r="G549">
        <v>506</v>
      </c>
      <c r="H549">
        <v>506</v>
      </c>
      <c r="I549">
        <v>506</v>
      </c>
      <c r="J549">
        <v>506</v>
      </c>
      <c r="L549" s="3">
        <v>0</v>
      </c>
      <c r="M549" s="3">
        <v>0</v>
      </c>
      <c r="N549" s="3">
        <v>0</v>
      </c>
      <c r="O549" s="82">
        <v>7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81">
        <f>+Tabla3[[#This Row],[V GRAVADAS]]</f>
        <v>7</v>
      </c>
      <c r="V549">
        <v>2</v>
      </c>
    </row>
    <row r="550" spans="1:22" x14ac:dyDescent="0.25">
      <c r="A550" t="s">
        <v>525</v>
      </c>
      <c r="B550" s="1" t="s">
        <v>548</v>
      </c>
      <c r="C550" t="s">
        <v>1</v>
      </c>
      <c r="D550" t="s">
        <v>91</v>
      </c>
      <c r="E550" t="s">
        <v>390</v>
      </c>
      <c r="F550" t="s">
        <v>391</v>
      </c>
      <c r="G550">
        <v>507</v>
      </c>
      <c r="H550">
        <v>507</v>
      </c>
      <c r="I550">
        <v>507</v>
      </c>
      <c r="J550">
        <v>507</v>
      </c>
      <c r="L550" s="3">
        <v>0</v>
      </c>
      <c r="M550" s="3">
        <v>0</v>
      </c>
      <c r="N550" s="3">
        <v>0</v>
      </c>
      <c r="O550" s="82">
        <v>7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81">
        <f>+Tabla3[[#This Row],[V GRAVADAS]]</f>
        <v>7</v>
      </c>
      <c r="V550">
        <v>2</v>
      </c>
    </row>
    <row r="551" spans="1:22" x14ac:dyDescent="0.25">
      <c r="A551" t="s">
        <v>525</v>
      </c>
      <c r="B551" s="1" t="s">
        <v>549</v>
      </c>
      <c r="C551" t="s">
        <v>1</v>
      </c>
      <c r="D551" t="s">
        <v>91</v>
      </c>
      <c r="E551" t="s">
        <v>390</v>
      </c>
      <c r="F551" t="s">
        <v>391</v>
      </c>
      <c r="G551">
        <v>508</v>
      </c>
      <c r="H551">
        <v>508</v>
      </c>
      <c r="I551">
        <v>508</v>
      </c>
      <c r="J551">
        <v>508</v>
      </c>
      <c r="L551" s="3">
        <v>0</v>
      </c>
      <c r="M551" s="3">
        <v>0</v>
      </c>
      <c r="N551" s="3">
        <v>0</v>
      </c>
      <c r="O551" s="82">
        <v>5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81">
        <f>+Tabla3[[#This Row],[V GRAVADAS]]</f>
        <v>5</v>
      </c>
      <c r="V551">
        <v>2</v>
      </c>
    </row>
    <row r="552" spans="1:22" x14ac:dyDescent="0.25">
      <c r="A552" t="s">
        <v>525</v>
      </c>
      <c r="B552" s="1" t="s">
        <v>549</v>
      </c>
      <c r="C552" t="s">
        <v>1</v>
      </c>
      <c r="D552" t="s">
        <v>91</v>
      </c>
      <c r="E552" t="s">
        <v>390</v>
      </c>
      <c r="F552" t="s">
        <v>391</v>
      </c>
      <c r="G552">
        <v>509</v>
      </c>
      <c r="H552">
        <v>509</v>
      </c>
      <c r="I552">
        <v>509</v>
      </c>
      <c r="J552">
        <v>509</v>
      </c>
      <c r="L552" s="3">
        <v>0</v>
      </c>
      <c r="M552" s="3">
        <v>0</v>
      </c>
      <c r="N552" s="3">
        <v>0</v>
      </c>
      <c r="O552" s="82">
        <v>6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81">
        <f>+Tabla3[[#This Row],[V GRAVADAS]]</f>
        <v>6</v>
      </c>
      <c r="V552">
        <v>2</v>
      </c>
    </row>
    <row r="553" spans="1:22" x14ac:dyDescent="0.25">
      <c r="A553" t="s">
        <v>525</v>
      </c>
      <c r="B553" s="1" t="s">
        <v>549</v>
      </c>
      <c r="C553" t="s">
        <v>1</v>
      </c>
      <c r="D553" t="s">
        <v>91</v>
      </c>
      <c r="E553" t="s">
        <v>390</v>
      </c>
      <c r="F553" t="s">
        <v>391</v>
      </c>
      <c r="G553">
        <v>510</v>
      </c>
      <c r="H553">
        <v>510</v>
      </c>
      <c r="I553">
        <v>510</v>
      </c>
      <c r="J553">
        <v>510</v>
      </c>
      <c r="L553" s="3">
        <v>0</v>
      </c>
      <c r="M553" s="3">
        <v>0</v>
      </c>
      <c r="N553" s="3">
        <v>0</v>
      </c>
      <c r="O553" s="82">
        <v>3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81">
        <f>+Tabla3[[#This Row],[V GRAVADAS]]</f>
        <v>3</v>
      </c>
      <c r="V553">
        <v>2</v>
      </c>
    </row>
    <row r="554" spans="1:22" x14ac:dyDescent="0.25">
      <c r="A554" t="s">
        <v>525</v>
      </c>
      <c r="B554" s="1" t="s">
        <v>549</v>
      </c>
      <c r="C554" t="s">
        <v>1</v>
      </c>
      <c r="D554" t="s">
        <v>91</v>
      </c>
      <c r="E554" t="s">
        <v>390</v>
      </c>
      <c r="F554" t="s">
        <v>391</v>
      </c>
      <c r="G554">
        <v>511</v>
      </c>
      <c r="H554">
        <v>511</v>
      </c>
      <c r="I554">
        <v>511</v>
      </c>
      <c r="J554">
        <v>511</v>
      </c>
      <c r="L554" s="3">
        <v>0</v>
      </c>
      <c r="M554" s="3">
        <v>0</v>
      </c>
      <c r="N554" s="3">
        <v>0</v>
      </c>
      <c r="O554" s="82">
        <v>4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81">
        <f>+Tabla3[[#This Row],[V GRAVADAS]]</f>
        <v>4</v>
      </c>
      <c r="V554">
        <v>2</v>
      </c>
    </row>
    <row r="555" spans="1:22" x14ac:dyDescent="0.25">
      <c r="A555" t="s">
        <v>525</v>
      </c>
      <c r="B555" s="1" t="s">
        <v>549</v>
      </c>
      <c r="C555" t="s">
        <v>1</v>
      </c>
      <c r="D555" t="s">
        <v>91</v>
      </c>
      <c r="E555" t="s">
        <v>390</v>
      </c>
      <c r="F555" t="s">
        <v>391</v>
      </c>
      <c r="G555">
        <v>512</v>
      </c>
      <c r="H555">
        <v>512</v>
      </c>
      <c r="I555">
        <v>512</v>
      </c>
      <c r="J555">
        <v>512</v>
      </c>
      <c r="L555" s="3">
        <v>0</v>
      </c>
      <c r="M555" s="3">
        <v>0</v>
      </c>
      <c r="N555" s="3">
        <v>0</v>
      </c>
      <c r="O555" s="82">
        <v>5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81">
        <f>+Tabla3[[#This Row],[V GRAVADAS]]</f>
        <v>5</v>
      </c>
      <c r="V555">
        <v>2</v>
      </c>
    </row>
    <row r="556" spans="1:22" x14ac:dyDescent="0.25">
      <c r="A556" t="s">
        <v>525</v>
      </c>
      <c r="B556" s="1" t="s">
        <v>549</v>
      </c>
      <c r="C556" t="s">
        <v>1</v>
      </c>
      <c r="D556" t="s">
        <v>91</v>
      </c>
      <c r="E556" t="s">
        <v>390</v>
      </c>
      <c r="F556" t="s">
        <v>391</v>
      </c>
      <c r="G556">
        <v>513</v>
      </c>
      <c r="H556">
        <v>513</v>
      </c>
      <c r="I556">
        <v>513</v>
      </c>
      <c r="J556">
        <v>513</v>
      </c>
      <c r="L556" s="3">
        <v>0</v>
      </c>
      <c r="M556" s="3">
        <v>0</v>
      </c>
      <c r="N556" s="3">
        <v>0</v>
      </c>
      <c r="O556" s="82">
        <v>8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81">
        <f>+Tabla3[[#This Row],[V GRAVADAS]]</f>
        <v>8</v>
      </c>
      <c r="V556">
        <v>2</v>
      </c>
    </row>
    <row r="557" spans="1:22" x14ac:dyDescent="0.25">
      <c r="A557" t="s">
        <v>525</v>
      </c>
      <c r="B557" s="1" t="s">
        <v>549</v>
      </c>
      <c r="C557" t="s">
        <v>1</v>
      </c>
      <c r="D557" t="s">
        <v>91</v>
      </c>
      <c r="E557" t="s">
        <v>390</v>
      </c>
      <c r="F557" t="s">
        <v>391</v>
      </c>
      <c r="G557">
        <v>514</v>
      </c>
      <c r="H557">
        <v>514</v>
      </c>
      <c r="I557">
        <v>514</v>
      </c>
      <c r="J557">
        <v>514</v>
      </c>
      <c r="L557" s="3">
        <v>0</v>
      </c>
      <c r="M557" s="3">
        <v>0</v>
      </c>
      <c r="N557" s="3">
        <v>0</v>
      </c>
      <c r="O557" s="82">
        <v>10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81">
        <f>+Tabla3[[#This Row],[V GRAVADAS]]</f>
        <v>10</v>
      </c>
      <c r="V557">
        <v>2</v>
      </c>
    </row>
    <row r="558" spans="1:22" x14ac:dyDescent="0.25">
      <c r="A558" t="s">
        <v>525</v>
      </c>
      <c r="B558" s="1" t="s">
        <v>549</v>
      </c>
      <c r="C558" t="s">
        <v>1</v>
      </c>
      <c r="D558" t="s">
        <v>91</v>
      </c>
      <c r="E558" t="s">
        <v>390</v>
      </c>
      <c r="F558" t="s">
        <v>391</v>
      </c>
      <c r="G558">
        <v>515</v>
      </c>
      <c r="H558">
        <v>515</v>
      </c>
      <c r="I558">
        <v>515</v>
      </c>
      <c r="J558">
        <v>515</v>
      </c>
      <c r="L558" s="3">
        <v>0</v>
      </c>
      <c r="M558" s="3">
        <v>0</v>
      </c>
      <c r="N558" s="3">
        <v>0</v>
      </c>
      <c r="O558" s="82">
        <v>11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81">
        <f>+Tabla3[[#This Row],[V GRAVADAS]]</f>
        <v>11</v>
      </c>
      <c r="V558">
        <v>2</v>
      </c>
    </row>
    <row r="559" spans="1:22" x14ac:dyDescent="0.25">
      <c r="A559" t="s">
        <v>525</v>
      </c>
      <c r="B559" s="1" t="s">
        <v>549</v>
      </c>
      <c r="C559" t="s">
        <v>1</v>
      </c>
      <c r="D559" t="s">
        <v>91</v>
      </c>
      <c r="E559" t="s">
        <v>390</v>
      </c>
      <c r="F559" t="s">
        <v>391</v>
      </c>
      <c r="G559">
        <v>516</v>
      </c>
      <c r="H559">
        <v>516</v>
      </c>
      <c r="I559">
        <v>516</v>
      </c>
      <c r="J559">
        <v>516</v>
      </c>
      <c r="L559" s="3">
        <v>0</v>
      </c>
      <c r="M559" s="3">
        <v>0</v>
      </c>
      <c r="N559" s="3">
        <v>0</v>
      </c>
      <c r="O559" s="82">
        <v>12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81">
        <f>+Tabla3[[#This Row],[V GRAVADAS]]</f>
        <v>12</v>
      </c>
      <c r="V559">
        <v>2</v>
      </c>
    </row>
    <row r="560" spans="1:22" x14ac:dyDescent="0.25">
      <c r="A560" t="s">
        <v>525</v>
      </c>
      <c r="B560" s="1" t="s">
        <v>550</v>
      </c>
      <c r="C560" t="s">
        <v>1</v>
      </c>
      <c r="D560" t="s">
        <v>91</v>
      </c>
      <c r="E560" t="s">
        <v>390</v>
      </c>
      <c r="F560" t="s">
        <v>391</v>
      </c>
      <c r="G560">
        <v>517</v>
      </c>
      <c r="H560">
        <v>517</v>
      </c>
      <c r="I560">
        <v>517</v>
      </c>
      <c r="J560">
        <v>517</v>
      </c>
      <c r="L560" s="3">
        <v>0</v>
      </c>
      <c r="M560" s="3">
        <v>0</v>
      </c>
      <c r="N560" s="3">
        <v>0</v>
      </c>
      <c r="O560" s="82">
        <v>6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81">
        <f>+Tabla3[[#This Row],[V GRAVADAS]]</f>
        <v>6</v>
      </c>
      <c r="V560">
        <v>2</v>
      </c>
    </row>
    <row r="561" spans="1:22" x14ac:dyDescent="0.25">
      <c r="A561" t="s">
        <v>525</v>
      </c>
      <c r="B561" s="1" t="s">
        <v>550</v>
      </c>
      <c r="C561" t="s">
        <v>1</v>
      </c>
      <c r="D561" t="s">
        <v>91</v>
      </c>
      <c r="E561" t="s">
        <v>390</v>
      </c>
      <c r="F561" t="s">
        <v>391</v>
      </c>
      <c r="G561">
        <v>518</v>
      </c>
      <c r="H561">
        <v>518</v>
      </c>
      <c r="I561">
        <v>518</v>
      </c>
      <c r="J561">
        <v>518</v>
      </c>
      <c r="L561" s="3">
        <v>0</v>
      </c>
      <c r="M561" s="3">
        <v>0</v>
      </c>
      <c r="N561" s="3">
        <v>0</v>
      </c>
      <c r="O561" s="82">
        <v>8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81">
        <f>+Tabla3[[#This Row],[V GRAVADAS]]</f>
        <v>8</v>
      </c>
      <c r="V561">
        <v>2</v>
      </c>
    </row>
    <row r="562" spans="1:22" x14ac:dyDescent="0.25">
      <c r="A562" t="s">
        <v>525</v>
      </c>
      <c r="B562" s="1" t="s">
        <v>550</v>
      </c>
      <c r="C562" t="s">
        <v>1</v>
      </c>
      <c r="D562" t="s">
        <v>91</v>
      </c>
      <c r="E562" t="s">
        <v>390</v>
      </c>
      <c r="F562" t="s">
        <v>391</v>
      </c>
      <c r="G562">
        <v>519</v>
      </c>
      <c r="H562">
        <v>519</v>
      </c>
      <c r="I562">
        <v>519</v>
      </c>
      <c r="J562">
        <v>519</v>
      </c>
      <c r="L562" s="3">
        <v>0</v>
      </c>
      <c r="M562" s="3">
        <v>0</v>
      </c>
      <c r="N562" s="3">
        <v>0</v>
      </c>
      <c r="O562" s="82">
        <v>9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81">
        <f>+Tabla3[[#This Row],[V GRAVADAS]]</f>
        <v>9</v>
      </c>
      <c r="V562">
        <v>2</v>
      </c>
    </row>
    <row r="563" spans="1:22" x14ac:dyDescent="0.25">
      <c r="A563" t="s">
        <v>525</v>
      </c>
      <c r="B563" s="1" t="s">
        <v>550</v>
      </c>
      <c r="C563" t="s">
        <v>1</v>
      </c>
      <c r="D563" t="s">
        <v>91</v>
      </c>
      <c r="E563" t="s">
        <v>390</v>
      </c>
      <c r="F563" t="s">
        <v>391</v>
      </c>
      <c r="G563">
        <v>520</v>
      </c>
      <c r="H563">
        <v>520</v>
      </c>
      <c r="I563">
        <v>520</v>
      </c>
      <c r="J563">
        <v>520</v>
      </c>
      <c r="L563" s="3">
        <v>0</v>
      </c>
      <c r="M563" s="3">
        <v>0</v>
      </c>
      <c r="N563" s="3">
        <v>0</v>
      </c>
      <c r="O563" s="82">
        <v>10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81">
        <f>+Tabla3[[#This Row],[V GRAVADAS]]</f>
        <v>10</v>
      </c>
      <c r="V563">
        <v>2</v>
      </c>
    </row>
    <row r="564" spans="1:22" x14ac:dyDescent="0.25">
      <c r="A564" t="s">
        <v>525</v>
      </c>
      <c r="B564" s="1" t="s">
        <v>550</v>
      </c>
      <c r="C564" t="s">
        <v>1</v>
      </c>
      <c r="D564" t="s">
        <v>91</v>
      </c>
      <c r="E564" t="s">
        <v>390</v>
      </c>
      <c r="F564" t="s">
        <v>391</v>
      </c>
      <c r="G564">
        <v>521</v>
      </c>
      <c r="H564">
        <v>521</v>
      </c>
      <c r="I564">
        <v>521</v>
      </c>
      <c r="J564">
        <v>521</v>
      </c>
      <c r="L564" s="3">
        <v>0</v>
      </c>
      <c r="M564" s="3">
        <v>0</v>
      </c>
      <c r="N564" s="3">
        <v>0</v>
      </c>
      <c r="O564" s="82">
        <v>11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81">
        <f>+Tabla3[[#This Row],[V GRAVADAS]]</f>
        <v>11</v>
      </c>
      <c r="V564">
        <v>2</v>
      </c>
    </row>
    <row r="565" spans="1:22" x14ac:dyDescent="0.25">
      <c r="A565" t="s">
        <v>525</v>
      </c>
      <c r="B565" s="1" t="s">
        <v>550</v>
      </c>
      <c r="C565" t="s">
        <v>1</v>
      </c>
      <c r="D565" t="s">
        <v>91</v>
      </c>
      <c r="E565" t="s">
        <v>390</v>
      </c>
      <c r="F565" t="s">
        <v>391</v>
      </c>
      <c r="G565">
        <v>522</v>
      </c>
      <c r="H565">
        <v>522</v>
      </c>
      <c r="I565">
        <v>522</v>
      </c>
      <c r="J565">
        <v>522</v>
      </c>
      <c r="L565" s="3">
        <v>0</v>
      </c>
      <c r="M565" s="3">
        <v>0</v>
      </c>
      <c r="N565" s="3">
        <v>0</v>
      </c>
      <c r="O565" s="82">
        <v>12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81">
        <f>+Tabla3[[#This Row],[V GRAVADAS]]</f>
        <v>12</v>
      </c>
      <c r="V565">
        <v>3</v>
      </c>
    </row>
    <row r="566" spans="1:22" x14ac:dyDescent="0.25">
      <c r="A566" t="s">
        <v>552</v>
      </c>
      <c r="B566" s="1" t="s">
        <v>553</v>
      </c>
      <c r="C566" t="s">
        <v>1</v>
      </c>
      <c r="D566" t="s">
        <v>91</v>
      </c>
      <c r="E566" t="s">
        <v>390</v>
      </c>
      <c r="F566" t="s">
        <v>391</v>
      </c>
      <c r="G566">
        <v>523</v>
      </c>
      <c r="H566">
        <v>523</v>
      </c>
      <c r="I566">
        <v>523</v>
      </c>
      <c r="J566">
        <v>523</v>
      </c>
      <c r="L566" s="3">
        <v>0</v>
      </c>
      <c r="M566" s="3">
        <v>0</v>
      </c>
      <c r="N566" s="3">
        <v>0</v>
      </c>
      <c r="O566" s="82">
        <v>3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81">
        <f>+Tabla3[[#This Row],[V GRAVADAS]]</f>
        <v>3</v>
      </c>
      <c r="V566">
        <v>2</v>
      </c>
    </row>
    <row r="567" spans="1:22" x14ac:dyDescent="0.25">
      <c r="A567" t="s">
        <v>552</v>
      </c>
      <c r="B567" s="1" t="s">
        <v>553</v>
      </c>
      <c r="C567" t="s">
        <v>1</v>
      </c>
      <c r="D567" t="s">
        <v>91</v>
      </c>
      <c r="E567" t="s">
        <v>390</v>
      </c>
      <c r="F567" t="s">
        <v>391</v>
      </c>
      <c r="G567">
        <v>524</v>
      </c>
      <c r="H567">
        <v>524</v>
      </c>
      <c r="I567">
        <v>524</v>
      </c>
      <c r="J567">
        <v>524</v>
      </c>
      <c r="L567" s="3">
        <v>0</v>
      </c>
      <c r="M567" s="3">
        <v>0</v>
      </c>
      <c r="N567" s="3">
        <v>0</v>
      </c>
      <c r="O567" s="82">
        <v>5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81">
        <f>+Tabla3[[#This Row],[V GRAVADAS]]</f>
        <v>5</v>
      </c>
      <c r="V567">
        <v>2</v>
      </c>
    </row>
    <row r="568" spans="1:22" x14ac:dyDescent="0.25">
      <c r="A568" t="s">
        <v>552</v>
      </c>
      <c r="B568" s="1" t="s">
        <v>553</v>
      </c>
      <c r="C568" t="s">
        <v>1</v>
      </c>
      <c r="D568" t="s">
        <v>91</v>
      </c>
      <c r="E568" t="s">
        <v>390</v>
      </c>
      <c r="F568" t="s">
        <v>391</v>
      </c>
      <c r="G568">
        <v>525</v>
      </c>
      <c r="H568">
        <v>525</v>
      </c>
      <c r="I568">
        <v>525</v>
      </c>
      <c r="J568">
        <v>525</v>
      </c>
      <c r="L568" s="3">
        <v>0</v>
      </c>
      <c r="M568" s="3">
        <v>0</v>
      </c>
      <c r="N568" s="3">
        <v>0</v>
      </c>
      <c r="O568" s="82">
        <v>4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81">
        <f>+Tabla3[[#This Row],[V GRAVADAS]]</f>
        <v>4</v>
      </c>
      <c r="V568">
        <v>2</v>
      </c>
    </row>
    <row r="569" spans="1:22" x14ac:dyDescent="0.25">
      <c r="A569" t="s">
        <v>552</v>
      </c>
      <c r="B569" s="1" t="s">
        <v>553</v>
      </c>
      <c r="C569" t="s">
        <v>1</v>
      </c>
      <c r="D569" t="s">
        <v>91</v>
      </c>
      <c r="E569" t="s">
        <v>390</v>
      </c>
      <c r="F569" t="s">
        <v>391</v>
      </c>
      <c r="G569">
        <v>526</v>
      </c>
      <c r="H569">
        <v>526</v>
      </c>
      <c r="I569">
        <v>526</v>
      </c>
      <c r="J569">
        <v>526</v>
      </c>
      <c r="L569" s="3">
        <v>0</v>
      </c>
      <c r="M569" s="3">
        <v>0</v>
      </c>
      <c r="N569" s="3">
        <v>0</v>
      </c>
      <c r="O569" s="82">
        <v>8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81">
        <f>+Tabla3[[#This Row],[V GRAVADAS]]</f>
        <v>8</v>
      </c>
      <c r="V569">
        <v>2</v>
      </c>
    </row>
    <row r="570" spans="1:22" x14ac:dyDescent="0.25">
      <c r="A570" t="s">
        <v>552</v>
      </c>
      <c r="B570" s="1" t="s">
        <v>553</v>
      </c>
      <c r="C570" t="s">
        <v>1</v>
      </c>
      <c r="D570" t="s">
        <v>91</v>
      </c>
      <c r="E570" t="s">
        <v>390</v>
      </c>
      <c r="F570" t="s">
        <v>391</v>
      </c>
      <c r="G570">
        <v>527</v>
      </c>
      <c r="H570">
        <v>527</v>
      </c>
      <c r="I570">
        <v>527</v>
      </c>
      <c r="J570">
        <v>527</v>
      </c>
      <c r="L570" s="3">
        <v>0</v>
      </c>
      <c r="M570" s="3">
        <v>0</v>
      </c>
      <c r="N570" s="3">
        <v>0</v>
      </c>
      <c r="O570" s="82">
        <v>11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81">
        <f>+Tabla3[[#This Row],[V GRAVADAS]]</f>
        <v>11</v>
      </c>
      <c r="V570">
        <v>2</v>
      </c>
    </row>
    <row r="571" spans="1:22" x14ac:dyDescent="0.25">
      <c r="A571" t="s">
        <v>552</v>
      </c>
      <c r="B571" s="1" t="s">
        <v>554</v>
      </c>
      <c r="C571" t="s">
        <v>1</v>
      </c>
      <c r="D571" t="s">
        <v>91</v>
      </c>
      <c r="E571" t="s">
        <v>390</v>
      </c>
      <c r="F571" t="s">
        <v>391</v>
      </c>
      <c r="G571">
        <v>528</v>
      </c>
      <c r="H571">
        <v>528</v>
      </c>
      <c r="I571">
        <v>528</v>
      </c>
      <c r="J571">
        <v>528</v>
      </c>
      <c r="L571" s="3">
        <v>0</v>
      </c>
      <c r="M571" s="3">
        <v>0</v>
      </c>
      <c r="N571" s="3">
        <v>0</v>
      </c>
      <c r="O571" s="82">
        <v>15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81">
        <f>+Tabla3[[#This Row],[V GRAVADAS]]</f>
        <v>15</v>
      </c>
      <c r="V571">
        <v>2</v>
      </c>
    </row>
    <row r="572" spans="1:22" x14ac:dyDescent="0.25">
      <c r="A572" t="s">
        <v>552</v>
      </c>
      <c r="B572" s="1" t="s">
        <v>554</v>
      </c>
      <c r="C572" t="s">
        <v>1</v>
      </c>
      <c r="D572" t="s">
        <v>91</v>
      </c>
      <c r="E572" t="s">
        <v>390</v>
      </c>
      <c r="F572" t="s">
        <v>391</v>
      </c>
      <c r="G572">
        <v>529</v>
      </c>
      <c r="H572">
        <v>529</v>
      </c>
      <c r="I572">
        <v>529</v>
      </c>
      <c r="J572">
        <v>529</v>
      </c>
      <c r="L572" s="3">
        <v>0</v>
      </c>
      <c r="M572" s="3">
        <v>0</v>
      </c>
      <c r="N572" s="3">
        <v>0</v>
      </c>
      <c r="O572" s="82">
        <v>7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81">
        <f>+Tabla3[[#This Row],[V GRAVADAS]]</f>
        <v>7</v>
      </c>
      <c r="V572">
        <v>2</v>
      </c>
    </row>
    <row r="573" spans="1:22" x14ac:dyDescent="0.25">
      <c r="A573" t="s">
        <v>552</v>
      </c>
      <c r="B573" s="1" t="s">
        <v>554</v>
      </c>
      <c r="C573" t="s">
        <v>1</v>
      </c>
      <c r="D573" t="s">
        <v>91</v>
      </c>
      <c r="E573" t="s">
        <v>390</v>
      </c>
      <c r="F573" t="s">
        <v>391</v>
      </c>
      <c r="G573">
        <v>530</v>
      </c>
      <c r="H573">
        <v>530</v>
      </c>
      <c r="I573">
        <v>530</v>
      </c>
      <c r="J573">
        <v>530</v>
      </c>
      <c r="L573" s="3">
        <v>0</v>
      </c>
      <c r="M573" s="3">
        <v>0</v>
      </c>
      <c r="N573" s="3">
        <v>0</v>
      </c>
      <c r="O573" s="82">
        <v>6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81">
        <f>+Tabla3[[#This Row],[V GRAVADAS]]</f>
        <v>6</v>
      </c>
      <c r="V573">
        <v>2</v>
      </c>
    </row>
    <row r="574" spans="1:22" x14ac:dyDescent="0.25">
      <c r="A574" t="s">
        <v>552</v>
      </c>
      <c r="B574" s="1" t="s">
        <v>554</v>
      </c>
      <c r="C574" t="s">
        <v>1</v>
      </c>
      <c r="D574" t="s">
        <v>91</v>
      </c>
      <c r="E574" t="s">
        <v>390</v>
      </c>
      <c r="F574" t="s">
        <v>391</v>
      </c>
      <c r="G574">
        <v>531</v>
      </c>
      <c r="H574">
        <v>531</v>
      </c>
      <c r="I574">
        <v>531</v>
      </c>
      <c r="J574">
        <v>531</v>
      </c>
      <c r="L574" s="3">
        <v>0</v>
      </c>
      <c r="M574" s="3">
        <v>0</v>
      </c>
      <c r="N574" s="3">
        <v>0</v>
      </c>
      <c r="O574" s="82">
        <v>2.5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81">
        <f>+Tabla3[[#This Row],[V GRAVADAS]]</f>
        <v>2.5</v>
      </c>
      <c r="V574">
        <v>2</v>
      </c>
    </row>
    <row r="575" spans="1:22" x14ac:dyDescent="0.25">
      <c r="A575" t="s">
        <v>552</v>
      </c>
      <c r="B575" s="1" t="s">
        <v>554</v>
      </c>
      <c r="C575" t="s">
        <v>1</v>
      </c>
      <c r="D575" t="s">
        <v>91</v>
      </c>
      <c r="E575" t="s">
        <v>390</v>
      </c>
      <c r="F575" t="s">
        <v>391</v>
      </c>
      <c r="G575">
        <v>532</v>
      </c>
      <c r="H575">
        <v>532</v>
      </c>
      <c r="I575">
        <v>532</v>
      </c>
      <c r="J575">
        <v>532</v>
      </c>
      <c r="L575" s="3">
        <v>0</v>
      </c>
      <c r="M575" s="3">
        <v>0</v>
      </c>
      <c r="N575" s="3">
        <v>0</v>
      </c>
      <c r="O575" s="82">
        <v>3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81">
        <f>+Tabla3[[#This Row],[V GRAVADAS]]</f>
        <v>3</v>
      </c>
      <c r="V575">
        <v>2</v>
      </c>
    </row>
    <row r="576" spans="1:22" x14ac:dyDescent="0.25">
      <c r="A576" t="s">
        <v>552</v>
      </c>
      <c r="B576" s="1" t="s">
        <v>555</v>
      </c>
      <c r="C576" t="s">
        <v>1</v>
      </c>
      <c r="D576" t="s">
        <v>91</v>
      </c>
      <c r="E576" t="s">
        <v>390</v>
      </c>
      <c r="F576" t="s">
        <v>391</v>
      </c>
      <c r="G576">
        <v>533</v>
      </c>
      <c r="H576">
        <v>533</v>
      </c>
      <c r="I576">
        <v>533</v>
      </c>
      <c r="J576">
        <v>533</v>
      </c>
      <c r="L576" s="3">
        <v>0</v>
      </c>
      <c r="M576" s="3">
        <v>0</v>
      </c>
      <c r="N576" s="3">
        <v>0</v>
      </c>
      <c r="O576" s="82">
        <v>5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81">
        <f>+Tabla3[[#This Row],[V GRAVADAS]]</f>
        <v>5</v>
      </c>
      <c r="V576">
        <v>2</v>
      </c>
    </row>
    <row r="577" spans="1:22" x14ac:dyDescent="0.25">
      <c r="A577" t="s">
        <v>552</v>
      </c>
      <c r="B577" s="1" t="s">
        <v>555</v>
      </c>
      <c r="C577" t="s">
        <v>1</v>
      </c>
      <c r="D577" t="s">
        <v>91</v>
      </c>
      <c r="E577" t="s">
        <v>390</v>
      </c>
      <c r="F577" t="s">
        <v>391</v>
      </c>
      <c r="G577">
        <v>534</v>
      </c>
      <c r="H577">
        <v>534</v>
      </c>
      <c r="I577">
        <v>534</v>
      </c>
      <c r="J577">
        <v>534</v>
      </c>
      <c r="L577" s="3">
        <v>0</v>
      </c>
      <c r="M577" s="3">
        <v>0</v>
      </c>
      <c r="N577" s="3">
        <v>0</v>
      </c>
      <c r="O577" s="82">
        <v>8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81">
        <f>+Tabla3[[#This Row],[V GRAVADAS]]</f>
        <v>8</v>
      </c>
      <c r="V577">
        <v>2</v>
      </c>
    </row>
    <row r="578" spans="1:22" x14ac:dyDescent="0.25">
      <c r="A578" t="s">
        <v>552</v>
      </c>
      <c r="B578" s="1" t="s">
        <v>555</v>
      </c>
      <c r="C578" t="s">
        <v>1</v>
      </c>
      <c r="D578" t="s">
        <v>91</v>
      </c>
      <c r="E578" t="s">
        <v>390</v>
      </c>
      <c r="F578" t="s">
        <v>391</v>
      </c>
      <c r="G578">
        <v>535</v>
      </c>
      <c r="H578">
        <v>535</v>
      </c>
      <c r="I578">
        <v>535</v>
      </c>
      <c r="J578">
        <v>535</v>
      </c>
      <c r="L578" s="3">
        <v>0</v>
      </c>
      <c r="M578" s="3">
        <v>0</v>
      </c>
      <c r="N578" s="3">
        <v>0</v>
      </c>
      <c r="O578" s="82">
        <v>7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81">
        <f>+Tabla3[[#This Row],[V GRAVADAS]]</f>
        <v>7</v>
      </c>
      <c r="V578">
        <v>2</v>
      </c>
    </row>
    <row r="579" spans="1:22" x14ac:dyDescent="0.25">
      <c r="A579" t="s">
        <v>552</v>
      </c>
      <c r="B579" s="1" t="s">
        <v>555</v>
      </c>
      <c r="C579" t="s">
        <v>1</v>
      </c>
      <c r="D579" t="s">
        <v>91</v>
      </c>
      <c r="E579" t="s">
        <v>390</v>
      </c>
      <c r="F579" t="s">
        <v>391</v>
      </c>
      <c r="G579">
        <v>536</v>
      </c>
      <c r="H579">
        <v>536</v>
      </c>
      <c r="I579">
        <v>536</v>
      </c>
      <c r="J579">
        <v>536</v>
      </c>
      <c r="L579" s="3">
        <v>0</v>
      </c>
      <c r="M579" s="3">
        <v>0</v>
      </c>
      <c r="N579" s="3">
        <v>0</v>
      </c>
      <c r="O579" s="82">
        <v>3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81">
        <f>+Tabla3[[#This Row],[V GRAVADAS]]</f>
        <v>3</v>
      </c>
      <c r="V579">
        <v>2</v>
      </c>
    </row>
    <row r="580" spans="1:22" x14ac:dyDescent="0.25">
      <c r="A580" t="s">
        <v>552</v>
      </c>
      <c r="B580" s="1" t="s">
        <v>555</v>
      </c>
      <c r="C580" t="s">
        <v>1</v>
      </c>
      <c r="D580" t="s">
        <v>91</v>
      </c>
      <c r="E580" t="s">
        <v>390</v>
      </c>
      <c r="F580" t="s">
        <v>391</v>
      </c>
      <c r="G580">
        <v>537</v>
      </c>
      <c r="H580">
        <v>537</v>
      </c>
      <c r="I580">
        <v>537</v>
      </c>
      <c r="J580">
        <v>537</v>
      </c>
      <c r="L580" s="3">
        <v>0</v>
      </c>
      <c r="M580" s="3">
        <v>0</v>
      </c>
      <c r="N580" s="3">
        <v>0</v>
      </c>
      <c r="O580" s="82">
        <v>7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81">
        <f>+Tabla3[[#This Row],[V GRAVADAS]]</f>
        <v>7</v>
      </c>
      <c r="V580">
        <v>2</v>
      </c>
    </row>
    <row r="581" spans="1:22" x14ac:dyDescent="0.25">
      <c r="A581" t="s">
        <v>552</v>
      </c>
      <c r="B581" s="1" t="s">
        <v>555</v>
      </c>
      <c r="C581" t="s">
        <v>1</v>
      </c>
      <c r="D581" t="s">
        <v>91</v>
      </c>
      <c r="E581" t="s">
        <v>390</v>
      </c>
      <c r="F581" t="s">
        <v>391</v>
      </c>
      <c r="G581">
        <v>538</v>
      </c>
      <c r="H581">
        <v>538</v>
      </c>
      <c r="I581">
        <v>538</v>
      </c>
      <c r="J581">
        <v>538</v>
      </c>
      <c r="L581" s="3">
        <v>0</v>
      </c>
      <c r="M581" s="3">
        <v>0</v>
      </c>
      <c r="N581" s="3">
        <v>0</v>
      </c>
      <c r="O581" s="82">
        <v>6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81">
        <f>+Tabla3[[#This Row],[V GRAVADAS]]</f>
        <v>6</v>
      </c>
      <c r="V581">
        <v>2</v>
      </c>
    </row>
    <row r="582" spans="1:22" x14ac:dyDescent="0.25">
      <c r="A582" t="s">
        <v>552</v>
      </c>
      <c r="B582" s="1" t="s">
        <v>555</v>
      </c>
      <c r="C582" t="s">
        <v>1</v>
      </c>
      <c r="D582" t="s">
        <v>91</v>
      </c>
      <c r="E582" t="s">
        <v>390</v>
      </c>
      <c r="F582" t="s">
        <v>391</v>
      </c>
      <c r="G582">
        <v>539</v>
      </c>
      <c r="H582">
        <v>539</v>
      </c>
      <c r="I582">
        <v>539</v>
      </c>
      <c r="J582">
        <v>539</v>
      </c>
      <c r="L582" s="3">
        <v>0</v>
      </c>
      <c r="M582" s="3">
        <v>0</v>
      </c>
      <c r="N582" s="3">
        <v>0</v>
      </c>
      <c r="O582" s="82">
        <v>5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81">
        <f>+Tabla3[[#This Row],[V GRAVADAS]]</f>
        <v>5</v>
      </c>
      <c r="V582">
        <v>2</v>
      </c>
    </row>
    <row r="583" spans="1:22" x14ac:dyDescent="0.25">
      <c r="A583" t="s">
        <v>552</v>
      </c>
      <c r="B583" s="1" t="s">
        <v>555</v>
      </c>
      <c r="C583" t="s">
        <v>1</v>
      </c>
      <c r="D583" t="s">
        <v>91</v>
      </c>
      <c r="E583" t="s">
        <v>390</v>
      </c>
      <c r="F583" t="s">
        <v>391</v>
      </c>
      <c r="G583">
        <v>540</v>
      </c>
      <c r="H583">
        <v>540</v>
      </c>
      <c r="I583">
        <v>540</v>
      </c>
      <c r="J583">
        <v>540</v>
      </c>
      <c r="L583" s="3">
        <v>0</v>
      </c>
      <c r="M583" s="3">
        <v>0</v>
      </c>
      <c r="N583" s="3">
        <v>0</v>
      </c>
      <c r="O583" s="82">
        <v>12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81">
        <f>+Tabla3[[#This Row],[V GRAVADAS]]</f>
        <v>12</v>
      </c>
      <c r="V583">
        <v>2</v>
      </c>
    </row>
    <row r="584" spans="1:22" x14ac:dyDescent="0.25">
      <c r="A584" t="s">
        <v>552</v>
      </c>
      <c r="B584" s="1" t="s">
        <v>555</v>
      </c>
      <c r="C584" t="s">
        <v>1</v>
      </c>
      <c r="D584" t="s">
        <v>91</v>
      </c>
      <c r="E584" t="s">
        <v>390</v>
      </c>
      <c r="F584" t="s">
        <v>391</v>
      </c>
      <c r="G584">
        <v>541</v>
      </c>
      <c r="H584">
        <v>541</v>
      </c>
      <c r="I584">
        <v>541</v>
      </c>
      <c r="J584">
        <v>541</v>
      </c>
      <c r="L584" s="3">
        <v>0</v>
      </c>
      <c r="M584" s="3">
        <v>0</v>
      </c>
      <c r="N584" s="3">
        <v>0</v>
      </c>
      <c r="O584" s="82">
        <v>4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81">
        <f>+Tabla3[[#This Row],[V GRAVADAS]]</f>
        <v>4</v>
      </c>
      <c r="V584">
        <v>2</v>
      </c>
    </row>
    <row r="585" spans="1:22" x14ac:dyDescent="0.25">
      <c r="A585" t="s">
        <v>552</v>
      </c>
      <c r="B585" s="1" t="s">
        <v>555</v>
      </c>
      <c r="C585" t="s">
        <v>1</v>
      </c>
      <c r="D585" t="s">
        <v>91</v>
      </c>
      <c r="E585" t="s">
        <v>390</v>
      </c>
      <c r="F585" t="s">
        <v>391</v>
      </c>
      <c r="G585">
        <v>542</v>
      </c>
      <c r="H585">
        <v>542</v>
      </c>
      <c r="I585">
        <v>542</v>
      </c>
      <c r="J585">
        <v>542</v>
      </c>
      <c r="L585" s="3">
        <v>0</v>
      </c>
      <c r="M585" s="3">
        <v>0</v>
      </c>
      <c r="N585" s="3">
        <v>0</v>
      </c>
      <c r="O585" s="82">
        <v>20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81">
        <f>+Tabla3[[#This Row],[V GRAVADAS]]</f>
        <v>20</v>
      </c>
      <c r="V585">
        <v>2</v>
      </c>
    </row>
    <row r="586" spans="1:22" x14ac:dyDescent="0.25">
      <c r="A586" t="s">
        <v>552</v>
      </c>
      <c r="B586" s="1" t="s">
        <v>555</v>
      </c>
      <c r="C586" t="s">
        <v>1</v>
      </c>
      <c r="D586" t="s">
        <v>91</v>
      </c>
      <c r="E586" t="s">
        <v>390</v>
      </c>
      <c r="F586" t="s">
        <v>391</v>
      </c>
      <c r="G586">
        <v>543</v>
      </c>
      <c r="H586">
        <v>543</v>
      </c>
      <c r="I586">
        <v>543</v>
      </c>
      <c r="J586">
        <v>543</v>
      </c>
      <c r="L586" s="3">
        <v>0</v>
      </c>
      <c r="M586" s="3">
        <v>0</v>
      </c>
      <c r="N586" s="3">
        <v>0</v>
      </c>
      <c r="O586" s="82">
        <v>10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81">
        <f>+Tabla3[[#This Row],[V GRAVADAS]]</f>
        <v>10</v>
      </c>
      <c r="V586">
        <v>2</v>
      </c>
    </row>
    <row r="587" spans="1:22" x14ac:dyDescent="0.25">
      <c r="A587" t="s">
        <v>552</v>
      </c>
      <c r="B587" s="1" t="s">
        <v>556</v>
      </c>
      <c r="C587" t="s">
        <v>1</v>
      </c>
      <c r="D587" t="s">
        <v>91</v>
      </c>
      <c r="E587" t="s">
        <v>390</v>
      </c>
      <c r="F587" t="s">
        <v>391</v>
      </c>
      <c r="G587">
        <v>544</v>
      </c>
      <c r="H587">
        <v>544</v>
      </c>
      <c r="I587">
        <v>544</v>
      </c>
      <c r="J587">
        <v>544</v>
      </c>
      <c r="L587" s="3">
        <v>0</v>
      </c>
      <c r="M587" s="3">
        <v>0</v>
      </c>
      <c r="N587" s="3">
        <v>0</v>
      </c>
      <c r="O587" s="82">
        <v>7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81">
        <f>+Tabla3[[#This Row],[V GRAVADAS]]</f>
        <v>7</v>
      </c>
      <c r="V587">
        <v>2</v>
      </c>
    </row>
    <row r="588" spans="1:22" x14ac:dyDescent="0.25">
      <c r="A588" t="s">
        <v>552</v>
      </c>
      <c r="B588" s="1" t="s">
        <v>556</v>
      </c>
      <c r="C588" t="s">
        <v>1</v>
      </c>
      <c r="D588" t="s">
        <v>91</v>
      </c>
      <c r="E588" t="s">
        <v>390</v>
      </c>
      <c r="F588" t="s">
        <v>391</v>
      </c>
      <c r="G588">
        <v>545</v>
      </c>
      <c r="H588">
        <v>545</v>
      </c>
      <c r="I588">
        <v>545</v>
      </c>
      <c r="J588">
        <v>545</v>
      </c>
      <c r="L588" s="3">
        <v>0</v>
      </c>
      <c r="M588" s="3">
        <v>0</v>
      </c>
      <c r="N588" s="3">
        <v>0</v>
      </c>
      <c r="O588" s="82">
        <v>6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81">
        <f>+Tabla3[[#This Row],[V GRAVADAS]]</f>
        <v>6</v>
      </c>
      <c r="V588">
        <v>2</v>
      </c>
    </row>
    <row r="589" spans="1:22" x14ac:dyDescent="0.25">
      <c r="A589" t="s">
        <v>552</v>
      </c>
      <c r="B589" s="1" t="s">
        <v>556</v>
      </c>
      <c r="C589" t="s">
        <v>1</v>
      </c>
      <c r="D589" t="s">
        <v>91</v>
      </c>
      <c r="E589" t="s">
        <v>390</v>
      </c>
      <c r="F589" t="s">
        <v>391</v>
      </c>
      <c r="G589">
        <v>546</v>
      </c>
      <c r="H589">
        <v>546</v>
      </c>
      <c r="I589">
        <v>546</v>
      </c>
      <c r="J589">
        <v>546</v>
      </c>
      <c r="L589" s="3">
        <v>0</v>
      </c>
      <c r="M589" s="3">
        <v>0</v>
      </c>
      <c r="N589" s="3">
        <v>0</v>
      </c>
      <c r="O589" s="82">
        <v>3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81">
        <f>+Tabla3[[#This Row],[V GRAVADAS]]</f>
        <v>3</v>
      </c>
      <c r="V589">
        <v>2</v>
      </c>
    </row>
    <row r="590" spans="1:22" x14ac:dyDescent="0.25">
      <c r="A590" t="s">
        <v>552</v>
      </c>
      <c r="B590" s="1" t="s">
        <v>556</v>
      </c>
      <c r="C590" t="s">
        <v>1</v>
      </c>
      <c r="D590" t="s">
        <v>91</v>
      </c>
      <c r="E590" t="s">
        <v>390</v>
      </c>
      <c r="F590" t="s">
        <v>391</v>
      </c>
      <c r="G590">
        <v>547</v>
      </c>
      <c r="H590">
        <v>547</v>
      </c>
      <c r="I590">
        <v>547</v>
      </c>
      <c r="J590">
        <v>547</v>
      </c>
      <c r="L590" s="3">
        <v>0</v>
      </c>
      <c r="M590" s="3">
        <v>0</v>
      </c>
      <c r="N590" s="3">
        <v>0</v>
      </c>
      <c r="O590" s="82">
        <v>5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81">
        <f>+Tabla3[[#This Row],[V GRAVADAS]]</f>
        <v>5</v>
      </c>
      <c r="V590">
        <v>2</v>
      </c>
    </row>
    <row r="591" spans="1:22" x14ac:dyDescent="0.25">
      <c r="A591" t="s">
        <v>552</v>
      </c>
      <c r="B591" s="1" t="s">
        <v>556</v>
      </c>
      <c r="C591" t="s">
        <v>1</v>
      </c>
      <c r="D591" t="s">
        <v>91</v>
      </c>
      <c r="E591" t="s">
        <v>390</v>
      </c>
      <c r="F591" t="s">
        <v>391</v>
      </c>
      <c r="G591">
        <v>548</v>
      </c>
      <c r="H591">
        <v>548</v>
      </c>
      <c r="I591">
        <v>548</v>
      </c>
      <c r="J591">
        <v>548</v>
      </c>
      <c r="L591" s="3">
        <v>0</v>
      </c>
      <c r="M591" s="3">
        <v>0</v>
      </c>
      <c r="N591" s="3">
        <v>0</v>
      </c>
      <c r="O591" s="82">
        <v>11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81">
        <f>+Tabla3[[#This Row],[V GRAVADAS]]</f>
        <v>11</v>
      </c>
      <c r="V591">
        <v>2</v>
      </c>
    </row>
    <row r="592" spans="1:22" x14ac:dyDescent="0.25">
      <c r="A592" t="s">
        <v>552</v>
      </c>
      <c r="B592" s="1" t="s">
        <v>556</v>
      </c>
      <c r="C592" t="s">
        <v>1</v>
      </c>
      <c r="D592" t="s">
        <v>91</v>
      </c>
      <c r="E592" t="s">
        <v>390</v>
      </c>
      <c r="F592" t="s">
        <v>391</v>
      </c>
      <c r="G592">
        <v>549</v>
      </c>
      <c r="H592">
        <v>549</v>
      </c>
      <c r="I592">
        <v>549</v>
      </c>
      <c r="J592">
        <v>549</v>
      </c>
      <c r="L592" s="3">
        <v>0</v>
      </c>
      <c r="M592" s="3">
        <v>0</v>
      </c>
      <c r="N592" s="3">
        <v>0</v>
      </c>
      <c r="O592" s="82">
        <v>12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81">
        <f>+Tabla3[[#This Row],[V GRAVADAS]]</f>
        <v>12</v>
      </c>
      <c r="V592">
        <v>2</v>
      </c>
    </row>
    <row r="593" spans="1:22" x14ac:dyDescent="0.25">
      <c r="A593" t="s">
        <v>552</v>
      </c>
      <c r="B593" s="1" t="s">
        <v>556</v>
      </c>
      <c r="C593" t="s">
        <v>1</v>
      </c>
      <c r="D593" t="s">
        <v>91</v>
      </c>
      <c r="E593" t="s">
        <v>390</v>
      </c>
      <c r="F593" t="s">
        <v>391</v>
      </c>
      <c r="G593">
        <v>550</v>
      </c>
      <c r="H593">
        <v>550</v>
      </c>
      <c r="I593">
        <v>550</v>
      </c>
      <c r="J593">
        <v>550</v>
      </c>
      <c r="L593" s="3">
        <v>0</v>
      </c>
      <c r="M593" s="3">
        <v>0</v>
      </c>
      <c r="N593" s="3">
        <v>0</v>
      </c>
      <c r="O593" s="82">
        <v>8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81">
        <f>+Tabla3[[#This Row],[V GRAVADAS]]</f>
        <v>8</v>
      </c>
      <c r="V593">
        <v>2</v>
      </c>
    </row>
    <row r="594" spans="1:22" x14ac:dyDescent="0.25">
      <c r="A594" t="s">
        <v>552</v>
      </c>
      <c r="B594" s="1" t="s">
        <v>556</v>
      </c>
      <c r="C594" t="s">
        <v>1</v>
      </c>
      <c r="D594" t="s">
        <v>91</v>
      </c>
      <c r="E594" t="s">
        <v>390</v>
      </c>
      <c r="F594" t="s">
        <v>391</v>
      </c>
      <c r="G594">
        <v>551</v>
      </c>
      <c r="H594">
        <v>551</v>
      </c>
      <c r="I594">
        <v>551</v>
      </c>
      <c r="J594">
        <v>551</v>
      </c>
      <c r="L594" s="3">
        <v>0</v>
      </c>
      <c r="M594" s="3">
        <v>0</v>
      </c>
      <c r="N594" s="3">
        <v>0</v>
      </c>
      <c r="O594" s="82">
        <v>20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81">
        <f>+Tabla3[[#This Row],[V GRAVADAS]]</f>
        <v>20</v>
      </c>
      <c r="V594">
        <v>2</v>
      </c>
    </row>
    <row r="595" spans="1:22" x14ac:dyDescent="0.25">
      <c r="A595" t="s">
        <v>552</v>
      </c>
      <c r="B595" s="1" t="s">
        <v>557</v>
      </c>
      <c r="C595" t="s">
        <v>1</v>
      </c>
      <c r="D595" t="s">
        <v>91</v>
      </c>
      <c r="E595" t="s">
        <v>390</v>
      </c>
      <c r="F595" t="s">
        <v>391</v>
      </c>
      <c r="G595">
        <v>552</v>
      </c>
      <c r="H595">
        <v>552</v>
      </c>
      <c r="I595">
        <v>552</v>
      </c>
      <c r="J595">
        <v>552</v>
      </c>
      <c r="L595" s="3">
        <v>0</v>
      </c>
      <c r="M595" s="3">
        <v>0</v>
      </c>
      <c r="N595" s="3">
        <v>0</v>
      </c>
      <c r="O595" s="82">
        <v>5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81">
        <f>+Tabla3[[#This Row],[V GRAVADAS]]</f>
        <v>5</v>
      </c>
      <c r="V595">
        <v>2</v>
      </c>
    </row>
    <row r="596" spans="1:22" x14ac:dyDescent="0.25">
      <c r="A596" t="s">
        <v>552</v>
      </c>
      <c r="B596" s="1" t="s">
        <v>558</v>
      </c>
      <c r="C596" t="s">
        <v>1</v>
      </c>
      <c r="D596" t="s">
        <v>91</v>
      </c>
      <c r="E596" t="s">
        <v>390</v>
      </c>
      <c r="F596" t="s">
        <v>391</v>
      </c>
      <c r="G596">
        <v>553</v>
      </c>
      <c r="H596">
        <v>553</v>
      </c>
      <c r="I596">
        <v>553</v>
      </c>
      <c r="J596">
        <v>553</v>
      </c>
      <c r="L596" s="3">
        <v>0</v>
      </c>
      <c r="M596" s="3">
        <v>0</v>
      </c>
      <c r="N596" s="3">
        <v>0</v>
      </c>
      <c r="O596" s="82">
        <v>6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81">
        <f>+Tabla3[[#This Row],[V GRAVADAS]]</f>
        <v>6</v>
      </c>
      <c r="V596">
        <v>2</v>
      </c>
    </row>
    <row r="597" spans="1:22" x14ac:dyDescent="0.25">
      <c r="A597" t="s">
        <v>552</v>
      </c>
      <c r="B597" s="1" t="s">
        <v>558</v>
      </c>
      <c r="C597" t="s">
        <v>1</v>
      </c>
      <c r="D597" t="s">
        <v>91</v>
      </c>
      <c r="E597" t="s">
        <v>390</v>
      </c>
      <c r="F597" t="s">
        <v>391</v>
      </c>
      <c r="G597">
        <v>554</v>
      </c>
      <c r="H597">
        <v>554</v>
      </c>
      <c r="I597">
        <v>554</v>
      </c>
      <c r="J597">
        <v>554</v>
      </c>
      <c r="L597" s="3">
        <v>0</v>
      </c>
      <c r="M597" s="3">
        <v>0</v>
      </c>
      <c r="N597" s="3">
        <v>0</v>
      </c>
      <c r="O597" s="82">
        <v>4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81">
        <f>+Tabla3[[#This Row],[V GRAVADAS]]</f>
        <v>4</v>
      </c>
      <c r="V597">
        <v>2</v>
      </c>
    </row>
    <row r="598" spans="1:22" x14ac:dyDescent="0.25">
      <c r="A598" t="s">
        <v>552</v>
      </c>
      <c r="B598" s="1" t="s">
        <v>558</v>
      </c>
      <c r="C598" t="s">
        <v>1</v>
      </c>
      <c r="D598" t="s">
        <v>91</v>
      </c>
      <c r="E598" t="s">
        <v>390</v>
      </c>
      <c r="F598" t="s">
        <v>391</v>
      </c>
      <c r="G598">
        <v>555</v>
      </c>
      <c r="H598">
        <v>555</v>
      </c>
      <c r="I598">
        <v>555</v>
      </c>
      <c r="J598">
        <v>555</v>
      </c>
      <c r="L598" s="3">
        <v>0</v>
      </c>
      <c r="M598" s="3">
        <v>0</v>
      </c>
      <c r="N598" s="3">
        <v>0</v>
      </c>
      <c r="O598" s="82">
        <v>7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81">
        <f>+Tabla3[[#This Row],[V GRAVADAS]]</f>
        <v>7</v>
      </c>
      <c r="V598">
        <v>2</v>
      </c>
    </row>
    <row r="599" spans="1:22" x14ac:dyDescent="0.25">
      <c r="A599" t="s">
        <v>552</v>
      </c>
      <c r="B599" s="1" t="s">
        <v>558</v>
      </c>
      <c r="C599" t="s">
        <v>1</v>
      </c>
      <c r="D599" t="s">
        <v>91</v>
      </c>
      <c r="E599" t="s">
        <v>390</v>
      </c>
      <c r="F599" t="s">
        <v>391</v>
      </c>
      <c r="G599">
        <v>556</v>
      </c>
      <c r="H599">
        <v>556</v>
      </c>
      <c r="I599">
        <v>556</v>
      </c>
      <c r="J599">
        <v>556</v>
      </c>
      <c r="L599" s="3">
        <v>0</v>
      </c>
      <c r="M599" s="3">
        <v>0</v>
      </c>
      <c r="N599" s="3">
        <v>0</v>
      </c>
      <c r="O599" s="82">
        <v>3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81">
        <f>+Tabla3[[#This Row],[V GRAVADAS]]</f>
        <v>3</v>
      </c>
      <c r="V599">
        <v>2</v>
      </c>
    </row>
    <row r="600" spans="1:22" x14ac:dyDescent="0.25">
      <c r="A600" t="s">
        <v>552</v>
      </c>
      <c r="B600" s="1" t="s">
        <v>558</v>
      </c>
      <c r="C600" t="s">
        <v>1</v>
      </c>
      <c r="D600" t="s">
        <v>91</v>
      </c>
      <c r="E600" t="s">
        <v>390</v>
      </c>
      <c r="F600" t="s">
        <v>391</v>
      </c>
      <c r="G600">
        <v>557</v>
      </c>
      <c r="H600">
        <v>557</v>
      </c>
      <c r="I600">
        <v>557</v>
      </c>
      <c r="J600">
        <v>557</v>
      </c>
      <c r="L600" s="3">
        <v>0</v>
      </c>
      <c r="M600" s="3">
        <v>0</v>
      </c>
      <c r="N600" s="3">
        <v>0</v>
      </c>
      <c r="O600" s="82">
        <v>11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81">
        <f>+Tabla3[[#This Row],[V GRAVADAS]]</f>
        <v>11</v>
      </c>
      <c r="V600">
        <v>2</v>
      </c>
    </row>
    <row r="601" spans="1:22" x14ac:dyDescent="0.25">
      <c r="A601" t="s">
        <v>552</v>
      </c>
      <c r="B601" s="1" t="s">
        <v>558</v>
      </c>
      <c r="C601" t="s">
        <v>1</v>
      </c>
      <c r="D601" t="s">
        <v>91</v>
      </c>
      <c r="E601" t="s">
        <v>390</v>
      </c>
      <c r="F601" t="s">
        <v>391</v>
      </c>
      <c r="G601">
        <v>558</v>
      </c>
      <c r="H601">
        <v>558</v>
      </c>
      <c r="I601">
        <v>558</v>
      </c>
      <c r="J601">
        <v>558</v>
      </c>
      <c r="L601" s="3">
        <v>0</v>
      </c>
      <c r="M601" s="3">
        <v>0</v>
      </c>
      <c r="N601" s="3">
        <v>0</v>
      </c>
      <c r="O601" s="82">
        <v>8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81">
        <f>+Tabla3[[#This Row],[V GRAVADAS]]</f>
        <v>8</v>
      </c>
      <c r="V601">
        <v>2</v>
      </c>
    </row>
    <row r="602" spans="1:22" x14ac:dyDescent="0.25">
      <c r="A602" t="s">
        <v>552</v>
      </c>
      <c r="B602" s="1" t="s">
        <v>558</v>
      </c>
      <c r="C602" t="s">
        <v>1</v>
      </c>
      <c r="D602" t="s">
        <v>91</v>
      </c>
      <c r="E602" t="s">
        <v>390</v>
      </c>
      <c r="F602" t="s">
        <v>391</v>
      </c>
      <c r="G602">
        <v>559</v>
      </c>
      <c r="H602">
        <v>559</v>
      </c>
      <c r="I602">
        <v>559</v>
      </c>
      <c r="J602">
        <v>559</v>
      </c>
      <c r="L602" s="3">
        <v>0</v>
      </c>
      <c r="M602" s="3">
        <v>0</v>
      </c>
      <c r="N602" s="3">
        <v>0</v>
      </c>
      <c r="O602" s="82">
        <v>3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81">
        <f>+Tabla3[[#This Row],[V GRAVADAS]]</f>
        <v>3</v>
      </c>
      <c r="V602">
        <v>2</v>
      </c>
    </row>
    <row r="603" spans="1:22" x14ac:dyDescent="0.25">
      <c r="A603" t="s">
        <v>552</v>
      </c>
      <c r="B603" s="1" t="s">
        <v>558</v>
      </c>
      <c r="C603" t="s">
        <v>1</v>
      </c>
      <c r="D603" t="s">
        <v>91</v>
      </c>
      <c r="E603" t="s">
        <v>390</v>
      </c>
      <c r="F603" t="s">
        <v>391</v>
      </c>
      <c r="G603">
        <v>560</v>
      </c>
      <c r="H603">
        <v>560</v>
      </c>
      <c r="I603">
        <v>560</v>
      </c>
      <c r="J603">
        <v>560</v>
      </c>
      <c r="L603" s="3">
        <v>0</v>
      </c>
      <c r="M603" s="3">
        <v>0</v>
      </c>
      <c r="N603" s="3">
        <v>0</v>
      </c>
      <c r="O603" s="82">
        <v>5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81">
        <f>+Tabla3[[#This Row],[V GRAVADAS]]</f>
        <v>5</v>
      </c>
      <c r="V603">
        <v>2</v>
      </c>
    </row>
    <row r="604" spans="1:22" x14ac:dyDescent="0.25">
      <c r="A604" t="s">
        <v>552</v>
      </c>
      <c r="B604" s="1" t="s">
        <v>558</v>
      </c>
      <c r="C604" t="s">
        <v>1</v>
      </c>
      <c r="D604" t="s">
        <v>91</v>
      </c>
      <c r="E604" t="s">
        <v>390</v>
      </c>
      <c r="F604" t="s">
        <v>391</v>
      </c>
      <c r="G604">
        <v>561</v>
      </c>
      <c r="H604">
        <v>561</v>
      </c>
      <c r="I604">
        <v>561</v>
      </c>
      <c r="J604">
        <v>561</v>
      </c>
      <c r="L604" s="3">
        <v>0</v>
      </c>
      <c r="M604" s="3">
        <v>0</v>
      </c>
      <c r="N604" s="3">
        <v>0</v>
      </c>
      <c r="O604" s="82">
        <v>2.5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81">
        <f>+Tabla3[[#This Row],[V GRAVADAS]]</f>
        <v>2.5</v>
      </c>
      <c r="V604">
        <v>2</v>
      </c>
    </row>
    <row r="605" spans="1:22" x14ac:dyDescent="0.25">
      <c r="A605" t="s">
        <v>552</v>
      </c>
      <c r="B605" s="1" t="s">
        <v>559</v>
      </c>
      <c r="C605" t="s">
        <v>1</v>
      </c>
      <c r="D605" t="s">
        <v>91</v>
      </c>
      <c r="E605" t="s">
        <v>390</v>
      </c>
      <c r="F605" t="s">
        <v>391</v>
      </c>
      <c r="G605">
        <v>562</v>
      </c>
      <c r="H605">
        <v>562</v>
      </c>
      <c r="I605">
        <v>562</v>
      </c>
      <c r="J605">
        <v>562</v>
      </c>
      <c r="L605" s="3">
        <v>0</v>
      </c>
      <c r="M605" s="3">
        <v>0</v>
      </c>
      <c r="N605" s="3">
        <v>0</v>
      </c>
      <c r="O605" s="82">
        <v>8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81">
        <f>+Tabla3[[#This Row],[V GRAVADAS]]</f>
        <v>8</v>
      </c>
      <c r="V605">
        <v>2</v>
      </c>
    </row>
    <row r="606" spans="1:22" x14ac:dyDescent="0.25">
      <c r="A606" t="s">
        <v>552</v>
      </c>
      <c r="B606" s="1" t="s">
        <v>559</v>
      </c>
      <c r="C606" t="s">
        <v>1</v>
      </c>
      <c r="D606" t="s">
        <v>91</v>
      </c>
      <c r="E606" t="s">
        <v>390</v>
      </c>
      <c r="F606" t="s">
        <v>391</v>
      </c>
      <c r="G606">
        <v>563</v>
      </c>
      <c r="H606">
        <v>563</v>
      </c>
      <c r="I606">
        <v>563</v>
      </c>
      <c r="J606">
        <v>563</v>
      </c>
      <c r="L606" s="3">
        <v>0</v>
      </c>
      <c r="M606" s="3">
        <v>0</v>
      </c>
      <c r="N606" s="3">
        <v>0</v>
      </c>
      <c r="O606" s="82">
        <v>2.5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81">
        <f>+Tabla3[[#This Row],[V GRAVADAS]]</f>
        <v>2.5</v>
      </c>
      <c r="V606">
        <v>2</v>
      </c>
    </row>
    <row r="607" spans="1:22" x14ac:dyDescent="0.25">
      <c r="A607" t="s">
        <v>552</v>
      </c>
      <c r="B607" s="1" t="s">
        <v>559</v>
      </c>
      <c r="C607" t="s">
        <v>1</v>
      </c>
      <c r="D607" t="s">
        <v>91</v>
      </c>
      <c r="E607" t="s">
        <v>390</v>
      </c>
      <c r="F607" t="s">
        <v>391</v>
      </c>
      <c r="G607">
        <v>564</v>
      </c>
      <c r="H607">
        <v>564</v>
      </c>
      <c r="I607">
        <v>564</v>
      </c>
      <c r="J607">
        <v>564</v>
      </c>
      <c r="L607" s="3">
        <v>0</v>
      </c>
      <c r="M607" s="3">
        <v>0</v>
      </c>
      <c r="N607" s="3">
        <v>0</v>
      </c>
      <c r="O607" s="82">
        <v>4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81">
        <f>+Tabla3[[#This Row],[V GRAVADAS]]</f>
        <v>4</v>
      </c>
      <c r="V607">
        <v>2</v>
      </c>
    </row>
    <row r="608" spans="1:22" x14ac:dyDescent="0.25">
      <c r="A608" t="s">
        <v>552</v>
      </c>
      <c r="B608" s="1" t="s">
        <v>559</v>
      </c>
      <c r="C608" t="s">
        <v>1</v>
      </c>
      <c r="D608" t="s">
        <v>91</v>
      </c>
      <c r="E608" t="s">
        <v>390</v>
      </c>
      <c r="F608" t="s">
        <v>391</v>
      </c>
      <c r="G608">
        <v>565</v>
      </c>
      <c r="H608">
        <v>565</v>
      </c>
      <c r="I608">
        <v>565</v>
      </c>
      <c r="J608">
        <v>565</v>
      </c>
      <c r="L608" s="3">
        <v>0</v>
      </c>
      <c r="M608" s="3">
        <v>0</v>
      </c>
      <c r="N608" s="3">
        <v>0</v>
      </c>
      <c r="O608" s="82">
        <v>8.5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81">
        <f>+Tabla3[[#This Row],[V GRAVADAS]]</f>
        <v>8.5</v>
      </c>
      <c r="V608">
        <v>2</v>
      </c>
    </row>
    <row r="609" spans="1:22" x14ac:dyDescent="0.25">
      <c r="A609" t="s">
        <v>552</v>
      </c>
      <c r="B609" s="1" t="s">
        <v>559</v>
      </c>
      <c r="C609" t="s">
        <v>1</v>
      </c>
      <c r="D609" t="s">
        <v>91</v>
      </c>
      <c r="E609" t="s">
        <v>390</v>
      </c>
      <c r="F609" t="s">
        <v>391</v>
      </c>
      <c r="G609">
        <v>566</v>
      </c>
      <c r="H609">
        <v>566</v>
      </c>
      <c r="I609">
        <v>566</v>
      </c>
      <c r="J609">
        <v>566</v>
      </c>
      <c r="L609" s="3">
        <v>0</v>
      </c>
      <c r="M609" s="3">
        <v>0</v>
      </c>
      <c r="N609" s="3">
        <v>0</v>
      </c>
      <c r="O609" s="82">
        <v>10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81">
        <f>+Tabla3[[#This Row],[V GRAVADAS]]</f>
        <v>10</v>
      </c>
      <c r="V609">
        <v>2</v>
      </c>
    </row>
    <row r="610" spans="1:22" x14ac:dyDescent="0.25">
      <c r="A610" t="s">
        <v>552</v>
      </c>
      <c r="B610" s="1" t="s">
        <v>560</v>
      </c>
      <c r="C610" t="s">
        <v>1</v>
      </c>
      <c r="D610" t="s">
        <v>91</v>
      </c>
      <c r="E610" t="s">
        <v>390</v>
      </c>
      <c r="F610" t="s">
        <v>391</v>
      </c>
      <c r="G610">
        <v>567</v>
      </c>
      <c r="H610">
        <v>567</v>
      </c>
      <c r="I610">
        <v>567</v>
      </c>
      <c r="J610">
        <v>567</v>
      </c>
      <c r="L610" s="3">
        <v>0</v>
      </c>
      <c r="M610" s="3">
        <v>0</v>
      </c>
      <c r="N610" s="3">
        <v>0</v>
      </c>
      <c r="O610" s="82">
        <v>3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81">
        <f>+Tabla3[[#This Row],[V GRAVADAS]]</f>
        <v>3</v>
      </c>
      <c r="V610">
        <v>2</v>
      </c>
    </row>
    <row r="611" spans="1:22" x14ac:dyDescent="0.25">
      <c r="A611" t="s">
        <v>552</v>
      </c>
      <c r="B611" s="1" t="s">
        <v>560</v>
      </c>
      <c r="C611" t="s">
        <v>1</v>
      </c>
      <c r="D611" t="s">
        <v>91</v>
      </c>
      <c r="E611" t="s">
        <v>390</v>
      </c>
      <c r="F611" t="s">
        <v>391</v>
      </c>
      <c r="G611">
        <v>568</v>
      </c>
      <c r="H611">
        <v>568</v>
      </c>
      <c r="I611">
        <v>568</v>
      </c>
      <c r="J611">
        <v>568</v>
      </c>
      <c r="L611" s="3">
        <v>0</v>
      </c>
      <c r="M611" s="3">
        <v>0</v>
      </c>
      <c r="N611" s="3">
        <v>0</v>
      </c>
      <c r="O611" s="82">
        <v>4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81">
        <f>+Tabla3[[#This Row],[V GRAVADAS]]</f>
        <v>4</v>
      </c>
      <c r="V611">
        <v>2</v>
      </c>
    </row>
    <row r="612" spans="1:22" x14ac:dyDescent="0.25">
      <c r="A612" t="s">
        <v>552</v>
      </c>
      <c r="B612" s="1" t="s">
        <v>560</v>
      </c>
      <c r="C612" t="s">
        <v>1</v>
      </c>
      <c r="D612" t="s">
        <v>91</v>
      </c>
      <c r="E612" t="s">
        <v>390</v>
      </c>
      <c r="F612" t="s">
        <v>391</v>
      </c>
      <c r="G612">
        <v>569</v>
      </c>
      <c r="H612">
        <v>569</v>
      </c>
      <c r="I612">
        <v>569</v>
      </c>
      <c r="J612">
        <v>569</v>
      </c>
      <c r="L612" s="3">
        <v>0</v>
      </c>
      <c r="M612" s="3">
        <v>0</v>
      </c>
      <c r="N612" s="3">
        <v>0</v>
      </c>
      <c r="O612" s="82">
        <v>5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81">
        <f>+Tabla3[[#This Row],[V GRAVADAS]]</f>
        <v>5</v>
      </c>
      <c r="V612">
        <v>2</v>
      </c>
    </row>
    <row r="613" spans="1:22" x14ac:dyDescent="0.25">
      <c r="A613" t="s">
        <v>552</v>
      </c>
      <c r="B613" s="1" t="s">
        <v>561</v>
      </c>
      <c r="C613" t="s">
        <v>1</v>
      </c>
      <c r="D613" t="s">
        <v>91</v>
      </c>
      <c r="E613" t="s">
        <v>390</v>
      </c>
      <c r="F613" t="s">
        <v>391</v>
      </c>
      <c r="G613">
        <v>570</v>
      </c>
      <c r="H613">
        <v>570</v>
      </c>
      <c r="I613">
        <v>570</v>
      </c>
      <c r="J613">
        <v>570</v>
      </c>
      <c r="L613" s="3">
        <v>0</v>
      </c>
      <c r="M613" s="3">
        <v>0</v>
      </c>
      <c r="N613" s="3">
        <v>0</v>
      </c>
      <c r="O613" s="82">
        <v>6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81">
        <f>+Tabla3[[#This Row],[V GRAVADAS]]</f>
        <v>6</v>
      </c>
      <c r="V613">
        <v>2</v>
      </c>
    </row>
    <row r="614" spans="1:22" x14ac:dyDescent="0.25">
      <c r="A614" t="s">
        <v>552</v>
      </c>
      <c r="B614" s="1" t="s">
        <v>561</v>
      </c>
      <c r="C614" t="s">
        <v>1</v>
      </c>
      <c r="D614" t="s">
        <v>91</v>
      </c>
      <c r="E614" t="s">
        <v>390</v>
      </c>
      <c r="F614" t="s">
        <v>391</v>
      </c>
      <c r="G614">
        <v>571</v>
      </c>
      <c r="H614">
        <v>571</v>
      </c>
      <c r="I614">
        <v>571</v>
      </c>
      <c r="J614">
        <v>571</v>
      </c>
      <c r="L614" s="3">
        <v>0</v>
      </c>
      <c r="M614" s="3">
        <v>0</v>
      </c>
      <c r="N614" s="3">
        <v>0</v>
      </c>
      <c r="O614" s="82">
        <v>7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81">
        <f>+Tabla3[[#This Row],[V GRAVADAS]]</f>
        <v>7</v>
      </c>
      <c r="V614">
        <v>2</v>
      </c>
    </row>
    <row r="615" spans="1:22" x14ac:dyDescent="0.25">
      <c r="A615" t="s">
        <v>552</v>
      </c>
      <c r="B615" s="1" t="s">
        <v>561</v>
      </c>
      <c r="C615" t="s">
        <v>1</v>
      </c>
      <c r="D615" t="s">
        <v>91</v>
      </c>
      <c r="E615" t="s">
        <v>390</v>
      </c>
      <c r="F615" t="s">
        <v>391</v>
      </c>
      <c r="G615">
        <v>572</v>
      </c>
      <c r="H615">
        <v>572</v>
      </c>
      <c r="I615">
        <v>572</v>
      </c>
      <c r="J615">
        <v>572</v>
      </c>
      <c r="L615" s="3">
        <v>0</v>
      </c>
      <c r="M615" s="3">
        <v>0</v>
      </c>
      <c r="N615" s="3">
        <v>0</v>
      </c>
      <c r="O615" s="82">
        <v>8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81">
        <f>+Tabla3[[#This Row],[V GRAVADAS]]</f>
        <v>8</v>
      </c>
      <c r="V615">
        <v>2</v>
      </c>
    </row>
    <row r="616" spans="1:22" x14ac:dyDescent="0.25">
      <c r="A616" t="s">
        <v>552</v>
      </c>
      <c r="B616" s="1" t="s">
        <v>562</v>
      </c>
      <c r="C616" t="s">
        <v>1</v>
      </c>
      <c r="D616" t="s">
        <v>91</v>
      </c>
      <c r="E616" t="s">
        <v>390</v>
      </c>
      <c r="F616" t="s">
        <v>391</v>
      </c>
      <c r="G616">
        <v>573</v>
      </c>
      <c r="H616">
        <v>573</v>
      </c>
      <c r="I616">
        <v>573</v>
      </c>
      <c r="J616">
        <v>573</v>
      </c>
      <c r="L616" s="3">
        <v>0</v>
      </c>
      <c r="M616" s="3">
        <v>0</v>
      </c>
      <c r="N616" s="3">
        <v>0</v>
      </c>
      <c r="O616" s="82">
        <v>9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81">
        <f>+Tabla3[[#This Row],[V GRAVADAS]]</f>
        <v>9</v>
      </c>
      <c r="V616">
        <v>2</v>
      </c>
    </row>
    <row r="617" spans="1:22" x14ac:dyDescent="0.25">
      <c r="A617" t="s">
        <v>552</v>
      </c>
      <c r="B617" s="1" t="s">
        <v>562</v>
      </c>
      <c r="C617" t="s">
        <v>1</v>
      </c>
      <c r="D617" t="s">
        <v>91</v>
      </c>
      <c r="E617" t="s">
        <v>390</v>
      </c>
      <c r="F617" t="s">
        <v>391</v>
      </c>
      <c r="G617">
        <v>574</v>
      </c>
      <c r="H617">
        <v>574</v>
      </c>
      <c r="I617">
        <v>574</v>
      </c>
      <c r="J617">
        <v>574</v>
      </c>
      <c r="L617" s="3">
        <v>0</v>
      </c>
      <c r="M617" s="3">
        <v>0</v>
      </c>
      <c r="N617" s="3">
        <v>0</v>
      </c>
      <c r="O617" s="82">
        <v>10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81">
        <f>+Tabla3[[#This Row],[V GRAVADAS]]</f>
        <v>10</v>
      </c>
      <c r="V617">
        <v>2</v>
      </c>
    </row>
    <row r="618" spans="1:22" x14ac:dyDescent="0.25">
      <c r="A618" t="s">
        <v>552</v>
      </c>
      <c r="B618" s="1" t="s">
        <v>562</v>
      </c>
      <c r="C618" t="s">
        <v>1</v>
      </c>
      <c r="D618" t="s">
        <v>91</v>
      </c>
      <c r="E618" t="s">
        <v>390</v>
      </c>
      <c r="F618" t="s">
        <v>391</v>
      </c>
      <c r="G618">
        <v>575</v>
      </c>
      <c r="H618">
        <v>575</v>
      </c>
      <c r="I618">
        <v>575</v>
      </c>
      <c r="J618">
        <v>575</v>
      </c>
      <c r="L618" s="3">
        <v>0</v>
      </c>
      <c r="M618" s="3">
        <v>0</v>
      </c>
      <c r="N618" s="3">
        <v>0</v>
      </c>
      <c r="O618" s="82">
        <v>11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81">
        <f>+Tabla3[[#This Row],[V GRAVADAS]]</f>
        <v>11</v>
      </c>
      <c r="V618">
        <v>2</v>
      </c>
    </row>
    <row r="619" spans="1:22" x14ac:dyDescent="0.25">
      <c r="A619" t="s">
        <v>552</v>
      </c>
      <c r="B619" s="1" t="s">
        <v>563</v>
      </c>
      <c r="C619" t="s">
        <v>1</v>
      </c>
      <c r="D619" t="s">
        <v>91</v>
      </c>
      <c r="E619" t="s">
        <v>390</v>
      </c>
      <c r="F619" t="s">
        <v>391</v>
      </c>
      <c r="G619">
        <v>576</v>
      </c>
      <c r="H619">
        <v>576</v>
      </c>
      <c r="I619">
        <v>576</v>
      </c>
      <c r="J619">
        <v>576</v>
      </c>
      <c r="L619" s="3">
        <v>0</v>
      </c>
      <c r="M619" s="3">
        <v>0</v>
      </c>
      <c r="N619" s="3">
        <v>0</v>
      </c>
      <c r="O619" s="82">
        <v>12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81">
        <f>+Tabla3[[#This Row],[V GRAVADAS]]</f>
        <v>12</v>
      </c>
      <c r="V619">
        <v>2</v>
      </c>
    </row>
    <row r="620" spans="1:22" x14ac:dyDescent="0.25">
      <c r="A620" t="s">
        <v>552</v>
      </c>
      <c r="B620" s="1" t="s">
        <v>563</v>
      </c>
      <c r="C620" t="s">
        <v>1</v>
      </c>
      <c r="D620" t="s">
        <v>91</v>
      </c>
      <c r="E620" t="s">
        <v>390</v>
      </c>
      <c r="F620" t="s">
        <v>391</v>
      </c>
      <c r="G620">
        <v>577</v>
      </c>
      <c r="H620">
        <v>577</v>
      </c>
      <c r="I620">
        <v>577</v>
      </c>
      <c r="J620">
        <v>577</v>
      </c>
      <c r="L620" s="3">
        <v>0</v>
      </c>
      <c r="M620" s="3">
        <v>0</v>
      </c>
      <c r="N620" s="3">
        <v>0</v>
      </c>
      <c r="O620" s="82">
        <v>13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81">
        <f>+Tabla3[[#This Row],[V GRAVADAS]]</f>
        <v>13</v>
      </c>
      <c r="V620">
        <v>2</v>
      </c>
    </row>
    <row r="621" spans="1:22" x14ac:dyDescent="0.25">
      <c r="A621" t="s">
        <v>552</v>
      </c>
      <c r="B621" s="1" t="s">
        <v>564</v>
      </c>
      <c r="C621" t="s">
        <v>1</v>
      </c>
      <c r="D621" t="s">
        <v>91</v>
      </c>
      <c r="E621" t="s">
        <v>390</v>
      </c>
      <c r="F621" t="s">
        <v>391</v>
      </c>
      <c r="G621">
        <v>578</v>
      </c>
      <c r="H621">
        <v>578</v>
      </c>
      <c r="I621">
        <v>578</v>
      </c>
      <c r="J621">
        <v>578</v>
      </c>
      <c r="L621" s="3">
        <v>0</v>
      </c>
      <c r="M621" s="3">
        <v>0</v>
      </c>
      <c r="N621" s="3">
        <v>0</v>
      </c>
      <c r="O621" s="82">
        <v>14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81">
        <f>+Tabla3[[#This Row],[V GRAVADAS]]</f>
        <v>14</v>
      </c>
      <c r="V621">
        <v>2</v>
      </c>
    </row>
    <row r="622" spans="1:22" x14ac:dyDescent="0.25">
      <c r="A622" t="s">
        <v>552</v>
      </c>
      <c r="B622" s="1" t="s">
        <v>564</v>
      </c>
      <c r="C622" t="s">
        <v>1</v>
      </c>
      <c r="D622" t="s">
        <v>91</v>
      </c>
      <c r="E622" t="s">
        <v>390</v>
      </c>
      <c r="F622" t="s">
        <v>391</v>
      </c>
      <c r="G622">
        <v>579</v>
      </c>
      <c r="H622">
        <v>579</v>
      </c>
      <c r="I622">
        <v>579</v>
      </c>
      <c r="J622">
        <v>579</v>
      </c>
      <c r="L622" s="3">
        <v>0</v>
      </c>
      <c r="M622" s="3">
        <v>0</v>
      </c>
      <c r="N622" s="3">
        <v>0</v>
      </c>
      <c r="O622" s="82">
        <v>15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81">
        <f>+Tabla3[[#This Row],[V GRAVADAS]]</f>
        <v>15</v>
      </c>
      <c r="V622">
        <v>2</v>
      </c>
    </row>
    <row r="623" spans="1:22" x14ac:dyDescent="0.25">
      <c r="A623" t="s">
        <v>552</v>
      </c>
      <c r="B623" s="1" t="s">
        <v>564</v>
      </c>
      <c r="C623" t="s">
        <v>1</v>
      </c>
      <c r="D623" t="s">
        <v>91</v>
      </c>
      <c r="E623" t="s">
        <v>390</v>
      </c>
      <c r="F623" t="s">
        <v>391</v>
      </c>
      <c r="G623">
        <v>580</v>
      </c>
      <c r="H623">
        <v>580</v>
      </c>
      <c r="I623">
        <v>580</v>
      </c>
      <c r="J623">
        <v>580</v>
      </c>
      <c r="L623" s="3">
        <v>0</v>
      </c>
      <c r="M623" s="3">
        <v>0</v>
      </c>
      <c r="N623" s="3">
        <v>0</v>
      </c>
      <c r="O623" s="82">
        <v>2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81">
        <f>+Tabla3[[#This Row],[V GRAVADAS]]</f>
        <v>2</v>
      </c>
      <c r="V623">
        <v>2</v>
      </c>
    </row>
    <row r="624" spans="1:22" x14ac:dyDescent="0.25">
      <c r="A624" t="s">
        <v>552</v>
      </c>
      <c r="B624" s="1" t="s">
        <v>564</v>
      </c>
      <c r="C624" t="s">
        <v>1</v>
      </c>
      <c r="D624" t="s">
        <v>91</v>
      </c>
      <c r="E624" t="s">
        <v>390</v>
      </c>
      <c r="F624" t="s">
        <v>391</v>
      </c>
      <c r="G624">
        <v>581</v>
      </c>
      <c r="H624">
        <v>581</v>
      </c>
      <c r="I624">
        <v>581</v>
      </c>
      <c r="J624">
        <v>581</v>
      </c>
      <c r="L624" s="3">
        <v>0</v>
      </c>
      <c r="M624" s="3">
        <v>0</v>
      </c>
      <c r="N624" s="3">
        <v>0</v>
      </c>
      <c r="O624" s="82">
        <v>3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81">
        <f>+Tabla3[[#This Row],[V GRAVADAS]]</f>
        <v>3</v>
      </c>
      <c r="V624">
        <v>2</v>
      </c>
    </row>
    <row r="625" spans="1:22" x14ac:dyDescent="0.25">
      <c r="A625" t="s">
        <v>552</v>
      </c>
      <c r="B625" s="1" t="s">
        <v>564</v>
      </c>
      <c r="C625" t="s">
        <v>1</v>
      </c>
      <c r="D625" t="s">
        <v>91</v>
      </c>
      <c r="E625" t="s">
        <v>390</v>
      </c>
      <c r="F625" t="s">
        <v>391</v>
      </c>
      <c r="G625">
        <v>582</v>
      </c>
      <c r="H625">
        <v>582</v>
      </c>
      <c r="I625">
        <v>582</v>
      </c>
      <c r="J625">
        <v>582</v>
      </c>
      <c r="L625" s="3">
        <v>0</v>
      </c>
      <c r="M625" s="3">
        <v>0</v>
      </c>
      <c r="N625" s="3">
        <v>0</v>
      </c>
      <c r="O625" s="82">
        <v>5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81">
        <f>+Tabla3[[#This Row],[V GRAVADAS]]</f>
        <v>5</v>
      </c>
      <c r="V625">
        <v>2</v>
      </c>
    </row>
    <row r="626" spans="1:22" x14ac:dyDescent="0.25">
      <c r="A626" t="s">
        <v>552</v>
      </c>
      <c r="B626" s="1" t="s">
        <v>564</v>
      </c>
      <c r="C626" t="s">
        <v>1</v>
      </c>
      <c r="D626" t="s">
        <v>91</v>
      </c>
      <c r="E626" t="s">
        <v>390</v>
      </c>
      <c r="F626" t="s">
        <v>391</v>
      </c>
      <c r="G626">
        <v>583</v>
      </c>
      <c r="H626">
        <v>583</v>
      </c>
      <c r="I626">
        <v>583</v>
      </c>
      <c r="J626">
        <v>583</v>
      </c>
      <c r="L626" s="3">
        <v>0</v>
      </c>
      <c r="M626" s="3">
        <v>0</v>
      </c>
      <c r="N626" s="3">
        <v>0</v>
      </c>
      <c r="O626" s="82">
        <v>6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81">
        <f>+Tabla3[[#This Row],[V GRAVADAS]]</f>
        <v>6</v>
      </c>
      <c r="V626">
        <v>2</v>
      </c>
    </row>
    <row r="627" spans="1:22" x14ac:dyDescent="0.25">
      <c r="A627" t="s">
        <v>552</v>
      </c>
      <c r="B627" s="1" t="s">
        <v>565</v>
      </c>
      <c r="C627" t="s">
        <v>1</v>
      </c>
      <c r="D627" t="s">
        <v>91</v>
      </c>
      <c r="E627" t="s">
        <v>390</v>
      </c>
      <c r="F627" t="s">
        <v>391</v>
      </c>
      <c r="G627">
        <v>584</v>
      </c>
      <c r="H627">
        <v>584</v>
      </c>
      <c r="I627">
        <v>584</v>
      </c>
      <c r="J627">
        <v>584</v>
      </c>
      <c r="L627" s="3">
        <v>0</v>
      </c>
      <c r="M627" s="3">
        <v>0</v>
      </c>
      <c r="N627" s="3">
        <v>0</v>
      </c>
      <c r="O627" s="82">
        <v>7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81">
        <f>+Tabla3[[#This Row],[V GRAVADAS]]</f>
        <v>7</v>
      </c>
      <c r="V627">
        <v>2</v>
      </c>
    </row>
    <row r="628" spans="1:22" x14ac:dyDescent="0.25">
      <c r="A628" t="s">
        <v>552</v>
      </c>
      <c r="B628" s="1" t="s">
        <v>565</v>
      </c>
      <c r="C628" t="s">
        <v>1</v>
      </c>
      <c r="D628" t="s">
        <v>91</v>
      </c>
      <c r="E628" t="s">
        <v>390</v>
      </c>
      <c r="F628" t="s">
        <v>391</v>
      </c>
      <c r="G628">
        <v>585</v>
      </c>
      <c r="H628">
        <v>585</v>
      </c>
      <c r="I628">
        <v>585</v>
      </c>
      <c r="J628">
        <v>585</v>
      </c>
      <c r="L628" s="3">
        <v>0</v>
      </c>
      <c r="M628" s="3">
        <v>0</v>
      </c>
      <c r="N628" s="3">
        <v>0</v>
      </c>
      <c r="O628" s="82">
        <v>8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81">
        <f>+Tabla3[[#This Row],[V GRAVADAS]]</f>
        <v>8</v>
      </c>
      <c r="V628">
        <v>2</v>
      </c>
    </row>
    <row r="629" spans="1:22" x14ac:dyDescent="0.25">
      <c r="A629" t="s">
        <v>552</v>
      </c>
      <c r="B629" s="1" t="s">
        <v>565</v>
      </c>
      <c r="C629" t="s">
        <v>1</v>
      </c>
      <c r="D629" t="s">
        <v>91</v>
      </c>
      <c r="E629" t="s">
        <v>390</v>
      </c>
      <c r="F629" t="s">
        <v>391</v>
      </c>
      <c r="G629">
        <v>586</v>
      </c>
      <c r="H629">
        <v>586</v>
      </c>
      <c r="I629">
        <v>586</v>
      </c>
      <c r="J629">
        <v>586</v>
      </c>
      <c r="L629" s="3">
        <v>0</v>
      </c>
      <c r="M629" s="3">
        <v>0</v>
      </c>
      <c r="N629" s="3">
        <v>0</v>
      </c>
      <c r="O629" s="82">
        <v>9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81">
        <f>+Tabla3[[#This Row],[V GRAVADAS]]</f>
        <v>9</v>
      </c>
      <c r="V629">
        <v>2</v>
      </c>
    </row>
    <row r="630" spans="1:22" x14ac:dyDescent="0.25">
      <c r="A630" t="s">
        <v>552</v>
      </c>
      <c r="B630" s="1" t="s">
        <v>565</v>
      </c>
      <c r="C630" t="s">
        <v>1</v>
      </c>
      <c r="D630" t="s">
        <v>91</v>
      </c>
      <c r="E630" t="s">
        <v>390</v>
      </c>
      <c r="F630" t="s">
        <v>391</v>
      </c>
      <c r="G630">
        <v>587</v>
      </c>
      <c r="H630">
        <v>587</v>
      </c>
      <c r="I630">
        <v>587</v>
      </c>
      <c r="J630">
        <v>587</v>
      </c>
      <c r="L630" s="3">
        <v>0</v>
      </c>
      <c r="M630" s="3">
        <v>0</v>
      </c>
      <c r="N630" s="3">
        <v>0</v>
      </c>
      <c r="O630" s="82">
        <v>11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81">
        <f>+Tabla3[[#This Row],[V GRAVADAS]]</f>
        <v>11</v>
      </c>
      <c r="V630">
        <v>2</v>
      </c>
    </row>
    <row r="631" spans="1:22" x14ac:dyDescent="0.25">
      <c r="A631" t="s">
        <v>552</v>
      </c>
      <c r="B631" s="1" t="s">
        <v>565</v>
      </c>
      <c r="C631" t="s">
        <v>1</v>
      </c>
      <c r="D631" t="s">
        <v>91</v>
      </c>
      <c r="E631" t="s">
        <v>390</v>
      </c>
      <c r="F631" t="s">
        <v>391</v>
      </c>
      <c r="G631">
        <v>588</v>
      </c>
      <c r="H631">
        <v>588</v>
      </c>
      <c r="I631">
        <v>588</v>
      </c>
      <c r="J631">
        <v>588</v>
      </c>
      <c r="L631" s="3">
        <v>0</v>
      </c>
      <c r="M631" s="3">
        <v>0</v>
      </c>
      <c r="N631" s="3">
        <v>0</v>
      </c>
      <c r="O631" s="82">
        <v>12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81">
        <f>+Tabla3[[#This Row],[V GRAVADAS]]</f>
        <v>12</v>
      </c>
      <c r="V631">
        <v>2</v>
      </c>
    </row>
    <row r="632" spans="1:22" x14ac:dyDescent="0.25">
      <c r="A632" t="s">
        <v>552</v>
      </c>
      <c r="B632" s="1" t="s">
        <v>565</v>
      </c>
      <c r="C632" t="s">
        <v>1</v>
      </c>
      <c r="D632" t="s">
        <v>91</v>
      </c>
      <c r="E632" t="s">
        <v>390</v>
      </c>
      <c r="F632" t="s">
        <v>391</v>
      </c>
      <c r="G632">
        <v>589</v>
      </c>
      <c r="H632">
        <v>589</v>
      </c>
      <c r="I632">
        <v>589</v>
      </c>
      <c r="J632">
        <v>589</v>
      </c>
      <c r="L632" s="3">
        <v>0</v>
      </c>
      <c r="M632" s="3">
        <v>0</v>
      </c>
      <c r="N632" s="3">
        <v>0</v>
      </c>
      <c r="O632" s="82">
        <v>13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81">
        <f>+Tabla3[[#This Row],[V GRAVADAS]]</f>
        <v>13</v>
      </c>
      <c r="V632">
        <v>2</v>
      </c>
    </row>
    <row r="633" spans="1:22" x14ac:dyDescent="0.25">
      <c r="A633" t="s">
        <v>552</v>
      </c>
      <c r="B633" s="1" t="s">
        <v>565</v>
      </c>
      <c r="C633" t="s">
        <v>1</v>
      </c>
      <c r="D633" t="s">
        <v>91</v>
      </c>
      <c r="E633" t="s">
        <v>390</v>
      </c>
      <c r="F633" t="s">
        <v>391</v>
      </c>
      <c r="G633">
        <v>590</v>
      </c>
      <c r="H633">
        <v>590</v>
      </c>
      <c r="I633">
        <v>590</v>
      </c>
      <c r="J633">
        <v>590</v>
      </c>
      <c r="L633" s="3">
        <v>0</v>
      </c>
      <c r="M633" s="3">
        <v>0</v>
      </c>
      <c r="N633" s="3">
        <v>0</v>
      </c>
      <c r="O633" s="82">
        <v>15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81">
        <f>+Tabla3[[#This Row],[V GRAVADAS]]</f>
        <v>15</v>
      </c>
      <c r="V633">
        <v>2</v>
      </c>
    </row>
    <row r="634" spans="1:22" x14ac:dyDescent="0.25">
      <c r="A634" t="s">
        <v>552</v>
      </c>
      <c r="B634" s="1" t="s">
        <v>565</v>
      </c>
      <c r="C634" t="s">
        <v>1</v>
      </c>
      <c r="D634" t="s">
        <v>91</v>
      </c>
      <c r="E634" t="s">
        <v>390</v>
      </c>
      <c r="F634" t="s">
        <v>391</v>
      </c>
      <c r="G634">
        <v>591</v>
      </c>
      <c r="H634">
        <v>591</v>
      </c>
      <c r="I634">
        <v>591</v>
      </c>
      <c r="J634">
        <v>591</v>
      </c>
      <c r="L634" s="3">
        <v>0</v>
      </c>
      <c r="M634" s="3">
        <v>0</v>
      </c>
      <c r="N634" s="3">
        <v>0</v>
      </c>
      <c r="O634" s="82">
        <v>30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81">
        <f>+Tabla3[[#This Row],[V GRAVADAS]]</f>
        <v>30</v>
      </c>
      <c r="V634">
        <v>2</v>
      </c>
    </row>
    <row r="635" spans="1:22" x14ac:dyDescent="0.25">
      <c r="A635" t="s">
        <v>552</v>
      </c>
      <c r="B635" s="1" t="s">
        <v>565</v>
      </c>
      <c r="C635" t="s">
        <v>1</v>
      </c>
      <c r="D635" t="s">
        <v>91</v>
      </c>
      <c r="E635" t="s">
        <v>390</v>
      </c>
      <c r="F635" t="s">
        <v>391</v>
      </c>
      <c r="G635">
        <v>592</v>
      </c>
      <c r="H635">
        <v>592</v>
      </c>
      <c r="I635">
        <v>592</v>
      </c>
      <c r="J635">
        <v>592</v>
      </c>
      <c r="L635" s="3">
        <v>0</v>
      </c>
      <c r="M635" s="3">
        <v>0</v>
      </c>
      <c r="N635" s="3">
        <v>0</v>
      </c>
      <c r="O635" s="82">
        <v>25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81">
        <f>+Tabla3[[#This Row],[V GRAVADAS]]</f>
        <v>25</v>
      </c>
      <c r="V635">
        <v>2</v>
      </c>
    </row>
    <row r="636" spans="1:22" x14ac:dyDescent="0.25">
      <c r="A636" t="s">
        <v>552</v>
      </c>
      <c r="B636" s="1" t="s">
        <v>566</v>
      </c>
      <c r="C636" t="s">
        <v>1</v>
      </c>
      <c r="D636" t="s">
        <v>91</v>
      </c>
      <c r="E636" t="s">
        <v>390</v>
      </c>
      <c r="F636" t="s">
        <v>391</v>
      </c>
      <c r="G636">
        <v>593</v>
      </c>
      <c r="H636">
        <v>593</v>
      </c>
      <c r="I636">
        <v>593</v>
      </c>
      <c r="J636">
        <v>593</v>
      </c>
      <c r="L636" s="3">
        <v>0</v>
      </c>
      <c r="M636" s="3">
        <v>0</v>
      </c>
      <c r="N636" s="3">
        <v>0</v>
      </c>
      <c r="O636" s="82">
        <v>3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81">
        <f>+Tabla3[[#This Row],[V GRAVADAS]]</f>
        <v>3</v>
      </c>
      <c r="V636">
        <v>2</v>
      </c>
    </row>
    <row r="637" spans="1:22" x14ac:dyDescent="0.25">
      <c r="A637" t="s">
        <v>552</v>
      </c>
      <c r="B637" s="1" t="s">
        <v>566</v>
      </c>
      <c r="C637" t="s">
        <v>1</v>
      </c>
      <c r="D637" t="s">
        <v>91</v>
      </c>
      <c r="E637" t="s">
        <v>390</v>
      </c>
      <c r="F637" t="s">
        <v>391</v>
      </c>
      <c r="G637">
        <v>594</v>
      </c>
      <c r="H637">
        <v>594</v>
      </c>
      <c r="I637">
        <v>594</v>
      </c>
      <c r="J637">
        <v>594</v>
      </c>
      <c r="L637" s="3">
        <v>0</v>
      </c>
      <c r="M637" s="3">
        <v>0</v>
      </c>
      <c r="N637" s="3">
        <v>0</v>
      </c>
      <c r="O637" s="82">
        <v>4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81">
        <f>+Tabla3[[#This Row],[V GRAVADAS]]</f>
        <v>4</v>
      </c>
      <c r="V637">
        <v>2</v>
      </c>
    </row>
    <row r="638" spans="1:22" x14ac:dyDescent="0.25">
      <c r="A638" t="s">
        <v>552</v>
      </c>
      <c r="B638" s="1" t="s">
        <v>566</v>
      </c>
      <c r="C638" t="s">
        <v>1</v>
      </c>
      <c r="D638" t="s">
        <v>91</v>
      </c>
      <c r="E638" t="s">
        <v>390</v>
      </c>
      <c r="F638" t="s">
        <v>391</v>
      </c>
      <c r="G638">
        <v>595</v>
      </c>
      <c r="H638">
        <v>595</v>
      </c>
      <c r="I638">
        <v>595</v>
      </c>
      <c r="J638">
        <v>595</v>
      </c>
      <c r="L638" s="3">
        <v>0</v>
      </c>
      <c r="M638" s="3">
        <v>0</v>
      </c>
      <c r="N638" s="3">
        <v>0</v>
      </c>
      <c r="O638" s="82">
        <v>6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81">
        <f>+Tabla3[[#This Row],[V GRAVADAS]]</f>
        <v>6</v>
      </c>
      <c r="V638">
        <v>2</v>
      </c>
    </row>
    <row r="639" spans="1:22" x14ac:dyDescent="0.25">
      <c r="A639" t="s">
        <v>552</v>
      </c>
      <c r="B639" s="1" t="s">
        <v>566</v>
      </c>
      <c r="C639" t="s">
        <v>1</v>
      </c>
      <c r="D639" t="s">
        <v>91</v>
      </c>
      <c r="E639" t="s">
        <v>390</v>
      </c>
      <c r="F639" t="s">
        <v>391</v>
      </c>
      <c r="G639">
        <v>596</v>
      </c>
      <c r="H639">
        <v>596</v>
      </c>
      <c r="I639">
        <v>596</v>
      </c>
      <c r="J639">
        <v>596</v>
      </c>
      <c r="L639" s="3">
        <v>0</v>
      </c>
      <c r="M639" s="3">
        <v>0</v>
      </c>
      <c r="N639" s="3">
        <v>0</v>
      </c>
      <c r="O639" s="82">
        <v>8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81">
        <f>+Tabla3[[#This Row],[V GRAVADAS]]</f>
        <v>8</v>
      </c>
      <c r="V639">
        <v>2</v>
      </c>
    </row>
    <row r="640" spans="1:22" x14ac:dyDescent="0.25">
      <c r="A640" t="s">
        <v>552</v>
      </c>
      <c r="B640" s="1" t="s">
        <v>566</v>
      </c>
      <c r="C640" t="s">
        <v>1</v>
      </c>
      <c r="D640" t="s">
        <v>91</v>
      </c>
      <c r="E640" t="s">
        <v>390</v>
      </c>
      <c r="F640" t="s">
        <v>391</v>
      </c>
      <c r="G640">
        <v>597</v>
      </c>
      <c r="H640">
        <v>597</v>
      </c>
      <c r="I640">
        <v>597</v>
      </c>
      <c r="J640">
        <v>597</v>
      </c>
      <c r="L640" s="3">
        <v>0</v>
      </c>
      <c r="M640" s="3">
        <v>0</v>
      </c>
      <c r="N640" s="3">
        <v>0</v>
      </c>
      <c r="O640" s="82">
        <v>15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81">
        <f>+Tabla3[[#This Row],[V GRAVADAS]]</f>
        <v>15</v>
      </c>
      <c r="V640">
        <v>2</v>
      </c>
    </row>
    <row r="641" spans="1:22" x14ac:dyDescent="0.25">
      <c r="A641" t="s">
        <v>552</v>
      </c>
      <c r="B641" s="1" t="s">
        <v>567</v>
      </c>
      <c r="C641" t="s">
        <v>1</v>
      </c>
      <c r="D641" t="s">
        <v>91</v>
      </c>
      <c r="E641" t="s">
        <v>390</v>
      </c>
      <c r="F641" t="s">
        <v>391</v>
      </c>
      <c r="G641">
        <v>598</v>
      </c>
      <c r="H641">
        <v>598</v>
      </c>
      <c r="I641">
        <v>598</v>
      </c>
      <c r="J641">
        <v>598</v>
      </c>
      <c r="L641" s="3">
        <v>0</v>
      </c>
      <c r="M641" s="3">
        <v>0</v>
      </c>
      <c r="N641" s="3">
        <v>0</v>
      </c>
      <c r="O641" s="82">
        <v>20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81">
        <f>+Tabla3[[#This Row],[V GRAVADAS]]</f>
        <v>20</v>
      </c>
      <c r="V641">
        <v>2</v>
      </c>
    </row>
    <row r="642" spans="1:22" x14ac:dyDescent="0.25">
      <c r="A642" t="s">
        <v>552</v>
      </c>
      <c r="B642" s="1" t="s">
        <v>567</v>
      </c>
      <c r="C642" t="s">
        <v>1</v>
      </c>
      <c r="D642" t="s">
        <v>91</v>
      </c>
      <c r="E642" t="s">
        <v>390</v>
      </c>
      <c r="F642" t="s">
        <v>391</v>
      </c>
      <c r="G642">
        <v>599</v>
      </c>
      <c r="H642">
        <v>599</v>
      </c>
      <c r="I642">
        <v>599</v>
      </c>
      <c r="J642">
        <v>599</v>
      </c>
      <c r="L642" s="3">
        <v>0</v>
      </c>
      <c r="M642" s="3">
        <v>0</v>
      </c>
      <c r="N642" s="3">
        <v>0</v>
      </c>
      <c r="O642" s="82">
        <v>5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81">
        <f>+Tabla3[[#This Row],[V GRAVADAS]]</f>
        <v>5</v>
      </c>
      <c r="V642">
        <v>2</v>
      </c>
    </row>
    <row r="643" spans="1:22" x14ac:dyDescent="0.25">
      <c r="A643" t="s">
        <v>552</v>
      </c>
      <c r="B643" s="1" t="s">
        <v>567</v>
      </c>
      <c r="C643" t="s">
        <v>1</v>
      </c>
      <c r="D643" t="s">
        <v>91</v>
      </c>
      <c r="E643" t="s">
        <v>390</v>
      </c>
      <c r="F643" t="s">
        <v>391</v>
      </c>
      <c r="G643">
        <v>600</v>
      </c>
      <c r="H643">
        <v>600</v>
      </c>
      <c r="I643">
        <v>600</v>
      </c>
      <c r="J643">
        <v>600</v>
      </c>
      <c r="L643" s="3">
        <v>0</v>
      </c>
      <c r="M643" s="3">
        <v>0</v>
      </c>
      <c r="N643" s="3">
        <v>0</v>
      </c>
      <c r="O643" s="82">
        <v>7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81">
        <f>+Tabla3[[#This Row],[V GRAVADAS]]</f>
        <v>7</v>
      </c>
      <c r="V643">
        <v>2</v>
      </c>
    </row>
    <row r="644" spans="1:22" x14ac:dyDescent="0.25">
      <c r="A644" t="s">
        <v>552</v>
      </c>
      <c r="B644" s="1" t="s">
        <v>567</v>
      </c>
      <c r="C644" t="s">
        <v>1</v>
      </c>
      <c r="D644" t="s">
        <v>91</v>
      </c>
      <c r="E644" t="s">
        <v>390</v>
      </c>
      <c r="F644" t="s">
        <v>391</v>
      </c>
      <c r="G644">
        <v>601</v>
      </c>
      <c r="H644">
        <v>601</v>
      </c>
      <c r="I644">
        <v>601</v>
      </c>
      <c r="J644">
        <v>601</v>
      </c>
      <c r="L644" s="3">
        <v>0</v>
      </c>
      <c r="M644" s="3">
        <v>0</v>
      </c>
      <c r="N644" s="3">
        <v>0</v>
      </c>
      <c r="O644" s="82">
        <v>11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81">
        <f>+Tabla3[[#This Row],[V GRAVADAS]]</f>
        <v>11</v>
      </c>
      <c r="V644">
        <v>2</v>
      </c>
    </row>
    <row r="645" spans="1:22" x14ac:dyDescent="0.25">
      <c r="A645" t="s">
        <v>552</v>
      </c>
      <c r="B645" s="1" t="s">
        <v>567</v>
      </c>
      <c r="C645" t="s">
        <v>1</v>
      </c>
      <c r="D645" t="s">
        <v>91</v>
      </c>
      <c r="E645" t="s">
        <v>390</v>
      </c>
      <c r="F645" t="s">
        <v>391</v>
      </c>
      <c r="G645">
        <v>602</v>
      </c>
      <c r="H645">
        <v>602</v>
      </c>
      <c r="I645">
        <v>602</v>
      </c>
      <c r="J645">
        <v>602</v>
      </c>
      <c r="L645" s="3">
        <v>0</v>
      </c>
      <c r="M645" s="3">
        <v>0</v>
      </c>
      <c r="N645" s="3">
        <v>0</v>
      </c>
      <c r="O645" s="82">
        <v>6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81">
        <f>+Tabla3[[#This Row],[V GRAVADAS]]</f>
        <v>6</v>
      </c>
      <c r="V645">
        <v>2</v>
      </c>
    </row>
    <row r="646" spans="1:22" x14ac:dyDescent="0.25">
      <c r="A646" t="s">
        <v>552</v>
      </c>
      <c r="B646" s="1" t="s">
        <v>567</v>
      </c>
      <c r="C646" t="s">
        <v>1</v>
      </c>
      <c r="D646" t="s">
        <v>91</v>
      </c>
      <c r="E646" t="s">
        <v>390</v>
      </c>
      <c r="F646" t="s">
        <v>391</v>
      </c>
      <c r="G646">
        <v>603</v>
      </c>
      <c r="H646">
        <v>603</v>
      </c>
      <c r="I646">
        <v>603</v>
      </c>
      <c r="J646">
        <v>603</v>
      </c>
      <c r="L646" s="3">
        <v>0</v>
      </c>
      <c r="M646" s="3">
        <v>0</v>
      </c>
      <c r="N646" s="3">
        <v>0</v>
      </c>
      <c r="O646" s="82">
        <v>7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81">
        <f>+Tabla3[[#This Row],[V GRAVADAS]]</f>
        <v>7</v>
      </c>
      <c r="V646">
        <v>2</v>
      </c>
    </row>
    <row r="647" spans="1:22" x14ac:dyDescent="0.25">
      <c r="A647" t="s">
        <v>552</v>
      </c>
      <c r="B647" s="1" t="s">
        <v>567</v>
      </c>
      <c r="C647" t="s">
        <v>1</v>
      </c>
      <c r="D647" t="s">
        <v>91</v>
      </c>
      <c r="E647" t="s">
        <v>390</v>
      </c>
      <c r="F647" t="s">
        <v>391</v>
      </c>
      <c r="G647">
        <v>604</v>
      </c>
      <c r="H647">
        <v>604</v>
      </c>
      <c r="I647">
        <v>604</v>
      </c>
      <c r="J647">
        <v>604</v>
      </c>
      <c r="L647" s="3">
        <v>0</v>
      </c>
      <c r="M647" s="3">
        <v>0</v>
      </c>
      <c r="N647" s="3">
        <v>0</v>
      </c>
      <c r="O647" s="82">
        <v>8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81">
        <f>+Tabla3[[#This Row],[V GRAVADAS]]</f>
        <v>8</v>
      </c>
      <c r="V647">
        <v>2</v>
      </c>
    </row>
    <row r="648" spans="1:22" x14ac:dyDescent="0.25">
      <c r="A648" t="s">
        <v>552</v>
      </c>
      <c r="B648" s="1" t="s">
        <v>568</v>
      </c>
      <c r="C648" t="s">
        <v>1</v>
      </c>
      <c r="D648" t="s">
        <v>91</v>
      </c>
      <c r="E648" t="s">
        <v>390</v>
      </c>
      <c r="F648" t="s">
        <v>391</v>
      </c>
      <c r="G648">
        <v>605</v>
      </c>
      <c r="H648">
        <v>605</v>
      </c>
      <c r="I648">
        <v>605</v>
      </c>
      <c r="J648">
        <v>605</v>
      </c>
      <c r="L648" s="3">
        <v>0</v>
      </c>
      <c r="M648" s="3">
        <v>0</v>
      </c>
      <c r="N648" s="3">
        <v>0</v>
      </c>
      <c r="O648" s="82">
        <v>9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81">
        <f>+Tabla3[[#This Row],[V GRAVADAS]]</f>
        <v>9</v>
      </c>
      <c r="V648">
        <v>2</v>
      </c>
    </row>
    <row r="649" spans="1:22" x14ac:dyDescent="0.25">
      <c r="A649" t="s">
        <v>552</v>
      </c>
      <c r="B649" s="1" t="s">
        <v>568</v>
      </c>
      <c r="C649" t="s">
        <v>1</v>
      </c>
      <c r="D649" t="s">
        <v>91</v>
      </c>
      <c r="E649" t="s">
        <v>390</v>
      </c>
      <c r="F649" t="s">
        <v>391</v>
      </c>
      <c r="G649">
        <v>606</v>
      </c>
      <c r="H649">
        <v>606</v>
      </c>
      <c r="I649">
        <v>606</v>
      </c>
      <c r="J649">
        <v>606</v>
      </c>
      <c r="L649" s="3">
        <v>0</v>
      </c>
      <c r="M649" s="3">
        <v>0</v>
      </c>
      <c r="N649" s="3">
        <v>0</v>
      </c>
      <c r="O649" s="82">
        <v>7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81">
        <f>+Tabla3[[#This Row],[V GRAVADAS]]</f>
        <v>7</v>
      </c>
      <c r="V649">
        <v>2</v>
      </c>
    </row>
    <row r="650" spans="1:22" x14ac:dyDescent="0.25">
      <c r="A650" t="s">
        <v>552</v>
      </c>
      <c r="B650" s="1" t="s">
        <v>568</v>
      </c>
      <c r="C650" t="s">
        <v>1</v>
      </c>
      <c r="D650" t="s">
        <v>91</v>
      </c>
      <c r="E650" t="s">
        <v>390</v>
      </c>
      <c r="F650" t="s">
        <v>391</v>
      </c>
      <c r="G650">
        <v>607</v>
      </c>
      <c r="H650">
        <v>607</v>
      </c>
      <c r="I650">
        <v>607</v>
      </c>
      <c r="J650">
        <v>607</v>
      </c>
      <c r="L650" s="3">
        <v>0</v>
      </c>
      <c r="M650" s="3">
        <v>0</v>
      </c>
      <c r="N650" s="3">
        <v>0</v>
      </c>
      <c r="O650" s="82">
        <v>3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81">
        <f>+Tabla3[[#This Row],[V GRAVADAS]]</f>
        <v>3</v>
      </c>
      <c r="V650">
        <v>2</v>
      </c>
    </row>
    <row r="651" spans="1:22" x14ac:dyDescent="0.25">
      <c r="A651" t="s">
        <v>552</v>
      </c>
      <c r="B651" s="1" t="s">
        <v>568</v>
      </c>
      <c r="C651" t="s">
        <v>1</v>
      </c>
      <c r="D651" t="s">
        <v>91</v>
      </c>
      <c r="E651" t="s">
        <v>390</v>
      </c>
      <c r="F651" t="s">
        <v>391</v>
      </c>
      <c r="G651">
        <v>608</v>
      </c>
      <c r="H651">
        <v>608</v>
      </c>
      <c r="I651">
        <v>608</v>
      </c>
      <c r="J651">
        <v>608</v>
      </c>
      <c r="L651" s="3">
        <v>0</v>
      </c>
      <c r="M651" s="3">
        <v>0</v>
      </c>
      <c r="N651" s="3">
        <v>0</v>
      </c>
      <c r="O651" s="82">
        <v>9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81">
        <f>+Tabla3[[#This Row],[V GRAVADAS]]</f>
        <v>9</v>
      </c>
      <c r="V651">
        <v>2</v>
      </c>
    </row>
    <row r="652" spans="1:22" x14ac:dyDescent="0.25">
      <c r="A652" t="s">
        <v>552</v>
      </c>
      <c r="B652" s="1" t="s">
        <v>569</v>
      </c>
      <c r="C652" t="s">
        <v>1</v>
      </c>
      <c r="D652" t="s">
        <v>91</v>
      </c>
      <c r="E652" t="s">
        <v>390</v>
      </c>
      <c r="F652" t="s">
        <v>391</v>
      </c>
      <c r="G652">
        <v>609</v>
      </c>
      <c r="H652">
        <v>609</v>
      </c>
      <c r="I652">
        <v>609</v>
      </c>
      <c r="J652">
        <v>609</v>
      </c>
      <c r="L652" s="3">
        <v>0</v>
      </c>
      <c r="M652" s="3">
        <v>0</v>
      </c>
      <c r="N652" s="3">
        <v>0</v>
      </c>
      <c r="O652" s="82">
        <v>4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81">
        <f>+Tabla3[[#This Row],[V GRAVADAS]]</f>
        <v>4</v>
      </c>
      <c r="V652">
        <v>2</v>
      </c>
    </row>
    <row r="653" spans="1:22" x14ac:dyDescent="0.25">
      <c r="A653" t="s">
        <v>552</v>
      </c>
      <c r="B653" s="1" t="s">
        <v>569</v>
      </c>
      <c r="C653" t="s">
        <v>1</v>
      </c>
      <c r="D653" t="s">
        <v>91</v>
      </c>
      <c r="E653" t="s">
        <v>390</v>
      </c>
      <c r="F653" t="s">
        <v>391</v>
      </c>
      <c r="G653">
        <v>610</v>
      </c>
      <c r="H653">
        <v>610</v>
      </c>
      <c r="I653">
        <v>610</v>
      </c>
      <c r="J653">
        <v>610</v>
      </c>
      <c r="L653" s="3">
        <v>0</v>
      </c>
      <c r="M653" s="3">
        <v>0</v>
      </c>
      <c r="N653" s="3">
        <v>0</v>
      </c>
      <c r="O653" s="82">
        <v>2.5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81">
        <f>+Tabla3[[#This Row],[V GRAVADAS]]</f>
        <v>2.5</v>
      </c>
      <c r="V653">
        <v>2</v>
      </c>
    </row>
    <row r="654" spans="1:22" x14ac:dyDescent="0.25">
      <c r="A654" t="s">
        <v>552</v>
      </c>
      <c r="B654" s="1" t="s">
        <v>569</v>
      </c>
      <c r="C654" t="s">
        <v>1</v>
      </c>
      <c r="D654" t="s">
        <v>91</v>
      </c>
      <c r="E654" t="s">
        <v>390</v>
      </c>
      <c r="F654" t="s">
        <v>391</v>
      </c>
      <c r="G654">
        <v>611</v>
      </c>
      <c r="H654">
        <v>611</v>
      </c>
      <c r="I654">
        <v>611</v>
      </c>
      <c r="J654">
        <v>611</v>
      </c>
      <c r="L654" s="3">
        <v>0</v>
      </c>
      <c r="M654" s="3">
        <v>0</v>
      </c>
      <c r="N654" s="3">
        <v>0</v>
      </c>
      <c r="O654" s="82">
        <v>3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81">
        <f>+Tabla3[[#This Row],[V GRAVADAS]]</f>
        <v>3</v>
      </c>
      <c r="V654">
        <v>2</v>
      </c>
    </row>
    <row r="655" spans="1:22" x14ac:dyDescent="0.25">
      <c r="A655" t="s">
        <v>552</v>
      </c>
      <c r="B655" s="1" t="s">
        <v>569</v>
      </c>
      <c r="C655" t="s">
        <v>1</v>
      </c>
      <c r="D655" t="s">
        <v>91</v>
      </c>
      <c r="E655" t="s">
        <v>390</v>
      </c>
      <c r="F655" t="s">
        <v>391</v>
      </c>
      <c r="G655">
        <v>612</v>
      </c>
      <c r="H655">
        <v>612</v>
      </c>
      <c r="I655">
        <v>612</v>
      </c>
      <c r="J655">
        <v>612</v>
      </c>
      <c r="L655" s="3">
        <v>0</v>
      </c>
      <c r="M655" s="3">
        <v>0</v>
      </c>
      <c r="N655" s="3">
        <v>0</v>
      </c>
      <c r="O655" s="82">
        <v>6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81">
        <f>+Tabla3[[#This Row],[V GRAVADAS]]</f>
        <v>6</v>
      </c>
      <c r="V655">
        <v>2</v>
      </c>
    </row>
    <row r="656" spans="1:22" x14ac:dyDescent="0.25">
      <c r="A656" t="s">
        <v>552</v>
      </c>
      <c r="B656" s="1" t="s">
        <v>569</v>
      </c>
      <c r="C656" t="s">
        <v>1</v>
      </c>
      <c r="D656" t="s">
        <v>91</v>
      </c>
      <c r="E656" t="s">
        <v>390</v>
      </c>
      <c r="F656" t="s">
        <v>391</v>
      </c>
      <c r="G656">
        <v>613</v>
      </c>
      <c r="H656">
        <v>613</v>
      </c>
      <c r="I656">
        <v>613</v>
      </c>
      <c r="J656">
        <v>613</v>
      </c>
      <c r="L656" s="3">
        <v>0</v>
      </c>
      <c r="M656" s="3">
        <v>0</v>
      </c>
      <c r="N656" s="3">
        <v>0</v>
      </c>
      <c r="O656" s="82">
        <v>7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81">
        <f>+Tabla3[[#This Row],[V GRAVADAS]]</f>
        <v>7</v>
      </c>
      <c r="V656">
        <v>2</v>
      </c>
    </row>
    <row r="657" spans="1:22" x14ac:dyDescent="0.25">
      <c r="A657" t="s">
        <v>552</v>
      </c>
      <c r="B657" s="1" t="s">
        <v>569</v>
      </c>
      <c r="C657" t="s">
        <v>1</v>
      </c>
      <c r="D657" t="s">
        <v>91</v>
      </c>
      <c r="E657" t="s">
        <v>390</v>
      </c>
      <c r="F657" t="s">
        <v>391</v>
      </c>
      <c r="G657">
        <v>614</v>
      </c>
      <c r="H657">
        <v>614</v>
      </c>
      <c r="I657">
        <v>614</v>
      </c>
      <c r="J657">
        <v>614</v>
      </c>
      <c r="L657" s="3">
        <v>0</v>
      </c>
      <c r="M657" s="3">
        <v>0</v>
      </c>
      <c r="N657" s="3">
        <v>0</v>
      </c>
      <c r="O657" s="82">
        <v>8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81">
        <f>+Tabla3[[#This Row],[V GRAVADAS]]</f>
        <v>8</v>
      </c>
      <c r="V657">
        <v>2</v>
      </c>
    </row>
    <row r="658" spans="1:22" x14ac:dyDescent="0.25">
      <c r="A658" t="s">
        <v>552</v>
      </c>
      <c r="B658" s="1" t="s">
        <v>569</v>
      </c>
      <c r="C658" t="s">
        <v>1</v>
      </c>
      <c r="D658" t="s">
        <v>91</v>
      </c>
      <c r="E658" t="s">
        <v>390</v>
      </c>
      <c r="F658" t="s">
        <v>391</v>
      </c>
      <c r="G658">
        <v>615</v>
      </c>
      <c r="H658">
        <v>615</v>
      </c>
      <c r="I658">
        <v>615</v>
      </c>
      <c r="J658">
        <v>615</v>
      </c>
      <c r="L658" s="3">
        <v>0</v>
      </c>
      <c r="M658" s="3">
        <v>0</v>
      </c>
      <c r="N658" s="3">
        <v>0</v>
      </c>
      <c r="O658" s="82">
        <v>6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81">
        <f>+Tabla3[[#This Row],[V GRAVADAS]]</f>
        <v>6</v>
      </c>
      <c r="V658">
        <v>2</v>
      </c>
    </row>
    <row r="659" spans="1:22" x14ac:dyDescent="0.25">
      <c r="A659" t="s">
        <v>552</v>
      </c>
      <c r="B659" s="1" t="s">
        <v>570</v>
      </c>
      <c r="C659" t="s">
        <v>1</v>
      </c>
      <c r="D659" t="s">
        <v>91</v>
      </c>
      <c r="E659" t="s">
        <v>390</v>
      </c>
      <c r="F659" t="s">
        <v>391</v>
      </c>
      <c r="G659">
        <v>616</v>
      </c>
      <c r="H659">
        <v>616</v>
      </c>
      <c r="I659">
        <v>616</v>
      </c>
      <c r="J659">
        <v>616</v>
      </c>
      <c r="L659" s="3">
        <v>0</v>
      </c>
      <c r="M659" s="3">
        <v>0</v>
      </c>
      <c r="N659" s="3">
        <v>0</v>
      </c>
      <c r="O659" s="82">
        <v>10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81">
        <f>+Tabla3[[#This Row],[V GRAVADAS]]</f>
        <v>10</v>
      </c>
      <c r="V659">
        <v>2</v>
      </c>
    </row>
    <row r="660" spans="1:22" x14ac:dyDescent="0.25">
      <c r="A660" t="s">
        <v>552</v>
      </c>
      <c r="B660" s="1" t="s">
        <v>570</v>
      </c>
      <c r="C660" t="s">
        <v>1</v>
      </c>
      <c r="D660" t="s">
        <v>91</v>
      </c>
      <c r="E660" t="s">
        <v>390</v>
      </c>
      <c r="F660" t="s">
        <v>391</v>
      </c>
      <c r="G660">
        <v>617</v>
      </c>
      <c r="H660">
        <v>617</v>
      </c>
      <c r="I660">
        <v>617</v>
      </c>
      <c r="J660">
        <v>617</v>
      </c>
      <c r="L660" s="3">
        <v>0</v>
      </c>
      <c r="M660" s="3">
        <v>0</v>
      </c>
      <c r="N660" s="3">
        <v>0</v>
      </c>
      <c r="O660" s="82">
        <v>10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81">
        <f>+Tabla3[[#This Row],[V GRAVADAS]]</f>
        <v>10</v>
      </c>
      <c r="V660">
        <v>2</v>
      </c>
    </row>
    <row r="661" spans="1:22" x14ac:dyDescent="0.25">
      <c r="A661" t="s">
        <v>552</v>
      </c>
      <c r="B661" s="1" t="s">
        <v>570</v>
      </c>
      <c r="C661" t="s">
        <v>1</v>
      </c>
      <c r="D661" t="s">
        <v>91</v>
      </c>
      <c r="E661" t="s">
        <v>390</v>
      </c>
      <c r="F661" t="s">
        <v>391</v>
      </c>
      <c r="G661">
        <v>618</v>
      </c>
      <c r="H661">
        <v>618</v>
      </c>
      <c r="I661">
        <v>618</v>
      </c>
      <c r="J661">
        <v>618</v>
      </c>
      <c r="L661" s="3">
        <v>0</v>
      </c>
      <c r="M661" s="3">
        <v>0</v>
      </c>
      <c r="N661" s="3">
        <v>0</v>
      </c>
      <c r="O661" s="82">
        <v>7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81">
        <f>+Tabla3[[#This Row],[V GRAVADAS]]</f>
        <v>7</v>
      </c>
      <c r="V661">
        <v>2</v>
      </c>
    </row>
    <row r="662" spans="1:22" x14ac:dyDescent="0.25">
      <c r="A662" t="s">
        <v>552</v>
      </c>
      <c r="B662" s="1" t="s">
        <v>570</v>
      </c>
      <c r="C662" t="s">
        <v>1</v>
      </c>
      <c r="D662" t="s">
        <v>91</v>
      </c>
      <c r="E662" t="s">
        <v>390</v>
      </c>
      <c r="F662" t="s">
        <v>391</v>
      </c>
      <c r="G662">
        <v>619</v>
      </c>
      <c r="H662">
        <v>619</v>
      </c>
      <c r="I662">
        <v>619</v>
      </c>
      <c r="J662">
        <v>619</v>
      </c>
      <c r="L662" s="3">
        <v>0</v>
      </c>
      <c r="M662" s="3">
        <v>0</v>
      </c>
      <c r="N662" s="3">
        <v>0</v>
      </c>
      <c r="O662" s="82">
        <v>6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81">
        <f>+Tabla3[[#This Row],[V GRAVADAS]]</f>
        <v>6</v>
      </c>
      <c r="V662">
        <v>2</v>
      </c>
    </row>
    <row r="663" spans="1:22" x14ac:dyDescent="0.25">
      <c r="A663" t="s">
        <v>552</v>
      </c>
      <c r="B663" s="1" t="s">
        <v>570</v>
      </c>
      <c r="C663" t="s">
        <v>1</v>
      </c>
      <c r="D663" t="s">
        <v>91</v>
      </c>
      <c r="E663" t="s">
        <v>390</v>
      </c>
      <c r="F663" t="s">
        <v>391</v>
      </c>
      <c r="G663">
        <v>620</v>
      </c>
      <c r="H663">
        <v>620</v>
      </c>
      <c r="I663">
        <v>620</v>
      </c>
      <c r="J663">
        <v>620</v>
      </c>
      <c r="L663" s="3">
        <v>0</v>
      </c>
      <c r="M663" s="3">
        <v>0</v>
      </c>
      <c r="N663" s="3">
        <v>0</v>
      </c>
      <c r="O663" s="82">
        <v>8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81">
        <f>+Tabla3[[#This Row],[V GRAVADAS]]</f>
        <v>8</v>
      </c>
      <c r="V663">
        <v>2</v>
      </c>
    </row>
    <row r="664" spans="1:22" x14ac:dyDescent="0.25">
      <c r="A664" t="s">
        <v>552</v>
      </c>
      <c r="B664" s="1" t="s">
        <v>570</v>
      </c>
      <c r="C664" t="s">
        <v>1</v>
      </c>
      <c r="D664" t="s">
        <v>91</v>
      </c>
      <c r="E664" t="s">
        <v>390</v>
      </c>
      <c r="F664" t="s">
        <v>391</v>
      </c>
      <c r="G664">
        <v>621</v>
      </c>
      <c r="H664">
        <v>621</v>
      </c>
      <c r="I664">
        <v>621</v>
      </c>
      <c r="J664">
        <v>621</v>
      </c>
      <c r="L664" s="3">
        <v>0</v>
      </c>
      <c r="M664" s="3">
        <v>0</v>
      </c>
      <c r="N664" s="3">
        <v>0</v>
      </c>
      <c r="O664" s="82">
        <v>2.5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81">
        <f>+Tabla3[[#This Row],[V GRAVADAS]]</f>
        <v>2.5</v>
      </c>
      <c r="V664">
        <v>2</v>
      </c>
    </row>
    <row r="665" spans="1:22" x14ac:dyDescent="0.25">
      <c r="A665" t="s">
        <v>552</v>
      </c>
      <c r="B665" s="1" t="s">
        <v>571</v>
      </c>
      <c r="C665" t="s">
        <v>1</v>
      </c>
      <c r="D665" t="s">
        <v>91</v>
      </c>
      <c r="E665" t="s">
        <v>390</v>
      </c>
      <c r="F665" t="s">
        <v>391</v>
      </c>
      <c r="G665">
        <v>622</v>
      </c>
      <c r="H665">
        <v>622</v>
      </c>
      <c r="I665">
        <v>622</v>
      </c>
      <c r="J665">
        <v>622</v>
      </c>
      <c r="L665" s="3">
        <v>0</v>
      </c>
      <c r="M665" s="3">
        <v>0</v>
      </c>
      <c r="N665" s="3">
        <v>0</v>
      </c>
      <c r="O665" s="82">
        <v>12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81">
        <f>+Tabla3[[#This Row],[V GRAVADAS]]</f>
        <v>12</v>
      </c>
      <c r="V665">
        <v>2</v>
      </c>
    </row>
    <row r="666" spans="1:22" x14ac:dyDescent="0.25">
      <c r="A666" t="s">
        <v>552</v>
      </c>
      <c r="B666" s="1" t="s">
        <v>571</v>
      </c>
      <c r="C666" t="s">
        <v>1</v>
      </c>
      <c r="D666" t="s">
        <v>91</v>
      </c>
      <c r="E666" t="s">
        <v>390</v>
      </c>
      <c r="F666" t="s">
        <v>391</v>
      </c>
      <c r="G666">
        <v>623</v>
      </c>
      <c r="H666">
        <v>623</v>
      </c>
      <c r="I666">
        <v>623</v>
      </c>
      <c r="J666">
        <v>623</v>
      </c>
      <c r="L666" s="3">
        <v>0</v>
      </c>
      <c r="M666" s="3">
        <v>0</v>
      </c>
      <c r="N666" s="3">
        <v>0</v>
      </c>
      <c r="O666" s="82">
        <v>5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81">
        <f>+Tabla3[[#This Row],[V GRAVADAS]]</f>
        <v>5</v>
      </c>
      <c r="V666">
        <v>2</v>
      </c>
    </row>
    <row r="667" spans="1:22" x14ac:dyDescent="0.25">
      <c r="A667" t="s">
        <v>552</v>
      </c>
      <c r="B667" s="1" t="s">
        <v>571</v>
      </c>
      <c r="C667" t="s">
        <v>1</v>
      </c>
      <c r="D667" t="s">
        <v>91</v>
      </c>
      <c r="E667" t="s">
        <v>390</v>
      </c>
      <c r="F667" t="s">
        <v>391</v>
      </c>
      <c r="G667">
        <v>624</v>
      </c>
      <c r="H667">
        <v>624</v>
      </c>
      <c r="I667">
        <v>624</v>
      </c>
      <c r="J667">
        <v>624</v>
      </c>
      <c r="L667" s="3">
        <v>0</v>
      </c>
      <c r="M667" s="3">
        <v>0</v>
      </c>
      <c r="N667" s="3">
        <v>0</v>
      </c>
      <c r="O667" s="82">
        <v>9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81">
        <f>+Tabla3[[#This Row],[V GRAVADAS]]</f>
        <v>9</v>
      </c>
      <c r="V667">
        <v>2</v>
      </c>
    </row>
    <row r="668" spans="1:22" x14ac:dyDescent="0.25">
      <c r="A668" t="s">
        <v>552</v>
      </c>
      <c r="B668" s="1" t="s">
        <v>571</v>
      </c>
      <c r="C668" t="s">
        <v>1</v>
      </c>
      <c r="D668" t="s">
        <v>91</v>
      </c>
      <c r="E668" t="s">
        <v>390</v>
      </c>
      <c r="F668" t="s">
        <v>391</v>
      </c>
      <c r="G668">
        <v>625</v>
      </c>
      <c r="H668">
        <v>625</v>
      </c>
      <c r="I668">
        <v>625</v>
      </c>
      <c r="J668">
        <v>625</v>
      </c>
      <c r="L668" s="3">
        <v>0</v>
      </c>
      <c r="M668" s="3">
        <v>0</v>
      </c>
      <c r="N668" s="3">
        <v>0</v>
      </c>
      <c r="O668" s="82">
        <v>2.85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81">
        <f>+Tabla3[[#This Row],[V GRAVADAS]]</f>
        <v>2.85</v>
      </c>
      <c r="V668">
        <v>2</v>
      </c>
    </row>
    <row r="669" spans="1:22" x14ac:dyDescent="0.25">
      <c r="A669" t="s">
        <v>552</v>
      </c>
      <c r="B669" s="1" t="s">
        <v>571</v>
      </c>
      <c r="C669" t="s">
        <v>1</v>
      </c>
      <c r="D669" t="s">
        <v>91</v>
      </c>
      <c r="E669" t="s">
        <v>390</v>
      </c>
      <c r="F669" t="s">
        <v>391</v>
      </c>
      <c r="G669">
        <v>626</v>
      </c>
      <c r="H669">
        <v>626</v>
      </c>
      <c r="I669">
        <v>626</v>
      </c>
      <c r="J669">
        <v>626</v>
      </c>
      <c r="L669" s="3">
        <v>0</v>
      </c>
      <c r="M669" s="3">
        <v>0</v>
      </c>
      <c r="N669" s="3">
        <v>0</v>
      </c>
      <c r="O669" s="82">
        <v>4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81">
        <f>+Tabla3[[#This Row],[V GRAVADAS]]</f>
        <v>4</v>
      </c>
      <c r="V669">
        <v>2</v>
      </c>
    </row>
    <row r="670" spans="1:22" x14ac:dyDescent="0.25">
      <c r="A670" t="s">
        <v>552</v>
      </c>
      <c r="B670" s="1" t="s">
        <v>571</v>
      </c>
      <c r="C670" t="s">
        <v>1</v>
      </c>
      <c r="D670" t="s">
        <v>91</v>
      </c>
      <c r="E670" t="s">
        <v>390</v>
      </c>
      <c r="F670" t="s">
        <v>391</v>
      </c>
      <c r="G670">
        <v>627</v>
      </c>
      <c r="H670">
        <v>627</v>
      </c>
      <c r="I670">
        <v>627</v>
      </c>
      <c r="J670">
        <v>627</v>
      </c>
      <c r="L670" s="3">
        <v>0</v>
      </c>
      <c r="M670" s="3">
        <v>0</v>
      </c>
      <c r="N670" s="3">
        <v>0</v>
      </c>
      <c r="O670" s="82">
        <v>4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81">
        <f>+Tabla3[[#This Row],[V GRAVADAS]]</f>
        <v>4</v>
      </c>
      <c r="V670">
        <v>2</v>
      </c>
    </row>
    <row r="671" spans="1:22" x14ac:dyDescent="0.25">
      <c r="A671" t="s">
        <v>552</v>
      </c>
      <c r="B671" s="1" t="s">
        <v>572</v>
      </c>
      <c r="C671" t="s">
        <v>1</v>
      </c>
      <c r="D671" t="s">
        <v>91</v>
      </c>
      <c r="E671" t="s">
        <v>390</v>
      </c>
      <c r="F671" t="s">
        <v>391</v>
      </c>
      <c r="G671">
        <v>628</v>
      </c>
      <c r="H671">
        <v>628</v>
      </c>
      <c r="I671">
        <v>628</v>
      </c>
      <c r="J671">
        <v>628</v>
      </c>
      <c r="L671" s="3">
        <v>0</v>
      </c>
      <c r="M671" s="3">
        <v>0</v>
      </c>
      <c r="N671" s="3">
        <v>0</v>
      </c>
      <c r="O671" s="82">
        <v>2.5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81">
        <f>+Tabla3[[#This Row],[V GRAVADAS]]</f>
        <v>2.5</v>
      </c>
      <c r="V671">
        <v>2</v>
      </c>
    </row>
    <row r="672" spans="1:22" x14ac:dyDescent="0.25">
      <c r="A672" t="s">
        <v>552</v>
      </c>
      <c r="B672" s="1" t="s">
        <v>572</v>
      </c>
      <c r="C672" t="s">
        <v>1</v>
      </c>
      <c r="D672" t="s">
        <v>91</v>
      </c>
      <c r="E672" t="s">
        <v>390</v>
      </c>
      <c r="F672" t="s">
        <v>391</v>
      </c>
      <c r="G672">
        <v>629</v>
      </c>
      <c r="H672">
        <v>629</v>
      </c>
      <c r="I672">
        <v>629</v>
      </c>
      <c r="J672">
        <v>629</v>
      </c>
      <c r="L672" s="3">
        <v>0</v>
      </c>
      <c r="M672" s="3">
        <v>0</v>
      </c>
      <c r="N672" s="3">
        <v>0</v>
      </c>
      <c r="O672" s="82">
        <v>2.5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81">
        <f>+Tabla3[[#This Row],[V GRAVADAS]]</f>
        <v>2.5</v>
      </c>
      <c r="V672">
        <v>2</v>
      </c>
    </row>
    <row r="673" spans="1:22" x14ac:dyDescent="0.25">
      <c r="A673" t="s">
        <v>552</v>
      </c>
      <c r="B673" s="1" t="s">
        <v>572</v>
      </c>
      <c r="C673" t="s">
        <v>1</v>
      </c>
      <c r="D673" t="s">
        <v>91</v>
      </c>
      <c r="E673" t="s">
        <v>390</v>
      </c>
      <c r="F673" t="s">
        <v>391</v>
      </c>
      <c r="G673">
        <v>630</v>
      </c>
      <c r="H673">
        <v>630</v>
      </c>
      <c r="I673">
        <v>630</v>
      </c>
      <c r="J673">
        <v>630</v>
      </c>
      <c r="L673" s="3">
        <v>0</v>
      </c>
      <c r="M673" s="3">
        <v>0</v>
      </c>
      <c r="N673" s="3">
        <v>0</v>
      </c>
      <c r="O673" s="82">
        <v>35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81">
        <f>+Tabla3[[#This Row],[V GRAVADAS]]</f>
        <v>35</v>
      </c>
      <c r="V673">
        <v>2</v>
      </c>
    </row>
    <row r="674" spans="1:22" x14ac:dyDescent="0.25">
      <c r="A674" t="s">
        <v>552</v>
      </c>
      <c r="B674" s="1" t="s">
        <v>572</v>
      </c>
      <c r="C674" t="s">
        <v>1</v>
      </c>
      <c r="D674" t="s">
        <v>91</v>
      </c>
      <c r="E674" t="s">
        <v>390</v>
      </c>
      <c r="F674" t="s">
        <v>391</v>
      </c>
      <c r="G674">
        <v>631</v>
      </c>
      <c r="H674">
        <v>631</v>
      </c>
      <c r="I674">
        <v>631</v>
      </c>
      <c r="J674">
        <v>631</v>
      </c>
      <c r="L674" s="3">
        <v>0</v>
      </c>
      <c r="M674" s="3">
        <v>0</v>
      </c>
      <c r="N674" s="3">
        <v>0</v>
      </c>
      <c r="O674" s="82">
        <v>8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81">
        <f>+Tabla3[[#This Row],[V GRAVADAS]]</f>
        <v>8</v>
      </c>
      <c r="V674">
        <v>2</v>
      </c>
    </row>
    <row r="675" spans="1:22" x14ac:dyDescent="0.25">
      <c r="A675" t="s">
        <v>552</v>
      </c>
      <c r="B675" s="1" t="s">
        <v>572</v>
      </c>
      <c r="C675" t="s">
        <v>1</v>
      </c>
      <c r="D675" t="s">
        <v>91</v>
      </c>
      <c r="E675" t="s">
        <v>390</v>
      </c>
      <c r="F675" t="s">
        <v>391</v>
      </c>
      <c r="G675">
        <v>632</v>
      </c>
      <c r="H675">
        <v>632</v>
      </c>
      <c r="I675">
        <v>632</v>
      </c>
      <c r="J675">
        <v>632</v>
      </c>
      <c r="L675" s="3">
        <v>0</v>
      </c>
      <c r="M675" s="3">
        <v>0</v>
      </c>
      <c r="N675" s="3">
        <v>0</v>
      </c>
      <c r="O675" s="82">
        <v>25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81">
        <f>+Tabla3[[#This Row],[V GRAVADAS]]</f>
        <v>25</v>
      </c>
      <c r="V675">
        <v>2</v>
      </c>
    </row>
    <row r="676" spans="1:22" x14ac:dyDescent="0.25">
      <c r="A676" t="s">
        <v>552</v>
      </c>
      <c r="B676" s="1" t="s">
        <v>572</v>
      </c>
      <c r="C676" t="s">
        <v>1</v>
      </c>
      <c r="D676" t="s">
        <v>91</v>
      </c>
      <c r="E676" t="s">
        <v>390</v>
      </c>
      <c r="F676" t="s">
        <v>391</v>
      </c>
      <c r="G676">
        <v>633</v>
      </c>
      <c r="H676">
        <v>633</v>
      </c>
      <c r="I676">
        <v>633</v>
      </c>
      <c r="J676">
        <v>633</v>
      </c>
      <c r="L676" s="3">
        <v>0</v>
      </c>
      <c r="M676" s="3">
        <v>0</v>
      </c>
      <c r="N676" s="3">
        <v>0</v>
      </c>
      <c r="O676" s="82">
        <v>10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81">
        <f>+Tabla3[[#This Row],[V GRAVADAS]]</f>
        <v>10</v>
      </c>
      <c r="V676">
        <v>2</v>
      </c>
    </row>
    <row r="677" spans="1:22" x14ac:dyDescent="0.25">
      <c r="A677" t="s">
        <v>552</v>
      </c>
      <c r="B677" s="1" t="s">
        <v>572</v>
      </c>
      <c r="C677" t="s">
        <v>1</v>
      </c>
      <c r="D677" t="s">
        <v>91</v>
      </c>
      <c r="E677" t="s">
        <v>390</v>
      </c>
      <c r="F677" t="s">
        <v>391</v>
      </c>
      <c r="G677">
        <v>634</v>
      </c>
      <c r="H677">
        <v>634</v>
      </c>
      <c r="I677">
        <v>634</v>
      </c>
      <c r="J677">
        <v>634</v>
      </c>
      <c r="L677" s="3">
        <v>0</v>
      </c>
      <c r="M677" s="3">
        <v>0</v>
      </c>
      <c r="N677" s="3">
        <v>0</v>
      </c>
      <c r="O677" s="82">
        <v>11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81">
        <f>+Tabla3[[#This Row],[V GRAVADAS]]</f>
        <v>11</v>
      </c>
      <c r="V677">
        <v>2</v>
      </c>
    </row>
    <row r="678" spans="1:22" x14ac:dyDescent="0.25">
      <c r="A678" t="s">
        <v>552</v>
      </c>
      <c r="B678" s="1" t="s">
        <v>573</v>
      </c>
      <c r="C678" t="s">
        <v>1</v>
      </c>
      <c r="D678" t="s">
        <v>91</v>
      </c>
      <c r="E678" t="s">
        <v>390</v>
      </c>
      <c r="F678" t="s">
        <v>391</v>
      </c>
      <c r="G678">
        <v>635</v>
      </c>
      <c r="H678">
        <v>635</v>
      </c>
      <c r="I678">
        <v>635</v>
      </c>
      <c r="J678">
        <v>635</v>
      </c>
      <c r="L678" s="3">
        <v>0</v>
      </c>
      <c r="M678" s="3">
        <v>0</v>
      </c>
      <c r="N678" s="3">
        <v>0</v>
      </c>
      <c r="O678" s="82">
        <v>7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81">
        <f>+Tabla3[[#This Row],[V GRAVADAS]]</f>
        <v>7</v>
      </c>
      <c r="V678">
        <v>2</v>
      </c>
    </row>
    <row r="679" spans="1:22" x14ac:dyDescent="0.25">
      <c r="A679" t="s">
        <v>552</v>
      </c>
      <c r="B679" s="1" t="s">
        <v>573</v>
      </c>
      <c r="C679" t="s">
        <v>1</v>
      </c>
      <c r="D679" t="s">
        <v>91</v>
      </c>
      <c r="E679" t="s">
        <v>390</v>
      </c>
      <c r="F679" t="s">
        <v>391</v>
      </c>
      <c r="G679">
        <v>636</v>
      </c>
      <c r="H679">
        <v>636</v>
      </c>
      <c r="I679">
        <v>636</v>
      </c>
      <c r="J679">
        <v>636</v>
      </c>
      <c r="L679" s="3">
        <v>0</v>
      </c>
      <c r="M679" s="3">
        <v>0</v>
      </c>
      <c r="N679" s="3">
        <v>0</v>
      </c>
      <c r="O679" s="82">
        <v>5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81">
        <f>+Tabla3[[#This Row],[V GRAVADAS]]</f>
        <v>5</v>
      </c>
      <c r="V679">
        <v>2</v>
      </c>
    </row>
    <row r="680" spans="1:22" x14ac:dyDescent="0.25">
      <c r="A680" t="s">
        <v>552</v>
      </c>
      <c r="B680" s="1" t="s">
        <v>573</v>
      </c>
      <c r="C680" t="s">
        <v>1</v>
      </c>
      <c r="D680" t="s">
        <v>91</v>
      </c>
      <c r="E680" t="s">
        <v>390</v>
      </c>
      <c r="F680" t="s">
        <v>391</v>
      </c>
      <c r="G680">
        <v>637</v>
      </c>
      <c r="H680">
        <v>637</v>
      </c>
      <c r="I680">
        <v>637</v>
      </c>
      <c r="J680">
        <v>637</v>
      </c>
      <c r="L680" s="3">
        <v>0</v>
      </c>
      <c r="M680" s="3">
        <v>0</v>
      </c>
      <c r="N680" s="3">
        <v>0</v>
      </c>
      <c r="O680" s="82">
        <v>9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81">
        <f>+Tabla3[[#This Row],[V GRAVADAS]]</f>
        <v>9</v>
      </c>
      <c r="V680">
        <v>2</v>
      </c>
    </row>
    <row r="681" spans="1:22" x14ac:dyDescent="0.25">
      <c r="A681" t="s">
        <v>552</v>
      </c>
      <c r="B681" s="1" t="s">
        <v>573</v>
      </c>
      <c r="C681" t="s">
        <v>1</v>
      </c>
      <c r="D681" t="s">
        <v>91</v>
      </c>
      <c r="E681" t="s">
        <v>390</v>
      </c>
      <c r="F681" t="s">
        <v>391</v>
      </c>
      <c r="G681">
        <v>638</v>
      </c>
      <c r="H681">
        <v>638</v>
      </c>
      <c r="I681">
        <v>638</v>
      </c>
      <c r="J681">
        <v>638</v>
      </c>
      <c r="L681" s="3">
        <v>0</v>
      </c>
      <c r="M681" s="3">
        <v>0</v>
      </c>
      <c r="N681" s="3">
        <v>0</v>
      </c>
      <c r="O681" s="82">
        <v>5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81">
        <f>+Tabla3[[#This Row],[V GRAVADAS]]</f>
        <v>5</v>
      </c>
      <c r="V681">
        <v>2</v>
      </c>
    </row>
    <row r="682" spans="1:22" x14ac:dyDescent="0.25">
      <c r="A682" t="s">
        <v>552</v>
      </c>
      <c r="B682" s="1" t="s">
        <v>573</v>
      </c>
      <c r="C682" t="s">
        <v>1</v>
      </c>
      <c r="D682" t="s">
        <v>91</v>
      </c>
      <c r="E682" t="s">
        <v>390</v>
      </c>
      <c r="F682" t="s">
        <v>391</v>
      </c>
      <c r="G682">
        <v>639</v>
      </c>
      <c r="H682">
        <v>639</v>
      </c>
      <c r="I682">
        <v>639</v>
      </c>
      <c r="J682">
        <v>639</v>
      </c>
      <c r="L682" s="3">
        <v>0</v>
      </c>
      <c r="M682" s="3">
        <v>0</v>
      </c>
      <c r="N682" s="3">
        <v>0</v>
      </c>
      <c r="O682" s="82">
        <v>6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81">
        <f>+Tabla3[[#This Row],[V GRAVADAS]]</f>
        <v>6</v>
      </c>
      <c r="V682">
        <v>2</v>
      </c>
    </row>
    <row r="683" spans="1:22" x14ac:dyDescent="0.25">
      <c r="A683" t="s">
        <v>552</v>
      </c>
      <c r="B683" s="1" t="s">
        <v>573</v>
      </c>
      <c r="C683" t="s">
        <v>1</v>
      </c>
      <c r="D683" t="s">
        <v>91</v>
      </c>
      <c r="E683" t="s">
        <v>390</v>
      </c>
      <c r="F683" t="s">
        <v>391</v>
      </c>
      <c r="G683">
        <v>640</v>
      </c>
      <c r="H683">
        <v>640</v>
      </c>
      <c r="I683">
        <v>640</v>
      </c>
      <c r="J683">
        <v>640</v>
      </c>
      <c r="L683" s="3">
        <v>0</v>
      </c>
      <c r="M683" s="3">
        <v>0</v>
      </c>
      <c r="N683" s="3">
        <v>0</v>
      </c>
      <c r="O683" s="82">
        <v>10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81">
        <f>+Tabla3[[#This Row],[V GRAVADAS]]</f>
        <v>10</v>
      </c>
      <c r="V683">
        <v>2</v>
      </c>
    </row>
    <row r="684" spans="1:22" x14ac:dyDescent="0.25">
      <c r="A684" t="s">
        <v>552</v>
      </c>
      <c r="B684" s="1" t="s">
        <v>573</v>
      </c>
      <c r="C684" t="s">
        <v>1</v>
      </c>
      <c r="D684" t="s">
        <v>91</v>
      </c>
      <c r="E684" t="s">
        <v>390</v>
      </c>
      <c r="F684" t="s">
        <v>391</v>
      </c>
      <c r="G684">
        <v>641</v>
      </c>
      <c r="H684">
        <v>641</v>
      </c>
      <c r="I684">
        <v>641</v>
      </c>
      <c r="J684">
        <v>641</v>
      </c>
      <c r="L684" s="3">
        <v>0</v>
      </c>
      <c r="M684" s="3">
        <v>0</v>
      </c>
      <c r="N684" s="3">
        <v>0</v>
      </c>
      <c r="O684" s="82">
        <v>11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81">
        <f>+Tabla3[[#This Row],[V GRAVADAS]]</f>
        <v>11</v>
      </c>
      <c r="V684">
        <v>2</v>
      </c>
    </row>
    <row r="685" spans="1:22" x14ac:dyDescent="0.25">
      <c r="A685" t="s">
        <v>552</v>
      </c>
      <c r="B685" s="1" t="s">
        <v>573</v>
      </c>
      <c r="C685" t="s">
        <v>1</v>
      </c>
      <c r="D685" t="s">
        <v>91</v>
      </c>
      <c r="E685" t="s">
        <v>390</v>
      </c>
      <c r="F685" t="s">
        <v>391</v>
      </c>
      <c r="G685">
        <v>642</v>
      </c>
      <c r="H685">
        <v>642</v>
      </c>
      <c r="I685">
        <v>642</v>
      </c>
      <c r="J685">
        <v>642</v>
      </c>
      <c r="L685" s="3">
        <v>0</v>
      </c>
      <c r="M685" s="3">
        <v>0</v>
      </c>
      <c r="N685" s="3">
        <v>0</v>
      </c>
      <c r="O685" s="82">
        <v>12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81">
        <f>+Tabla3[[#This Row],[V GRAVADAS]]</f>
        <v>12</v>
      </c>
      <c r="V685">
        <v>2</v>
      </c>
    </row>
    <row r="686" spans="1:22" x14ac:dyDescent="0.25">
      <c r="A686" t="s">
        <v>552</v>
      </c>
      <c r="B686" s="1" t="s">
        <v>573</v>
      </c>
      <c r="C686" t="s">
        <v>1</v>
      </c>
      <c r="D686" t="s">
        <v>91</v>
      </c>
      <c r="E686" t="s">
        <v>390</v>
      </c>
      <c r="F686" t="s">
        <v>391</v>
      </c>
      <c r="G686">
        <v>643</v>
      </c>
      <c r="H686">
        <v>643</v>
      </c>
      <c r="I686">
        <v>643</v>
      </c>
      <c r="J686">
        <v>643</v>
      </c>
      <c r="L686" s="3">
        <v>0</v>
      </c>
      <c r="M686" s="3">
        <v>0</v>
      </c>
      <c r="N686" s="3">
        <v>0</v>
      </c>
      <c r="O686" s="82">
        <v>8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81">
        <f>+Tabla3[[#This Row],[V GRAVADAS]]</f>
        <v>8</v>
      </c>
      <c r="V686">
        <v>2</v>
      </c>
    </row>
    <row r="687" spans="1:22" x14ac:dyDescent="0.25">
      <c r="A687" t="s">
        <v>552</v>
      </c>
      <c r="B687" s="1" t="s">
        <v>574</v>
      </c>
      <c r="C687" t="s">
        <v>1</v>
      </c>
      <c r="D687" t="s">
        <v>91</v>
      </c>
      <c r="E687" t="s">
        <v>390</v>
      </c>
      <c r="F687" t="s">
        <v>391</v>
      </c>
      <c r="G687">
        <v>644</v>
      </c>
      <c r="H687">
        <v>644</v>
      </c>
      <c r="I687">
        <v>644</v>
      </c>
      <c r="J687">
        <v>644</v>
      </c>
      <c r="L687" s="3">
        <v>0</v>
      </c>
      <c r="M687" s="3">
        <v>0</v>
      </c>
      <c r="N687" s="3">
        <v>0</v>
      </c>
      <c r="O687" s="82">
        <v>15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81">
        <f>+Tabla3[[#This Row],[V GRAVADAS]]</f>
        <v>15</v>
      </c>
      <c r="V687">
        <v>2</v>
      </c>
    </row>
    <row r="688" spans="1:22" x14ac:dyDescent="0.25">
      <c r="A688" t="s">
        <v>552</v>
      </c>
      <c r="B688" s="1" t="s">
        <v>574</v>
      </c>
      <c r="C688" t="s">
        <v>1</v>
      </c>
      <c r="D688" t="s">
        <v>91</v>
      </c>
      <c r="E688" t="s">
        <v>390</v>
      </c>
      <c r="F688" t="s">
        <v>391</v>
      </c>
      <c r="G688">
        <v>645</v>
      </c>
      <c r="H688">
        <v>645</v>
      </c>
      <c r="I688">
        <v>645</v>
      </c>
      <c r="J688">
        <v>645</v>
      </c>
      <c r="L688" s="3">
        <v>0</v>
      </c>
      <c r="M688" s="3">
        <v>0</v>
      </c>
      <c r="N688" s="3">
        <v>0</v>
      </c>
      <c r="O688" s="82">
        <v>2.5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81">
        <f>+Tabla3[[#This Row],[V GRAVADAS]]</f>
        <v>2.5</v>
      </c>
      <c r="V688">
        <v>2</v>
      </c>
    </row>
    <row r="689" spans="1:22" x14ac:dyDescent="0.25">
      <c r="A689" t="s">
        <v>552</v>
      </c>
      <c r="B689" s="1" t="s">
        <v>574</v>
      </c>
      <c r="C689" t="s">
        <v>1</v>
      </c>
      <c r="D689" t="s">
        <v>91</v>
      </c>
      <c r="E689" t="s">
        <v>390</v>
      </c>
      <c r="F689" t="s">
        <v>391</v>
      </c>
      <c r="G689">
        <v>646</v>
      </c>
      <c r="H689">
        <v>646</v>
      </c>
      <c r="I689">
        <v>646</v>
      </c>
      <c r="J689">
        <v>646</v>
      </c>
      <c r="L689" s="3">
        <v>0</v>
      </c>
      <c r="M689" s="3">
        <v>0</v>
      </c>
      <c r="N689" s="3">
        <v>0</v>
      </c>
      <c r="O689" s="82">
        <v>9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81">
        <f>+Tabla3[[#This Row],[V GRAVADAS]]</f>
        <v>9</v>
      </c>
      <c r="V689">
        <v>2</v>
      </c>
    </row>
    <row r="690" spans="1:22" x14ac:dyDescent="0.25">
      <c r="A690" t="s">
        <v>552</v>
      </c>
      <c r="B690" s="1" t="s">
        <v>574</v>
      </c>
      <c r="C690" t="s">
        <v>1</v>
      </c>
      <c r="D690" t="s">
        <v>91</v>
      </c>
      <c r="E690" t="s">
        <v>390</v>
      </c>
      <c r="F690" t="s">
        <v>391</v>
      </c>
      <c r="G690">
        <v>647</v>
      </c>
      <c r="H690">
        <v>647</v>
      </c>
      <c r="I690">
        <v>647</v>
      </c>
      <c r="J690">
        <v>647</v>
      </c>
      <c r="L690" s="3">
        <v>0</v>
      </c>
      <c r="M690" s="3">
        <v>0</v>
      </c>
      <c r="N690" s="3">
        <v>0</v>
      </c>
      <c r="O690" s="82">
        <v>10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81">
        <f>+Tabla3[[#This Row],[V GRAVADAS]]</f>
        <v>10</v>
      </c>
      <c r="V690">
        <v>2</v>
      </c>
    </row>
    <row r="691" spans="1:22" x14ac:dyDescent="0.25">
      <c r="A691" t="s">
        <v>552</v>
      </c>
      <c r="B691" s="1" t="s">
        <v>574</v>
      </c>
      <c r="C691" t="s">
        <v>1</v>
      </c>
      <c r="D691" t="s">
        <v>91</v>
      </c>
      <c r="E691" t="s">
        <v>390</v>
      </c>
      <c r="F691" t="s">
        <v>391</v>
      </c>
      <c r="G691">
        <v>648</v>
      </c>
      <c r="H691">
        <v>648</v>
      </c>
      <c r="I691">
        <v>648</v>
      </c>
      <c r="J691">
        <v>648</v>
      </c>
      <c r="L691" s="3">
        <v>0</v>
      </c>
      <c r="M691" s="3">
        <v>0</v>
      </c>
      <c r="N691" s="3">
        <v>0</v>
      </c>
      <c r="O691" s="82">
        <v>15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81">
        <f>+Tabla3[[#This Row],[V GRAVADAS]]</f>
        <v>15</v>
      </c>
      <c r="V691">
        <v>2</v>
      </c>
    </row>
    <row r="692" spans="1:22" x14ac:dyDescent="0.25">
      <c r="A692" t="s">
        <v>586</v>
      </c>
      <c r="B692" s="1" t="s">
        <v>587</v>
      </c>
      <c r="C692" t="s">
        <v>1</v>
      </c>
      <c r="D692" t="s">
        <v>91</v>
      </c>
      <c r="E692" t="s">
        <v>390</v>
      </c>
      <c r="F692" t="s">
        <v>391</v>
      </c>
      <c r="G692">
        <v>649</v>
      </c>
      <c r="H692">
        <v>649</v>
      </c>
      <c r="I692">
        <v>649</v>
      </c>
      <c r="J692">
        <v>649</v>
      </c>
      <c r="L692" s="3">
        <v>0</v>
      </c>
      <c r="M692" s="3">
        <v>0</v>
      </c>
      <c r="N692" s="3">
        <v>0</v>
      </c>
      <c r="O692" s="82">
        <v>5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81">
        <f>+Tabla3[[#This Row],[V GRAVADAS]]</f>
        <v>5</v>
      </c>
      <c r="V692">
        <v>2</v>
      </c>
    </row>
    <row r="693" spans="1:22" x14ac:dyDescent="0.25">
      <c r="A693" t="s">
        <v>586</v>
      </c>
      <c r="B693" s="1" t="s">
        <v>587</v>
      </c>
      <c r="C693" t="s">
        <v>1</v>
      </c>
      <c r="D693" t="s">
        <v>91</v>
      </c>
      <c r="E693" t="s">
        <v>390</v>
      </c>
      <c r="F693" t="s">
        <v>391</v>
      </c>
      <c r="G693">
        <v>650</v>
      </c>
      <c r="H693">
        <v>650</v>
      </c>
      <c r="I693">
        <v>650</v>
      </c>
      <c r="J693">
        <v>650</v>
      </c>
      <c r="L693" s="3">
        <v>0</v>
      </c>
      <c r="M693" s="3">
        <v>0</v>
      </c>
      <c r="N693" s="3">
        <v>0</v>
      </c>
      <c r="O693" s="82">
        <v>2.5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81">
        <f>+Tabla3[[#This Row],[V GRAVADAS]]</f>
        <v>2.5</v>
      </c>
      <c r="V693">
        <v>2</v>
      </c>
    </row>
    <row r="694" spans="1:22" x14ac:dyDescent="0.25">
      <c r="A694" t="s">
        <v>586</v>
      </c>
      <c r="B694" s="1" t="s">
        <v>587</v>
      </c>
      <c r="C694" t="s">
        <v>1</v>
      </c>
      <c r="D694" t="s">
        <v>91</v>
      </c>
      <c r="E694" t="s">
        <v>390</v>
      </c>
      <c r="F694" t="s">
        <v>391</v>
      </c>
      <c r="G694">
        <v>651</v>
      </c>
      <c r="H694">
        <v>651</v>
      </c>
      <c r="I694">
        <v>651</v>
      </c>
      <c r="J694">
        <v>651</v>
      </c>
      <c r="L694" s="3">
        <v>0</v>
      </c>
      <c r="M694" s="3">
        <v>0</v>
      </c>
      <c r="N694" s="3">
        <v>0</v>
      </c>
      <c r="O694" s="82">
        <v>7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81">
        <f>+Tabla3[[#This Row],[V GRAVADAS]]</f>
        <v>7</v>
      </c>
      <c r="V694">
        <v>2</v>
      </c>
    </row>
    <row r="695" spans="1:22" x14ac:dyDescent="0.25">
      <c r="A695" t="s">
        <v>586</v>
      </c>
      <c r="B695" s="1" t="s">
        <v>587</v>
      </c>
      <c r="C695" t="s">
        <v>1</v>
      </c>
      <c r="D695" t="s">
        <v>91</v>
      </c>
      <c r="E695" t="s">
        <v>390</v>
      </c>
      <c r="F695" t="s">
        <v>391</v>
      </c>
      <c r="G695">
        <v>652</v>
      </c>
      <c r="H695">
        <v>652</v>
      </c>
      <c r="I695">
        <v>652</v>
      </c>
      <c r="J695">
        <v>652</v>
      </c>
      <c r="L695" s="3">
        <v>0</v>
      </c>
      <c r="M695" s="3">
        <v>0</v>
      </c>
      <c r="N695" s="3">
        <v>0</v>
      </c>
      <c r="O695" s="82">
        <v>8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81">
        <f>+Tabla3[[#This Row],[V GRAVADAS]]</f>
        <v>8</v>
      </c>
      <c r="V695">
        <v>2</v>
      </c>
    </row>
    <row r="696" spans="1:22" x14ac:dyDescent="0.25">
      <c r="A696" t="s">
        <v>586</v>
      </c>
      <c r="B696" s="1" t="s">
        <v>587</v>
      </c>
      <c r="C696" t="s">
        <v>1</v>
      </c>
      <c r="D696" t="s">
        <v>91</v>
      </c>
      <c r="E696" t="s">
        <v>390</v>
      </c>
      <c r="F696" t="s">
        <v>391</v>
      </c>
      <c r="G696">
        <v>653</v>
      </c>
      <c r="H696">
        <v>653</v>
      </c>
      <c r="I696">
        <v>653</v>
      </c>
      <c r="J696">
        <v>653</v>
      </c>
      <c r="L696" s="3">
        <v>0</v>
      </c>
      <c r="M696" s="3">
        <v>0</v>
      </c>
      <c r="N696" s="3">
        <v>0</v>
      </c>
      <c r="O696" s="82">
        <v>6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81">
        <f>+Tabla3[[#This Row],[V GRAVADAS]]</f>
        <v>6</v>
      </c>
      <c r="V696">
        <v>2</v>
      </c>
    </row>
    <row r="697" spans="1:22" x14ac:dyDescent="0.25">
      <c r="A697" t="s">
        <v>586</v>
      </c>
      <c r="B697" s="1" t="s">
        <v>587</v>
      </c>
      <c r="C697" t="s">
        <v>1</v>
      </c>
      <c r="D697" t="s">
        <v>91</v>
      </c>
      <c r="E697" t="s">
        <v>390</v>
      </c>
      <c r="F697" t="s">
        <v>391</v>
      </c>
      <c r="G697">
        <v>654</v>
      </c>
      <c r="H697">
        <v>654</v>
      </c>
      <c r="I697">
        <v>654</v>
      </c>
      <c r="J697">
        <v>654</v>
      </c>
      <c r="L697" s="3">
        <v>0</v>
      </c>
      <c r="M697" s="3">
        <v>0</v>
      </c>
      <c r="N697" s="3">
        <v>0</v>
      </c>
      <c r="O697" s="82">
        <v>10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81">
        <f>+Tabla3[[#This Row],[V GRAVADAS]]</f>
        <v>10</v>
      </c>
      <c r="V697">
        <v>2</v>
      </c>
    </row>
    <row r="698" spans="1:22" x14ac:dyDescent="0.25">
      <c r="A698" t="s">
        <v>586</v>
      </c>
      <c r="B698" s="1" t="s">
        <v>587</v>
      </c>
      <c r="C698" t="s">
        <v>1</v>
      </c>
      <c r="D698" t="s">
        <v>91</v>
      </c>
      <c r="E698" t="s">
        <v>390</v>
      </c>
      <c r="F698" t="s">
        <v>391</v>
      </c>
      <c r="G698">
        <v>655</v>
      </c>
      <c r="H698">
        <v>655</v>
      </c>
      <c r="I698">
        <v>655</v>
      </c>
      <c r="J698">
        <v>655</v>
      </c>
      <c r="L698" s="3">
        <v>0</v>
      </c>
      <c r="M698" s="3">
        <v>0</v>
      </c>
      <c r="N698" s="3">
        <v>0</v>
      </c>
      <c r="O698" s="82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81">
        <f>+Tabla3[[#This Row],[V GRAVADAS]]</f>
        <v>0</v>
      </c>
      <c r="V698">
        <v>2</v>
      </c>
    </row>
    <row r="699" spans="1:22" x14ac:dyDescent="0.25">
      <c r="A699" t="s">
        <v>586</v>
      </c>
      <c r="B699" s="1" t="s">
        <v>587</v>
      </c>
      <c r="C699" t="s">
        <v>1</v>
      </c>
      <c r="D699" t="s">
        <v>91</v>
      </c>
      <c r="E699" t="s">
        <v>390</v>
      </c>
      <c r="F699" t="s">
        <v>391</v>
      </c>
      <c r="G699">
        <v>656</v>
      </c>
      <c r="H699">
        <v>656</v>
      </c>
      <c r="I699">
        <v>656</v>
      </c>
      <c r="J699">
        <v>656</v>
      </c>
      <c r="L699" s="3">
        <v>0</v>
      </c>
      <c r="M699" s="3">
        <v>0</v>
      </c>
      <c r="N699" s="3">
        <v>0</v>
      </c>
      <c r="O699" s="82">
        <v>3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81">
        <f>+Tabla3[[#This Row],[V GRAVADAS]]</f>
        <v>3</v>
      </c>
      <c r="V699">
        <v>2</v>
      </c>
    </row>
    <row r="700" spans="1:22" x14ac:dyDescent="0.25">
      <c r="A700" t="s">
        <v>586</v>
      </c>
      <c r="B700" s="1" t="s">
        <v>587</v>
      </c>
      <c r="C700" t="s">
        <v>1</v>
      </c>
      <c r="D700" t="s">
        <v>91</v>
      </c>
      <c r="E700" t="s">
        <v>390</v>
      </c>
      <c r="F700" t="s">
        <v>391</v>
      </c>
      <c r="G700">
        <v>657</v>
      </c>
      <c r="H700">
        <v>657</v>
      </c>
      <c r="I700">
        <v>657</v>
      </c>
      <c r="J700">
        <v>657</v>
      </c>
      <c r="L700" s="3">
        <v>0</v>
      </c>
      <c r="M700" s="3">
        <v>0</v>
      </c>
      <c r="N700" s="3">
        <v>0</v>
      </c>
      <c r="O700" s="82">
        <v>6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81">
        <f>+Tabla3[[#This Row],[V GRAVADAS]]</f>
        <v>6</v>
      </c>
      <c r="V700">
        <v>2</v>
      </c>
    </row>
    <row r="701" spans="1:22" x14ac:dyDescent="0.25">
      <c r="A701" t="s">
        <v>586</v>
      </c>
      <c r="B701" s="1" t="s">
        <v>588</v>
      </c>
      <c r="C701" t="s">
        <v>1</v>
      </c>
      <c r="D701" t="s">
        <v>91</v>
      </c>
      <c r="E701" t="s">
        <v>390</v>
      </c>
      <c r="F701" t="s">
        <v>391</v>
      </c>
      <c r="G701">
        <v>658</v>
      </c>
      <c r="H701">
        <v>658</v>
      </c>
      <c r="I701">
        <v>658</v>
      </c>
      <c r="J701">
        <v>658</v>
      </c>
      <c r="L701" s="3">
        <v>0</v>
      </c>
      <c r="M701" s="3">
        <v>0</v>
      </c>
      <c r="N701" s="3">
        <v>0</v>
      </c>
      <c r="O701" s="82">
        <v>2.5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81">
        <f>+Tabla3[[#This Row],[V GRAVADAS]]</f>
        <v>2.5</v>
      </c>
      <c r="V701">
        <v>2</v>
      </c>
    </row>
    <row r="702" spans="1:22" x14ac:dyDescent="0.25">
      <c r="A702" t="s">
        <v>586</v>
      </c>
      <c r="B702" s="1" t="s">
        <v>588</v>
      </c>
      <c r="C702" t="s">
        <v>1</v>
      </c>
      <c r="D702" t="s">
        <v>91</v>
      </c>
      <c r="E702" t="s">
        <v>390</v>
      </c>
      <c r="F702" t="s">
        <v>391</v>
      </c>
      <c r="G702">
        <v>659</v>
      </c>
      <c r="H702">
        <v>659</v>
      </c>
      <c r="I702">
        <v>659</v>
      </c>
      <c r="J702">
        <v>659</v>
      </c>
      <c r="L702" s="3">
        <v>0</v>
      </c>
      <c r="M702" s="3">
        <v>0</v>
      </c>
      <c r="N702" s="3">
        <v>0</v>
      </c>
      <c r="O702" s="82">
        <v>5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81">
        <f>+Tabla3[[#This Row],[V GRAVADAS]]</f>
        <v>5</v>
      </c>
      <c r="V702">
        <v>2</v>
      </c>
    </row>
    <row r="703" spans="1:22" x14ac:dyDescent="0.25">
      <c r="A703" t="s">
        <v>586</v>
      </c>
      <c r="B703" s="1" t="s">
        <v>588</v>
      </c>
      <c r="C703" t="s">
        <v>1</v>
      </c>
      <c r="D703" t="s">
        <v>91</v>
      </c>
      <c r="E703" t="s">
        <v>390</v>
      </c>
      <c r="F703" t="s">
        <v>391</v>
      </c>
      <c r="G703">
        <v>660</v>
      </c>
      <c r="H703">
        <v>660</v>
      </c>
      <c r="I703">
        <v>660</v>
      </c>
      <c r="J703">
        <v>660</v>
      </c>
      <c r="L703" s="3">
        <v>0</v>
      </c>
      <c r="M703" s="3">
        <v>0</v>
      </c>
      <c r="N703" s="3">
        <v>0</v>
      </c>
      <c r="O703" s="82">
        <v>3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81">
        <f>+Tabla3[[#This Row],[V GRAVADAS]]</f>
        <v>3</v>
      </c>
      <c r="V703">
        <v>2</v>
      </c>
    </row>
    <row r="704" spans="1:22" x14ac:dyDescent="0.25">
      <c r="A704" t="s">
        <v>586</v>
      </c>
      <c r="B704" s="1" t="s">
        <v>588</v>
      </c>
      <c r="C704" t="s">
        <v>1</v>
      </c>
      <c r="D704" t="s">
        <v>91</v>
      </c>
      <c r="E704" t="s">
        <v>390</v>
      </c>
      <c r="F704" t="s">
        <v>391</v>
      </c>
      <c r="G704">
        <v>661</v>
      </c>
      <c r="H704">
        <v>661</v>
      </c>
      <c r="I704">
        <v>661</v>
      </c>
      <c r="J704">
        <v>661</v>
      </c>
      <c r="L704" s="3">
        <v>0</v>
      </c>
      <c r="M704" s="3">
        <v>0</v>
      </c>
      <c r="N704" s="3">
        <v>0</v>
      </c>
      <c r="O704" s="82">
        <v>5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81">
        <f>+Tabla3[[#This Row],[V GRAVADAS]]</f>
        <v>5</v>
      </c>
      <c r="V704">
        <v>2</v>
      </c>
    </row>
    <row r="705" spans="1:22" x14ac:dyDescent="0.25">
      <c r="A705" t="s">
        <v>586</v>
      </c>
      <c r="B705" s="1" t="s">
        <v>588</v>
      </c>
      <c r="C705" t="s">
        <v>1</v>
      </c>
      <c r="D705" t="s">
        <v>91</v>
      </c>
      <c r="E705" t="s">
        <v>390</v>
      </c>
      <c r="F705" t="s">
        <v>391</v>
      </c>
      <c r="G705">
        <v>662</v>
      </c>
      <c r="H705">
        <v>662</v>
      </c>
      <c r="I705">
        <v>662</v>
      </c>
      <c r="J705">
        <v>662</v>
      </c>
      <c r="L705" s="3">
        <v>0</v>
      </c>
      <c r="M705" s="3">
        <v>0</v>
      </c>
      <c r="N705" s="3">
        <v>0</v>
      </c>
      <c r="O705" s="82">
        <v>10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81">
        <f>+Tabla3[[#This Row],[V GRAVADAS]]</f>
        <v>10</v>
      </c>
      <c r="V705">
        <v>2</v>
      </c>
    </row>
    <row r="706" spans="1:22" x14ac:dyDescent="0.25">
      <c r="A706" t="s">
        <v>586</v>
      </c>
      <c r="B706" s="1" t="s">
        <v>588</v>
      </c>
      <c r="C706" t="s">
        <v>1</v>
      </c>
      <c r="D706" t="s">
        <v>91</v>
      </c>
      <c r="E706" t="s">
        <v>390</v>
      </c>
      <c r="F706" t="s">
        <v>391</v>
      </c>
      <c r="G706">
        <v>663</v>
      </c>
      <c r="H706">
        <v>663</v>
      </c>
      <c r="I706">
        <v>663</v>
      </c>
      <c r="J706">
        <v>663</v>
      </c>
      <c r="L706" s="3">
        <v>0</v>
      </c>
      <c r="M706" s="3">
        <v>0</v>
      </c>
      <c r="N706" s="3">
        <v>0</v>
      </c>
      <c r="O706" s="82">
        <v>8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81">
        <f>+Tabla3[[#This Row],[V GRAVADAS]]</f>
        <v>8</v>
      </c>
      <c r="V706">
        <v>2</v>
      </c>
    </row>
    <row r="707" spans="1:22" x14ac:dyDescent="0.25">
      <c r="A707" t="s">
        <v>586</v>
      </c>
      <c r="B707" s="1" t="s">
        <v>588</v>
      </c>
      <c r="C707" t="s">
        <v>1</v>
      </c>
      <c r="D707" t="s">
        <v>91</v>
      </c>
      <c r="E707" t="s">
        <v>390</v>
      </c>
      <c r="F707" t="s">
        <v>391</v>
      </c>
      <c r="G707">
        <v>664</v>
      </c>
      <c r="H707">
        <v>664</v>
      </c>
      <c r="I707">
        <v>664</v>
      </c>
      <c r="J707">
        <v>664</v>
      </c>
      <c r="L707" s="3">
        <v>0</v>
      </c>
      <c r="M707" s="3">
        <v>0</v>
      </c>
      <c r="N707" s="3">
        <v>0</v>
      </c>
      <c r="O707" s="82">
        <v>8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81">
        <f>+Tabla3[[#This Row],[V GRAVADAS]]</f>
        <v>8</v>
      </c>
      <c r="V707">
        <v>2</v>
      </c>
    </row>
    <row r="708" spans="1:22" x14ac:dyDescent="0.25">
      <c r="A708" t="s">
        <v>586</v>
      </c>
      <c r="B708" s="1" t="s">
        <v>588</v>
      </c>
      <c r="C708" t="s">
        <v>1</v>
      </c>
      <c r="D708" t="s">
        <v>91</v>
      </c>
      <c r="E708" t="s">
        <v>390</v>
      </c>
      <c r="F708" t="s">
        <v>391</v>
      </c>
      <c r="G708">
        <v>665</v>
      </c>
      <c r="H708">
        <v>665</v>
      </c>
      <c r="I708">
        <v>665</v>
      </c>
      <c r="J708">
        <v>665</v>
      </c>
      <c r="L708" s="3">
        <v>0</v>
      </c>
      <c r="M708" s="3">
        <v>0</v>
      </c>
      <c r="N708" s="3">
        <v>0</v>
      </c>
      <c r="O708" s="82">
        <v>4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81">
        <f>+Tabla3[[#This Row],[V GRAVADAS]]</f>
        <v>4</v>
      </c>
      <c r="V708">
        <v>2</v>
      </c>
    </row>
    <row r="709" spans="1:22" x14ac:dyDescent="0.25">
      <c r="A709" t="s">
        <v>586</v>
      </c>
      <c r="B709" s="1" t="s">
        <v>588</v>
      </c>
      <c r="C709" t="s">
        <v>1</v>
      </c>
      <c r="D709" t="s">
        <v>91</v>
      </c>
      <c r="E709" t="s">
        <v>390</v>
      </c>
      <c r="F709" t="s">
        <v>391</v>
      </c>
      <c r="G709">
        <v>666</v>
      </c>
      <c r="H709">
        <v>666</v>
      </c>
      <c r="I709">
        <v>666</v>
      </c>
      <c r="J709">
        <v>666</v>
      </c>
      <c r="L709" s="3">
        <v>0</v>
      </c>
      <c r="M709" s="3">
        <v>0</v>
      </c>
      <c r="N709" s="3">
        <v>0</v>
      </c>
      <c r="O709" s="82">
        <v>3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81">
        <f>+Tabla3[[#This Row],[V GRAVADAS]]</f>
        <v>3</v>
      </c>
      <c r="V709">
        <v>2</v>
      </c>
    </row>
    <row r="710" spans="1:22" x14ac:dyDescent="0.25">
      <c r="A710" t="s">
        <v>586</v>
      </c>
      <c r="B710" s="1" t="s">
        <v>588</v>
      </c>
      <c r="C710" t="s">
        <v>1</v>
      </c>
      <c r="D710" t="s">
        <v>91</v>
      </c>
      <c r="E710" t="s">
        <v>390</v>
      </c>
      <c r="F710" t="s">
        <v>391</v>
      </c>
      <c r="G710">
        <v>667</v>
      </c>
      <c r="H710">
        <v>667</v>
      </c>
      <c r="I710">
        <v>667</v>
      </c>
      <c r="J710">
        <v>667</v>
      </c>
      <c r="L710" s="3">
        <v>0</v>
      </c>
      <c r="M710" s="3">
        <v>0</v>
      </c>
      <c r="N710" s="3">
        <v>0</v>
      </c>
      <c r="O710" s="82">
        <v>6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81">
        <f>+Tabla3[[#This Row],[V GRAVADAS]]</f>
        <v>6</v>
      </c>
      <c r="V710">
        <v>2</v>
      </c>
    </row>
    <row r="711" spans="1:22" x14ac:dyDescent="0.25">
      <c r="A711" t="s">
        <v>586</v>
      </c>
      <c r="B711" s="1" t="s">
        <v>589</v>
      </c>
      <c r="C711" t="s">
        <v>1</v>
      </c>
      <c r="D711" t="s">
        <v>91</v>
      </c>
      <c r="E711" t="s">
        <v>390</v>
      </c>
      <c r="F711" t="s">
        <v>391</v>
      </c>
      <c r="G711">
        <v>668</v>
      </c>
      <c r="H711">
        <v>668</v>
      </c>
      <c r="I711">
        <v>668</v>
      </c>
      <c r="J711">
        <v>668</v>
      </c>
      <c r="L711" s="3">
        <v>0</v>
      </c>
      <c r="M711" s="3">
        <v>0</v>
      </c>
      <c r="N711" s="3">
        <v>0</v>
      </c>
      <c r="O711" s="82">
        <v>2.5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81">
        <f>+Tabla3[[#This Row],[V GRAVADAS]]</f>
        <v>2.5</v>
      </c>
      <c r="V711">
        <v>2</v>
      </c>
    </row>
    <row r="712" spans="1:22" x14ac:dyDescent="0.25">
      <c r="A712" t="s">
        <v>586</v>
      </c>
      <c r="B712" s="1" t="s">
        <v>589</v>
      </c>
      <c r="C712" t="s">
        <v>1</v>
      </c>
      <c r="D712" t="s">
        <v>91</v>
      </c>
      <c r="E712" t="s">
        <v>390</v>
      </c>
      <c r="F712" t="s">
        <v>391</v>
      </c>
      <c r="G712">
        <v>669</v>
      </c>
      <c r="H712">
        <v>669</v>
      </c>
      <c r="I712">
        <v>669</v>
      </c>
      <c r="J712">
        <v>669</v>
      </c>
      <c r="L712" s="3">
        <v>0</v>
      </c>
      <c r="M712" s="3">
        <v>0</v>
      </c>
      <c r="N712" s="3">
        <v>0</v>
      </c>
      <c r="O712" s="82">
        <v>6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81">
        <f>+Tabla3[[#This Row],[V GRAVADAS]]</f>
        <v>6</v>
      </c>
      <c r="V712">
        <v>2</v>
      </c>
    </row>
    <row r="713" spans="1:22" x14ac:dyDescent="0.25">
      <c r="A713" t="s">
        <v>586</v>
      </c>
      <c r="B713" s="1" t="s">
        <v>589</v>
      </c>
      <c r="C713" t="s">
        <v>1</v>
      </c>
      <c r="D713" t="s">
        <v>91</v>
      </c>
      <c r="E713" t="s">
        <v>390</v>
      </c>
      <c r="F713" t="s">
        <v>391</v>
      </c>
      <c r="G713">
        <v>670</v>
      </c>
      <c r="H713">
        <v>670</v>
      </c>
      <c r="I713">
        <v>670</v>
      </c>
      <c r="J713">
        <v>670</v>
      </c>
      <c r="L713" s="3">
        <v>0</v>
      </c>
      <c r="M713" s="3">
        <v>0</v>
      </c>
      <c r="N713" s="3">
        <v>0</v>
      </c>
      <c r="O713" s="82">
        <v>3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81">
        <f>+Tabla3[[#This Row],[V GRAVADAS]]</f>
        <v>3</v>
      </c>
      <c r="V713">
        <v>2</v>
      </c>
    </row>
    <row r="714" spans="1:22" x14ac:dyDescent="0.25">
      <c r="A714" t="s">
        <v>586</v>
      </c>
      <c r="B714" s="1" t="s">
        <v>589</v>
      </c>
      <c r="C714" t="s">
        <v>1</v>
      </c>
      <c r="D714" t="s">
        <v>91</v>
      </c>
      <c r="E714" t="s">
        <v>390</v>
      </c>
      <c r="F714" t="s">
        <v>391</v>
      </c>
      <c r="G714">
        <v>671</v>
      </c>
      <c r="H714">
        <v>671</v>
      </c>
      <c r="I714">
        <v>671</v>
      </c>
      <c r="J714">
        <v>671</v>
      </c>
      <c r="L714" s="3">
        <v>0</v>
      </c>
      <c r="M714" s="3">
        <v>0</v>
      </c>
      <c r="N714" s="3">
        <v>0</v>
      </c>
      <c r="O714" s="82">
        <v>9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81">
        <f>+Tabla3[[#This Row],[V GRAVADAS]]</f>
        <v>9</v>
      </c>
      <c r="V714">
        <v>2</v>
      </c>
    </row>
    <row r="715" spans="1:22" x14ac:dyDescent="0.25">
      <c r="A715" t="s">
        <v>586</v>
      </c>
      <c r="B715" s="1" t="s">
        <v>589</v>
      </c>
      <c r="C715" t="s">
        <v>1</v>
      </c>
      <c r="D715" t="s">
        <v>91</v>
      </c>
      <c r="E715" t="s">
        <v>390</v>
      </c>
      <c r="F715" t="s">
        <v>391</v>
      </c>
      <c r="G715">
        <v>672</v>
      </c>
      <c r="H715">
        <v>672</v>
      </c>
      <c r="I715">
        <v>672</v>
      </c>
      <c r="J715">
        <v>672</v>
      </c>
      <c r="L715" s="3">
        <v>0</v>
      </c>
      <c r="M715" s="3">
        <v>0</v>
      </c>
      <c r="N715" s="3">
        <v>0</v>
      </c>
      <c r="O715" s="82">
        <v>10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81">
        <f>+Tabla3[[#This Row],[V GRAVADAS]]</f>
        <v>10</v>
      </c>
      <c r="V715">
        <v>2</v>
      </c>
    </row>
    <row r="716" spans="1:22" x14ac:dyDescent="0.25">
      <c r="A716" t="s">
        <v>586</v>
      </c>
      <c r="B716" s="1" t="s">
        <v>589</v>
      </c>
      <c r="C716" t="s">
        <v>1</v>
      </c>
      <c r="D716" t="s">
        <v>91</v>
      </c>
      <c r="E716" t="s">
        <v>390</v>
      </c>
      <c r="F716" t="s">
        <v>391</v>
      </c>
      <c r="G716">
        <v>673</v>
      </c>
      <c r="H716">
        <v>673</v>
      </c>
      <c r="I716">
        <v>673</v>
      </c>
      <c r="J716">
        <v>673</v>
      </c>
      <c r="L716" s="3">
        <v>0</v>
      </c>
      <c r="M716" s="3">
        <v>0</v>
      </c>
      <c r="N716" s="3">
        <v>0</v>
      </c>
      <c r="O716" s="82">
        <v>12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81">
        <f>+Tabla3[[#This Row],[V GRAVADAS]]</f>
        <v>12</v>
      </c>
      <c r="V716">
        <v>2</v>
      </c>
    </row>
    <row r="717" spans="1:22" x14ac:dyDescent="0.25">
      <c r="A717" t="s">
        <v>586</v>
      </c>
      <c r="B717" s="1" t="s">
        <v>590</v>
      </c>
      <c r="C717" t="s">
        <v>1</v>
      </c>
      <c r="D717" t="s">
        <v>91</v>
      </c>
      <c r="E717" t="s">
        <v>390</v>
      </c>
      <c r="F717" t="s">
        <v>391</v>
      </c>
      <c r="G717">
        <v>674</v>
      </c>
      <c r="H717">
        <v>674</v>
      </c>
      <c r="I717">
        <v>674</v>
      </c>
      <c r="J717">
        <v>674</v>
      </c>
      <c r="L717" s="3">
        <v>0</v>
      </c>
      <c r="M717" s="3">
        <v>0</v>
      </c>
      <c r="N717" s="3">
        <v>0</v>
      </c>
      <c r="O717" s="82">
        <v>4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81">
        <f>+Tabla3[[#This Row],[V GRAVADAS]]</f>
        <v>4</v>
      </c>
      <c r="V717">
        <v>2</v>
      </c>
    </row>
    <row r="718" spans="1:22" x14ac:dyDescent="0.25">
      <c r="A718" t="s">
        <v>586</v>
      </c>
      <c r="B718" s="1" t="s">
        <v>590</v>
      </c>
      <c r="C718" t="s">
        <v>1</v>
      </c>
      <c r="D718" t="s">
        <v>91</v>
      </c>
      <c r="E718" t="s">
        <v>390</v>
      </c>
      <c r="F718" t="s">
        <v>391</v>
      </c>
      <c r="G718">
        <v>675</v>
      </c>
      <c r="H718">
        <v>675</v>
      </c>
      <c r="I718">
        <v>675</v>
      </c>
      <c r="J718">
        <v>675</v>
      </c>
      <c r="L718" s="3">
        <v>0</v>
      </c>
      <c r="M718" s="3">
        <v>0</v>
      </c>
      <c r="N718" s="3">
        <v>0</v>
      </c>
      <c r="O718" s="82">
        <v>2.5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81">
        <f>+Tabla3[[#This Row],[V GRAVADAS]]</f>
        <v>2.5</v>
      </c>
      <c r="V718">
        <v>2</v>
      </c>
    </row>
    <row r="719" spans="1:22" x14ac:dyDescent="0.25">
      <c r="A719" t="s">
        <v>586</v>
      </c>
      <c r="B719" s="1" t="s">
        <v>590</v>
      </c>
      <c r="C719" t="s">
        <v>1</v>
      </c>
      <c r="D719" t="s">
        <v>91</v>
      </c>
      <c r="E719" t="s">
        <v>390</v>
      </c>
      <c r="F719" t="s">
        <v>391</v>
      </c>
      <c r="G719">
        <v>676</v>
      </c>
      <c r="H719">
        <v>676</v>
      </c>
      <c r="I719">
        <v>676</v>
      </c>
      <c r="J719">
        <v>676</v>
      </c>
      <c r="L719" s="3">
        <v>0</v>
      </c>
      <c r="M719" s="3">
        <v>0</v>
      </c>
      <c r="N719" s="3">
        <v>0</v>
      </c>
      <c r="O719" s="82">
        <v>5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81">
        <f>+Tabla3[[#This Row],[V GRAVADAS]]</f>
        <v>5</v>
      </c>
      <c r="V719">
        <v>2</v>
      </c>
    </row>
    <row r="720" spans="1:22" x14ac:dyDescent="0.25">
      <c r="A720" t="s">
        <v>586</v>
      </c>
      <c r="B720" s="1" t="s">
        <v>590</v>
      </c>
      <c r="C720" t="s">
        <v>1</v>
      </c>
      <c r="D720" t="s">
        <v>91</v>
      </c>
      <c r="E720" t="s">
        <v>390</v>
      </c>
      <c r="F720" t="s">
        <v>391</v>
      </c>
      <c r="G720">
        <v>677</v>
      </c>
      <c r="H720">
        <v>677</v>
      </c>
      <c r="I720">
        <v>677</v>
      </c>
      <c r="J720">
        <v>677</v>
      </c>
      <c r="L720" s="3">
        <v>0</v>
      </c>
      <c r="M720" s="3">
        <v>0</v>
      </c>
      <c r="N720" s="3">
        <v>0</v>
      </c>
      <c r="O720" s="82">
        <v>8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81">
        <f>+Tabla3[[#This Row],[V GRAVADAS]]</f>
        <v>8</v>
      </c>
      <c r="V720">
        <v>2</v>
      </c>
    </row>
    <row r="721" spans="1:22" x14ac:dyDescent="0.25">
      <c r="A721" t="s">
        <v>586</v>
      </c>
      <c r="B721" s="1" t="s">
        <v>590</v>
      </c>
      <c r="C721" t="s">
        <v>1</v>
      </c>
      <c r="D721" t="s">
        <v>91</v>
      </c>
      <c r="E721" t="s">
        <v>390</v>
      </c>
      <c r="F721" t="s">
        <v>391</v>
      </c>
      <c r="G721">
        <v>678</v>
      </c>
      <c r="H721">
        <v>678</v>
      </c>
      <c r="I721">
        <v>678</v>
      </c>
      <c r="J721">
        <v>678</v>
      </c>
      <c r="L721" s="3">
        <v>0</v>
      </c>
      <c r="M721" s="3">
        <v>0</v>
      </c>
      <c r="N721" s="3">
        <v>0</v>
      </c>
      <c r="O721" s="82">
        <v>12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81">
        <f>+Tabla3[[#This Row],[V GRAVADAS]]</f>
        <v>12</v>
      </c>
      <c r="V721">
        <v>2</v>
      </c>
    </row>
    <row r="722" spans="1:22" x14ac:dyDescent="0.25">
      <c r="A722" t="s">
        <v>586</v>
      </c>
      <c r="B722" s="1" t="s">
        <v>590</v>
      </c>
      <c r="C722" t="s">
        <v>1</v>
      </c>
      <c r="D722" t="s">
        <v>91</v>
      </c>
      <c r="E722" t="s">
        <v>390</v>
      </c>
      <c r="F722" t="s">
        <v>391</v>
      </c>
      <c r="G722">
        <v>679</v>
      </c>
      <c r="H722">
        <v>679</v>
      </c>
      <c r="I722">
        <v>679</v>
      </c>
      <c r="J722">
        <v>679</v>
      </c>
      <c r="L722" s="3">
        <v>0</v>
      </c>
      <c r="M722" s="3">
        <v>0</v>
      </c>
      <c r="N722" s="3">
        <v>0</v>
      </c>
      <c r="O722" s="82">
        <v>9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81">
        <f>+Tabla3[[#This Row],[V GRAVADAS]]</f>
        <v>9</v>
      </c>
      <c r="V722">
        <v>2</v>
      </c>
    </row>
    <row r="723" spans="1:22" x14ac:dyDescent="0.25">
      <c r="A723" t="s">
        <v>586</v>
      </c>
      <c r="B723" s="1" t="s">
        <v>591</v>
      </c>
      <c r="C723" t="s">
        <v>1</v>
      </c>
      <c r="D723" t="s">
        <v>91</v>
      </c>
      <c r="E723" t="s">
        <v>390</v>
      </c>
      <c r="F723" t="s">
        <v>391</v>
      </c>
      <c r="G723">
        <v>680</v>
      </c>
      <c r="H723">
        <v>680</v>
      </c>
      <c r="I723">
        <v>680</v>
      </c>
      <c r="J723">
        <v>680</v>
      </c>
      <c r="L723" s="3">
        <v>0</v>
      </c>
      <c r="M723" s="3">
        <v>0</v>
      </c>
      <c r="N723" s="3">
        <v>0</v>
      </c>
      <c r="O723" s="82">
        <v>10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81">
        <f>+Tabla3[[#This Row],[V GRAVADAS]]</f>
        <v>10</v>
      </c>
      <c r="V723">
        <v>2</v>
      </c>
    </row>
    <row r="724" spans="1:22" x14ac:dyDescent="0.25">
      <c r="A724" t="s">
        <v>586</v>
      </c>
      <c r="B724" s="1" t="s">
        <v>591</v>
      </c>
      <c r="C724" t="s">
        <v>1</v>
      </c>
      <c r="D724" t="s">
        <v>91</v>
      </c>
      <c r="E724" t="s">
        <v>390</v>
      </c>
      <c r="F724" t="s">
        <v>391</v>
      </c>
      <c r="G724">
        <v>681</v>
      </c>
      <c r="H724">
        <v>681</v>
      </c>
      <c r="I724">
        <v>681</v>
      </c>
      <c r="J724">
        <v>681</v>
      </c>
      <c r="L724" s="3">
        <v>0</v>
      </c>
      <c r="M724" s="3">
        <v>0</v>
      </c>
      <c r="N724" s="3">
        <v>0</v>
      </c>
      <c r="O724" s="82">
        <v>2.5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81">
        <f>+Tabla3[[#This Row],[V GRAVADAS]]</f>
        <v>2.5</v>
      </c>
      <c r="V724">
        <v>2</v>
      </c>
    </row>
    <row r="725" spans="1:22" x14ac:dyDescent="0.25">
      <c r="A725" t="s">
        <v>586</v>
      </c>
      <c r="B725" s="1" t="s">
        <v>591</v>
      </c>
      <c r="C725" t="s">
        <v>1</v>
      </c>
      <c r="D725" t="s">
        <v>91</v>
      </c>
      <c r="E725" t="s">
        <v>390</v>
      </c>
      <c r="F725" t="s">
        <v>391</v>
      </c>
      <c r="G725">
        <v>682</v>
      </c>
      <c r="H725">
        <v>682</v>
      </c>
      <c r="I725">
        <v>682</v>
      </c>
      <c r="J725">
        <v>682</v>
      </c>
      <c r="L725" s="3">
        <v>0</v>
      </c>
      <c r="M725" s="3">
        <v>0</v>
      </c>
      <c r="N725" s="3">
        <v>0</v>
      </c>
      <c r="O725" s="82">
        <v>3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81">
        <f>+Tabla3[[#This Row],[V GRAVADAS]]</f>
        <v>3</v>
      </c>
      <c r="V725">
        <v>2</v>
      </c>
    </row>
    <row r="726" spans="1:22" x14ac:dyDescent="0.25">
      <c r="A726" t="s">
        <v>586</v>
      </c>
      <c r="B726" s="1" t="s">
        <v>591</v>
      </c>
      <c r="C726" t="s">
        <v>1</v>
      </c>
      <c r="D726" t="s">
        <v>91</v>
      </c>
      <c r="E726" t="s">
        <v>390</v>
      </c>
      <c r="F726" t="s">
        <v>391</v>
      </c>
      <c r="G726">
        <v>683</v>
      </c>
      <c r="H726">
        <v>683</v>
      </c>
      <c r="I726">
        <v>683</v>
      </c>
      <c r="J726">
        <v>683</v>
      </c>
      <c r="L726" s="3">
        <v>0</v>
      </c>
      <c r="M726" s="3">
        <v>0</v>
      </c>
      <c r="N726" s="3">
        <v>0</v>
      </c>
      <c r="O726" s="82">
        <v>5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81">
        <f>+Tabla3[[#This Row],[V GRAVADAS]]</f>
        <v>5</v>
      </c>
      <c r="V726">
        <v>2</v>
      </c>
    </row>
    <row r="727" spans="1:22" x14ac:dyDescent="0.25">
      <c r="A727" t="s">
        <v>586</v>
      </c>
      <c r="B727" s="1" t="s">
        <v>591</v>
      </c>
      <c r="C727" t="s">
        <v>1</v>
      </c>
      <c r="D727" t="s">
        <v>91</v>
      </c>
      <c r="E727" t="s">
        <v>390</v>
      </c>
      <c r="F727" t="s">
        <v>391</v>
      </c>
      <c r="G727">
        <v>684</v>
      </c>
      <c r="H727">
        <v>684</v>
      </c>
      <c r="I727">
        <v>684</v>
      </c>
      <c r="J727">
        <v>684</v>
      </c>
      <c r="L727" s="3">
        <v>0</v>
      </c>
      <c r="M727" s="3">
        <v>0</v>
      </c>
      <c r="N727" s="3">
        <v>0</v>
      </c>
      <c r="O727" s="82">
        <v>7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81">
        <f>+Tabla3[[#This Row],[V GRAVADAS]]</f>
        <v>7</v>
      </c>
      <c r="V727">
        <v>2</v>
      </c>
    </row>
    <row r="728" spans="1:22" x14ac:dyDescent="0.25">
      <c r="A728" t="s">
        <v>586</v>
      </c>
      <c r="B728" s="1" t="s">
        <v>591</v>
      </c>
      <c r="C728" t="s">
        <v>1</v>
      </c>
      <c r="D728" t="s">
        <v>91</v>
      </c>
      <c r="E728" t="s">
        <v>390</v>
      </c>
      <c r="F728" t="s">
        <v>391</v>
      </c>
      <c r="G728">
        <v>685</v>
      </c>
      <c r="H728">
        <v>685</v>
      </c>
      <c r="I728">
        <v>685</v>
      </c>
      <c r="J728">
        <v>685</v>
      </c>
      <c r="L728" s="3">
        <v>0</v>
      </c>
      <c r="M728" s="3">
        <v>0</v>
      </c>
      <c r="N728" s="3">
        <v>0</v>
      </c>
      <c r="O728" s="82">
        <v>8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81">
        <f>+Tabla3[[#This Row],[V GRAVADAS]]</f>
        <v>8</v>
      </c>
      <c r="V728">
        <v>2</v>
      </c>
    </row>
    <row r="729" spans="1:22" x14ac:dyDescent="0.25">
      <c r="A729" t="s">
        <v>586</v>
      </c>
      <c r="B729" s="1" t="s">
        <v>591</v>
      </c>
      <c r="C729" t="s">
        <v>1</v>
      </c>
      <c r="D729" t="s">
        <v>91</v>
      </c>
      <c r="E729" t="s">
        <v>390</v>
      </c>
      <c r="F729" t="s">
        <v>391</v>
      </c>
      <c r="G729">
        <v>686</v>
      </c>
      <c r="H729">
        <v>686</v>
      </c>
      <c r="I729">
        <v>686</v>
      </c>
      <c r="J729">
        <v>686</v>
      </c>
      <c r="L729" s="3">
        <v>0</v>
      </c>
      <c r="M729" s="3">
        <v>0</v>
      </c>
      <c r="N729" s="3">
        <v>0</v>
      </c>
      <c r="O729" s="82">
        <v>10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81">
        <f>+Tabla3[[#This Row],[V GRAVADAS]]</f>
        <v>10</v>
      </c>
      <c r="V729">
        <v>2</v>
      </c>
    </row>
    <row r="730" spans="1:22" x14ac:dyDescent="0.25">
      <c r="A730" t="s">
        <v>586</v>
      </c>
      <c r="B730" s="1" t="s">
        <v>591</v>
      </c>
      <c r="C730" t="s">
        <v>1</v>
      </c>
      <c r="D730" t="s">
        <v>91</v>
      </c>
      <c r="E730" t="s">
        <v>390</v>
      </c>
      <c r="F730" t="s">
        <v>391</v>
      </c>
      <c r="G730">
        <v>687</v>
      </c>
      <c r="H730">
        <v>687</v>
      </c>
      <c r="I730">
        <v>687</v>
      </c>
      <c r="J730">
        <v>687</v>
      </c>
      <c r="L730" s="3">
        <v>0</v>
      </c>
      <c r="M730" s="3">
        <v>0</v>
      </c>
      <c r="N730" s="3">
        <v>0</v>
      </c>
      <c r="O730" s="82">
        <v>12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81">
        <f>+Tabla3[[#This Row],[V GRAVADAS]]</f>
        <v>12</v>
      </c>
      <c r="V730">
        <v>2</v>
      </c>
    </row>
    <row r="731" spans="1:22" x14ac:dyDescent="0.25">
      <c r="A731" t="s">
        <v>586</v>
      </c>
      <c r="B731" s="1" t="s">
        <v>591</v>
      </c>
      <c r="C731" t="s">
        <v>1</v>
      </c>
      <c r="D731" t="s">
        <v>91</v>
      </c>
      <c r="E731" t="s">
        <v>390</v>
      </c>
      <c r="F731" t="s">
        <v>391</v>
      </c>
      <c r="G731">
        <v>688</v>
      </c>
      <c r="H731">
        <v>688</v>
      </c>
      <c r="I731">
        <v>688</v>
      </c>
      <c r="J731">
        <v>688</v>
      </c>
      <c r="L731" s="3">
        <v>0</v>
      </c>
      <c r="M731" s="3">
        <v>0</v>
      </c>
      <c r="N731" s="3">
        <v>0</v>
      </c>
      <c r="O731" s="82">
        <v>7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81">
        <f>+Tabla3[[#This Row],[V GRAVADAS]]</f>
        <v>7</v>
      </c>
      <c r="V731">
        <v>2</v>
      </c>
    </row>
    <row r="732" spans="1:22" x14ac:dyDescent="0.25">
      <c r="A732" t="s">
        <v>586</v>
      </c>
      <c r="B732" s="1" t="s">
        <v>591</v>
      </c>
      <c r="C732" t="s">
        <v>1</v>
      </c>
      <c r="D732" t="s">
        <v>91</v>
      </c>
      <c r="E732" t="s">
        <v>390</v>
      </c>
      <c r="F732" t="s">
        <v>391</v>
      </c>
      <c r="G732">
        <v>689</v>
      </c>
      <c r="H732">
        <v>689</v>
      </c>
      <c r="I732">
        <v>689</v>
      </c>
      <c r="J732">
        <v>689</v>
      </c>
      <c r="L732" s="3">
        <v>0</v>
      </c>
      <c r="M732" s="3">
        <v>0</v>
      </c>
      <c r="N732" s="3">
        <v>0</v>
      </c>
      <c r="O732" s="82">
        <v>8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81">
        <f>+Tabla3[[#This Row],[V GRAVADAS]]</f>
        <v>8</v>
      </c>
      <c r="V732">
        <v>2</v>
      </c>
    </row>
    <row r="733" spans="1:22" x14ac:dyDescent="0.25">
      <c r="A733" t="s">
        <v>586</v>
      </c>
      <c r="B733" s="1" t="s">
        <v>591</v>
      </c>
      <c r="C733" t="s">
        <v>1</v>
      </c>
      <c r="D733" t="s">
        <v>91</v>
      </c>
      <c r="E733" t="s">
        <v>390</v>
      </c>
      <c r="F733" t="s">
        <v>391</v>
      </c>
      <c r="G733">
        <v>690</v>
      </c>
      <c r="H733">
        <v>690</v>
      </c>
      <c r="I733">
        <v>690</v>
      </c>
      <c r="J733">
        <v>690</v>
      </c>
      <c r="L733" s="3">
        <v>0</v>
      </c>
      <c r="M733" s="3">
        <v>0</v>
      </c>
      <c r="N733" s="3">
        <v>0</v>
      </c>
      <c r="O733" s="82">
        <v>12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81">
        <f>+Tabla3[[#This Row],[V GRAVADAS]]</f>
        <v>12</v>
      </c>
      <c r="V733">
        <v>2</v>
      </c>
    </row>
    <row r="734" spans="1:22" x14ac:dyDescent="0.25">
      <c r="A734" t="s">
        <v>586</v>
      </c>
      <c r="B734" s="1" t="s">
        <v>592</v>
      </c>
      <c r="C734" t="s">
        <v>1</v>
      </c>
      <c r="D734" t="s">
        <v>91</v>
      </c>
      <c r="E734" t="s">
        <v>390</v>
      </c>
      <c r="F734" t="s">
        <v>391</v>
      </c>
      <c r="G734">
        <v>691</v>
      </c>
      <c r="H734">
        <v>691</v>
      </c>
      <c r="I734">
        <v>691</v>
      </c>
      <c r="J734">
        <v>691</v>
      </c>
      <c r="L734" s="3">
        <v>0</v>
      </c>
      <c r="M734" s="3">
        <v>0</v>
      </c>
      <c r="N734" s="3">
        <v>0</v>
      </c>
      <c r="O734" s="82">
        <v>11.7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81">
        <f>+Tabla3[[#This Row],[V GRAVADAS]]</f>
        <v>11.7</v>
      </c>
      <c r="V734">
        <v>2</v>
      </c>
    </row>
    <row r="735" spans="1:22" x14ac:dyDescent="0.25">
      <c r="A735" t="s">
        <v>586</v>
      </c>
      <c r="B735" s="1" t="s">
        <v>592</v>
      </c>
      <c r="C735" t="s">
        <v>1</v>
      </c>
      <c r="D735" t="s">
        <v>91</v>
      </c>
      <c r="E735" t="s">
        <v>390</v>
      </c>
      <c r="F735" t="s">
        <v>391</v>
      </c>
      <c r="G735">
        <v>692</v>
      </c>
      <c r="H735">
        <v>692</v>
      </c>
      <c r="I735">
        <v>692</v>
      </c>
      <c r="J735">
        <v>692</v>
      </c>
      <c r="L735" s="3">
        <v>0</v>
      </c>
      <c r="M735" s="3">
        <v>0</v>
      </c>
      <c r="N735" s="3">
        <v>0</v>
      </c>
      <c r="O735" s="82">
        <v>2.5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81">
        <f>+Tabla3[[#This Row],[V GRAVADAS]]</f>
        <v>2.5</v>
      </c>
      <c r="V735">
        <v>2</v>
      </c>
    </row>
    <row r="736" spans="1:22" x14ac:dyDescent="0.25">
      <c r="A736" t="s">
        <v>586</v>
      </c>
      <c r="B736" s="1" t="s">
        <v>592</v>
      </c>
      <c r="C736" t="s">
        <v>1</v>
      </c>
      <c r="D736" t="s">
        <v>91</v>
      </c>
      <c r="E736" t="s">
        <v>390</v>
      </c>
      <c r="F736" t="s">
        <v>391</v>
      </c>
      <c r="G736">
        <v>693</v>
      </c>
      <c r="H736">
        <v>693</v>
      </c>
      <c r="I736">
        <v>693</v>
      </c>
      <c r="J736">
        <v>693</v>
      </c>
      <c r="L736" s="3">
        <v>0</v>
      </c>
      <c r="M736" s="3">
        <v>0</v>
      </c>
      <c r="N736" s="3">
        <v>0</v>
      </c>
      <c r="O736" s="82">
        <v>6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81">
        <f>+Tabla3[[#This Row],[V GRAVADAS]]</f>
        <v>6</v>
      </c>
      <c r="V736">
        <v>2</v>
      </c>
    </row>
    <row r="737" spans="1:22" x14ac:dyDescent="0.25">
      <c r="A737" t="s">
        <v>586</v>
      </c>
      <c r="B737" s="1" t="s">
        <v>592</v>
      </c>
      <c r="C737" t="s">
        <v>1</v>
      </c>
      <c r="D737" t="s">
        <v>91</v>
      </c>
      <c r="E737" t="s">
        <v>390</v>
      </c>
      <c r="F737" t="s">
        <v>391</v>
      </c>
      <c r="G737">
        <v>694</v>
      </c>
      <c r="H737">
        <v>694</v>
      </c>
      <c r="I737">
        <v>694</v>
      </c>
      <c r="J737">
        <v>694</v>
      </c>
      <c r="L737" s="3">
        <v>0</v>
      </c>
      <c r="M737" s="3">
        <v>0</v>
      </c>
      <c r="N737" s="3">
        <v>0</v>
      </c>
      <c r="O737" s="82">
        <v>9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81">
        <f>+Tabla3[[#This Row],[V GRAVADAS]]</f>
        <v>9</v>
      </c>
      <c r="V737">
        <v>2</v>
      </c>
    </row>
    <row r="738" spans="1:22" x14ac:dyDescent="0.25">
      <c r="A738" t="s">
        <v>586</v>
      </c>
      <c r="B738" s="1" t="s">
        <v>592</v>
      </c>
      <c r="C738" t="s">
        <v>1</v>
      </c>
      <c r="D738" t="s">
        <v>91</v>
      </c>
      <c r="E738" t="s">
        <v>390</v>
      </c>
      <c r="F738" t="s">
        <v>391</v>
      </c>
      <c r="G738">
        <v>695</v>
      </c>
      <c r="H738">
        <v>695</v>
      </c>
      <c r="I738">
        <v>695</v>
      </c>
      <c r="J738">
        <v>695</v>
      </c>
      <c r="L738" s="3">
        <v>0</v>
      </c>
      <c r="M738" s="3">
        <v>0</v>
      </c>
      <c r="N738" s="3">
        <v>0</v>
      </c>
      <c r="O738" s="82">
        <v>10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81">
        <f>+Tabla3[[#This Row],[V GRAVADAS]]</f>
        <v>10</v>
      </c>
      <c r="V738">
        <v>2</v>
      </c>
    </row>
    <row r="739" spans="1:22" x14ac:dyDescent="0.25">
      <c r="A739" t="s">
        <v>586</v>
      </c>
      <c r="B739" s="1" t="s">
        <v>592</v>
      </c>
      <c r="C739" t="s">
        <v>1</v>
      </c>
      <c r="D739" t="s">
        <v>91</v>
      </c>
      <c r="E739" t="s">
        <v>390</v>
      </c>
      <c r="F739" t="s">
        <v>391</v>
      </c>
      <c r="G739">
        <v>696</v>
      </c>
      <c r="H739">
        <v>696</v>
      </c>
      <c r="I739">
        <v>696</v>
      </c>
      <c r="J739">
        <v>696</v>
      </c>
      <c r="L739" s="3">
        <v>0</v>
      </c>
      <c r="M739" s="3">
        <v>0</v>
      </c>
      <c r="N739" s="3">
        <v>0</v>
      </c>
      <c r="O739" s="82">
        <v>8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81">
        <f>+Tabla3[[#This Row],[V GRAVADAS]]</f>
        <v>8</v>
      </c>
      <c r="V739">
        <v>2</v>
      </c>
    </row>
    <row r="740" spans="1:22" x14ac:dyDescent="0.25">
      <c r="A740" t="s">
        <v>586</v>
      </c>
      <c r="B740" s="1" t="s">
        <v>592</v>
      </c>
      <c r="C740" t="s">
        <v>1</v>
      </c>
      <c r="D740" t="s">
        <v>91</v>
      </c>
      <c r="E740" t="s">
        <v>390</v>
      </c>
      <c r="F740" t="s">
        <v>391</v>
      </c>
      <c r="G740">
        <v>697</v>
      </c>
      <c r="H740">
        <v>697</v>
      </c>
      <c r="I740">
        <v>697</v>
      </c>
      <c r="J740">
        <v>697</v>
      </c>
      <c r="L740" s="3">
        <v>0</v>
      </c>
      <c r="M740" s="3">
        <v>0</v>
      </c>
      <c r="N740" s="3">
        <v>0</v>
      </c>
      <c r="O740" s="82">
        <v>8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81">
        <f>+Tabla3[[#This Row],[V GRAVADAS]]</f>
        <v>8</v>
      </c>
      <c r="V740">
        <v>2</v>
      </c>
    </row>
    <row r="741" spans="1:22" x14ac:dyDescent="0.25">
      <c r="A741" t="s">
        <v>586</v>
      </c>
      <c r="B741" s="1" t="s">
        <v>592</v>
      </c>
      <c r="C741" t="s">
        <v>1</v>
      </c>
      <c r="D741" t="s">
        <v>91</v>
      </c>
      <c r="E741" t="s">
        <v>390</v>
      </c>
      <c r="F741" t="s">
        <v>391</v>
      </c>
      <c r="G741">
        <v>698</v>
      </c>
      <c r="H741">
        <v>698</v>
      </c>
      <c r="I741">
        <v>698</v>
      </c>
      <c r="J741">
        <v>698</v>
      </c>
      <c r="L741" s="3">
        <v>0</v>
      </c>
      <c r="M741" s="3">
        <v>0</v>
      </c>
      <c r="N741" s="3">
        <v>0</v>
      </c>
      <c r="O741" s="82">
        <v>12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81">
        <f>+Tabla3[[#This Row],[V GRAVADAS]]</f>
        <v>12</v>
      </c>
      <c r="V741">
        <v>2</v>
      </c>
    </row>
    <row r="742" spans="1:22" x14ac:dyDescent="0.25">
      <c r="A742" t="s">
        <v>586</v>
      </c>
      <c r="B742" s="1" t="s">
        <v>592</v>
      </c>
      <c r="C742" t="s">
        <v>1</v>
      </c>
      <c r="D742" t="s">
        <v>91</v>
      </c>
      <c r="E742" t="s">
        <v>390</v>
      </c>
      <c r="F742" t="s">
        <v>391</v>
      </c>
      <c r="G742">
        <v>699</v>
      </c>
      <c r="H742">
        <v>699</v>
      </c>
      <c r="I742">
        <v>699</v>
      </c>
      <c r="J742">
        <v>699</v>
      </c>
      <c r="L742" s="3">
        <v>0</v>
      </c>
      <c r="M742" s="3">
        <v>0</v>
      </c>
      <c r="N742" s="3">
        <v>0</v>
      </c>
      <c r="O742" s="82">
        <v>4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81">
        <f>+Tabla3[[#This Row],[V GRAVADAS]]</f>
        <v>4</v>
      </c>
      <c r="V742">
        <v>2</v>
      </c>
    </row>
    <row r="743" spans="1:22" x14ac:dyDescent="0.25">
      <c r="A743" t="s">
        <v>586</v>
      </c>
      <c r="B743" s="1" t="s">
        <v>593</v>
      </c>
      <c r="C743" t="s">
        <v>1</v>
      </c>
      <c r="D743" t="s">
        <v>91</v>
      </c>
      <c r="E743" t="s">
        <v>390</v>
      </c>
      <c r="F743" t="s">
        <v>391</v>
      </c>
      <c r="G743">
        <v>700</v>
      </c>
      <c r="H743">
        <v>700</v>
      </c>
      <c r="I743">
        <v>700</v>
      </c>
      <c r="J743">
        <v>700</v>
      </c>
      <c r="L743" s="3">
        <v>0</v>
      </c>
      <c r="M743" s="3">
        <v>0</v>
      </c>
      <c r="N743" s="3">
        <v>0</v>
      </c>
      <c r="O743" s="82">
        <v>8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81">
        <f>+Tabla3[[#This Row],[V GRAVADAS]]</f>
        <v>8</v>
      </c>
      <c r="V743">
        <v>2</v>
      </c>
    </row>
    <row r="744" spans="1:22" x14ac:dyDescent="0.25">
      <c r="A744" t="s">
        <v>586</v>
      </c>
      <c r="B744" s="1" t="s">
        <v>593</v>
      </c>
      <c r="C744" t="s">
        <v>1</v>
      </c>
      <c r="D744" t="s">
        <v>91</v>
      </c>
      <c r="E744" t="s">
        <v>390</v>
      </c>
      <c r="F744" t="s">
        <v>391</v>
      </c>
      <c r="G744">
        <v>701</v>
      </c>
      <c r="H744">
        <v>701</v>
      </c>
      <c r="I744">
        <v>701</v>
      </c>
      <c r="J744">
        <v>701</v>
      </c>
      <c r="L744" s="3">
        <v>0</v>
      </c>
      <c r="M744" s="3">
        <v>0</v>
      </c>
      <c r="N744" s="3">
        <v>0</v>
      </c>
      <c r="O744" s="82">
        <v>7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81">
        <f>+Tabla3[[#This Row],[V GRAVADAS]]</f>
        <v>7</v>
      </c>
      <c r="V744">
        <v>2</v>
      </c>
    </row>
    <row r="745" spans="1:22" x14ac:dyDescent="0.25">
      <c r="A745" t="s">
        <v>586</v>
      </c>
      <c r="B745" s="1" t="s">
        <v>593</v>
      </c>
      <c r="C745" t="s">
        <v>1</v>
      </c>
      <c r="D745" t="s">
        <v>91</v>
      </c>
      <c r="E745" t="s">
        <v>390</v>
      </c>
      <c r="F745" t="s">
        <v>391</v>
      </c>
      <c r="G745">
        <v>702</v>
      </c>
      <c r="H745">
        <v>702</v>
      </c>
      <c r="I745">
        <v>702</v>
      </c>
      <c r="J745">
        <v>702</v>
      </c>
      <c r="L745" s="3">
        <v>0</v>
      </c>
      <c r="M745" s="3">
        <v>0</v>
      </c>
      <c r="N745" s="3">
        <v>0</v>
      </c>
      <c r="O745" s="82">
        <v>8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81">
        <f>+Tabla3[[#This Row],[V GRAVADAS]]</f>
        <v>8</v>
      </c>
      <c r="V745">
        <v>2</v>
      </c>
    </row>
    <row r="746" spans="1:22" x14ac:dyDescent="0.25">
      <c r="A746" t="s">
        <v>586</v>
      </c>
      <c r="B746" s="1" t="s">
        <v>593</v>
      </c>
      <c r="C746" t="s">
        <v>1</v>
      </c>
      <c r="D746" t="s">
        <v>91</v>
      </c>
      <c r="E746" t="s">
        <v>390</v>
      </c>
      <c r="F746" t="s">
        <v>391</v>
      </c>
      <c r="G746">
        <v>703</v>
      </c>
      <c r="H746">
        <v>703</v>
      </c>
      <c r="I746">
        <v>703</v>
      </c>
      <c r="J746">
        <v>703</v>
      </c>
      <c r="L746" s="3">
        <v>0</v>
      </c>
      <c r="M746" s="3">
        <v>0</v>
      </c>
      <c r="N746" s="3">
        <v>0</v>
      </c>
      <c r="O746" s="82">
        <v>9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81">
        <f>+Tabla3[[#This Row],[V GRAVADAS]]</f>
        <v>9</v>
      </c>
      <c r="V746">
        <v>2</v>
      </c>
    </row>
    <row r="747" spans="1:22" x14ac:dyDescent="0.25">
      <c r="A747" t="s">
        <v>586</v>
      </c>
      <c r="B747" s="1" t="s">
        <v>593</v>
      </c>
      <c r="C747" t="s">
        <v>1</v>
      </c>
      <c r="D747" t="s">
        <v>91</v>
      </c>
      <c r="E747" t="s">
        <v>390</v>
      </c>
      <c r="F747" t="s">
        <v>391</v>
      </c>
      <c r="G747">
        <v>704</v>
      </c>
      <c r="H747">
        <v>704</v>
      </c>
      <c r="I747">
        <v>704</v>
      </c>
      <c r="J747">
        <v>704</v>
      </c>
      <c r="L747" s="3">
        <v>0</v>
      </c>
      <c r="M747" s="3">
        <v>0</v>
      </c>
      <c r="N747" s="3">
        <v>0</v>
      </c>
      <c r="O747" s="82">
        <v>10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81">
        <f>+Tabla3[[#This Row],[V GRAVADAS]]</f>
        <v>10</v>
      </c>
      <c r="V747">
        <v>2</v>
      </c>
    </row>
    <row r="748" spans="1:22" x14ac:dyDescent="0.25">
      <c r="A748" t="s">
        <v>586</v>
      </c>
      <c r="B748" s="1" t="s">
        <v>593</v>
      </c>
      <c r="C748" t="s">
        <v>1</v>
      </c>
      <c r="D748" t="s">
        <v>91</v>
      </c>
      <c r="E748" t="s">
        <v>390</v>
      </c>
      <c r="F748" t="s">
        <v>391</v>
      </c>
      <c r="G748">
        <v>705</v>
      </c>
      <c r="H748">
        <v>705</v>
      </c>
      <c r="I748">
        <v>705</v>
      </c>
      <c r="J748">
        <v>705</v>
      </c>
      <c r="L748" s="3">
        <v>0</v>
      </c>
      <c r="M748" s="3">
        <v>0</v>
      </c>
      <c r="N748" s="3">
        <v>0</v>
      </c>
      <c r="O748" s="82">
        <v>15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81">
        <f>+Tabla3[[#This Row],[V GRAVADAS]]</f>
        <v>15</v>
      </c>
      <c r="V748">
        <v>2</v>
      </c>
    </row>
    <row r="749" spans="1:22" x14ac:dyDescent="0.25">
      <c r="A749" t="s">
        <v>586</v>
      </c>
      <c r="B749" s="1" t="s">
        <v>593</v>
      </c>
      <c r="C749" t="s">
        <v>1</v>
      </c>
      <c r="D749" t="s">
        <v>91</v>
      </c>
      <c r="E749" t="s">
        <v>390</v>
      </c>
      <c r="F749" t="s">
        <v>391</v>
      </c>
      <c r="G749">
        <v>706</v>
      </c>
      <c r="H749">
        <v>706</v>
      </c>
      <c r="I749">
        <v>706</v>
      </c>
      <c r="J749">
        <v>706</v>
      </c>
      <c r="L749" s="3">
        <v>0</v>
      </c>
      <c r="M749" s="3">
        <v>0</v>
      </c>
      <c r="N749" s="3">
        <v>0</v>
      </c>
      <c r="O749" s="82">
        <v>22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81">
        <f>+Tabla3[[#This Row],[V GRAVADAS]]</f>
        <v>22</v>
      </c>
      <c r="V749">
        <v>2</v>
      </c>
    </row>
    <row r="750" spans="1:22" x14ac:dyDescent="0.25">
      <c r="A750" t="s">
        <v>586</v>
      </c>
      <c r="B750" s="1" t="s">
        <v>594</v>
      </c>
      <c r="C750" t="s">
        <v>1</v>
      </c>
      <c r="D750" t="s">
        <v>91</v>
      </c>
      <c r="E750" t="s">
        <v>390</v>
      </c>
      <c r="F750" t="s">
        <v>391</v>
      </c>
      <c r="G750">
        <v>707</v>
      </c>
      <c r="H750">
        <v>707</v>
      </c>
      <c r="I750">
        <v>707</v>
      </c>
      <c r="J750">
        <v>707</v>
      </c>
      <c r="L750" s="3">
        <v>0</v>
      </c>
      <c r="M750" s="3">
        <v>0</v>
      </c>
      <c r="N750" s="3">
        <v>0</v>
      </c>
      <c r="O750" s="82">
        <v>4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81">
        <f>+Tabla3[[#This Row],[V GRAVADAS]]</f>
        <v>4</v>
      </c>
      <c r="V750">
        <v>2</v>
      </c>
    </row>
    <row r="751" spans="1:22" x14ac:dyDescent="0.25">
      <c r="A751" t="s">
        <v>586</v>
      </c>
      <c r="B751" s="1" t="s">
        <v>594</v>
      </c>
      <c r="C751" t="s">
        <v>1</v>
      </c>
      <c r="D751" t="s">
        <v>91</v>
      </c>
      <c r="E751" t="s">
        <v>390</v>
      </c>
      <c r="F751" t="s">
        <v>391</v>
      </c>
      <c r="G751">
        <v>708</v>
      </c>
      <c r="H751">
        <v>708</v>
      </c>
      <c r="I751">
        <v>708</v>
      </c>
      <c r="J751">
        <v>708</v>
      </c>
      <c r="L751" s="3">
        <v>0</v>
      </c>
      <c r="M751" s="3">
        <v>0</v>
      </c>
      <c r="N751" s="3">
        <v>0</v>
      </c>
      <c r="O751" s="82">
        <v>7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81">
        <f>+Tabla3[[#This Row],[V GRAVADAS]]</f>
        <v>7</v>
      </c>
      <c r="V751">
        <v>2</v>
      </c>
    </row>
    <row r="752" spans="1:22" x14ac:dyDescent="0.25">
      <c r="A752" t="s">
        <v>586</v>
      </c>
      <c r="B752" s="1" t="s">
        <v>594</v>
      </c>
      <c r="C752" t="s">
        <v>1</v>
      </c>
      <c r="D752" t="s">
        <v>91</v>
      </c>
      <c r="E752" t="s">
        <v>390</v>
      </c>
      <c r="F752" t="s">
        <v>391</v>
      </c>
      <c r="G752">
        <v>709</v>
      </c>
      <c r="H752">
        <v>709</v>
      </c>
      <c r="I752">
        <v>709</v>
      </c>
      <c r="J752">
        <v>709</v>
      </c>
      <c r="L752" s="3">
        <v>0</v>
      </c>
      <c r="M752" s="3">
        <v>0</v>
      </c>
      <c r="N752" s="3">
        <v>0</v>
      </c>
      <c r="O752" s="82">
        <v>10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81">
        <f>+Tabla3[[#This Row],[V GRAVADAS]]</f>
        <v>10</v>
      </c>
      <c r="V752">
        <v>2</v>
      </c>
    </row>
    <row r="753" spans="1:22" x14ac:dyDescent="0.25">
      <c r="A753" t="s">
        <v>586</v>
      </c>
      <c r="B753" s="1" t="s">
        <v>594</v>
      </c>
      <c r="C753" t="s">
        <v>1</v>
      </c>
      <c r="D753" t="s">
        <v>91</v>
      </c>
      <c r="E753" t="s">
        <v>390</v>
      </c>
      <c r="F753" t="s">
        <v>391</v>
      </c>
      <c r="G753">
        <v>710</v>
      </c>
      <c r="H753">
        <v>710</v>
      </c>
      <c r="I753">
        <v>710</v>
      </c>
      <c r="J753">
        <v>710</v>
      </c>
      <c r="L753" s="3">
        <v>0</v>
      </c>
      <c r="M753" s="3">
        <v>0</v>
      </c>
      <c r="N753" s="3">
        <v>0</v>
      </c>
      <c r="O753" s="82">
        <v>12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81">
        <f>+Tabla3[[#This Row],[V GRAVADAS]]</f>
        <v>12</v>
      </c>
      <c r="V753">
        <v>2</v>
      </c>
    </row>
    <row r="754" spans="1:22" x14ac:dyDescent="0.25">
      <c r="A754" t="s">
        <v>586</v>
      </c>
      <c r="B754" s="1" t="s">
        <v>594</v>
      </c>
      <c r="C754" t="s">
        <v>1</v>
      </c>
      <c r="D754" t="s">
        <v>91</v>
      </c>
      <c r="E754" t="s">
        <v>390</v>
      </c>
      <c r="F754" t="s">
        <v>391</v>
      </c>
      <c r="G754">
        <v>711</v>
      </c>
      <c r="H754">
        <v>711</v>
      </c>
      <c r="I754">
        <v>711</v>
      </c>
      <c r="J754">
        <v>711</v>
      </c>
      <c r="L754" s="3">
        <v>0</v>
      </c>
      <c r="M754" s="3">
        <v>0</v>
      </c>
      <c r="N754" s="3">
        <v>0</v>
      </c>
      <c r="O754" s="82">
        <v>15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81">
        <f>+Tabla3[[#This Row],[V GRAVADAS]]</f>
        <v>15</v>
      </c>
      <c r="V754">
        <v>2</v>
      </c>
    </row>
    <row r="755" spans="1:22" x14ac:dyDescent="0.25">
      <c r="A755" t="s">
        <v>586</v>
      </c>
      <c r="B755" s="1" t="s">
        <v>594</v>
      </c>
      <c r="C755" t="s">
        <v>1</v>
      </c>
      <c r="D755" t="s">
        <v>91</v>
      </c>
      <c r="E755" t="s">
        <v>390</v>
      </c>
      <c r="F755" t="s">
        <v>391</v>
      </c>
      <c r="G755">
        <v>712</v>
      </c>
      <c r="H755">
        <v>712</v>
      </c>
      <c r="I755">
        <v>712</v>
      </c>
      <c r="J755">
        <v>712</v>
      </c>
      <c r="L755" s="3">
        <v>0</v>
      </c>
      <c r="M755" s="3">
        <v>0</v>
      </c>
      <c r="N755" s="3">
        <v>0</v>
      </c>
      <c r="O755" s="82">
        <v>16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81">
        <f>+Tabla3[[#This Row],[V GRAVADAS]]</f>
        <v>16</v>
      </c>
      <c r="V755">
        <v>2</v>
      </c>
    </row>
    <row r="756" spans="1:22" x14ac:dyDescent="0.25">
      <c r="A756" t="s">
        <v>586</v>
      </c>
      <c r="B756" s="1" t="s">
        <v>594</v>
      </c>
      <c r="C756" t="s">
        <v>1</v>
      </c>
      <c r="D756" t="s">
        <v>91</v>
      </c>
      <c r="E756" t="s">
        <v>390</v>
      </c>
      <c r="F756" t="s">
        <v>391</v>
      </c>
      <c r="G756">
        <v>713</v>
      </c>
      <c r="H756">
        <v>713</v>
      </c>
      <c r="I756">
        <v>713</v>
      </c>
      <c r="J756">
        <v>713</v>
      </c>
      <c r="L756" s="3">
        <v>0</v>
      </c>
      <c r="M756" s="3">
        <v>0</v>
      </c>
      <c r="N756" s="3">
        <v>0</v>
      </c>
      <c r="O756" s="82">
        <v>2.5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81">
        <f>+Tabla3[[#This Row],[V GRAVADAS]]</f>
        <v>2.5</v>
      </c>
      <c r="V756">
        <v>2</v>
      </c>
    </row>
    <row r="757" spans="1:22" x14ac:dyDescent="0.25">
      <c r="A757" t="s">
        <v>586</v>
      </c>
      <c r="B757" s="1" t="s">
        <v>595</v>
      </c>
      <c r="C757" t="s">
        <v>1</v>
      </c>
      <c r="D757" t="s">
        <v>91</v>
      </c>
      <c r="E757" t="s">
        <v>390</v>
      </c>
      <c r="F757" t="s">
        <v>391</v>
      </c>
      <c r="G757">
        <v>714</v>
      </c>
      <c r="H757">
        <v>714</v>
      </c>
      <c r="I757">
        <v>714</v>
      </c>
      <c r="J757">
        <v>714</v>
      </c>
      <c r="L757" s="3">
        <v>0</v>
      </c>
      <c r="M757" s="3">
        <v>0</v>
      </c>
      <c r="N757" s="3">
        <v>0</v>
      </c>
      <c r="O757" s="82">
        <v>6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81">
        <f>+Tabla3[[#This Row],[V GRAVADAS]]</f>
        <v>6</v>
      </c>
      <c r="V757">
        <v>2</v>
      </c>
    </row>
    <row r="758" spans="1:22" x14ac:dyDescent="0.25">
      <c r="A758" t="s">
        <v>586</v>
      </c>
      <c r="B758" s="1" t="s">
        <v>595</v>
      </c>
      <c r="C758" t="s">
        <v>1</v>
      </c>
      <c r="D758" t="s">
        <v>91</v>
      </c>
      <c r="E758" t="s">
        <v>390</v>
      </c>
      <c r="F758" t="s">
        <v>391</v>
      </c>
      <c r="G758">
        <v>715</v>
      </c>
      <c r="H758">
        <v>715</v>
      </c>
      <c r="I758">
        <v>715</v>
      </c>
      <c r="J758">
        <v>715</v>
      </c>
      <c r="L758" s="3">
        <v>0</v>
      </c>
      <c r="M758" s="3">
        <v>0</v>
      </c>
      <c r="N758" s="3">
        <v>0</v>
      </c>
      <c r="O758" s="82">
        <v>2.5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81">
        <f>+Tabla3[[#This Row],[V GRAVADAS]]</f>
        <v>2.5</v>
      </c>
      <c r="V758">
        <v>2</v>
      </c>
    </row>
    <row r="759" spans="1:22" x14ac:dyDescent="0.25">
      <c r="A759" t="s">
        <v>586</v>
      </c>
      <c r="B759" s="1" t="s">
        <v>595</v>
      </c>
      <c r="C759" t="s">
        <v>1</v>
      </c>
      <c r="D759" t="s">
        <v>91</v>
      </c>
      <c r="E759" t="s">
        <v>390</v>
      </c>
      <c r="F759" t="s">
        <v>391</v>
      </c>
      <c r="G759">
        <v>716</v>
      </c>
      <c r="H759">
        <v>716</v>
      </c>
      <c r="I759">
        <v>716</v>
      </c>
      <c r="J759">
        <v>716</v>
      </c>
      <c r="L759" s="3">
        <v>0</v>
      </c>
      <c r="M759" s="3">
        <v>0</v>
      </c>
      <c r="N759" s="3">
        <v>0</v>
      </c>
      <c r="O759" s="82">
        <v>4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81">
        <f>+Tabla3[[#This Row],[V GRAVADAS]]</f>
        <v>4</v>
      </c>
      <c r="V759">
        <v>2</v>
      </c>
    </row>
    <row r="760" spans="1:22" x14ac:dyDescent="0.25">
      <c r="A760" t="s">
        <v>586</v>
      </c>
      <c r="B760" s="1" t="s">
        <v>595</v>
      </c>
      <c r="C760" t="s">
        <v>1</v>
      </c>
      <c r="D760" t="s">
        <v>91</v>
      </c>
      <c r="E760" t="s">
        <v>390</v>
      </c>
      <c r="F760" t="s">
        <v>391</v>
      </c>
      <c r="G760">
        <v>717</v>
      </c>
      <c r="H760">
        <v>717</v>
      </c>
      <c r="I760">
        <v>717</v>
      </c>
      <c r="J760">
        <v>717</v>
      </c>
      <c r="L760" s="3">
        <v>0</v>
      </c>
      <c r="M760" s="3">
        <v>0</v>
      </c>
      <c r="N760" s="3">
        <v>0</v>
      </c>
      <c r="O760" s="82">
        <v>8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81">
        <f>+Tabla3[[#This Row],[V GRAVADAS]]</f>
        <v>8</v>
      </c>
      <c r="V760">
        <v>2</v>
      </c>
    </row>
    <row r="761" spans="1:22" x14ac:dyDescent="0.25">
      <c r="A761" t="s">
        <v>586</v>
      </c>
      <c r="B761" s="1" t="s">
        <v>595</v>
      </c>
      <c r="C761" t="s">
        <v>1</v>
      </c>
      <c r="D761" t="s">
        <v>91</v>
      </c>
      <c r="E761" t="s">
        <v>390</v>
      </c>
      <c r="F761" t="s">
        <v>391</v>
      </c>
      <c r="G761">
        <v>718</v>
      </c>
      <c r="H761">
        <v>718</v>
      </c>
      <c r="I761">
        <v>718</v>
      </c>
      <c r="J761">
        <v>718</v>
      </c>
      <c r="L761" s="3">
        <v>0</v>
      </c>
      <c r="M761" s="3">
        <v>0</v>
      </c>
      <c r="N761" s="3">
        <v>0</v>
      </c>
      <c r="O761" s="82">
        <v>6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81">
        <f>+Tabla3[[#This Row],[V GRAVADAS]]</f>
        <v>6</v>
      </c>
      <c r="V761">
        <v>2</v>
      </c>
    </row>
    <row r="762" spans="1:22" x14ac:dyDescent="0.25">
      <c r="A762" t="s">
        <v>586</v>
      </c>
      <c r="B762" s="1" t="s">
        <v>595</v>
      </c>
      <c r="C762" t="s">
        <v>1</v>
      </c>
      <c r="D762" t="s">
        <v>91</v>
      </c>
      <c r="E762" t="s">
        <v>390</v>
      </c>
      <c r="F762" t="s">
        <v>391</v>
      </c>
      <c r="G762">
        <v>719</v>
      </c>
      <c r="H762">
        <v>719</v>
      </c>
      <c r="I762">
        <v>719</v>
      </c>
      <c r="J762">
        <v>719</v>
      </c>
      <c r="L762" s="3">
        <v>0</v>
      </c>
      <c r="M762" s="3">
        <v>0</v>
      </c>
      <c r="N762" s="3">
        <v>0</v>
      </c>
      <c r="O762" s="82">
        <v>9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81">
        <f>+Tabla3[[#This Row],[V GRAVADAS]]</f>
        <v>9</v>
      </c>
      <c r="V762">
        <v>2</v>
      </c>
    </row>
    <row r="763" spans="1:22" x14ac:dyDescent="0.25">
      <c r="A763" t="s">
        <v>586</v>
      </c>
      <c r="B763" s="1" t="s">
        <v>596</v>
      </c>
      <c r="C763" t="s">
        <v>1</v>
      </c>
      <c r="D763" t="s">
        <v>91</v>
      </c>
      <c r="E763" t="s">
        <v>390</v>
      </c>
      <c r="F763" t="s">
        <v>391</v>
      </c>
      <c r="G763">
        <v>720</v>
      </c>
      <c r="H763">
        <v>720</v>
      </c>
      <c r="I763">
        <v>720</v>
      </c>
      <c r="J763">
        <v>720</v>
      </c>
      <c r="L763" s="3">
        <v>0</v>
      </c>
      <c r="M763" s="3">
        <v>0</v>
      </c>
      <c r="N763" s="3">
        <v>0</v>
      </c>
      <c r="O763" s="82">
        <v>11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81">
        <f>+Tabla3[[#This Row],[V GRAVADAS]]</f>
        <v>11</v>
      </c>
      <c r="V763">
        <v>2</v>
      </c>
    </row>
    <row r="764" spans="1:22" x14ac:dyDescent="0.25">
      <c r="A764" t="s">
        <v>586</v>
      </c>
      <c r="B764" s="1" t="s">
        <v>596</v>
      </c>
      <c r="C764" t="s">
        <v>1</v>
      </c>
      <c r="D764" t="s">
        <v>91</v>
      </c>
      <c r="E764" t="s">
        <v>390</v>
      </c>
      <c r="F764" t="s">
        <v>391</v>
      </c>
      <c r="G764">
        <v>721</v>
      </c>
      <c r="H764">
        <v>721</v>
      </c>
      <c r="I764">
        <v>721</v>
      </c>
      <c r="J764">
        <v>721</v>
      </c>
      <c r="L764" s="3">
        <v>0</v>
      </c>
      <c r="M764" s="3">
        <v>0</v>
      </c>
      <c r="N764" s="3">
        <v>0</v>
      </c>
      <c r="O764" s="82">
        <v>5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81">
        <f>+Tabla3[[#This Row],[V GRAVADAS]]</f>
        <v>5</v>
      </c>
      <c r="V764">
        <v>2</v>
      </c>
    </row>
    <row r="765" spans="1:22" x14ac:dyDescent="0.25">
      <c r="A765" t="s">
        <v>586</v>
      </c>
      <c r="B765" s="1" t="s">
        <v>596</v>
      </c>
      <c r="C765" t="s">
        <v>1</v>
      </c>
      <c r="D765" t="s">
        <v>91</v>
      </c>
      <c r="E765" t="s">
        <v>390</v>
      </c>
      <c r="F765" t="s">
        <v>391</v>
      </c>
      <c r="G765">
        <v>722</v>
      </c>
      <c r="H765">
        <v>722</v>
      </c>
      <c r="I765">
        <v>722</v>
      </c>
      <c r="J765">
        <v>722</v>
      </c>
      <c r="L765" s="3">
        <v>0</v>
      </c>
      <c r="M765" s="3">
        <v>0</v>
      </c>
      <c r="N765" s="3">
        <v>0</v>
      </c>
      <c r="O765" s="82">
        <v>9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81">
        <f>+Tabla3[[#This Row],[V GRAVADAS]]</f>
        <v>9</v>
      </c>
      <c r="V765">
        <v>2</v>
      </c>
    </row>
    <row r="766" spans="1:22" x14ac:dyDescent="0.25">
      <c r="A766" t="s">
        <v>586</v>
      </c>
      <c r="B766" s="1" t="s">
        <v>596</v>
      </c>
      <c r="C766" t="s">
        <v>1</v>
      </c>
      <c r="D766" t="s">
        <v>91</v>
      </c>
      <c r="E766" t="s">
        <v>390</v>
      </c>
      <c r="F766" t="s">
        <v>391</v>
      </c>
      <c r="G766">
        <v>723</v>
      </c>
      <c r="H766">
        <v>723</v>
      </c>
      <c r="I766">
        <v>723</v>
      </c>
      <c r="J766">
        <v>723</v>
      </c>
      <c r="L766" s="3">
        <v>0</v>
      </c>
      <c r="M766" s="3">
        <v>0</v>
      </c>
      <c r="N766" s="3">
        <v>0</v>
      </c>
      <c r="O766" s="82">
        <v>7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81">
        <f>+Tabla3[[#This Row],[V GRAVADAS]]</f>
        <v>7</v>
      </c>
      <c r="V766">
        <v>2</v>
      </c>
    </row>
    <row r="767" spans="1:22" x14ac:dyDescent="0.25">
      <c r="A767" t="s">
        <v>586</v>
      </c>
      <c r="B767" s="1" t="s">
        <v>596</v>
      </c>
      <c r="C767" t="s">
        <v>1</v>
      </c>
      <c r="D767" t="s">
        <v>91</v>
      </c>
      <c r="E767" t="s">
        <v>390</v>
      </c>
      <c r="F767" t="s">
        <v>391</v>
      </c>
      <c r="G767">
        <v>724</v>
      </c>
      <c r="H767">
        <v>724</v>
      </c>
      <c r="I767">
        <v>724</v>
      </c>
      <c r="J767">
        <v>724</v>
      </c>
      <c r="L767" s="3">
        <v>0</v>
      </c>
      <c r="M767" s="3">
        <v>0</v>
      </c>
      <c r="N767" s="3">
        <v>0</v>
      </c>
      <c r="O767" s="82">
        <v>13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81">
        <f>+Tabla3[[#This Row],[V GRAVADAS]]</f>
        <v>13</v>
      </c>
      <c r="V767">
        <v>2</v>
      </c>
    </row>
    <row r="768" spans="1:22" x14ac:dyDescent="0.25">
      <c r="A768" t="s">
        <v>586</v>
      </c>
      <c r="B768" s="1" t="s">
        <v>596</v>
      </c>
      <c r="C768" t="s">
        <v>1</v>
      </c>
      <c r="D768" t="s">
        <v>91</v>
      </c>
      <c r="E768" t="s">
        <v>390</v>
      </c>
      <c r="F768" t="s">
        <v>391</v>
      </c>
      <c r="G768">
        <v>725</v>
      </c>
      <c r="H768">
        <v>725</v>
      </c>
      <c r="I768">
        <v>725</v>
      </c>
      <c r="J768">
        <v>725</v>
      </c>
      <c r="L768" s="3">
        <v>0</v>
      </c>
      <c r="M768" s="3">
        <v>0</v>
      </c>
      <c r="N768" s="3">
        <v>0</v>
      </c>
      <c r="O768" s="82">
        <v>15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81">
        <f>+Tabla3[[#This Row],[V GRAVADAS]]</f>
        <v>15</v>
      </c>
      <c r="V768">
        <v>2</v>
      </c>
    </row>
    <row r="769" spans="1:22" x14ac:dyDescent="0.25">
      <c r="A769" t="s">
        <v>586</v>
      </c>
      <c r="B769" s="1" t="s">
        <v>596</v>
      </c>
      <c r="C769" t="s">
        <v>1</v>
      </c>
      <c r="D769" t="s">
        <v>91</v>
      </c>
      <c r="E769" t="s">
        <v>390</v>
      </c>
      <c r="F769" t="s">
        <v>391</v>
      </c>
      <c r="G769">
        <v>726</v>
      </c>
      <c r="H769">
        <v>726</v>
      </c>
      <c r="I769">
        <v>726</v>
      </c>
      <c r="J769">
        <v>726</v>
      </c>
      <c r="L769" s="3">
        <v>0</v>
      </c>
      <c r="M769" s="3">
        <v>0</v>
      </c>
      <c r="N769" s="3">
        <v>0</v>
      </c>
      <c r="O769" s="82">
        <v>12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81">
        <f>+Tabla3[[#This Row],[V GRAVADAS]]</f>
        <v>12</v>
      </c>
      <c r="V769">
        <v>2</v>
      </c>
    </row>
    <row r="770" spans="1:22" x14ac:dyDescent="0.25">
      <c r="A770" t="s">
        <v>586</v>
      </c>
      <c r="B770" s="1" t="s">
        <v>597</v>
      </c>
      <c r="C770" t="s">
        <v>1</v>
      </c>
      <c r="D770" t="s">
        <v>91</v>
      </c>
      <c r="E770" t="s">
        <v>390</v>
      </c>
      <c r="F770" t="s">
        <v>391</v>
      </c>
      <c r="G770">
        <v>727</v>
      </c>
      <c r="H770">
        <v>727</v>
      </c>
      <c r="I770">
        <v>727</v>
      </c>
      <c r="J770">
        <v>727</v>
      </c>
      <c r="L770" s="3">
        <v>0</v>
      </c>
      <c r="M770" s="3">
        <v>0</v>
      </c>
      <c r="N770" s="3">
        <v>0</v>
      </c>
      <c r="O770" s="82">
        <v>6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81">
        <f>+Tabla3[[#This Row],[V GRAVADAS]]</f>
        <v>6</v>
      </c>
      <c r="V770">
        <v>2</v>
      </c>
    </row>
    <row r="771" spans="1:22" x14ac:dyDescent="0.25">
      <c r="A771" t="s">
        <v>586</v>
      </c>
      <c r="B771" s="1" t="s">
        <v>597</v>
      </c>
      <c r="C771" t="s">
        <v>1</v>
      </c>
      <c r="D771" t="s">
        <v>91</v>
      </c>
      <c r="E771" t="s">
        <v>390</v>
      </c>
      <c r="F771" t="s">
        <v>391</v>
      </c>
      <c r="G771">
        <v>728</v>
      </c>
      <c r="H771">
        <v>728</v>
      </c>
      <c r="I771">
        <v>728</v>
      </c>
      <c r="J771">
        <v>728</v>
      </c>
      <c r="L771" s="3">
        <v>0</v>
      </c>
      <c r="M771" s="3">
        <v>0</v>
      </c>
      <c r="N771" s="3">
        <v>0</v>
      </c>
      <c r="O771" s="82">
        <v>9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81">
        <f>+Tabla3[[#This Row],[V GRAVADAS]]</f>
        <v>9</v>
      </c>
      <c r="V771">
        <v>2</v>
      </c>
    </row>
    <row r="772" spans="1:22" x14ac:dyDescent="0.25">
      <c r="A772" t="s">
        <v>586</v>
      </c>
      <c r="B772" s="1" t="s">
        <v>597</v>
      </c>
      <c r="C772" t="s">
        <v>1</v>
      </c>
      <c r="D772" t="s">
        <v>91</v>
      </c>
      <c r="E772" t="s">
        <v>390</v>
      </c>
      <c r="F772" t="s">
        <v>391</v>
      </c>
      <c r="G772">
        <v>729</v>
      </c>
      <c r="H772">
        <v>729</v>
      </c>
      <c r="I772">
        <v>729</v>
      </c>
      <c r="J772">
        <v>729</v>
      </c>
      <c r="L772" s="3">
        <v>0</v>
      </c>
      <c r="M772" s="3">
        <v>0</v>
      </c>
      <c r="N772" s="3">
        <v>0</v>
      </c>
      <c r="O772" s="82">
        <v>2.5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81">
        <f>+Tabla3[[#This Row],[V GRAVADAS]]</f>
        <v>2.5</v>
      </c>
      <c r="V772">
        <v>2</v>
      </c>
    </row>
    <row r="773" spans="1:22" x14ac:dyDescent="0.25">
      <c r="A773" t="s">
        <v>586</v>
      </c>
      <c r="B773" s="1" t="s">
        <v>597</v>
      </c>
      <c r="C773" t="s">
        <v>1</v>
      </c>
      <c r="D773" t="s">
        <v>91</v>
      </c>
      <c r="E773" t="s">
        <v>390</v>
      </c>
      <c r="F773" t="s">
        <v>391</v>
      </c>
      <c r="G773">
        <v>730</v>
      </c>
      <c r="H773">
        <v>730</v>
      </c>
      <c r="I773">
        <v>730</v>
      </c>
      <c r="J773">
        <v>730</v>
      </c>
      <c r="L773" s="3">
        <v>0</v>
      </c>
      <c r="M773" s="3">
        <v>0</v>
      </c>
      <c r="N773" s="3">
        <v>0</v>
      </c>
      <c r="O773" s="82">
        <v>10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81">
        <f>+Tabla3[[#This Row],[V GRAVADAS]]</f>
        <v>10</v>
      </c>
      <c r="V773">
        <v>2</v>
      </c>
    </row>
    <row r="774" spans="1:22" x14ac:dyDescent="0.25">
      <c r="A774" t="s">
        <v>586</v>
      </c>
      <c r="B774" s="1" t="s">
        <v>597</v>
      </c>
      <c r="C774" t="s">
        <v>1</v>
      </c>
      <c r="D774" t="s">
        <v>91</v>
      </c>
      <c r="E774" t="s">
        <v>390</v>
      </c>
      <c r="F774" t="s">
        <v>391</v>
      </c>
      <c r="G774">
        <v>731</v>
      </c>
      <c r="H774">
        <v>731</v>
      </c>
      <c r="I774">
        <v>731</v>
      </c>
      <c r="J774">
        <v>731</v>
      </c>
      <c r="L774" s="3">
        <v>0</v>
      </c>
      <c r="M774" s="3">
        <v>0</v>
      </c>
      <c r="N774" s="3">
        <v>0</v>
      </c>
      <c r="O774" s="82">
        <v>12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81">
        <f>+Tabla3[[#This Row],[V GRAVADAS]]</f>
        <v>12</v>
      </c>
      <c r="V774">
        <v>2</v>
      </c>
    </row>
    <row r="775" spans="1:22" x14ac:dyDescent="0.25">
      <c r="A775" t="s">
        <v>586</v>
      </c>
      <c r="B775" s="1" t="s">
        <v>597</v>
      </c>
      <c r="C775" t="s">
        <v>1</v>
      </c>
      <c r="D775" t="s">
        <v>91</v>
      </c>
      <c r="E775" t="s">
        <v>390</v>
      </c>
      <c r="F775" t="s">
        <v>391</v>
      </c>
      <c r="G775">
        <v>732</v>
      </c>
      <c r="H775">
        <v>732</v>
      </c>
      <c r="I775">
        <v>732</v>
      </c>
      <c r="J775">
        <v>732</v>
      </c>
      <c r="L775" s="3">
        <v>0</v>
      </c>
      <c r="M775" s="3">
        <v>0</v>
      </c>
      <c r="N775" s="3">
        <v>0</v>
      </c>
      <c r="O775" s="82">
        <v>4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81">
        <f>+Tabla3[[#This Row],[V GRAVADAS]]</f>
        <v>4</v>
      </c>
      <c r="V775">
        <v>2</v>
      </c>
    </row>
    <row r="776" spans="1:22" x14ac:dyDescent="0.25">
      <c r="A776" t="s">
        <v>586</v>
      </c>
      <c r="B776" s="1" t="s">
        <v>597</v>
      </c>
      <c r="C776" t="s">
        <v>1</v>
      </c>
      <c r="D776" t="s">
        <v>91</v>
      </c>
      <c r="E776" t="s">
        <v>390</v>
      </c>
      <c r="F776" t="s">
        <v>391</v>
      </c>
      <c r="G776">
        <v>733</v>
      </c>
      <c r="H776">
        <v>733</v>
      </c>
      <c r="I776">
        <v>733</v>
      </c>
      <c r="J776">
        <v>733</v>
      </c>
      <c r="L776" s="3">
        <v>0</v>
      </c>
      <c r="M776" s="3">
        <v>0</v>
      </c>
      <c r="N776" s="3">
        <v>0</v>
      </c>
      <c r="O776" s="82">
        <v>8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81">
        <f>+Tabla3[[#This Row],[V GRAVADAS]]</f>
        <v>8</v>
      </c>
      <c r="V776">
        <v>2</v>
      </c>
    </row>
    <row r="777" spans="1:22" x14ac:dyDescent="0.25">
      <c r="A777" t="s">
        <v>586</v>
      </c>
      <c r="B777" s="1" t="s">
        <v>597</v>
      </c>
      <c r="C777" t="s">
        <v>1</v>
      </c>
      <c r="D777" t="s">
        <v>91</v>
      </c>
      <c r="E777" t="s">
        <v>390</v>
      </c>
      <c r="F777" t="s">
        <v>391</v>
      </c>
      <c r="G777">
        <v>734</v>
      </c>
      <c r="H777">
        <v>734</v>
      </c>
      <c r="I777">
        <v>734</v>
      </c>
      <c r="J777">
        <v>734</v>
      </c>
      <c r="L777" s="3">
        <v>0</v>
      </c>
      <c r="M777" s="3">
        <v>0</v>
      </c>
      <c r="N777" s="3">
        <v>0</v>
      </c>
      <c r="O777" s="82">
        <v>5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81">
        <f>+Tabla3[[#This Row],[V GRAVADAS]]</f>
        <v>5</v>
      </c>
      <c r="V777">
        <v>2</v>
      </c>
    </row>
    <row r="778" spans="1:22" x14ac:dyDescent="0.25">
      <c r="A778" t="s">
        <v>586</v>
      </c>
      <c r="B778" s="1" t="s">
        <v>597</v>
      </c>
      <c r="C778" t="s">
        <v>1</v>
      </c>
      <c r="D778" t="s">
        <v>91</v>
      </c>
      <c r="E778" t="s">
        <v>390</v>
      </c>
      <c r="F778" t="s">
        <v>391</v>
      </c>
      <c r="G778">
        <v>735</v>
      </c>
      <c r="H778">
        <v>735</v>
      </c>
      <c r="I778">
        <v>735</v>
      </c>
      <c r="J778">
        <v>735</v>
      </c>
      <c r="L778" s="3">
        <v>0</v>
      </c>
      <c r="M778" s="3">
        <v>0</v>
      </c>
      <c r="N778" s="3">
        <v>0</v>
      </c>
      <c r="O778" s="82">
        <v>30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81">
        <f>+Tabla3[[#This Row],[V GRAVADAS]]</f>
        <v>30</v>
      </c>
      <c r="V778">
        <v>2</v>
      </c>
    </row>
    <row r="779" spans="1:22" x14ac:dyDescent="0.25">
      <c r="A779" t="s">
        <v>586</v>
      </c>
      <c r="B779" s="1" t="s">
        <v>597</v>
      </c>
      <c r="C779" t="s">
        <v>1</v>
      </c>
      <c r="D779" t="s">
        <v>91</v>
      </c>
      <c r="E779" t="s">
        <v>390</v>
      </c>
      <c r="F779" t="s">
        <v>391</v>
      </c>
      <c r="G779">
        <v>736</v>
      </c>
      <c r="H779">
        <v>736</v>
      </c>
      <c r="I779">
        <v>736</v>
      </c>
      <c r="J779">
        <v>736</v>
      </c>
      <c r="L779" s="3">
        <v>0</v>
      </c>
      <c r="M779" s="3">
        <v>0</v>
      </c>
      <c r="N779" s="3">
        <v>0</v>
      </c>
      <c r="O779" s="82">
        <v>10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81">
        <f>+Tabla3[[#This Row],[V GRAVADAS]]</f>
        <v>10</v>
      </c>
      <c r="V779">
        <v>2</v>
      </c>
    </row>
    <row r="780" spans="1:22" x14ac:dyDescent="0.25">
      <c r="A780" t="s">
        <v>586</v>
      </c>
      <c r="B780" s="1" t="s">
        <v>597</v>
      </c>
      <c r="C780" t="s">
        <v>1</v>
      </c>
      <c r="D780" t="s">
        <v>91</v>
      </c>
      <c r="E780" t="s">
        <v>390</v>
      </c>
      <c r="F780" t="s">
        <v>391</v>
      </c>
      <c r="G780">
        <v>737</v>
      </c>
      <c r="H780">
        <v>737</v>
      </c>
      <c r="I780">
        <v>737</v>
      </c>
      <c r="J780">
        <v>737</v>
      </c>
      <c r="L780" s="3">
        <v>0</v>
      </c>
      <c r="M780" s="3">
        <v>0</v>
      </c>
      <c r="N780" s="3">
        <v>0</v>
      </c>
      <c r="O780" s="82">
        <v>12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81">
        <f>+Tabla3[[#This Row],[V GRAVADAS]]</f>
        <v>12</v>
      </c>
      <c r="V780">
        <v>2</v>
      </c>
    </row>
    <row r="781" spans="1:22" x14ac:dyDescent="0.25">
      <c r="A781" t="s">
        <v>586</v>
      </c>
      <c r="B781" s="1" t="s">
        <v>597</v>
      </c>
      <c r="C781" t="s">
        <v>1</v>
      </c>
      <c r="D781" t="s">
        <v>91</v>
      </c>
      <c r="E781" t="s">
        <v>390</v>
      </c>
      <c r="F781" t="s">
        <v>391</v>
      </c>
      <c r="G781">
        <v>738</v>
      </c>
      <c r="H781">
        <v>738</v>
      </c>
      <c r="I781">
        <v>738</v>
      </c>
      <c r="J781">
        <v>738</v>
      </c>
      <c r="L781" s="3">
        <v>0</v>
      </c>
      <c r="M781" s="3">
        <v>0</v>
      </c>
      <c r="N781" s="3">
        <v>0</v>
      </c>
      <c r="O781" s="82">
        <v>15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81">
        <f>+Tabla3[[#This Row],[V GRAVADAS]]</f>
        <v>15</v>
      </c>
      <c r="V781">
        <v>2</v>
      </c>
    </row>
    <row r="782" spans="1:22" x14ac:dyDescent="0.25">
      <c r="A782" t="s">
        <v>586</v>
      </c>
      <c r="B782" s="1" t="s">
        <v>598</v>
      </c>
      <c r="C782" t="s">
        <v>1</v>
      </c>
      <c r="D782" t="s">
        <v>91</v>
      </c>
      <c r="E782" t="s">
        <v>390</v>
      </c>
      <c r="F782" t="s">
        <v>391</v>
      </c>
      <c r="G782">
        <v>739</v>
      </c>
      <c r="H782">
        <v>739</v>
      </c>
      <c r="I782">
        <v>739</v>
      </c>
      <c r="J782">
        <v>739</v>
      </c>
      <c r="L782" s="3">
        <v>0</v>
      </c>
      <c r="M782" s="3">
        <v>0</v>
      </c>
      <c r="N782" s="3">
        <v>0</v>
      </c>
      <c r="O782" s="82">
        <v>8.5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81">
        <f>+Tabla3[[#This Row],[V GRAVADAS]]</f>
        <v>8.5</v>
      </c>
      <c r="V782">
        <v>2</v>
      </c>
    </row>
    <row r="783" spans="1:22" x14ac:dyDescent="0.25">
      <c r="A783" t="s">
        <v>586</v>
      </c>
      <c r="B783" s="1" t="s">
        <v>598</v>
      </c>
      <c r="C783" t="s">
        <v>1</v>
      </c>
      <c r="D783" t="s">
        <v>91</v>
      </c>
      <c r="E783" t="s">
        <v>390</v>
      </c>
      <c r="F783" t="s">
        <v>391</v>
      </c>
      <c r="G783">
        <v>740</v>
      </c>
      <c r="H783">
        <v>740</v>
      </c>
      <c r="I783">
        <v>740</v>
      </c>
      <c r="J783">
        <v>740</v>
      </c>
      <c r="L783" s="3">
        <v>0</v>
      </c>
      <c r="M783" s="3">
        <v>0</v>
      </c>
      <c r="N783" s="3">
        <v>0</v>
      </c>
      <c r="O783" s="82">
        <v>12.5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81">
        <f>+Tabla3[[#This Row],[V GRAVADAS]]</f>
        <v>12.5</v>
      </c>
      <c r="V783">
        <v>2</v>
      </c>
    </row>
    <row r="784" spans="1:22" x14ac:dyDescent="0.25">
      <c r="A784" t="s">
        <v>586</v>
      </c>
      <c r="B784" s="1" t="s">
        <v>599</v>
      </c>
      <c r="C784" t="s">
        <v>1</v>
      </c>
      <c r="D784" t="s">
        <v>91</v>
      </c>
      <c r="E784" t="s">
        <v>390</v>
      </c>
      <c r="F784" t="s">
        <v>391</v>
      </c>
      <c r="G784">
        <v>741</v>
      </c>
      <c r="H784">
        <v>741</v>
      </c>
      <c r="I784">
        <v>741</v>
      </c>
      <c r="J784">
        <v>741</v>
      </c>
      <c r="L784" s="3">
        <v>0</v>
      </c>
      <c r="M784" s="3">
        <v>0</v>
      </c>
      <c r="N784" s="3">
        <v>0</v>
      </c>
      <c r="O784" s="82">
        <v>7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81">
        <f>+Tabla3[[#This Row],[V GRAVADAS]]</f>
        <v>7</v>
      </c>
      <c r="V784">
        <v>2</v>
      </c>
    </row>
    <row r="785" spans="1:22" x14ac:dyDescent="0.25">
      <c r="A785" t="s">
        <v>586</v>
      </c>
      <c r="B785" s="1" t="s">
        <v>599</v>
      </c>
      <c r="C785" t="s">
        <v>1</v>
      </c>
      <c r="D785" t="s">
        <v>91</v>
      </c>
      <c r="E785" t="s">
        <v>390</v>
      </c>
      <c r="F785" t="s">
        <v>391</v>
      </c>
      <c r="G785">
        <v>742</v>
      </c>
      <c r="H785">
        <v>742</v>
      </c>
      <c r="I785">
        <v>742</v>
      </c>
      <c r="J785">
        <v>742</v>
      </c>
      <c r="L785" s="3">
        <v>0</v>
      </c>
      <c r="M785" s="3">
        <v>0</v>
      </c>
      <c r="N785" s="3">
        <v>0</v>
      </c>
      <c r="O785" s="82">
        <v>8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81">
        <f>+Tabla3[[#This Row],[V GRAVADAS]]</f>
        <v>8</v>
      </c>
      <c r="V785">
        <v>2</v>
      </c>
    </row>
    <row r="786" spans="1:22" x14ac:dyDescent="0.25">
      <c r="A786" t="s">
        <v>586</v>
      </c>
      <c r="B786" s="1" t="s">
        <v>599</v>
      </c>
      <c r="C786" t="s">
        <v>1</v>
      </c>
      <c r="D786" t="s">
        <v>91</v>
      </c>
      <c r="E786" t="s">
        <v>390</v>
      </c>
      <c r="F786" t="s">
        <v>391</v>
      </c>
      <c r="G786">
        <v>743</v>
      </c>
      <c r="H786">
        <v>743</v>
      </c>
      <c r="I786">
        <v>743</v>
      </c>
      <c r="J786">
        <v>743</v>
      </c>
      <c r="L786" s="3">
        <v>0</v>
      </c>
      <c r="M786" s="3">
        <v>0</v>
      </c>
      <c r="N786" s="3">
        <v>0</v>
      </c>
      <c r="O786" s="82">
        <v>9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81">
        <f>+Tabla3[[#This Row],[V GRAVADAS]]</f>
        <v>9</v>
      </c>
      <c r="V786">
        <v>2</v>
      </c>
    </row>
    <row r="787" spans="1:22" x14ac:dyDescent="0.25">
      <c r="A787" t="s">
        <v>586</v>
      </c>
      <c r="B787" s="1" t="s">
        <v>599</v>
      </c>
      <c r="C787" t="s">
        <v>1</v>
      </c>
      <c r="D787" t="s">
        <v>91</v>
      </c>
      <c r="E787" t="s">
        <v>390</v>
      </c>
      <c r="F787" t="s">
        <v>391</v>
      </c>
      <c r="G787">
        <v>744</v>
      </c>
      <c r="H787">
        <v>744</v>
      </c>
      <c r="I787">
        <v>744</v>
      </c>
      <c r="J787">
        <v>744</v>
      </c>
      <c r="L787" s="3">
        <v>0</v>
      </c>
      <c r="M787" s="3">
        <v>0</v>
      </c>
      <c r="N787" s="3">
        <v>0</v>
      </c>
      <c r="O787" s="82">
        <v>10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81">
        <f>+Tabla3[[#This Row],[V GRAVADAS]]</f>
        <v>10</v>
      </c>
      <c r="V787">
        <v>2</v>
      </c>
    </row>
    <row r="788" spans="1:22" x14ac:dyDescent="0.25">
      <c r="A788" t="s">
        <v>586</v>
      </c>
      <c r="B788" s="1" t="s">
        <v>599</v>
      </c>
      <c r="C788" t="s">
        <v>1</v>
      </c>
      <c r="D788" t="s">
        <v>91</v>
      </c>
      <c r="E788" t="s">
        <v>390</v>
      </c>
      <c r="F788" t="s">
        <v>391</v>
      </c>
      <c r="G788">
        <v>745</v>
      </c>
      <c r="H788">
        <v>745</v>
      </c>
      <c r="I788">
        <v>745</v>
      </c>
      <c r="J788">
        <v>745</v>
      </c>
      <c r="L788" s="3">
        <v>0</v>
      </c>
      <c r="M788" s="3">
        <v>0</v>
      </c>
      <c r="N788" s="3">
        <v>0</v>
      </c>
      <c r="O788" s="82">
        <v>11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81">
        <f>+Tabla3[[#This Row],[V GRAVADAS]]</f>
        <v>11</v>
      </c>
      <c r="V788">
        <v>2</v>
      </c>
    </row>
    <row r="789" spans="1:22" x14ac:dyDescent="0.25">
      <c r="A789" t="s">
        <v>586</v>
      </c>
      <c r="B789" s="1" t="s">
        <v>599</v>
      </c>
      <c r="C789" t="s">
        <v>1</v>
      </c>
      <c r="D789" t="s">
        <v>91</v>
      </c>
      <c r="E789" t="s">
        <v>390</v>
      </c>
      <c r="F789" t="s">
        <v>391</v>
      </c>
      <c r="G789">
        <v>746</v>
      </c>
      <c r="H789">
        <v>746</v>
      </c>
      <c r="I789">
        <v>746</v>
      </c>
      <c r="J789">
        <v>746</v>
      </c>
      <c r="L789" s="3">
        <v>0</v>
      </c>
      <c r="M789" s="3">
        <v>0</v>
      </c>
      <c r="N789" s="3">
        <v>0</v>
      </c>
      <c r="O789" s="82">
        <v>12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81">
        <f>+Tabla3[[#This Row],[V GRAVADAS]]</f>
        <v>12</v>
      </c>
      <c r="V789">
        <v>2</v>
      </c>
    </row>
    <row r="790" spans="1:22" x14ac:dyDescent="0.25">
      <c r="A790" t="s">
        <v>586</v>
      </c>
      <c r="B790" s="1" t="s">
        <v>599</v>
      </c>
      <c r="C790" t="s">
        <v>1</v>
      </c>
      <c r="D790" t="s">
        <v>91</v>
      </c>
      <c r="E790" t="s">
        <v>390</v>
      </c>
      <c r="F790" t="s">
        <v>391</v>
      </c>
      <c r="G790">
        <v>747</v>
      </c>
      <c r="H790">
        <v>747</v>
      </c>
      <c r="I790">
        <v>747</v>
      </c>
      <c r="J790">
        <v>747</v>
      </c>
      <c r="L790" s="3">
        <v>0</v>
      </c>
      <c r="M790" s="3">
        <v>0</v>
      </c>
      <c r="N790" s="3">
        <v>0</v>
      </c>
      <c r="O790" s="82">
        <v>13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81">
        <f>+Tabla3[[#This Row],[V GRAVADAS]]</f>
        <v>13</v>
      </c>
      <c r="V790">
        <v>2</v>
      </c>
    </row>
    <row r="791" spans="1:22" x14ac:dyDescent="0.25">
      <c r="A791" t="s">
        <v>586</v>
      </c>
      <c r="B791" s="1" t="s">
        <v>599</v>
      </c>
      <c r="C791" t="s">
        <v>1</v>
      </c>
      <c r="D791" t="s">
        <v>91</v>
      </c>
      <c r="E791" t="s">
        <v>390</v>
      </c>
      <c r="F791" t="s">
        <v>391</v>
      </c>
      <c r="G791">
        <v>748</v>
      </c>
      <c r="H791">
        <v>748</v>
      </c>
      <c r="I791">
        <v>748</v>
      </c>
      <c r="J791">
        <v>748</v>
      </c>
      <c r="L791" s="3">
        <v>0</v>
      </c>
      <c r="M791" s="3">
        <v>0</v>
      </c>
      <c r="N791" s="3">
        <v>0</v>
      </c>
      <c r="O791" s="82">
        <v>14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81">
        <f>+Tabla3[[#This Row],[V GRAVADAS]]</f>
        <v>14</v>
      </c>
      <c r="V791">
        <v>2</v>
      </c>
    </row>
    <row r="792" spans="1:22" x14ac:dyDescent="0.25">
      <c r="A792" t="s">
        <v>586</v>
      </c>
      <c r="B792" s="1" t="s">
        <v>600</v>
      </c>
      <c r="C792" t="s">
        <v>1</v>
      </c>
      <c r="D792" t="s">
        <v>91</v>
      </c>
      <c r="E792" t="s">
        <v>390</v>
      </c>
      <c r="F792" t="s">
        <v>391</v>
      </c>
      <c r="G792">
        <v>749</v>
      </c>
      <c r="H792">
        <v>749</v>
      </c>
      <c r="I792">
        <v>749</v>
      </c>
      <c r="J792">
        <v>749</v>
      </c>
      <c r="L792" s="3">
        <v>0</v>
      </c>
      <c r="M792" s="3">
        <v>0</v>
      </c>
      <c r="N792" s="3">
        <v>0</v>
      </c>
      <c r="O792" s="82">
        <v>15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81">
        <f>+Tabla3[[#This Row],[V GRAVADAS]]</f>
        <v>15</v>
      </c>
      <c r="V792">
        <v>2</v>
      </c>
    </row>
    <row r="793" spans="1:22" x14ac:dyDescent="0.25">
      <c r="A793" t="s">
        <v>586</v>
      </c>
      <c r="B793" s="1" t="s">
        <v>600</v>
      </c>
      <c r="C793" t="s">
        <v>1</v>
      </c>
      <c r="D793" t="s">
        <v>91</v>
      </c>
      <c r="E793" t="s">
        <v>390</v>
      </c>
      <c r="F793" t="s">
        <v>391</v>
      </c>
      <c r="G793">
        <v>750</v>
      </c>
      <c r="H793">
        <v>750</v>
      </c>
      <c r="I793">
        <v>750</v>
      </c>
      <c r="J793">
        <v>750</v>
      </c>
      <c r="L793" s="3">
        <v>0</v>
      </c>
      <c r="M793" s="3">
        <v>0</v>
      </c>
      <c r="N793" s="3">
        <v>0</v>
      </c>
      <c r="O793" s="82">
        <v>16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81">
        <f>+Tabla3[[#This Row],[V GRAVADAS]]</f>
        <v>16</v>
      </c>
      <c r="V793">
        <v>2</v>
      </c>
    </row>
    <row r="794" spans="1:22" x14ac:dyDescent="0.25">
      <c r="A794" t="s">
        <v>586</v>
      </c>
      <c r="B794" s="1" t="s">
        <v>600</v>
      </c>
      <c r="C794" t="s">
        <v>1</v>
      </c>
      <c r="D794" t="s">
        <v>91</v>
      </c>
      <c r="E794" t="s">
        <v>390</v>
      </c>
      <c r="F794" t="s">
        <v>391</v>
      </c>
      <c r="G794">
        <v>751</v>
      </c>
      <c r="H794">
        <v>751</v>
      </c>
      <c r="I794">
        <v>751</v>
      </c>
      <c r="J794">
        <v>751</v>
      </c>
      <c r="L794" s="3">
        <v>0</v>
      </c>
      <c r="M794" s="3">
        <v>0</v>
      </c>
      <c r="N794" s="3">
        <v>0</v>
      </c>
      <c r="O794" s="82">
        <v>46.5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81">
        <f>+Tabla3[[#This Row],[V GRAVADAS]]</f>
        <v>46.5</v>
      </c>
      <c r="V794">
        <v>2</v>
      </c>
    </row>
    <row r="795" spans="1:22" x14ac:dyDescent="0.25">
      <c r="A795" t="s">
        <v>586</v>
      </c>
      <c r="B795" s="1" t="s">
        <v>601</v>
      </c>
      <c r="C795" t="s">
        <v>1</v>
      </c>
      <c r="D795" t="s">
        <v>91</v>
      </c>
      <c r="E795" t="s">
        <v>390</v>
      </c>
      <c r="F795" t="s">
        <v>391</v>
      </c>
      <c r="G795">
        <v>752</v>
      </c>
      <c r="H795">
        <v>752</v>
      </c>
      <c r="I795">
        <v>752</v>
      </c>
      <c r="J795">
        <v>752</v>
      </c>
      <c r="L795" s="3">
        <v>0</v>
      </c>
      <c r="M795" s="3">
        <v>0</v>
      </c>
      <c r="N795" s="3">
        <v>0</v>
      </c>
      <c r="O795" s="82">
        <v>11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81">
        <f>+Tabla3[[#This Row],[V GRAVADAS]]</f>
        <v>11</v>
      </c>
      <c r="V795">
        <v>2</v>
      </c>
    </row>
    <row r="796" spans="1:22" x14ac:dyDescent="0.25">
      <c r="A796" t="s">
        <v>586</v>
      </c>
      <c r="B796" s="1" t="s">
        <v>601</v>
      </c>
      <c r="C796" t="s">
        <v>1</v>
      </c>
      <c r="D796" t="s">
        <v>91</v>
      </c>
      <c r="E796" t="s">
        <v>390</v>
      </c>
      <c r="F796" t="s">
        <v>391</v>
      </c>
      <c r="G796">
        <v>753</v>
      </c>
      <c r="H796">
        <v>753</v>
      </c>
      <c r="I796">
        <v>753</v>
      </c>
      <c r="J796">
        <v>753</v>
      </c>
      <c r="L796" s="3">
        <v>0</v>
      </c>
      <c r="M796" s="3">
        <v>0</v>
      </c>
      <c r="N796" s="3">
        <v>0</v>
      </c>
      <c r="O796" s="82">
        <v>10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81">
        <f>+Tabla3[[#This Row],[V GRAVADAS]]</f>
        <v>10</v>
      </c>
      <c r="V796">
        <v>2</v>
      </c>
    </row>
    <row r="797" spans="1:22" x14ac:dyDescent="0.25">
      <c r="A797" t="s">
        <v>586</v>
      </c>
      <c r="B797" s="1" t="s">
        <v>601</v>
      </c>
      <c r="C797" t="s">
        <v>1</v>
      </c>
      <c r="D797" t="s">
        <v>91</v>
      </c>
      <c r="E797" t="s">
        <v>390</v>
      </c>
      <c r="F797" t="s">
        <v>391</v>
      </c>
      <c r="G797">
        <v>754</v>
      </c>
      <c r="H797">
        <v>754</v>
      </c>
      <c r="I797">
        <v>754</v>
      </c>
      <c r="J797">
        <v>754</v>
      </c>
      <c r="L797" s="3">
        <v>0</v>
      </c>
      <c r="M797" s="3">
        <v>0</v>
      </c>
      <c r="N797" s="3">
        <v>0</v>
      </c>
      <c r="O797" s="82">
        <v>12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81">
        <f>+Tabla3[[#This Row],[V GRAVADAS]]</f>
        <v>12</v>
      </c>
      <c r="V797">
        <v>2</v>
      </c>
    </row>
    <row r="798" spans="1:22" x14ac:dyDescent="0.25">
      <c r="A798" t="s">
        <v>586</v>
      </c>
      <c r="B798" s="1" t="s">
        <v>602</v>
      </c>
      <c r="C798" t="s">
        <v>1</v>
      </c>
      <c r="D798" t="s">
        <v>91</v>
      </c>
      <c r="E798" t="s">
        <v>390</v>
      </c>
      <c r="F798" t="s">
        <v>391</v>
      </c>
      <c r="G798">
        <v>755</v>
      </c>
      <c r="H798">
        <v>755</v>
      </c>
      <c r="I798">
        <v>755</v>
      </c>
      <c r="J798">
        <v>755</v>
      </c>
      <c r="L798" s="3">
        <v>0</v>
      </c>
      <c r="M798" s="3">
        <v>0</v>
      </c>
      <c r="N798" s="3">
        <v>0</v>
      </c>
      <c r="O798" s="82">
        <v>30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81">
        <f>+Tabla3[[#This Row],[V GRAVADAS]]</f>
        <v>30</v>
      </c>
      <c r="V798">
        <v>2</v>
      </c>
    </row>
    <row r="799" spans="1:22" x14ac:dyDescent="0.25">
      <c r="A799" t="s">
        <v>586</v>
      </c>
      <c r="B799" s="1" t="s">
        <v>602</v>
      </c>
      <c r="C799" t="s">
        <v>1</v>
      </c>
      <c r="D799" t="s">
        <v>91</v>
      </c>
      <c r="E799" t="s">
        <v>390</v>
      </c>
      <c r="F799" t="s">
        <v>391</v>
      </c>
      <c r="G799">
        <v>756</v>
      </c>
      <c r="H799">
        <v>756</v>
      </c>
      <c r="I799">
        <v>756</v>
      </c>
      <c r="J799">
        <v>756</v>
      </c>
      <c r="L799" s="3">
        <v>0</v>
      </c>
      <c r="M799" s="3">
        <v>0</v>
      </c>
      <c r="N799" s="3">
        <v>0</v>
      </c>
      <c r="O799" s="82">
        <v>10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81">
        <f>+Tabla3[[#This Row],[V GRAVADAS]]</f>
        <v>10</v>
      </c>
      <c r="V799">
        <v>2</v>
      </c>
    </row>
    <row r="800" spans="1:22" x14ac:dyDescent="0.25">
      <c r="A800" t="s">
        <v>586</v>
      </c>
      <c r="B800" s="1" t="s">
        <v>602</v>
      </c>
      <c r="C800" t="s">
        <v>1</v>
      </c>
      <c r="D800" t="s">
        <v>91</v>
      </c>
      <c r="E800" t="s">
        <v>390</v>
      </c>
      <c r="F800" t="s">
        <v>391</v>
      </c>
      <c r="G800">
        <v>757</v>
      </c>
      <c r="H800">
        <v>757</v>
      </c>
      <c r="I800">
        <v>757</v>
      </c>
      <c r="J800">
        <v>757</v>
      </c>
      <c r="L800" s="3">
        <v>0</v>
      </c>
      <c r="M800" s="3">
        <v>0</v>
      </c>
      <c r="N800" s="3">
        <v>0</v>
      </c>
      <c r="O800" s="82">
        <v>12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81">
        <f>+Tabla3[[#This Row],[V GRAVADAS]]</f>
        <v>12</v>
      </c>
      <c r="V800">
        <v>2</v>
      </c>
    </row>
    <row r="801" spans="1:22" x14ac:dyDescent="0.25">
      <c r="A801" t="s">
        <v>586</v>
      </c>
      <c r="B801" s="1" t="s">
        <v>602</v>
      </c>
      <c r="C801" t="s">
        <v>1</v>
      </c>
      <c r="D801" t="s">
        <v>91</v>
      </c>
      <c r="E801" t="s">
        <v>390</v>
      </c>
      <c r="F801" t="s">
        <v>391</v>
      </c>
      <c r="G801">
        <v>758</v>
      </c>
      <c r="H801">
        <v>758</v>
      </c>
      <c r="I801">
        <v>758</v>
      </c>
      <c r="J801">
        <v>758</v>
      </c>
      <c r="L801" s="3">
        <v>0</v>
      </c>
      <c r="M801" s="3">
        <v>0</v>
      </c>
      <c r="N801" s="3">
        <v>0</v>
      </c>
      <c r="O801" s="82">
        <v>15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81">
        <f>+Tabla3[[#This Row],[V GRAVADAS]]</f>
        <v>15</v>
      </c>
      <c r="V801">
        <v>2</v>
      </c>
    </row>
    <row r="802" spans="1:22" x14ac:dyDescent="0.25">
      <c r="A802" t="s">
        <v>586</v>
      </c>
      <c r="B802" s="1" t="s">
        <v>602</v>
      </c>
      <c r="C802" t="s">
        <v>1</v>
      </c>
      <c r="D802" t="s">
        <v>91</v>
      </c>
      <c r="E802" t="s">
        <v>390</v>
      </c>
      <c r="F802" t="s">
        <v>391</v>
      </c>
      <c r="G802">
        <v>759</v>
      </c>
      <c r="H802">
        <v>759</v>
      </c>
      <c r="I802">
        <v>759</v>
      </c>
      <c r="J802">
        <v>759</v>
      </c>
      <c r="L802" s="3">
        <v>0</v>
      </c>
      <c r="M802" s="3">
        <v>0</v>
      </c>
      <c r="N802" s="3">
        <v>0</v>
      </c>
      <c r="O802" s="82">
        <v>12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81">
        <f>+Tabla3[[#This Row],[V GRAVADAS]]</f>
        <v>12</v>
      </c>
      <c r="V802">
        <v>2</v>
      </c>
    </row>
    <row r="803" spans="1:22" x14ac:dyDescent="0.25">
      <c r="A803" t="s">
        <v>586</v>
      </c>
      <c r="B803" s="1" t="s">
        <v>602</v>
      </c>
      <c r="C803" t="s">
        <v>1</v>
      </c>
      <c r="D803" t="s">
        <v>91</v>
      </c>
      <c r="E803" t="s">
        <v>390</v>
      </c>
      <c r="F803" t="s">
        <v>391</v>
      </c>
      <c r="G803">
        <v>760</v>
      </c>
      <c r="H803">
        <v>760</v>
      </c>
      <c r="I803">
        <v>760</v>
      </c>
      <c r="J803">
        <v>760</v>
      </c>
      <c r="L803" s="3">
        <v>0</v>
      </c>
      <c r="M803" s="3">
        <v>0</v>
      </c>
      <c r="N803" s="3">
        <v>0</v>
      </c>
      <c r="O803" s="82">
        <v>12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81">
        <f>+Tabla3[[#This Row],[V GRAVADAS]]</f>
        <v>12</v>
      </c>
      <c r="V803">
        <v>2</v>
      </c>
    </row>
    <row r="804" spans="1:22" x14ac:dyDescent="0.25">
      <c r="A804" t="s">
        <v>586</v>
      </c>
      <c r="B804" s="1" t="s">
        <v>602</v>
      </c>
      <c r="C804" t="s">
        <v>1</v>
      </c>
      <c r="D804" t="s">
        <v>91</v>
      </c>
      <c r="E804" t="s">
        <v>390</v>
      </c>
      <c r="F804" t="s">
        <v>391</v>
      </c>
      <c r="G804">
        <v>761</v>
      </c>
      <c r="H804">
        <v>761</v>
      </c>
      <c r="I804">
        <v>761</v>
      </c>
      <c r="J804">
        <v>761</v>
      </c>
      <c r="L804" s="3">
        <v>0</v>
      </c>
      <c r="M804" s="3">
        <v>0</v>
      </c>
      <c r="N804" s="3">
        <v>0</v>
      </c>
      <c r="O804" s="82">
        <v>9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81">
        <f>+Tabla3[[#This Row],[V GRAVADAS]]</f>
        <v>9</v>
      </c>
      <c r="V804">
        <v>2</v>
      </c>
    </row>
    <row r="805" spans="1:22" x14ac:dyDescent="0.25">
      <c r="A805" t="s">
        <v>586</v>
      </c>
      <c r="B805" s="1" t="s">
        <v>603</v>
      </c>
      <c r="C805" t="s">
        <v>1</v>
      </c>
      <c r="D805" t="s">
        <v>91</v>
      </c>
      <c r="E805" t="s">
        <v>390</v>
      </c>
      <c r="F805" t="s">
        <v>391</v>
      </c>
      <c r="G805">
        <v>762</v>
      </c>
      <c r="H805">
        <v>762</v>
      </c>
      <c r="I805">
        <v>762</v>
      </c>
      <c r="J805">
        <v>762</v>
      </c>
      <c r="L805" s="3">
        <v>0</v>
      </c>
      <c r="M805" s="3">
        <v>0</v>
      </c>
      <c r="N805" s="3">
        <v>0</v>
      </c>
      <c r="O805" s="82">
        <v>15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81">
        <f>+Tabla3[[#This Row],[V GRAVADAS]]</f>
        <v>15</v>
      </c>
      <c r="V805">
        <v>2</v>
      </c>
    </row>
    <row r="806" spans="1:22" x14ac:dyDescent="0.25">
      <c r="A806" t="s">
        <v>614</v>
      </c>
      <c r="B806" s="1" t="s">
        <v>615</v>
      </c>
      <c r="C806" t="s">
        <v>1</v>
      </c>
      <c r="D806" t="s">
        <v>91</v>
      </c>
      <c r="E806" t="s">
        <v>390</v>
      </c>
      <c r="F806" t="s">
        <v>391</v>
      </c>
      <c r="G806">
        <v>763</v>
      </c>
      <c r="H806">
        <v>763</v>
      </c>
      <c r="I806">
        <v>763</v>
      </c>
      <c r="J806">
        <v>763</v>
      </c>
      <c r="L806" s="3">
        <v>0</v>
      </c>
      <c r="M806" s="3">
        <v>0</v>
      </c>
      <c r="N806" s="3">
        <v>0</v>
      </c>
      <c r="O806" s="82">
        <v>2.5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81">
        <f>+Tabla3[[#This Row],[V GRAVADAS]]</f>
        <v>2.5</v>
      </c>
      <c r="V806">
        <v>2</v>
      </c>
    </row>
    <row r="807" spans="1:22" x14ac:dyDescent="0.25">
      <c r="A807" t="s">
        <v>614</v>
      </c>
      <c r="B807" s="1" t="s">
        <v>615</v>
      </c>
      <c r="C807" t="s">
        <v>1</v>
      </c>
      <c r="D807" t="s">
        <v>91</v>
      </c>
      <c r="E807" t="s">
        <v>390</v>
      </c>
      <c r="F807" t="s">
        <v>391</v>
      </c>
      <c r="G807">
        <v>764</v>
      </c>
      <c r="H807">
        <v>764</v>
      </c>
      <c r="I807">
        <v>764</v>
      </c>
      <c r="J807">
        <v>764</v>
      </c>
      <c r="L807" s="3">
        <v>0</v>
      </c>
      <c r="M807" s="3">
        <v>0</v>
      </c>
      <c r="N807" s="3">
        <v>0</v>
      </c>
      <c r="O807" s="82">
        <v>5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81">
        <f>+Tabla3[[#This Row],[V GRAVADAS]]</f>
        <v>5</v>
      </c>
      <c r="V807">
        <v>2</v>
      </c>
    </row>
    <row r="808" spans="1:22" x14ac:dyDescent="0.25">
      <c r="A808" t="s">
        <v>614</v>
      </c>
      <c r="B808" s="1" t="s">
        <v>615</v>
      </c>
      <c r="C808" t="s">
        <v>1</v>
      </c>
      <c r="D808" t="s">
        <v>91</v>
      </c>
      <c r="E808" t="s">
        <v>390</v>
      </c>
      <c r="F808" t="s">
        <v>391</v>
      </c>
      <c r="G808">
        <v>765</v>
      </c>
      <c r="H808">
        <v>765</v>
      </c>
      <c r="I808">
        <v>765</v>
      </c>
      <c r="J808">
        <v>765</v>
      </c>
      <c r="L808" s="3">
        <v>0</v>
      </c>
      <c r="M808" s="3">
        <v>0</v>
      </c>
      <c r="N808" s="3">
        <v>0</v>
      </c>
      <c r="O808" s="82">
        <v>7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81">
        <f>+Tabla3[[#This Row],[V GRAVADAS]]</f>
        <v>7</v>
      </c>
      <c r="V808">
        <v>2</v>
      </c>
    </row>
    <row r="809" spans="1:22" x14ac:dyDescent="0.25">
      <c r="A809" t="s">
        <v>614</v>
      </c>
      <c r="B809" s="1" t="s">
        <v>615</v>
      </c>
      <c r="C809" t="s">
        <v>1</v>
      </c>
      <c r="D809" t="s">
        <v>91</v>
      </c>
      <c r="E809" t="s">
        <v>390</v>
      </c>
      <c r="F809" t="s">
        <v>391</v>
      </c>
      <c r="G809">
        <v>766</v>
      </c>
      <c r="H809">
        <v>766</v>
      </c>
      <c r="I809">
        <v>766</v>
      </c>
      <c r="J809">
        <v>766</v>
      </c>
      <c r="L809" s="3">
        <v>0</v>
      </c>
      <c r="M809" s="3">
        <v>0</v>
      </c>
      <c r="N809" s="3">
        <v>0</v>
      </c>
      <c r="O809" s="82">
        <v>8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81">
        <f>+Tabla3[[#This Row],[V GRAVADAS]]</f>
        <v>8</v>
      </c>
      <c r="V809">
        <v>2</v>
      </c>
    </row>
    <row r="810" spans="1:22" x14ac:dyDescent="0.25">
      <c r="A810" t="s">
        <v>614</v>
      </c>
      <c r="B810" s="1" t="s">
        <v>615</v>
      </c>
      <c r="C810" t="s">
        <v>1</v>
      </c>
      <c r="D810" t="s">
        <v>91</v>
      </c>
      <c r="E810" t="s">
        <v>390</v>
      </c>
      <c r="F810" t="s">
        <v>391</v>
      </c>
      <c r="G810">
        <v>767</v>
      </c>
      <c r="H810">
        <v>767</v>
      </c>
      <c r="I810">
        <v>767</v>
      </c>
      <c r="J810">
        <v>767</v>
      </c>
      <c r="L810" s="3">
        <v>0</v>
      </c>
      <c r="M810" s="3">
        <v>0</v>
      </c>
      <c r="N810" s="3">
        <v>0</v>
      </c>
      <c r="O810" s="82">
        <v>6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81">
        <f>+Tabla3[[#This Row],[V GRAVADAS]]</f>
        <v>6</v>
      </c>
      <c r="V810">
        <v>2</v>
      </c>
    </row>
    <row r="811" spans="1:22" x14ac:dyDescent="0.25">
      <c r="A811" t="s">
        <v>614</v>
      </c>
      <c r="B811" s="1" t="s">
        <v>615</v>
      </c>
      <c r="C811" t="s">
        <v>1</v>
      </c>
      <c r="D811" t="s">
        <v>91</v>
      </c>
      <c r="E811" t="s">
        <v>390</v>
      </c>
      <c r="F811" t="s">
        <v>391</v>
      </c>
      <c r="G811">
        <v>768</v>
      </c>
      <c r="H811">
        <v>768</v>
      </c>
      <c r="I811">
        <v>768</v>
      </c>
      <c r="J811">
        <v>768</v>
      </c>
      <c r="L811" s="3">
        <v>0</v>
      </c>
      <c r="M811" s="3">
        <v>0</v>
      </c>
      <c r="N811" s="3">
        <v>0</v>
      </c>
      <c r="O811" s="82">
        <v>10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81">
        <f>+Tabla3[[#This Row],[V GRAVADAS]]</f>
        <v>10</v>
      </c>
      <c r="V811">
        <v>2</v>
      </c>
    </row>
    <row r="812" spans="1:22" x14ac:dyDescent="0.25">
      <c r="A812" t="s">
        <v>614</v>
      </c>
      <c r="B812" s="1" t="s">
        <v>615</v>
      </c>
      <c r="C812" t="s">
        <v>1</v>
      </c>
      <c r="D812" t="s">
        <v>91</v>
      </c>
      <c r="E812" t="s">
        <v>390</v>
      </c>
      <c r="F812" t="s">
        <v>391</v>
      </c>
      <c r="G812">
        <v>769</v>
      </c>
      <c r="H812">
        <v>769</v>
      </c>
      <c r="I812">
        <v>769</v>
      </c>
      <c r="J812">
        <v>769</v>
      </c>
      <c r="L812" s="3">
        <v>0</v>
      </c>
      <c r="M812" s="3">
        <v>0</v>
      </c>
      <c r="N812" s="3">
        <v>0</v>
      </c>
      <c r="O812" s="82">
        <v>4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81">
        <f>+Tabla3[[#This Row],[V GRAVADAS]]</f>
        <v>4</v>
      </c>
      <c r="V812">
        <v>2</v>
      </c>
    </row>
    <row r="813" spans="1:22" x14ac:dyDescent="0.25">
      <c r="A813" t="s">
        <v>614</v>
      </c>
      <c r="B813" s="1" t="s">
        <v>615</v>
      </c>
      <c r="C813" t="s">
        <v>1</v>
      </c>
      <c r="D813" t="s">
        <v>91</v>
      </c>
      <c r="E813" t="s">
        <v>390</v>
      </c>
      <c r="F813" t="s">
        <v>391</v>
      </c>
      <c r="G813">
        <v>770</v>
      </c>
      <c r="H813">
        <v>770</v>
      </c>
      <c r="I813">
        <v>770</v>
      </c>
      <c r="J813">
        <v>770</v>
      </c>
      <c r="L813" s="3">
        <v>0</v>
      </c>
      <c r="M813" s="3">
        <v>0</v>
      </c>
      <c r="N813" s="3">
        <v>0</v>
      </c>
      <c r="O813" s="82">
        <v>3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81">
        <f>+Tabla3[[#This Row],[V GRAVADAS]]</f>
        <v>3</v>
      </c>
      <c r="V813">
        <v>2</v>
      </c>
    </row>
    <row r="814" spans="1:22" x14ac:dyDescent="0.25">
      <c r="A814" t="s">
        <v>614</v>
      </c>
      <c r="B814" s="1" t="s">
        <v>615</v>
      </c>
      <c r="C814" t="s">
        <v>1</v>
      </c>
      <c r="D814" t="s">
        <v>91</v>
      </c>
      <c r="E814" t="s">
        <v>390</v>
      </c>
      <c r="F814" t="s">
        <v>391</v>
      </c>
      <c r="G814">
        <v>771</v>
      </c>
      <c r="H814">
        <v>771</v>
      </c>
      <c r="I814">
        <v>771</v>
      </c>
      <c r="J814">
        <v>771</v>
      </c>
      <c r="L814" s="3">
        <v>0</v>
      </c>
      <c r="M814" s="3">
        <v>0</v>
      </c>
      <c r="N814" s="3">
        <v>0</v>
      </c>
      <c r="O814" s="82">
        <v>6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81">
        <f>+Tabla3[[#This Row],[V GRAVADAS]]</f>
        <v>6</v>
      </c>
      <c r="V814">
        <v>2</v>
      </c>
    </row>
    <row r="815" spans="1:22" x14ac:dyDescent="0.25">
      <c r="A815" t="s">
        <v>614</v>
      </c>
      <c r="B815" s="1" t="s">
        <v>615</v>
      </c>
      <c r="C815" t="s">
        <v>1</v>
      </c>
      <c r="D815" t="s">
        <v>91</v>
      </c>
      <c r="E815" t="s">
        <v>390</v>
      </c>
      <c r="F815" t="s">
        <v>391</v>
      </c>
      <c r="G815">
        <v>772</v>
      </c>
      <c r="H815">
        <v>772</v>
      </c>
      <c r="I815">
        <v>772</v>
      </c>
      <c r="J815">
        <v>772</v>
      </c>
      <c r="L815" s="3">
        <v>0</v>
      </c>
      <c r="M815" s="3">
        <v>0</v>
      </c>
      <c r="N815" s="3">
        <v>0</v>
      </c>
      <c r="O815" s="82">
        <v>2.5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81">
        <f>+Tabla3[[#This Row],[V GRAVADAS]]</f>
        <v>2.5</v>
      </c>
      <c r="V815">
        <v>2</v>
      </c>
    </row>
    <row r="816" spans="1:22" x14ac:dyDescent="0.25">
      <c r="A816" t="s">
        <v>614</v>
      </c>
      <c r="B816" s="1" t="s">
        <v>616</v>
      </c>
      <c r="C816" t="s">
        <v>1</v>
      </c>
      <c r="D816" t="s">
        <v>91</v>
      </c>
      <c r="E816" t="s">
        <v>390</v>
      </c>
      <c r="F816" t="s">
        <v>391</v>
      </c>
      <c r="G816">
        <v>773</v>
      </c>
      <c r="H816">
        <v>773</v>
      </c>
      <c r="I816">
        <v>773</v>
      </c>
      <c r="J816">
        <v>773</v>
      </c>
      <c r="L816" s="3">
        <v>0</v>
      </c>
      <c r="M816" s="3">
        <v>0</v>
      </c>
      <c r="N816" s="3">
        <v>0</v>
      </c>
      <c r="O816" s="82">
        <v>5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81">
        <f>+Tabla3[[#This Row],[V GRAVADAS]]</f>
        <v>5</v>
      </c>
      <c r="V816">
        <v>2</v>
      </c>
    </row>
    <row r="817" spans="1:22" x14ac:dyDescent="0.25">
      <c r="A817" t="s">
        <v>614</v>
      </c>
      <c r="B817" s="1" t="s">
        <v>616</v>
      </c>
      <c r="C817" t="s">
        <v>1</v>
      </c>
      <c r="D817" t="s">
        <v>91</v>
      </c>
      <c r="E817" t="s">
        <v>390</v>
      </c>
      <c r="F817" t="s">
        <v>391</v>
      </c>
      <c r="G817">
        <v>774</v>
      </c>
      <c r="H817">
        <v>774</v>
      </c>
      <c r="I817">
        <v>774</v>
      </c>
      <c r="J817">
        <v>774</v>
      </c>
      <c r="L817" s="3">
        <v>0</v>
      </c>
      <c r="M817" s="3">
        <v>0</v>
      </c>
      <c r="N817" s="3">
        <v>0</v>
      </c>
      <c r="O817" s="82">
        <v>3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81">
        <f>+Tabla3[[#This Row],[V GRAVADAS]]</f>
        <v>3</v>
      </c>
      <c r="V817">
        <v>2</v>
      </c>
    </row>
    <row r="818" spans="1:22" x14ac:dyDescent="0.25">
      <c r="A818" t="s">
        <v>614</v>
      </c>
      <c r="B818" s="1" t="s">
        <v>616</v>
      </c>
      <c r="C818" t="s">
        <v>1</v>
      </c>
      <c r="D818" t="s">
        <v>91</v>
      </c>
      <c r="E818" t="s">
        <v>390</v>
      </c>
      <c r="F818" t="s">
        <v>391</v>
      </c>
      <c r="G818">
        <v>775</v>
      </c>
      <c r="H818">
        <v>775</v>
      </c>
      <c r="I818">
        <v>775</v>
      </c>
      <c r="J818">
        <v>775</v>
      </c>
      <c r="L818" s="3">
        <v>0</v>
      </c>
      <c r="M818" s="3">
        <v>0</v>
      </c>
      <c r="N818" s="3">
        <v>0</v>
      </c>
      <c r="O818" s="82">
        <v>5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81">
        <f>+Tabla3[[#This Row],[V GRAVADAS]]</f>
        <v>5</v>
      </c>
      <c r="V818">
        <v>2</v>
      </c>
    </row>
    <row r="819" spans="1:22" x14ac:dyDescent="0.25">
      <c r="A819" t="s">
        <v>614</v>
      </c>
      <c r="B819" s="1" t="s">
        <v>616</v>
      </c>
      <c r="C819" t="s">
        <v>1</v>
      </c>
      <c r="D819" t="s">
        <v>91</v>
      </c>
      <c r="E819" t="s">
        <v>390</v>
      </c>
      <c r="F819" t="s">
        <v>391</v>
      </c>
      <c r="G819">
        <v>776</v>
      </c>
      <c r="H819">
        <v>776</v>
      </c>
      <c r="I819">
        <v>776</v>
      </c>
      <c r="J819">
        <v>776</v>
      </c>
      <c r="L819" s="3">
        <v>0</v>
      </c>
      <c r="M819" s="3">
        <v>0</v>
      </c>
      <c r="N819" s="3">
        <v>0</v>
      </c>
      <c r="O819" s="82">
        <v>10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81">
        <f>+Tabla3[[#This Row],[V GRAVADAS]]</f>
        <v>10</v>
      </c>
      <c r="V819">
        <v>2</v>
      </c>
    </row>
    <row r="820" spans="1:22" x14ac:dyDescent="0.25">
      <c r="A820" t="s">
        <v>614</v>
      </c>
      <c r="B820" s="1" t="s">
        <v>616</v>
      </c>
      <c r="C820" t="s">
        <v>1</v>
      </c>
      <c r="D820" t="s">
        <v>91</v>
      </c>
      <c r="E820" t="s">
        <v>390</v>
      </c>
      <c r="F820" t="s">
        <v>391</v>
      </c>
      <c r="G820">
        <v>777</v>
      </c>
      <c r="H820">
        <v>777</v>
      </c>
      <c r="I820">
        <v>777</v>
      </c>
      <c r="J820">
        <v>777</v>
      </c>
      <c r="L820" s="3">
        <v>0</v>
      </c>
      <c r="M820" s="3">
        <v>0</v>
      </c>
      <c r="N820" s="3">
        <v>0</v>
      </c>
      <c r="O820" s="82">
        <v>8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81">
        <f>+Tabla3[[#This Row],[V GRAVADAS]]</f>
        <v>8</v>
      </c>
      <c r="V820">
        <v>2</v>
      </c>
    </row>
    <row r="821" spans="1:22" x14ac:dyDescent="0.25">
      <c r="A821" t="s">
        <v>614</v>
      </c>
      <c r="B821" s="1" t="s">
        <v>616</v>
      </c>
      <c r="C821" t="s">
        <v>1</v>
      </c>
      <c r="D821" t="s">
        <v>91</v>
      </c>
      <c r="E821" t="s">
        <v>390</v>
      </c>
      <c r="F821" t="s">
        <v>391</v>
      </c>
      <c r="G821">
        <v>778</v>
      </c>
      <c r="H821">
        <v>778</v>
      </c>
      <c r="I821">
        <v>778</v>
      </c>
      <c r="J821">
        <v>778</v>
      </c>
      <c r="L821" s="3">
        <v>0</v>
      </c>
      <c r="M821" s="3">
        <v>0</v>
      </c>
      <c r="N821" s="3">
        <v>0</v>
      </c>
      <c r="O821" s="82">
        <v>10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81">
        <f>+Tabla3[[#This Row],[V GRAVADAS]]</f>
        <v>10</v>
      </c>
      <c r="V821">
        <v>2</v>
      </c>
    </row>
    <row r="822" spans="1:22" x14ac:dyDescent="0.25">
      <c r="A822" t="s">
        <v>614</v>
      </c>
      <c r="B822" s="1" t="s">
        <v>616</v>
      </c>
      <c r="C822" t="s">
        <v>1</v>
      </c>
      <c r="D822" t="s">
        <v>91</v>
      </c>
      <c r="E822" t="s">
        <v>390</v>
      </c>
      <c r="F822" t="s">
        <v>391</v>
      </c>
      <c r="G822">
        <v>779</v>
      </c>
      <c r="H822">
        <v>779</v>
      </c>
      <c r="I822">
        <v>779</v>
      </c>
      <c r="J822">
        <v>779</v>
      </c>
      <c r="L822" s="3">
        <v>0</v>
      </c>
      <c r="M822" s="3">
        <v>0</v>
      </c>
      <c r="N822" s="3">
        <v>0</v>
      </c>
      <c r="O822" s="82">
        <v>8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81">
        <f>+Tabla3[[#This Row],[V GRAVADAS]]</f>
        <v>8</v>
      </c>
      <c r="V822">
        <v>2</v>
      </c>
    </row>
    <row r="823" spans="1:22" x14ac:dyDescent="0.25">
      <c r="A823" t="s">
        <v>614</v>
      </c>
      <c r="B823" s="1" t="s">
        <v>616</v>
      </c>
      <c r="C823" t="s">
        <v>1</v>
      </c>
      <c r="D823" t="s">
        <v>91</v>
      </c>
      <c r="E823" t="s">
        <v>390</v>
      </c>
      <c r="F823" t="s">
        <v>391</v>
      </c>
      <c r="G823">
        <v>780</v>
      </c>
      <c r="H823">
        <v>780</v>
      </c>
      <c r="I823">
        <v>780</v>
      </c>
      <c r="J823">
        <v>780</v>
      </c>
      <c r="L823" s="3">
        <v>0</v>
      </c>
      <c r="M823" s="3">
        <v>0</v>
      </c>
      <c r="N823" s="3">
        <v>0</v>
      </c>
      <c r="O823" s="82">
        <v>4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81">
        <f>+Tabla3[[#This Row],[V GRAVADAS]]</f>
        <v>4</v>
      </c>
      <c r="V823">
        <v>2</v>
      </c>
    </row>
    <row r="824" spans="1:22" x14ac:dyDescent="0.25">
      <c r="A824" t="s">
        <v>614</v>
      </c>
      <c r="B824" s="1" t="s">
        <v>616</v>
      </c>
      <c r="C824" t="s">
        <v>1</v>
      </c>
      <c r="D824" t="s">
        <v>91</v>
      </c>
      <c r="E824" t="s">
        <v>390</v>
      </c>
      <c r="F824" t="s">
        <v>391</v>
      </c>
      <c r="G824">
        <v>781</v>
      </c>
      <c r="H824">
        <v>781</v>
      </c>
      <c r="I824">
        <v>781</v>
      </c>
      <c r="J824">
        <v>781</v>
      </c>
      <c r="L824" s="3">
        <v>0</v>
      </c>
      <c r="M824" s="3">
        <v>0</v>
      </c>
      <c r="N824" s="3">
        <v>0</v>
      </c>
      <c r="O824" s="82">
        <v>3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81">
        <f>+Tabla3[[#This Row],[V GRAVADAS]]</f>
        <v>3</v>
      </c>
      <c r="V824">
        <v>2</v>
      </c>
    </row>
    <row r="825" spans="1:22" x14ac:dyDescent="0.25">
      <c r="A825" t="s">
        <v>614</v>
      </c>
      <c r="B825" s="1" t="s">
        <v>616</v>
      </c>
      <c r="C825" t="s">
        <v>1</v>
      </c>
      <c r="D825" t="s">
        <v>91</v>
      </c>
      <c r="E825" t="s">
        <v>390</v>
      </c>
      <c r="F825" t="s">
        <v>391</v>
      </c>
      <c r="G825">
        <v>782</v>
      </c>
      <c r="H825">
        <v>782</v>
      </c>
      <c r="I825">
        <v>782</v>
      </c>
      <c r="J825">
        <v>782</v>
      </c>
      <c r="L825" s="3">
        <v>0</v>
      </c>
      <c r="M825" s="3">
        <v>0</v>
      </c>
      <c r="N825" s="3">
        <v>0</v>
      </c>
      <c r="O825" s="82">
        <v>6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81">
        <f>+Tabla3[[#This Row],[V GRAVADAS]]</f>
        <v>6</v>
      </c>
      <c r="V825">
        <v>2</v>
      </c>
    </row>
    <row r="826" spans="1:22" x14ac:dyDescent="0.25">
      <c r="A826" t="s">
        <v>614</v>
      </c>
      <c r="B826" s="1" t="s">
        <v>616</v>
      </c>
      <c r="C826" t="s">
        <v>1</v>
      </c>
      <c r="D826" t="s">
        <v>91</v>
      </c>
      <c r="E826" t="s">
        <v>390</v>
      </c>
      <c r="F826" t="s">
        <v>391</v>
      </c>
      <c r="G826">
        <v>783</v>
      </c>
      <c r="H826">
        <v>783</v>
      </c>
      <c r="I826">
        <v>783</v>
      </c>
      <c r="J826">
        <v>783</v>
      </c>
      <c r="L826" s="3">
        <v>0</v>
      </c>
      <c r="M826" s="3">
        <v>0</v>
      </c>
      <c r="N826" s="3">
        <v>0</v>
      </c>
      <c r="O826" s="82">
        <v>2.5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81">
        <f>+Tabla3[[#This Row],[V GRAVADAS]]</f>
        <v>2.5</v>
      </c>
      <c r="V826">
        <v>2</v>
      </c>
    </row>
    <row r="827" spans="1:22" x14ac:dyDescent="0.25">
      <c r="A827" t="s">
        <v>614</v>
      </c>
      <c r="B827" s="1" t="s">
        <v>617</v>
      </c>
      <c r="C827" t="s">
        <v>1</v>
      </c>
      <c r="D827" t="s">
        <v>91</v>
      </c>
      <c r="E827" t="s">
        <v>390</v>
      </c>
      <c r="F827" t="s">
        <v>391</v>
      </c>
      <c r="G827">
        <v>784</v>
      </c>
      <c r="H827">
        <v>784</v>
      </c>
      <c r="I827">
        <v>784</v>
      </c>
      <c r="J827">
        <v>784</v>
      </c>
      <c r="L827" s="3">
        <v>0</v>
      </c>
      <c r="M827" s="3">
        <v>0</v>
      </c>
      <c r="N827" s="3">
        <v>0</v>
      </c>
      <c r="O827" s="82">
        <v>6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81">
        <f>+Tabla3[[#This Row],[V GRAVADAS]]</f>
        <v>6</v>
      </c>
      <c r="V827">
        <v>2</v>
      </c>
    </row>
    <row r="828" spans="1:22" x14ac:dyDescent="0.25">
      <c r="A828" t="s">
        <v>614</v>
      </c>
      <c r="B828" s="1" t="s">
        <v>617</v>
      </c>
      <c r="C828" t="s">
        <v>1</v>
      </c>
      <c r="D828" t="s">
        <v>91</v>
      </c>
      <c r="E828" t="s">
        <v>390</v>
      </c>
      <c r="F828" t="s">
        <v>391</v>
      </c>
      <c r="G828">
        <v>785</v>
      </c>
      <c r="H828">
        <v>785</v>
      </c>
      <c r="I828">
        <v>785</v>
      </c>
      <c r="J828">
        <v>785</v>
      </c>
      <c r="L828" s="3">
        <v>0</v>
      </c>
      <c r="M828" s="3">
        <v>0</v>
      </c>
      <c r="N828" s="3">
        <v>0</v>
      </c>
      <c r="O828" s="82">
        <v>9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81">
        <f>+Tabla3[[#This Row],[V GRAVADAS]]</f>
        <v>9</v>
      </c>
      <c r="V828">
        <v>2</v>
      </c>
    </row>
    <row r="829" spans="1:22" x14ac:dyDescent="0.25">
      <c r="A829" t="s">
        <v>614</v>
      </c>
      <c r="B829" s="1" t="s">
        <v>617</v>
      </c>
      <c r="C829" t="s">
        <v>1</v>
      </c>
      <c r="D829" t="s">
        <v>91</v>
      </c>
      <c r="E829" t="s">
        <v>390</v>
      </c>
      <c r="F829" t="s">
        <v>391</v>
      </c>
      <c r="G829">
        <v>786</v>
      </c>
      <c r="H829">
        <v>786</v>
      </c>
      <c r="I829">
        <v>786</v>
      </c>
      <c r="J829">
        <v>786</v>
      </c>
      <c r="L829" s="3">
        <v>0</v>
      </c>
      <c r="M829" s="3">
        <v>0</v>
      </c>
      <c r="N829" s="3">
        <v>0</v>
      </c>
      <c r="O829" s="82">
        <v>2.5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81">
        <f>+Tabla3[[#This Row],[V GRAVADAS]]</f>
        <v>2.5</v>
      </c>
      <c r="V829">
        <v>2</v>
      </c>
    </row>
    <row r="830" spans="1:22" x14ac:dyDescent="0.25">
      <c r="A830" t="s">
        <v>614</v>
      </c>
      <c r="B830" s="1" t="s">
        <v>617</v>
      </c>
      <c r="C830" t="s">
        <v>1</v>
      </c>
      <c r="D830" t="s">
        <v>91</v>
      </c>
      <c r="E830" t="s">
        <v>390</v>
      </c>
      <c r="F830" t="s">
        <v>391</v>
      </c>
      <c r="G830">
        <v>787</v>
      </c>
      <c r="H830">
        <v>787</v>
      </c>
      <c r="I830">
        <v>787</v>
      </c>
      <c r="J830">
        <v>787</v>
      </c>
      <c r="L830" s="3">
        <v>0</v>
      </c>
      <c r="M830" s="3">
        <v>0</v>
      </c>
      <c r="N830" s="3">
        <v>0</v>
      </c>
      <c r="O830" s="82">
        <v>10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81">
        <f>+Tabla3[[#This Row],[V GRAVADAS]]</f>
        <v>10</v>
      </c>
      <c r="V830">
        <v>2</v>
      </c>
    </row>
    <row r="831" spans="1:22" x14ac:dyDescent="0.25">
      <c r="A831" t="s">
        <v>614</v>
      </c>
      <c r="B831" s="1" t="s">
        <v>617</v>
      </c>
      <c r="C831" t="s">
        <v>1</v>
      </c>
      <c r="D831" t="s">
        <v>91</v>
      </c>
      <c r="E831" t="s">
        <v>390</v>
      </c>
      <c r="F831" t="s">
        <v>391</v>
      </c>
      <c r="G831">
        <v>788</v>
      </c>
      <c r="H831">
        <v>788</v>
      </c>
      <c r="I831">
        <v>788</v>
      </c>
      <c r="J831">
        <v>788</v>
      </c>
      <c r="L831" s="3">
        <v>0</v>
      </c>
      <c r="M831" s="3">
        <v>0</v>
      </c>
      <c r="N831" s="3">
        <v>0</v>
      </c>
      <c r="O831" s="82">
        <v>12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81">
        <f>+Tabla3[[#This Row],[V GRAVADAS]]</f>
        <v>12</v>
      </c>
      <c r="V831">
        <v>2</v>
      </c>
    </row>
    <row r="832" spans="1:22" x14ac:dyDescent="0.25">
      <c r="A832" t="s">
        <v>614</v>
      </c>
      <c r="B832" s="1" t="s">
        <v>617</v>
      </c>
      <c r="C832" t="s">
        <v>1</v>
      </c>
      <c r="D832" t="s">
        <v>91</v>
      </c>
      <c r="E832" t="s">
        <v>390</v>
      </c>
      <c r="F832" t="s">
        <v>391</v>
      </c>
      <c r="G832">
        <v>789</v>
      </c>
      <c r="H832">
        <v>789</v>
      </c>
      <c r="I832">
        <v>789</v>
      </c>
      <c r="J832">
        <v>789</v>
      </c>
      <c r="L832" s="3">
        <v>0</v>
      </c>
      <c r="M832" s="3">
        <v>0</v>
      </c>
      <c r="N832" s="3">
        <v>0</v>
      </c>
      <c r="O832" s="82">
        <v>4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81">
        <f>+Tabla3[[#This Row],[V GRAVADAS]]</f>
        <v>4</v>
      </c>
      <c r="V832">
        <v>2</v>
      </c>
    </row>
    <row r="833" spans="1:22" x14ac:dyDescent="0.25">
      <c r="A833" t="s">
        <v>614</v>
      </c>
      <c r="B833" s="1" t="s">
        <v>617</v>
      </c>
      <c r="C833" t="s">
        <v>1</v>
      </c>
      <c r="D833" t="s">
        <v>91</v>
      </c>
      <c r="E833" t="s">
        <v>390</v>
      </c>
      <c r="F833" t="s">
        <v>391</v>
      </c>
      <c r="G833">
        <v>790</v>
      </c>
      <c r="H833">
        <v>790</v>
      </c>
      <c r="I833">
        <v>790</v>
      </c>
      <c r="J833">
        <v>790</v>
      </c>
      <c r="L833" s="3">
        <v>0</v>
      </c>
      <c r="M833" s="3">
        <v>0</v>
      </c>
      <c r="N833" s="3">
        <v>0</v>
      </c>
      <c r="O833" s="82">
        <v>8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81">
        <f>+Tabla3[[#This Row],[V GRAVADAS]]</f>
        <v>8</v>
      </c>
      <c r="V833">
        <v>2</v>
      </c>
    </row>
    <row r="834" spans="1:22" x14ac:dyDescent="0.25">
      <c r="A834" t="s">
        <v>614</v>
      </c>
      <c r="B834" s="1" t="s">
        <v>618</v>
      </c>
      <c r="C834" t="s">
        <v>1</v>
      </c>
      <c r="D834" t="s">
        <v>91</v>
      </c>
      <c r="E834" t="s">
        <v>390</v>
      </c>
      <c r="F834" t="s">
        <v>391</v>
      </c>
      <c r="G834">
        <v>791</v>
      </c>
      <c r="H834">
        <v>791</v>
      </c>
      <c r="I834">
        <v>791</v>
      </c>
      <c r="J834">
        <v>791</v>
      </c>
      <c r="L834" s="3">
        <v>0</v>
      </c>
      <c r="M834" s="3">
        <v>0</v>
      </c>
      <c r="N834" s="3">
        <v>0</v>
      </c>
      <c r="O834" s="82">
        <v>12.5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81">
        <f>+Tabla3[[#This Row],[V GRAVADAS]]</f>
        <v>12.5</v>
      </c>
      <c r="V834">
        <v>2</v>
      </c>
    </row>
    <row r="835" spans="1:22" x14ac:dyDescent="0.25">
      <c r="A835" t="s">
        <v>614</v>
      </c>
      <c r="B835" s="1" t="s">
        <v>618</v>
      </c>
      <c r="C835" t="s">
        <v>1</v>
      </c>
      <c r="D835" t="s">
        <v>91</v>
      </c>
      <c r="E835" t="s">
        <v>390</v>
      </c>
      <c r="F835" t="s">
        <v>391</v>
      </c>
      <c r="G835">
        <v>792</v>
      </c>
      <c r="H835">
        <v>792</v>
      </c>
      <c r="I835">
        <v>792</v>
      </c>
      <c r="J835">
        <v>792</v>
      </c>
      <c r="L835" s="3">
        <v>0</v>
      </c>
      <c r="M835" s="3">
        <v>0</v>
      </c>
      <c r="N835" s="3">
        <v>0</v>
      </c>
      <c r="O835" s="82">
        <v>6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81">
        <f>+Tabla3[[#This Row],[V GRAVADAS]]</f>
        <v>6</v>
      </c>
      <c r="V835">
        <v>2</v>
      </c>
    </row>
    <row r="836" spans="1:22" x14ac:dyDescent="0.25">
      <c r="A836" t="s">
        <v>614</v>
      </c>
      <c r="B836" s="1" t="s">
        <v>618</v>
      </c>
      <c r="C836" t="s">
        <v>1</v>
      </c>
      <c r="D836" t="s">
        <v>91</v>
      </c>
      <c r="E836" t="s">
        <v>390</v>
      </c>
      <c r="F836" t="s">
        <v>391</v>
      </c>
      <c r="G836">
        <v>793</v>
      </c>
      <c r="H836">
        <v>793</v>
      </c>
      <c r="I836">
        <v>793</v>
      </c>
      <c r="J836">
        <v>793</v>
      </c>
      <c r="L836" s="3">
        <v>0</v>
      </c>
      <c r="M836" s="3">
        <v>0</v>
      </c>
      <c r="N836" s="3">
        <v>0</v>
      </c>
      <c r="O836" s="82">
        <v>3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81">
        <f>+Tabla3[[#This Row],[V GRAVADAS]]</f>
        <v>3</v>
      </c>
      <c r="V836">
        <v>2</v>
      </c>
    </row>
    <row r="837" spans="1:22" x14ac:dyDescent="0.25">
      <c r="A837" t="s">
        <v>614</v>
      </c>
      <c r="B837" s="1" t="s">
        <v>618</v>
      </c>
      <c r="C837" t="s">
        <v>1</v>
      </c>
      <c r="D837" t="s">
        <v>91</v>
      </c>
      <c r="E837" t="s">
        <v>390</v>
      </c>
      <c r="F837" t="s">
        <v>391</v>
      </c>
      <c r="G837">
        <v>794</v>
      </c>
      <c r="H837">
        <v>794</v>
      </c>
      <c r="I837">
        <v>794</v>
      </c>
      <c r="J837">
        <v>794</v>
      </c>
      <c r="L837" s="3">
        <v>0</v>
      </c>
      <c r="M837" s="3">
        <v>0</v>
      </c>
      <c r="N837" s="3">
        <v>0</v>
      </c>
      <c r="O837" s="82">
        <v>4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81">
        <f>+Tabla3[[#This Row],[V GRAVADAS]]</f>
        <v>4</v>
      </c>
      <c r="V837">
        <v>2</v>
      </c>
    </row>
    <row r="838" spans="1:22" x14ac:dyDescent="0.25">
      <c r="A838" t="s">
        <v>614</v>
      </c>
      <c r="B838" s="1" t="s">
        <v>618</v>
      </c>
      <c r="C838" t="s">
        <v>1</v>
      </c>
      <c r="D838" t="s">
        <v>91</v>
      </c>
      <c r="E838" t="s">
        <v>390</v>
      </c>
      <c r="F838" t="s">
        <v>391</v>
      </c>
      <c r="G838">
        <v>795</v>
      </c>
      <c r="H838">
        <v>795</v>
      </c>
      <c r="I838">
        <v>795</v>
      </c>
      <c r="J838">
        <v>795</v>
      </c>
      <c r="L838" s="3">
        <v>0</v>
      </c>
      <c r="M838" s="3">
        <v>0</v>
      </c>
      <c r="N838" s="3">
        <v>0</v>
      </c>
      <c r="O838" s="82">
        <v>10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81">
        <f>+Tabla3[[#This Row],[V GRAVADAS]]</f>
        <v>10</v>
      </c>
      <c r="V838">
        <v>2</v>
      </c>
    </row>
    <row r="839" spans="1:22" x14ac:dyDescent="0.25">
      <c r="A839" t="s">
        <v>614</v>
      </c>
      <c r="B839" s="1" t="s">
        <v>618</v>
      </c>
      <c r="C839" t="s">
        <v>1</v>
      </c>
      <c r="D839" t="s">
        <v>91</v>
      </c>
      <c r="E839" t="s">
        <v>390</v>
      </c>
      <c r="F839" t="s">
        <v>391</v>
      </c>
      <c r="G839">
        <v>796</v>
      </c>
      <c r="H839">
        <v>796</v>
      </c>
      <c r="I839">
        <v>796</v>
      </c>
      <c r="J839">
        <v>796</v>
      </c>
      <c r="L839" s="3">
        <v>0</v>
      </c>
      <c r="M839" s="3">
        <v>0</v>
      </c>
      <c r="N839" s="3">
        <v>0</v>
      </c>
      <c r="O839" s="82">
        <v>9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81">
        <f>+Tabla3[[#This Row],[V GRAVADAS]]</f>
        <v>9</v>
      </c>
      <c r="V839">
        <v>2</v>
      </c>
    </row>
    <row r="840" spans="1:22" x14ac:dyDescent="0.25">
      <c r="A840" t="s">
        <v>614</v>
      </c>
      <c r="B840" s="1" t="s">
        <v>618</v>
      </c>
      <c r="C840" t="s">
        <v>1</v>
      </c>
      <c r="D840" t="s">
        <v>91</v>
      </c>
      <c r="E840" t="s">
        <v>390</v>
      </c>
      <c r="F840" t="s">
        <v>391</v>
      </c>
      <c r="G840">
        <v>797</v>
      </c>
      <c r="H840">
        <v>797</v>
      </c>
      <c r="I840">
        <v>797</v>
      </c>
      <c r="J840">
        <v>797</v>
      </c>
      <c r="L840" s="3">
        <v>0</v>
      </c>
      <c r="M840" s="3">
        <v>0</v>
      </c>
      <c r="N840" s="3">
        <v>0</v>
      </c>
      <c r="O840" s="82">
        <v>6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81">
        <f>+Tabla3[[#This Row],[V GRAVADAS]]</f>
        <v>6</v>
      </c>
      <c r="V840">
        <v>2</v>
      </c>
    </row>
    <row r="841" spans="1:22" x14ac:dyDescent="0.25">
      <c r="A841" t="s">
        <v>614</v>
      </c>
      <c r="B841" s="1" t="s">
        <v>618</v>
      </c>
      <c r="C841" t="s">
        <v>1</v>
      </c>
      <c r="D841" t="s">
        <v>91</v>
      </c>
      <c r="E841" t="s">
        <v>390</v>
      </c>
      <c r="F841" t="s">
        <v>391</v>
      </c>
      <c r="G841">
        <v>798</v>
      </c>
      <c r="H841">
        <v>798</v>
      </c>
      <c r="I841">
        <v>798</v>
      </c>
      <c r="J841">
        <v>798</v>
      </c>
      <c r="L841" s="3">
        <v>0</v>
      </c>
      <c r="M841" s="3">
        <v>0</v>
      </c>
      <c r="N841" s="3">
        <v>0</v>
      </c>
      <c r="O841" s="82">
        <v>8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81">
        <f>+Tabla3[[#This Row],[V GRAVADAS]]</f>
        <v>8</v>
      </c>
      <c r="V841">
        <v>2</v>
      </c>
    </row>
    <row r="842" spans="1:22" x14ac:dyDescent="0.25">
      <c r="A842" t="s">
        <v>614</v>
      </c>
      <c r="B842" s="1" t="s">
        <v>618</v>
      </c>
      <c r="C842" t="s">
        <v>1</v>
      </c>
      <c r="D842" t="s">
        <v>91</v>
      </c>
      <c r="E842" t="s">
        <v>390</v>
      </c>
      <c r="F842" t="s">
        <v>391</v>
      </c>
      <c r="G842">
        <v>799</v>
      </c>
      <c r="H842">
        <v>799</v>
      </c>
      <c r="I842">
        <v>799</v>
      </c>
      <c r="J842">
        <v>799</v>
      </c>
      <c r="L842" s="3">
        <v>0</v>
      </c>
      <c r="M842" s="3">
        <v>0</v>
      </c>
      <c r="N842" s="3">
        <v>0</v>
      </c>
      <c r="O842" s="82">
        <v>2.5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81">
        <f>+Tabla3[[#This Row],[V GRAVADAS]]</f>
        <v>2.5</v>
      </c>
      <c r="V842">
        <v>2</v>
      </c>
    </row>
    <row r="843" spans="1:22" x14ac:dyDescent="0.25">
      <c r="A843" t="s">
        <v>614</v>
      </c>
      <c r="B843" s="1" t="s">
        <v>618</v>
      </c>
      <c r="C843" t="s">
        <v>1</v>
      </c>
      <c r="D843" t="s">
        <v>91</v>
      </c>
      <c r="E843" t="s">
        <v>390</v>
      </c>
      <c r="F843" t="s">
        <v>391</v>
      </c>
      <c r="G843">
        <v>800</v>
      </c>
      <c r="H843">
        <v>800</v>
      </c>
      <c r="I843">
        <v>800</v>
      </c>
      <c r="J843">
        <v>800</v>
      </c>
      <c r="L843" s="3">
        <v>0</v>
      </c>
      <c r="M843" s="3">
        <v>0</v>
      </c>
      <c r="N843" s="3">
        <v>0</v>
      </c>
      <c r="O843" s="82">
        <v>5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81">
        <f>+Tabla3[[#This Row],[V GRAVADAS]]</f>
        <v>5</v>
      </c>
      <c r="V843">
        <v>2</v>
      </c>
    </row>
    <row r="844" spans="1:22" x14ac:dyDescent="0.25">
      <c r="A844" t="s">
        <v>614</v>
      </c>
      <c r="B844" s="1" t="s">
        <v>619</v>
      </c>
      <c r="C844" t="s">
        <v>1</v>
      </c>
      <c r="D844" t="s">
        <v>91</v>
      </c>
      <c r="E844" t="s">
        <v>390</v>
      </c>
      <c r="F844" t="s">
        <v>391</v>
      </c>
      <c r="G844">
        <v>801</v>
      </c>
      <c r="H844">
        <v>801</v>
      </c>
      <c r="I844">
        <v>801</v>
      </c>
      <c r="J844">
        <v>801</v>
      </c>
      <c r="L844" s="3">
        <v>0</v>
      </c>
      <c r="M844" s="3">
        <v>0</v>
      </c>
      <c r="N844" s="3">
        <v>0</v>
      </c>
      <c r="O844" s="82">
        <v>5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81">
        <f>+Tabla3[[#This Row],[V GRAVADAS]]</f>
        <v>5</v>
      </c>
      <c r="V844">
        <v>2</v>
      </c>
    </row>
    <row r="845" spans="1:22" x14ac:dyDescent="0.25">
      <c r="A845" t="s">
        <v>614</v>
      </c>
      <c r="B845" s="1" t="s">
        <v>619</v>
      </c>
      <c r="C845" t="s">
        <v>1</v>
      </c>
      <c r="D845" t="s">
        <v>91</v>
      </c>
      <c r="E845" t="s">
        <v>390</v>
      </c>
      <c r="F845" t="s">
        <v>391</v>
      </c>
      <c r="G845">
        <v>802</v>
      </c>
      <c r="H845">
        <v>802</v>
      </c>
      <c r="I845">
        <v>802</v>
      </c>
      <c r="J845">
        <v>802</v>
      </c>
      <c r="L845" s="3">
        <v>0</v>
      </c>
      <c r="M845" s="3">
        <v>0</v>
      </c>
      <c r="N845" s="3">
        <v>0</v>
      </c>
      <c r="O845" s="82">
        <v>3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81">
        <f>+Tabla3[[#This Row],[V GRAVADAS]]</f>
        <v>3</v>
      </c>
      <c r="V845">
        <v>2</v>
      </c>
    </row>
    <row r="846" spans="1:22" x14ac:dyDescent="0.25">
      <c r="A846" t="s">
        <v>614</v>
      </c>
      <c r="B846" s="1" t="s">
        <v>619</v>
      </c>
      <c r="C846" t="s">
        <v>1</v>
      </c>
      <c r="D846" t="s">
        <v>91</v>
      </c>
      <c r="E846" t="s">
        <v>390</v>
      </c>
      <c r="F846" t="s">
        <v>391</v>
      </c>
      <c r="G846">
        <v>803</v>
      </c>
      <c r="H846">
        <v>803</v>
      </c>
      <c r="I846">
        <v>803</v>
      </c>
      <c r="J846">
        <v>803</v>
      </c>
      <c r="L846" s="3">
        <v>0</v>
      </c>
      <c r="M846" s="3">
        <v>0</v>
      </c>
      <c r="N846" s="3">
        <v>0</v>
      </c>
      <c r="O846" s="82">
        <v>2.5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81">
        <f>+Tabla3[[#This Row],[V GRAVADAS]]</f>
        <v>2.5</v>
      </c>
      <c r="V846">
        <v>2</v>
      </c>
    </row>
    <row r="847" spans="1:22" x14ac:dyDescent="0.25">
      <c r="A847" t="s">
        <v>614</v>
      </c>
      <c r="B847" s="1" t="s">
        <v>619</v>
      </c>
      <c r="C847" t="s">
        <v>1</v>
      </c>
      <c r="D847" t="s">
        <v>91</v>
      </c>
      <c r="E847" t="s">
        <v>390</v>
      </c>
      <c r="F847" t="s">
        <v>391</v>
      </c>
      <c r="G847">
        <v>804</v>
      </c>
      <c r="H847">
        <v>804</v>
      </c>
      <c r="I847">
        <v>804</v>
      </c>
      <c r="J847">
        <v>804</v>
      </c>
      <c r="L847" s="3">
        <v>0</v>
      </c>
      <c r="M847" s="3">
        <v>0</v>
      </c>
      <c r="N847" s="3">
        <v>0</v>
      </c>
      <c r="O847" s="82">
        <v>8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81">
        <f>+Tabla3[[#This Row],[V GRAVADAS]]</f>
        <v>8</v>
      </c>
      <c r="V847">
        <v>2</v>
      </c>
    </row>
    <row r="848" spans="1:22" x14ac:dyDescent="0.25">
      <c r="A848" t="s">
        <v>614</v>
      </c>
      <c r="B848" s="1" t="s">
        <v>619</v>
      </c>
      <c r="C848" t="s">
        <v>1</v>
      </c>
      <c r="D848" t="s">
        <v>91</v>
      </c>
      <c r="E848" t="s">
        <v>390</v>
      </c>
      <c r="F848" t="s">
        <v>391</v>
      </c>
      <c r="G848">
        <v>805</v>
      </c>
      <c r="H848">
        <v>805</v>
      </c>
      <c r="I848">
        <v>805</v>
      </c>
      <c r="J848">
        <v>805</v>
      </c>
      <c r="L848" s="3">
        <v>0</v>
      </c>
      <c r="M848" s="3">
        <v>0</v>
      </c>
      <c r="N848" s="3">
        <v>0</v>
      </c>
      <c r="O848" s="82">
        <v>6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81">
        <f>+Tabla3[[#This Row],[V GRAVADAS]]</f>
        <v>6</v>
      </c>
      <c r="V848">
        <v>2</v>
      </c>
    </row>
    <row r="849" spans="1:22" x14ac:dyDescent="0.25">
      <c r="A849" t="s">
        <v>614</v>
      </c>
      <c r="B849" s="1" t="s">
        <v>619</v>
      </c>
      <c r="C849" t="s">
        <v>1</v>
      </c>
      <c r="D849" t="s">
        <v>91</v>
      </c>
      <c r="E849" t="s">
        <v>390</v>
      </c>
      <c r="F849" t="s">
        <v>391</v>
      </c>
      <c r="G849">
        <v>806</v>
      </c>
      <c r="H849">
        <v>806</v>
      </c>
      <c r="I849">
        <v>806</v>
      </c>
      <c r="J849">
        <v>806</v>
      </c>
      <c r="L849" s="3">
        <v>0</v>
      </c>
      <c r="M849" s="3">
        <v>0</v>
      </c>
      <c r="N849" s="3">
        <v>0</v>
      </c>
      <c r="O849" s="82">
        <v>9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81">
        <f>+Tabla3[[#This Row],[V GRAVADAS]]</f>
        <v>9</v>
      </c>
      <c r="V849">
        <v>2</v>
      </c>
    </row>
    <row r="850" spans="1:22" x14ac:dyDescent="0.25">
      <c r="A850" t="s">
        <v>614</v>
      </c>
      <c r="B850" s="1" t="s">
        <v>619</v>
      </c>
      <c r="C850" t="s">
        <v>1</v>
      </c>
      <c r="D850" t="s">
        <v>91</v>
      </c>
      <c r="E850" t="s">
        <v>390</v>
      </c>
      <c r="F850" t="s">
        <v>391</v>
      </c>
      <c r="G850">
        <v>807</v>
      </c>
      <c r="H850">
        <v>807</v>
      </c>
      <c r="I850">
        <v>807</v>
      </c>
      <c r="J850">
        <v>807</v>
      </c>
      <c r="L850" s="3">
        <v>0</v>
      </c>
      <c r="M850" s="3">
        <v>0</v>
      </c>
      <c r="N850" s="3">
        <v>0</v>
      </c>
      <c r="O850" s="82">
        <v>10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81">
        <f>+Tabla3[[#This Row],[V GRAVADAS]]</f>
        <v>10</v>
      </c>
      <c r="V850">
        <v>2</v>
      </c>
    </row>
    <row r="851" spans="1:22" x14ac:dyDescent="0.25">
      <c r="A851" t="s">
        <v>614</v>
      </c>
      <c r="B851" s="1" t="s">
        <v>619</v>
      </c>
      <c r="C851" t="s">
        <v>1</v>
      </c>
      <c r="D851" t="s">
        <v>91</v>
      </c>
      <c r="E851" t="s">
        <v>390</v>
      </c>
      <c r="F851" t="s">
        <v>391</v>
      </c>
      <c r="G851">
        <v>808</v>
      </c>
      <c r="H851">
        <v>808</v>
      </c>
      <c r="I851">
        <v>808</v>
      </c>
      <c r="J851">
        <v>808</v>
      </c>
      <c r="L851" s="3">
        <v>0</v>
      </c>
      <c r="M851" s="3">
        <v>0</v>
      </c>
      <c r="N851" s="3">
        <v>0</v>
      </c>
      <c r="O851" s="82">
        <v>4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81">
        <f>+Tabla3[[#This Row],[V GRAVADAS]]</f>
        <v>4</v>
      </c>
      <c r="V851">
        <v>2</v>
      </c>
    </row>
    <row r="852" spans="1:22" x14ac:dyDescent="0.25">
      <c r="A852" t="s">
        <v>614</v>
      </c>
      <c r="B852" s="1" t="s">
        <v>619</v>
      </c>
      <c r="C852" t="s">
        <v>1</v>
      </c>
      <c r="D852" t="s">
        <v>91</v>
      </c>
      <c r="E852" t="s">
        <v>390</v>
      </c>
      <c r="F852" t="s">
        <v>391</v>
      </c>
      <c r="G852">
        <v>809</v>
      </c>
      <c r="H852">
        <v>809</v>
      </c>
      <c r="I852">
        <v>809</v>
      </c>
      <c r="J852">
        <v>809</v>
      </c>
      <c r="L852" s="3">
        <v>0</v>
      </c>
      <c r="M852" s="3">
        <v>0</v>
      </c>
      <c r="N852" s="3">
        <v>0</v>
      </c>
      <c r="O852" s="82">
        <v>6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81">
        <f>+Tabla3[[#This Row],[V GRAVADAS]]</f>
        <v>6</v>
      </c>
      <c r="V852">
        <v>2</v>
      </c>
    </row>
    <row r="853" spans="1:22" x14ac:dyDescent="0.25">
      <c r="A853" t="s">
        <v>614</v>
      </c>
      <c r="B853" s="1" t="s">
        <v>620</v>
      </c>
      <c r="C853" t="s">
        <v>1</v>
      </c>
      <c r="D853" t="s">
        <v>91</v>
      </c>
      <c r="E853" t="s">
        <v>390</v>
      </c>
      <c r="F853" t="s">
        <v>391</v>
      </c>
      <c r="G853">
        <v>810</v>
      </c>
      <c r="H853">
        <v>810</v>
      </c>
      <c r="I853">
        <v>810</v>
      </c>
      <c r="J853">
        <v>810</v>
      </c>
      <c r="L853" s="3">
        <v>0</v>
      </c>
      <c r="M853" s="3">
        <v>0</v>
      </c>
      <c r="N853" s="3">
        <v>0</v>
      </c>
      <c r="O853" s="82">
        <v>9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81">
        <f>+Tabla3[[#This Row],[V GRAVADAS]]</f>
        <v>9</v>
      </c>
      <c r="V853">
        <v>2</v>
      </c>
    </row>
    <row r="854" spans="1:22" x14ac:dyDescent="0.25">
      <c r="A854" t="s">
        <v>614</v>
      </c>
      <c r="B854" s="1" t="s">
        <v>620</v>
      </c>
      <c r="C854" t="s">
        <v>1</v>
      </c>
      <c r="D854" t="s">
        <v>91</v>
      </c>
      <c r="E854" t="s">
        <v>390</v>
      </c>
      <c r="F854" t="s">
        <v>391</v>
      </c>
      <c r="G854">
        <v>811</v>
      </c>
      <c r="H854">
        <v>811</v>
      </c>
      <c r="I854">
        <v>811</v>
      </c>
      <c r="J854">
        <v>811</v>
      </c>
      <c r="L854" s="3">
        <v>0</v>
      </c>
      <c r="M854" s="3">
        <v>0</v>
      </c>
      <c r="N854" s="3">
        <v>0</v>
      </c>
      <c r="O854" s="82">
        <v>8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81">
        <f>+Tabla3[[#This Row],[V GRAVADAS]]</f>
        <v>8</v>
      </c>
      <c r="V854">
        <v>2</v>
      </c>
    </row>
    <row r="855" spans="1:22" x14ac:dyDescent="0.25">
      <c r="A855" t="s">
        <v>614</v>
      </c>
      <c r="B855" s="1" t="s">
        <v>620</v>
      </c>
      <c r="C855" t="s">
        <v>1</v>
      </c>
      <c r="D855" t="s">
        <v>91</v>
      </c>
      <c r="E855" t="s">
        <v>390</v>
      </c>
      <c r="F855" t="s">
        <v>391</v>
      </c>
      <c r="G855">
        <v>812</v>
      </c>
      <c r="H855">
        <v>812</v>
      </c>
      <c r="I855">
        <v>812</v>
      </c>
      <c r="J855">
        <v>812</v>
      </c>
      <c r="L855" s="3">
        <v>0</v>
      </c>
      <c r="M855" s="3">
        <v>0</v>
      </c>
      <c r="N855" s="3">
        <v>0</v>
      </c>
      <c r="O855" s="82">
        <v>2.5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81">
        <f>+Tabla3[[#This Row],[V GRAVADAS]]</f>
        <v>2.5</v>
      </c>
      <c r="V855">
        <v>2</v>
      </c>
    </row>
    <row r="856" spans="1:22" x14ac:dyDescent="0.25">
      <c r="A856" t="s">
        <v>614</v>
      </c>
      <c r="B856" s="1" t="s">
        <v>620</v>
      </c>
      <c r="C856" t="s">
        <v>1</v>
      </c>
      <c r="D856" t="s">
        <v>91</v>
      </c>
      <c r="E856" t="s">
        <v>390</v>
      </c>
      <c r="F856" t="s">
        <v>391</v>
      </c>
      <c r="G856">
        <v>813</v>
      </c>
      <c r="H856">
        <v>813</v>
      </c>
      <c r="I856">
        <v>813</v>
      </c>
      <c r="J856">
        <v>813</v>
      </c>
      <c r="L856" s="3">
        <v>0</v>
      </c>
      <c r="M856" s="3">
        <v>0</v>
      </c>
      <c r="N856" s="3">
        <v>0</v>
      </c>
      <c r="O856" s="82">
        <v>2.5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81">
        <f>+Tabla3[[#This Row],[V GRAVADAS]]</f>
        <v>2.5</v>
      </c>
      <c r="V856">
        <v>2</v>
      </c>
    </row>
    <row r="857" spans="1:22" x14ac:dyDescent="0.25">
      <c r="A857" t="s">
        <v>614</v>
      </c>
      <c r="B857" s="1" t="s">
        <v>620</v>
      </c>
      <c r="C857" t="s">
        <v>1</v>
      </c>
      <c r="D857" t="s">
        <v>91</v>
      </c>
      <c r="E857" t="s">
        <v>390</v>
      </c>
      <c r="F857" t="s">
        <v>391</v>
      </c>
      <c r="G857">
        <v>814</v>
      </c>
      <c r="H857">
        <v>814</v>
      </c>
      <c r="I857">
        <v>814</v>
      </c>
      <c r="J857">
        <v>814</v>
      </c>
      <c r="L857" s="3">
        <v>0</v>
      </c>
      <c r="M857" s="3">
        <v>0</v>
      </c>
      <c r="N857" s="3">
        <v>0</v>
      </c>
      <c r="O857" s="82">
        <v>2.5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81">
        <f>+Tabla3[[#This Row],[V GRAVADAS]]</f>
        <v>2.5</v>
      </c>
      <c r="V857">
        <v>2</v>
      </c>
    </row>
    <row r="858" spans="1:22" x14ac:dyDescent="0.25">
      <c r="A858" t="s">
        <v>614</v>
      </c>
      <c r="B858" s="1" t="s">
        <v>620</v>
      </c>
      <c r="C858" t="s">
        <v>1</v>
      </c>
      <c r="D858" t="s">
        <v>91</v>
      </c>
      <c r="E858" t="s">
        <v>390</v>
      </c>
      <c r="F858" t="s">
        <v>391</v>
      </c>
      <c r="G858">
        <v>815</v>
      </c>
      <c r="H858">
        <v>815</v>
      </c>
      <c r="I858">
        <v>815</v>
      </c>
      <c r="J858">
        <v>815</v>
      </c>
      <c r="L858" s="3">
        <v>0</v>
      </c>
      <c r="M858" s="3">
        <v>0</v>
      </c>
      <c r="N858" s="3">
        <v>0</v>
      </c>
      <c r="O858" s="82">
        <v>2.5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81">
        <f>+Tabla3[[#This Row],[V GRAVADAS]]</f>
        <v>2.5</v>
      </c>
      <c r="V858">
        <v>2</v>
      </c>
    </row>
    <row r="859" spans="1:22" x14ac:dyDescent="0.25">
      <c r="A859" t="s">
        <v>614</v>
      </c>
      <c r="B859" s="1" t="s">
        <v>620</v>
      </c>
      <c r="C859" t="s">
        <v>1</v>
      </c>
      <c r="D859" t="s">
        <v>91</v>
      </c>
      <c r="E859" t="s">
        <v>390</v>
      </c>
      <c r="F859" t="s">
        <v>391</v>
      </c>
      <c r="G859">
        <v>816</v>
      </c>
      <c r="H859">
        <v>816</v>
      </c>
      <c r="I859">
        <v>816</v>
      </c>
      <c r="J859">
        <v>816</v>
      </c>
      <c r="L859" s="3">
        <v>0</v>
      </c>
      <c r="M859" s="3">
        <v>0</v>
      </c>
      <c r="N859" s="3">
        <v>0</v>
      </c>
      <c r="O859" s="82">
        <v>8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81">
        <f>+Tabla3[[#This Row],[V GRAVADAS]]</f>
        <v>8</v>
      </c>
      <c r="V859">
        <v>2</v>
      </c>
    </row>
    <row r="860" spans="1:22" x14ac:dyDescent="0.25">
      <c r="A860" t="s">
        <v>614</v>
      </c>
      <c r="B860" s="1" t="s">
        <v>620</v>
      </c>
      <c r="C860" t="s">
        <v>1</v>
      </c>
      <c r="D860" t="s">
        <v>91</v>
      </c>
      <c r="E860" t="s">
        <v>390</v>
      </c>
      <c r="F860" t="s">
        <v>391</v>
      </c>
      <c r="G860">
        <v>817</v>
      </c>
      <c r="H860">
        <v>817</v>
      </c>
      <c r="I860">
        <v>817</v>
      </c>
      <c r="J860">
        <v>817</v>
      </c>
      <c r="L860" s="3">
        <v>0</v>
      </c>
      <c r="M860" s="3">
        <v>0</v>
      </c>
      <c r="N860" s="3">
        <v>0</v>
      </c>
      <c r="O860" s="82">
        <v>11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81">
        <f>+Tabla3[[#This Row],[V GRAVADAS]]</f>
        <v>11</v>
      </c>
      <c r="V860">
        <v>2</v>
      </c>
    </row>
    <row r="861" spans="1:22" x14ac:dyDescent="0.25">
      <c r="A861" t="s">
        <v>614</v>
      </c>
      <c r="B861" s="1" t="s">
        <v>620</v>
      </c>
      <c r="C861" t="s">
        <v>1</v>
      </c>
      <c r="D861" t="s">
        <v>91</v>
      </c>
      <c r="E861" t="s">
        <v>390</v>
      </c>
      <c r="F861" t="s">
        <v>391</v>
      </c>
      <c r="G861">
        <v>818</v>
      </c>
      <c r="H861">
        <v>818</v>
      </c>
      <c r="I861">
        <v>818</v>
      </c>
      <c r="J861">
        <v>818</v>
      </c>
      <c r="L861" s="3">
        <v>0</v>
      </c>
      <c r="M861" s="3">
        <v>0</v>
      </c>
      <c r="N861" s="3">
        <v>0</v>
      </c>
      <c r="O861" s="82">
        <v>2.5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81">
        <f>+Tabla3[[#This Row],[V GRAVADAS]]</f>
        <v>2.5</v>
      </c>
      <c r="V861">
        <v>2</v>
      </c>
    </row>
    <row r="862" spans="1:22" x14ac:dyDescent="0.25">
      <c r="A862" t="s">
        <v>614</v>
      </c>
      <c r="B862" s="1" t="s">
        <v>620</v>
      </c>
      <c r="C862" t="s">
        <v>1</v>
      </c>
      <c r="D862" t="s">
        <v>91</v>
      </c>
      <c r="E862" t="s">
        <v>390</v>
      </c>
      <c r="F862" t="s">
        <v>391</v>
      </c>
      <c r="G862">
        <v>819</v>
      </c>
      <c r="H862">
        <v>819</v>
      </c>
      <c r="I862">
        <v>819</v>
      </c>
      <c r="J862">
        <v>819</v>
      </c>
      <c r="L862" s="3">
        <v>0</v>
      </c>
      <c r="M862" s="3">
        <v>0</v>
      </c>
      <c r="N862" s="3">
        <v>0</v>
      </c>
      <c r="O862" s="82">
        <v>2.5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81">
        <f>+Tabla3[[#This Row],[V GRAVADAS]]</f>
        <v>2.5</v>
      </c>
      <c r="V862">
        <v>2</v>
      </c>
    </row>
    <row r="863" spans="1:22" x14ac:dyDescent="0.25">
      <c r="A863" t="s">
        <v>614</v>
      </c>
      <c r="B863" s="1" t="s">
        <v>621</v>
      </c>
      <c r="C863" t="s">
        <v>1</v>
      </c>
      <c r="D863" t="s">
        <v>91</v>
      </c>
      <c r="E863" t="s">
        <v>390</v>
      </c>
      <c r="F863" t="s">
        <v>391</v>
      </c>
      <c r="G863">
        <v>820</v>
      </c>
      <c r="H863">
        <v>820</v>
      </c>
      <c r="I863">
        <v>820</v>
      </c>
      <c r="J863">
        <v>820</v>
      </c>
      <c r="L863" s="3">
        <v>0</v>
      </c>
      <c r="M863" s="3">
        <v>0</v>
      </c>
      <c r="N863" s="3">
        <v>0</v>
      </c>
      <c r="O863" s="82">
        <v>10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81">
        <f>+Tabla3[[#This Row],[V GRAVADAS]]</f>
        <v>10</v>
      </c>
      <c r="V863">
        <v>2</v>
      </c>
    </row>
    <row r="864" spans="1:22" x14ac:dyDescent="0.25">
      <c r="A864" t="s">
        <v>614</v>
      </c>
      <c r="B864" s="1" t="s">
        <v>621</v>
      </c>
      <c r="C864" t="s">
        <v>1</v>
      </c>
      <c r="D864" t="s">
        <v>91</v>
      </c>
      <c r="E864" t="s">
        <v>390</v>
      </c>
      <c r="F864" t="s">
        <v>391</v>
      </c>
      <c r="G864">
        <v>821</v>
      </c>
      <c r="H864">
        <v>821</v>
      </c>
      <c r="I864">
        <v>821</v>
      </c>
      <c r="J864">
        <v>821</v>
      </c>
      <c r="L864" s="3">
        <v>0</v>
      </c>
      <c r="M864" s="3">
        <v>0</v>
      </c>
      <c r="N864" s="3">
        <v>0</v>
      </c>
      <c r="O864" s="82">
        <v>3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81">
        <f>+Tabla3[[#This Row],[V GRAVADAS]]</f>
        <v>3</v>
      </c>
      <c r="V864">
        <v>2</v>
      </c>
    </row>
    <row r="865" spans="1:22" x14ac:dyDescent="0.25">
      <c r="A865" t="s">
        <v>614</v>
      </c>
      <c r="B865" s="1" t="s">
        <v>621</v>
      </c>
      <c r="C865" t="s">
        <v>1</v>
      </c>
      <c r="D865" t="s">
        <v>91</v>
      </c>
      <c r="E865" t="s">
        <v>390</v>
      </c>
      <c r="F865" t="s">
        <v>391</v>
      </c>
      <c r="G865">
        <v>822</v>
      </c>
      <c r="H865">
        <v>822</v>
      </c>
      <c r="I865">
        <v>822</v>
      </c>
      <c r="J865">
        <v>822</v>
      </c>
      <c r="L865" s="3">
        <v>0</v>
      </c>
      <c r="M865" s="3">
        <v>0</v>
      </c>
      <c r="N865" s="3">
        <v>0</v>
      </c>
      <c r="O865" s="82">
        <v>10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81">
        <f>+Tabla3[[#This Row],[V GRAVADAS]]</f>
        <v>10</v>
      </c>
      <c r="V865">
        <v>2</v>
      </c>
    </row>
    <row r="866" spans="1:22" x14ac:dyDescent="0.25">
      <c r="A866" t="s">
        <v>614</v>
      </c>
      <c r="B866" s="1" t="s">
        <v>621</v>
      </c>
      <c r="C866" t="s">
        <v>1</v>
      </c>
      <c r="D866" t="s">
        <v>91</v>
      </c>
      <c r="E866" t="s">
        <v>390</v>
      </c>
      <c r="F866" t="s">
        <v>391</v>
      </c>
      <c r="G866">
        <v>823</v>
      </c>
      <c r="H866">
        <v>823</v>
      </c>
      <c r="I866">
        <v>823</v>
      </c>
      <c r="J866">
        <v>823</v>
      </c>
      <c r="L866" s="3">
        <v>0</v>
      </c>
      <c r="M866" s="3">
        <v>0</v>
      </c>
      <c r="N866" s="3">
        <v>0</v>
      </c>
      <c r="O866" s="82">
        <v>2.5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81">
        <f>+Tabla3[[#This Row],[V GRAVADAS]]</f>
        <v>2.5</v>
      </c>
      <c r="V866">
        <v>2</v>
      </c>
    </row>
    <row r="867" spans="1:22" x14ac:dyDescent="0.25">
      <c r="A867" t="s">
        <v>614</v>
      </c>
      <c r="B867" s="1" t="s">
        <v>621</v>
      </c>
      <c r="C867" t="s">
        <v>1</v>
      </c>
      <c r="D867" t="s">
        <v>91</v>
      </c>
      <c r="E867" t="s">
        <v>390</v>
      </c>
      <c r="F867" t="s">
        <v>391</v>
      </c>
      <c r="G867">
        <v>824</v>
      </c>
      <c r="H867">
        <v>824</v>
      </c>
      <c r="I867">
        <v>824</v>
      </c>
      <c r="J867">
        <v>824</v>
      </c>
      <c r="L867" s="3">
        <v>0</v>
      </c>
      <c r="M867" s="3">
        <v>0</v>
      </c>
      <c r="N867" s="3">
        <v>0</v>
      </c>
      <c r="O867" s="82">
        <v>5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81">
        <f>+Tabla3[[#This Row],[V GRAVADAS]]</f>
        <v>5</v>
      </c>
      <c r="V867">
        <v>2</v>
      </c>
    </row>
    <row r="868" spans="1:22" x14ac:dyDescent="0.25">
      <c r="A868" t="s">
        <v>614</v>
      </c>
      <c r="B868" s="1" t="s">
        <v>621</v>
      </c>
      <c r="C868" t="s">
        <v>1</v>
      </c>
      <c r="D868" t="s">
        <v>91</v>
      </c>
      <c r="E868" t="s">
        <v>390</v>
      </c>
      <c r="F868" t="s">
        <v>391</v>
      </c>
      <c r="G868">
        <v>825</v>
      </c>
      <c r="H868">
        <v>825</v>
      </c>
      <c r="I868">
        <v>825</v>
      </c>
      <c r="J868">
        <v>825</v>
      </c>
      <c r="L868" s="3">
        <v>0</v>
      </c>
      <c r="M868" s="3">
        <v>0</v>
      </c>
      <c r="N868" s="3">
        <v>0</v>
      </c>
      <c r="O868" s="82">
        <v>5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81">
        <f>+Tabla3[[#This Row],[V GRAVADAS]]</f>
        <v>5</v>
      </c>
      <c r="V868">
        <v>2</v>
      </c>
    </row>
    <row r="869" spans="1:22" x14ac:dyDescent="0.25">
      <c r="A869" t="s">
        <v>614</v>
      </c>
      <c r="B869" s="1" t="s">
        <v>621</v>
      </c>
      <c r="C869" t="s">
        <v>1</v>
      </c>
      <c r="D869" t="s">
        <v>91</v>
      </c>
      <c r="E869" t="s">
        <v>390</v>
      </c>
      <c r="F869" t="s">
        <v>391</v>
      </c>
      <c r="G869">
        <v>826</v>
      </c>
      <c r="H869">
        <v>826</v>
      </c>
      <c r="I869">
        <v>826</v>
      </c>
      <c r="J869">
        <v>826</v>
      </c>
      <c r="L869" s="3">
        <v>0</v>
      </c>
      <c r="M869" s="3">
        <v>0</v>
      </c>
      <c r="N869" s="3">
        <v>0</v>
      </c>
      <c r="O869" s="82">
        <v>2.5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81">
        <f>+Tabla3[[#This Row],[V GRAVADAS]]</f>
        <v>2.5</v>
      </c>
      <c r="V869">
        <v>2</v>
      </c>
    </row>
    <row r="870" spans="1:22" x14ac:dyDescent="0.25">
      <c r="A870" t="s">
        <v>614</v>
      </c>
      <c r="B870" s="1" t="s">
        <v>621</v>
      </c>
      <c r="C870" t="s">
        <v>1</v>
      </c>
      <c r="D870" t="s">
        <v>91</v>
      </c>
      <c r="E870" t="s">
        <v>390</v>
      </c>
      <c r="F870" t="s">
        <v>391</v>
      </c>
      <c r="G870">
        <v>827</v>
      </c>
      <c r="H870">
        <v>827</v>
      </c>
      <c r="I870">
        <v>827</v>
      </c>
      <c r="J870">
        <v>827</v>
      </c>
      <c r="L870" s="3">
        <v>0</v>
      </c>
      <c r="M870" s="3">
        <v>0</v>
      </c>
      <c r="N870" s="3">
        <v>0</v>
      </c>
      <c r="O870" s="82">
        <v>2.5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81">
        <f>+Tabla3[[#This Row],[V GRAVADAS]]</f>
        <v>2.5</v>
      </c>
      <c r="V870">
        <v>2</v>
      </c>
    </row>
    <row r="871" spans="1:22" x14ac:dyDescent="0.25">
      <c r="A871" t="s">
        <v>614</v>
      </c>
      <c r="B871" s="1" t="s">
        <v>621</v>
      </c>
      <c r="C871" t="s">
        <v>1</v>
      </c>
      <c r="D871" t="s">
        <v>91</v>
      </c>
      <c r="E871" t="s">
        <v>390</v>
      </c>
      <c r="F871" t="s">
        <v>391</v>
      </c>
      <c r="G871">
        <v>828</v>
      </c>
      <c r="H871">
        <v>828</v>
      </c>
      <c r="I871">
        <v>828</v>
      </c>
      <c r="J871">
        <v>828</v>
      </c>
      <c r="L871" s="3">
        <v>0</v>
      </c>
      <c r="M871" s="3">
        <v>0</v>
      </c>
      <c r="N871" s="3">
        <v>0</v>
      </c>
      <c r="O871" s="82">
        <v>2.5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81">
        <f>+Tabla3[[#This Row],[V GRAVADAS]]</f>
        <v>2.5</v>
      </c>
      <c r="V871">
        <v>2</v>
      </c>
    </row>
    <row r="872" spans="1:22" x14ac:dyDescent="0.25">
      <c r="A872" t="s">
        <v>614</v>
      </c>
      <c r="B872" s="1" t="s">
        <v>621</v>
      </c>
      <c r="C872" t="s">
        <v>1</v>
      </c>
      <c r="D872" t="s">
        <v>91</v>
      </c>
      <c r="E872" t="s">
        <v>390</v>
      </c>
      <c r="F872" t="s">
        <v>391</v>
      </c>
      <c r="G872">
        <v>829</v>
      </c>
      <c r="H872">
        <v>829</v>
      </c>
      <c r="I872">
        <v>829</v>
      </c>
      <c r="J872">
        <v>829</v>
      </c>
      <c r="L872" s="3">
        <v>0</v>
      </c>
      <c r="M872" s="3">
        <v>0</v>
      </c>
      <c r="N872" s="3">
        <v>0</v>
      </c>
      <c r="O872" s="82">
        <v>2.5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81">
        <f>+Tabla3[[#This Row],[V GRAVADAS]]</f>
        <v>2.5</v>
      </c>
      <c r="V872">
        <v>2</v>
      </c>
    </row>
    <row r="873" spans="1:22" x14ac:dyDescent="0.25">
      <c r="A873" t="s">
        <v>614</v>
      </c>
      <c r="B873" s="1" t="s">
        <v>621</v>
      </c>
      <c r="C873" t="s">
        <v>1</v>
      </c>
      <c r="D873" t="s">
        <v>91</v>
      </c>
      <c r="E873" t="s">
        <v>390</v>
      </c>
      <c r="F873" t="s">
        <v>391</v>
      </c>
      <c r="G873">
        <v>830</v>
      </c>
      <c r="H873">
        <v>830</v>
      </c>
      <c r="I873">
        <v>830</v>
      </c>
      <c r="J873">
        <v>830</v>
      </c>
      <c r="L873" s="3">
        <v>0</v>
      </c>
      <c r="M873" s="3">
        <v>0</v>
      </c>
      <c r="N873" s="3">
        <v>0</v>
      </c>
      <c r="O873" s="82">
        <v>2.5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81">
        <f>+Tabla3[[#This Row],[V GRAVADAS]]</f>
        <v>2.5</v>
      </c>
      <c r="V873">
        <v>2</v>
      </c>
    </row>
    <row r="874" spans="1:22" x14ac:dyDescent="0.25">
      <c r="A874" t="s">
        <v>614</v>
      </c>
      <c r="B874" s="1" t="s">
        <v>622</v>
      </c>
      <c r="C874" t="s">
        <v>1</v>
      </c>
      <c r="D874" t="s">
        <v>91</v>
      </c>
      <c r="E874" t="s">
        <v>390</v>
      </c>
      <c r="F874" t="s">
        <v>391</v>
      </c>
      <c r="G874">
        <v>831</v>
      </c>
      <c r="H874">
        <v>831</v>
      </c>
      <c r="I874">
        <v>831</v>
      </c>
      <c r="J874">
        <v>831</v>
      </c>
      <c r="L874" s="3">
        <v>0</v>
      </c>
      <c r="M874" s="3">
        <v>0</v>
      </c>
      <c r="N874" s="3">
        <v>0</v>
      </c>
      <c r="O874" s="82">
        <v>6.5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81">
        <f>+Tabla3[[#This Row],[V GRAVADAS]]</f>
        <v>6.5</v>
      </c>
      <c r="V874">
        <v>2</v>
      </c>
    </row>
    <row r="875" spans="1:22" x14ac:dyDescent="0.25">
      <c r="A875" t="s">
        <v>614</v>
      </c>
      <c r="B875" s="1" t="s">
        <v>622</v>
      </c>
      <c r="C875" t="s">
        <v>1</v>
      </c>
      <c r="D875" t="s">
        <v>91</v>
      </c>
      <c r="E875" t="s">
        <v>390</v>
      </c>
      <c r="F875" t="s">
        <v>391</v>
      </c>
      <c r="G875">
        <v>832</v>
      </c>
      <c r="H875">
        <v>832</v>
      </c>
      <c r="I875">
        <v>832</v>
      </c>
      <c r="J875">
        <v>832</v>
      </c>
      <c r="L875" s="3">
        <v>0</v>
      </c>
      <c r="M875" s="3">
        <v>0</v>
      </c>
      <c r="N875" s="3">
        <v>0</v>
      </c>
      <c r="O875" s="82">
        <v>2.5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81">
        <f>+Tabla3[[#This Row],[V GRAVADAS]]</f>
        <v>2.5</v>
      </c>
      <c r="V875">
        <v>2</v>
      </c>
    </row>
    <row r="876" spans="1:22" x14ac:dyDescent="0.25">
      <c r="A876" t="s">
        <v>614</v>
      </c>
      <c r="B876" s="1" t="s">
        <v>622</v>
      </c>
      <c r="C876" t="s">
        <v>1</v>
      </c>
      <c r="D876" t="s">
        <v>91</v>
      </c>
      <c r="E876" t="s">
        <v>390</v>
      </c>
      <c r="F876" t="s">
        <v>391</v>
      </c>
      <c r="G876">
        <v>833</v>
      </c>
      <c r="H876">
        <v>833</v>
      </c>
      <c r="I876">
        <v>833</v>
      </c>
      <c r="J876">
        <v>833</v>
      </c>
      <c r="L876" s="3">
        <v>0</v>
      </c>
      <c r="M876" s="3">
        <v>0</v>
      </c>
      <c r="N876" s="3">
        <v>0</v>
      </c>
      <c r="O876" s="82">
        <v>5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81">
        <f>+Tabla3[[#This Row],[V GRAVADAS]]</f>
        <v>5</v>
      </c>
      <c r="V876">
        <v>2</v>
      </c>
    </row>
    <row r="877" spans="1:22" x14ac:dyDescent="0.25">
      <c r="A877" t="s">
        <v>614</v>
      </c>
      <c r="B877" s="1" t="s">
        <v>622</v>
      </c>
      <c r="C877" t="s">
        <v>1</v>
      </c>
      <c r="D877" t="s">
        <v>91</v>
      </c>
      <c r="E877" t="s">
        <v>390</v>
      </c>
      <c r="F877" t="s">
        <v>391</v>
      </c>
      <c r="G877">
        <v>834</v>
      </c>
      <c r="H877">
        <v>834</v>
      </c>
      <c r="I877">
        <v>834</v>
      </c>
      <c r="J877">
        <v>834</v>
      </c>
      <c r="L877" s="3">
        <v>0</v>
      </c>
      <c r="M877" s="3">
        <v>0</v>
      </c>
      <c r="N877" s="3">
        <v>0</v>
      </c>
      <c r="O877" s="82">
        <v>8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81">
        <f>+Tabla3[[#This Row],[V GRAVADAS]]</f>
        <v>8</v>
      </c>
      <c r="V877">
        <v>2</v>
      </c>
    </row>
    <row r="878" spans="1:22" x14ac:dyDescent="0.25">
      <c r="A878" t="s">
        <v>614</v>
      </c>
      <c r="B878" s="1" t="s">
        <v>622</v>
      </c>
      <c r="C878" t="s">
        <v>1</v>
      </c>
      <c r="D878" t="s">
        <v>91</v>
      </c>
      <c r="E878" t="s">
        <v>390</v>
      </c>
      <c r="F878" t="s">
        <v>391</v>
      </c>
      <c r="G878">
        <v>835</v>
      </c>
      <c r="H878">
        <v>835</v>
      </c>
      <c r="I878">
        <v>835</v>
      </c>
      <c r="J878">
        <v>835</v>
      </c>
      <c r="L878" s="3">
        <v>0</v>
      </c>
      <c r="M878" s="3">
        <v>0</v>
      </c>
      <c r="N878" s="3">
        <v>0</v>
      </c>
      <c r="O878" s="82">
        <v>2.5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81">
        <f>+Tabla3[[#This Row],[V GRAVADAS]]</f>
        <v>2.5</v>
      </c>
      <c r="V878">
        <v>2</v>
      </c>
    </row>
    <row r="879" spans="1:22" x14ac:dyDescent="0.25">
      <c r="A879" t="s">
        <v>614</v>
      </c>
      <c r="B879" s="1" t="s">
        <v>622</v>
      </c>
      <c r="C879" t="s">
        <v>1</v>
      </c>
      <c r="D879" t="s">
        <v>91</v>
      </c>
      <c r="E879" t="s">
        <v>390</v>
      </c>
      <c r="F879" t="s">
        <v>391</v>
      </c>
      <c r="G879">
        <v>836</v>
      </c>
      <c r="H879">
        <v>836</v>
      </c>
      <c r="I879">
        <v>836</v>
      </c>
      <c r="J879">
        <v>836</v>
      </c>
      <c r="L879" s="3">
        <v>0</v>
      </c>
      <c r="M879" s="3">
        <v>0</v>
      </c>
      <c r="N879" s="3">
        <v>0</v>
      </c>
      <c r="O879" s="82">
        <v>8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81">
        <f>+Tabla3[[#This Row],[V GRAVADAS]]</f>
        <v>8</v>
      </c>
      <c r="V879">
        <v>2</v>
      </c>
    </row>
    <row r="880" spans="1:22" x14ac:dyDescent="0.25">
      <c r="A880" t="s">
        <v>614</v>
      </c>
      <c r="B880" s="1" t="s">
        <v>622</v>
      </c>
      <c r="C880" t="s">
        <v>1</v>
      </c>
      <c r="D880" t="s">
        <v>91</v>
      </c>
      <c r="E880" t="s">
        <v>390</v>
      </c>
      <c r="F880" t="s">
        <v>391</v>
      </c>
      <c r="G880">
        <v>837</v>
      </c>
      <c r="H880">
        <v>837</v>
      </c>
      <c r="I880">
        <v>837</v>
      </c>
      <c r="J880">
        <v>837</v>
      </c>
      <c r="L880" s="3">
        <v>0</v>
      </c>
      <c r="M880" s="3">
        <v>0</v>
      </c>
      <c r="N880" s="3">
        <v>0</v>
      </c>
      <c r="O880" s="82">
        <v>2.5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81">
        <f>+Tabla3[[#This Row],[V GRAVADAS]]</f>
        <v>2.5</v>
      </c>
      <c r="V880">
        <v>2</v>
      </c>
    </row>
    <row r="881" spans="1:22" x14ac:dyDescent="0.25">
      <c r="A881" t="s">
        <v>614</v>
      </c>
      <c r="B881" s="1" t="s">
        <v>622</v>
      </c>
      <c r="C881" t="s">
        <v>1</v>
      </c>
      <c r="D881" t="s">
        <v>91</v>
      </c>
      <c r="E881" t="s">
        <v>390</v>
      </c>
      <c r="F881" t="s">
        <v>391</v>
      </c>
      <c r="G881">
        <v>838</v>
      </c>
      <c r="H881">
        <v>838</v>
      </c>
      <c r="I881">
        <v>838</v>
      </c>
      <c r="J881">
        <v>838</v>
      </c>
      <c r="L881" s="3">
        <v>0</v>
      </c>
      <c r="M881" s="3">
        <v>0</v>
      </c>
      <c r="N881" s="3">
        <v>0</v>
      </c>
      <c r="O881" s="82">
        <v>8.5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81">
        <f>+Tabla3[[#This Row],[V GRAVADAS]]</f>
        <v>8.5</v>
      </c>
      <c r="V881">
        <v>2</v>
      </c>
    </row>
    <row r="882" spans="1:22" x14ac:dyDescent="0.25">
      <c r="A882" t="s">
        <v>614</v>
      </c>
      <c r="B882" s="1" t="s">
        <v>622</v>
      </c>
      <c r="C882" t="s">
        <v>1</v>
      </c>
      <c r="D882" t="s">
        <v>91</v>
      </c>
      <c r="E882" t="s">
        <v>390</v>
      </c>
      <c r="F882" t="s">
        <v>391</v>
      </c>
      <c r="G882">
        <v>839</v>
      </c>
      <c r="H882">
        <v>839</v>
      </c>
      <c r="I882">
        <v>839</v>
      </c>
      <c r="J882">
        <v>839</v>
      </c>
      <c r="L882" s="3">
        <v>0</v>
      </c>
      <c r="M882" s="3">
        <v>0</v>
      </c>
      <c r="N882" s="3">
        <v>0</v>
      </c>
      <c r="O882" s="82">
        <v>5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81">
        <f>+Tabla3[[#This Row],[V GRAVADAS]]</f>
        <v>5</v>
      </c>
      <c r="V882">
        <v>2</v>
      </c>
    </row>
    <row r="883" spans="1:22" x14ac:dyDescent="0.25">
      <c r="A883" t="s">
        <v>614</v>
      </c>
      <c r="B883" s="1" t="s">
        <v>622</v>
      </c>
      <c r="C883" t="s">
        <v>1</v>
      </c>
      <c r="D883" t="s">
        <v>91</v>
      </c>
      <c r="E883" t="s">
        <v>390</v>
      </c>
      <c r="F883" t="s">
        <v>391</v>
      </c>
      <c r="G883">
        <v>840</v>
      </c>
      <c r="H883">
        <v>840</v>
      </c>
      <c r="I883">
        <v>840</v>
      </c>
      <c r="J883">
        <v>840</v>
      </c>
      <c r="L883" s="3">
        <v>0</v>
      </c>
      <c r="M883" s="3">
        <v>0</v>
      </c>
      <c r="N883" s="3">
        <v>0</v>
      </c>
      <c r="O883" s="82">
        <v>2.5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81">
        <f>+Tabla3[[#This Row],[V GRAVADAS]]</f>
        <v>2.5</v>
      </c>
      <c r="V883">
        <v>2</v>
      </c>
    </row>
    <row r="884" spans="1:22" x14ac:dyDescent="0.25">
      <c r="A884" t="s">
        <v>614</v>
      </c>
      <c r="B884" s="1" t="s">
        <v>623</v>
      </c>
      <c r="C884" t="s">
        <v>1</v>
      </c>
      <c r="D884" t="s">
        <v>91</v>
      </c>
      <c r="E884" t="s">
        <v>390</v>
      </c>
      <c r="F884" t="s">
        <v>391</v>
      </c>
      <c r="G884">
        <v>841</v>
      </c>
      <c r="H884">
        <v>841</v>
      </c>
      <c r="I884">
        <v>841</v>
      </c>
      <c r="J884">
        <v>841</v>
      </c>
      <c r="L884" s="3">
        <v>0</v>
      </c>
      <c r="M884" s="3">
        <v>0</v>
      </c>
      <c r="N884" s="3">
        <v>0</v>
      </c>
      <c r="O884" s="82">
        <v>10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81">
        <f>+Tabla3[[#This Row],[V GRAVADAS]]</f>
        <v>10</v>
      </c>
      <c r="V884">
        <v>2</v>
      </c>
    </row>
    <row r="885" spans="1:22" x14ac:dyDescent="0.25">
      <c r="A885" t="s">
        <v>614</v>
      </c>
      <c r="B885" s="1" t="s">
        <v>623</v>
      </c>
      <c r="C885" t="s">
        <v>1</v>
      </c>
      <c r="D885" t="s">
        <v>91</v>
      </c>
      <c r="E885" t="s">
        <v>390</v>
      </c>
      <c r="F885" t="s">
        <v>391</v>
      </c>
      <c r="G885">
        <v>842</v>
      </c>
      <c r="H885">
        <v>842</v>
      </c>
      <c r="I885">
        <v>842</v>
      </c>
      <c r="J885">
        <v>842</v>
      </c>
      <c r="L885" s="3">
        <v>0</v>
      </c>
      <c r="M885" s="3">
        <v>0</v>
      </c>
      <c r="N885" s="3">
        <v>0</v>
      </c>
      <c r="O885" s="82">
        <v>5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81">
        <f>+Tabla3[[#This Row],[V GRAVADAS]]</f>
        <v>5</v>
      </c>
      <c r="V885">
        <v>2</v>
      </c>
    </row>
    <row r="886" spans="1:22" x14ac:dyDescent="0.25">
      <c r="A886" t="s">
        <v>614</v>
      </c>
      <c r="B886" s="1" t="s">
        <v>623</v>
      </c>
      <c r="C886" t="s">
        <v>1</v>
      </c>
      <c r="D886" t="s">
        <v>91</v>
      </c>
      <c r="E886" t="s">
        <v>390</v>
      </c>
      <c r="F886" t="s">
        <v>391</v>
      </c>
      <c r="G886">
        <v>843</v>
      </c>
      <c r="H886">
        <v>843</v>
      </c>
      <c r="I886">
        <v>843</v>
      </c>
      <c r="J886">
        <v>843</v>
      </c>
      <c r="L886" s="3">
        <v>0</v>
      </c>
      <c r="M886" s="3">
        <v>0</v>
      </c>
      <c r="N886" s="3">
        <v>0</v>
      </c>
      <c r="O886" s="82">
        <v>4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81">
        <f>+Tabla3[[#This Row],[V GRAVADAS]]</f>
        <v>4</v>
      </c>
      <c r="V886">
        <v>2</v>
      </c>
    </row>
    <row r="887" spans="1:22" x14ac:dyDescent="0.25">
      <c r="A887" t="s">
        <v>614</v>
      </c>
      <c r="B887" s="1" t="s">
        <v>623</v>
      </c>
      <c r="C887" t="s">
        <v>1</v>
      </c>
      <c r="D887" t="s">
        <v>91</v>
      </c>
      <c r="E887" t="s">
        <v>390</v>
      </c>
      <c r="F887" t="s">
        <v>391</v>
      </c>
      <c r="G887">
        <v>844</v>
      </c>
      <c r="H887">
        <v>844</v>
      </c>
      <c r="I887">
        <v>844</v>
      </c>
      <c r="J887">
        <v>844</v>
      </c>
      <c r="L887" s="3">
        <v>0</v>
      </c>
      <c r="M887" s="3">
        <v>0</v>
      </c>
      <c r="N887" s="3">
        <v>0</v>
      </c>
      <c r="O887" s="82">
        <v>8.5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81">
        <f>+Tabla3[[#This Row],[V GRAVADAS]]</f>
        <v>8.5</v>
      </c>
      <c r="V887">
        <v>2</v>
      </c>
    </row>
    <row r="888" spans="1:22" x14ac:dyDescent="0.25">
      <c r="A888" t="s">
        <v>614</v>
      </c>
      <c r="B888" s="1" t="s">
        <v>623</v>
      </c>
      <c r="C888" t="s">
        <v>1</v>
      </c>
      <c r="D888" t="s">
        <v>91</v>
      </c>
      <c r="E888" t="s">
        <v>390</v>
      </c>
      <c r="F888" t="s">
        <v>391</v>
      </c>
      <c r="G888">
        <v>845</v>
      </c>
      <c r="H888">
        <v>845</v>
      </c>
      <c r="I888">
        <v>845</v>
      </c>
      <c r="J888">
        <v>845</v>
      </c>
      <c r="L888" s="3">
        <v>0</v>
      </c>
      <c r="M888" s="3">
        <v>0</v>
      </c>
      <c r="N888" s="3">
        <v>0</v>
      </c>
      <c r="O888" s="82">
        <v>2.5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81">
        <f>+Tabla3[[#This Row],[V GRAVADAS]]</f>
        <v>2.5</v>
      </c>
      <c r="V888">
        <v>2</v>
      </c>
    </row>
    <row r="889" spans="1:22" x14ac:dyDescent="0.25">
      <c r="A889" t="s">
        <v>614</v>
      </c>
      <c r="B889" s="1" t="s">
        <v>623</v>
      </c>
      <c r="C889" t="s">
        <v>1</v>
      </c>
      <c r="D889" t="s">
        <v>91</v>
      </c>
      <c r="E889" t="s">
        <v>390</v>
      </c>
      <c r="F889" t="s">
        <v>391</v>
      </c>
      <c r="G889">
        <v>846</v>
      </c>
      <c r="H889">
        <v>846</v>
      </c>
      <c r="I889">
        <v>846</v>
      </c>
      <c r="J889">
        <v>846</v>
      </c>
      <c r="L889" s="3">
        <v>0</v>
      </c>
      <c r="M889" s="3">
        <v>0</v>
      </c>
      <c r="N889" s="3">
        <v>0</v>
      </c>
      <c r="O889" s="82">
        <v>6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81">
        <f>+Tabla3[[#This Row],[V GRAVADAS]]</f>
        <v>6</v>
      </c>
      <c r="V889">
        <v>2</v>
      </c>
    </row>
    <row r="890" spans="1:22" x14ac:dyDescent="0.25">
      <c r="A890" t="s">
        <v>614</v>
      </c>
      <c r="B890" s="1" t="s">
        <v>623</v>
      </c>
      <c r="C890" t="s">
        <v>1</v>
      </c>
      <c r="D890" t="s">
        <v>91</v>
      </c>
      <c r="E890" t="s">
        <v>390</v>
      </c>
      <c r="F890" t="s">
        <v>391</v>
      </c>
      <c r="G890">
        <v>847</v>
      </c>
      <c r="H890">
        <v>847</v>
      </c>
      <c r="I890">
        <v>847</v>
      </c>
      <c r="J890">
        <v>847</v>
      </c>
      <c r="L890" s="3">
        <v>0</v>
      </c>
      <c r="M890" s="3">
        <v>0</v>
      </c>
      <c r="N890" s="3">
        <v>0</v>
      </c>
      <c r="O890" s="82">
        <v>2.5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81">
        <f>+Tabla3[[#This Row],[V GRAVADAS]]</f>
        <v>2.5</v>
      </c>
      <c r="V890">
        <v>2</v>
      </c>
    </row>
    <row r="891" spans="1:22" x14ac:dyDescent="0.25">
      <c r="A891" t="s">
        <v>614</v>
      </c>
      <c r="B891" s="1" t="s">
        <v>623</v>
      </c>
      <c r="C891" t="s">
        <v>1</v>
      </c>
      <c r="D891" t="s">
        <v>91</v>
      </c>
      <c r="E891" t="s">
        <v>390</v>
      </c>
      <c r="F891" t="s">
        <v>391</v>
      </c>
      <c r="G891">
        <v>848</v>
      </c>
      <c r="H891">
        <v>848</v>
      </c>
      <c r="I891">
        <v>848</v>
      </c>
      <c r="J891">
        <v>848</v>
      </c>
      <c r="L891" s="3">
        <v>0</v>
      </c>
      <c r="M891" s="3">
        <v>0</v>
      </c>
      <c r="N891" s="3">
        <v>0</v>
      </c>
      <c r="O891" s="82">
        <v>2.5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81">
        <f>+Tabla3[[#This Row],[V GRAVADAS]]</f>
        <v>2.5</v>
      </c>
      <c r="V891">
        <v>2</v>
      </c>
    </row>
    <row r="892" spans="1:22" x14ac:dyDescent="0.25">
      <c r="A892" t="s">
        <v>614</v>
      </c>
      <c r="B892" s="1" t="s">
        <v>623</v>
      </c>
      <c r="C892" t="s">
        <v>1</v>
      </c>
      <c r="D892" t="s">
        <v>91</v>
      </c>
      <c r="E892" t="s">
        <v>390</v>
      </c>
      <c r="F892" t="s">
        <v>391</v>
      </c>
      <c r="G892">
        <v>849</v>
      </c>
      <c r="H892">
        <v>849</v>
      </c>
      <c r="I892">
        <v>849</v>
      </c>
      <c r="J892">
        <v>849</v>
      </c>
      <c r="L892" s="3">
        <v>0</v>
      </c>
      <c r="M892" s="3">
        <v>0</v>
      </c>
      <c r="N892" s="3">
        <v>0</v>
      </c>
      <c r="O892" s="82">
        <v>2.5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81">
        <f>+Tabla3[[#This Row],[V GRAVADAS]]</f>
        <v>2.5</v>
      </c>
      <c r="V892">
        <v>2</v>
      </c>
    </row>
    <row r="893" spans="1:22" x14ac:dyDescent="0.25">
      <c r="A893" t="s">
        <v>614</v>
      </c>
      <c r="B893" s="1" t="s">
        <v>623</v>
      </c>
      <c r="C893" t="s">
        <v>1</v>
      </c>
      <c r="D893" t="s">
        <v>91</v>
      </c>
      <c r="E893" t="s">
        <v>390</v>
      </c>
      <c r="F893" t="s">
        <v>391</v>
      </c>
      <c r="G893">
        <v>850</v>
      </c>
      <c r="H893">
        <v>850</v>
      </c>
      <c r="I893">
        <v>850</v>
      </c>
      <c r="J893">
        <v>850</v>
      </c>
      <c r="L893" s="3">
        <v>0</v>
      </c>
      <c r="M893" s="3">
        <v>0</v>
      </c>
      <c r="N893" s="3">
        <v>0</v>
      </c>
      <c r="O893" s="82">
        <v>10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81">
        <f>+Tabla3[[#This Row],[V GRAVADAS]]</f>
        <v>10</v>
      </c>
      <c r="V893">
        <v>2</v>
      </c>
    </row>
    <row r="894" spans="1:22" x14ac:dyDescent="0.25">
      <c r="A894" t="s">
        <v>614</v>
      </c>
      <c r="B894" s="1" t="s">
        <v>624</v>
      </c>
      <c r="C894" t="s">
        <v>1</v>
      </c>
      <c r="D894" t="s">
        <v>91</v>
      </c>
      <c r="E894" t="s">
        <v>390</v>
      </c>
      <c r="F894" t="s">
        <v>391</v>
      </c>
      <c r="G894">
        <v>851</v>
      </c>
      <c r="H894">
        <v>851</v>
      </c>
      <c r="I894">
        <v>851</v>
      </c>
      <c r="J894">
        <v>851</v>
      </c>
      <c r="L894" s="3">
        <v>0</v>
      </c>
      <c r="M894" s="3">
        <v>0</v>
      </c>
      <c r="N894" s="3">
        <v>0</v>
      </c>
      <c r="O894" s="82">
        <v>2.5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81">
        <f>+Tabla3[[#This Row],[V GRAVADAS]]</f>
        <v>2.5</v>
      </c>
      <c r="V894">
        <v>2</v>
      </c>
    </row>
    <row r="895" spans="1:22" x14ac:dyDescent="0.25">
      <c r="A895" t="s">
        <v>614</v>
      </c>
      <c r="B895" s="1" t="s">
        <v>624</v>
      </c>
      <c r="C895" t="s">
        <v>1</v>
      </c>
      <c r="D895" t="s">
        <v>91</v>
      </c>
      <c r="E895" t="s">
        <v>390</v>
      </c>
      <c r="F895" t="s">
        <v>391</v>
      </c>
      <c r="G895">
        <v>852</v>
      </c>
      <c r="H895">
        <v>852</v>
      </c>
      <c r="I895">
        <v>852</v>
      </c>
      <c r="J895">
        <v>852</v>
      </c>
      <c r="L895" s="3">
        <v>0</v>
      </c>
      <c r="M895" s="3">
        <v>0</v>
      </c>
      <c r="N895" s="3">
        <v>0</v>
      </c>
      <c r="O895" s="82">
        <v>5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81">
        <f>+Tabla3[[#This Row],[V GRAVADAS]]</f>
        <v>5</v>
      </c>
      <c r="V895">
        <v>2</v>
      </c>
    </row>
    <row r="896" spans="1:22" x14ac:dyDescent="0.25">
      <c r="A896" t="s">
        <v>614</v>
      </c>
      <c r="B896" s="1" t="s">
        <v>624</v>
      </c>
      <c r="C896" t="s">
        <v>1</v>
      </c>
      <c r="D896" t="s">
        <v>91</v>
      </c>
      <c r="E896" t="s">
        <v>390</v>
      </c>
      <c r="F896" t="s">
        <v>391</v>
      </c>
      <c r="G896">
        <v>853</v>
      </c>
      <c r="H896">
        <v>853</v>
      </c>
      <c r="I896">
        <v>853</v>
      </c>
      <c r="J896">
        <v>853</v>
      </c>
      <c r="L896" s="3">
        <v>0</v>
      </c>
      <c r="M896" s="3">
        <v>0</v>
      </c>
      <c r="N896" s="3">
        <v>0</v>
      </c>
      <c r="O896" s="82">
        <v>4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81">
        <f>+Tabla3[[#This Row],[V GRAVADAS]]</f>
        <v>4</v>
      </c>
      <c r="V896">
        <v>2</v>
      </c>
    </row>
    <row r="897" spans="1:22" x14ac:dyDescent="0.25">
      <c r="A897" t="s">
        <v>614</v>
      </c>
      <c r="B897" s="1" t="s">
        <v>624</v>
      </c>
      <c r="C897" t="s">
        <v>1</v>
      </c>
      <c r="D897" t="s">
        <v>91</v>
      </c>
      <c r="E897" t="s">
        <v>390</v>
      </c>
      <c r="F897" t="s">
        <v>391</v>
      </c>
      <c r="G897">
        <v>854</v>
      </c>
      <c r="H897">
        <v>854</v>
      </c>
      <c r="I897">
        <v>854</v>
      </c>
      <c r="J897">
        <v>854</v>
      </c>
      <c r="L897" s="3">
        <v>0</v>
      </c>
      <c r="M897" s="3">
        <v>0</v>
      </c>
      <c r="N897" s="3">
        <v>0</v>
      </c>
      <c r="O897" s="82">
        <v>8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81">
        <f>+Tabla3[[#This Row],[V GRAVADAS]]</f>
        <v>8</v>
      </c>
      <c r="V897">
        <v>2</v>
      </c>
    </row>
    <row r="898" spans="1:22" x14ac:dyDescent="0.25">
      <c r="A898" t="s">
        <v>614</v>
      </c>
      <c r="B898" s="1" t="s">
        <v>624</v>
      </c>
      <c r="C898" t="s">
        <v>1</v>
      </c>
      <c r="D898" t="s">
        <v>91</v>
      </c>
      <c r="E898" t="s">
        <v>390</v>
      </c>
      <c r="F898" t="s">
        <v>391</v>
      </c>
      <c r="G898">
        <v>855</v>
      </c>
      <c r="H898">
        <v>855</v>
      </c>
      <c r="I898">
        <v>855</v>
      </c>
      <c r="J898">
        <v>855</v>
      </c>
      <c r="L898" s="3">
        <v>0</v>
      </c>
      <c r="M898" s="3">
        <v>0</v>
      </c>
      <c r="N898" s="3">
        <v>0</v>
      </c>
      <c r="O898" s="82">
        <v>7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81">
        <f>+Tabla3[[#This Row],[V GRAVADAS]]</f>
        <v>7</v>
      </c>
      <c r="V898">
        <v>2</v>
      </c>
    </row>
    <row r="899" spans="1:22" x14ac:dyDescent="0.25">
      <c r="A899" t="s">
        <v>614</v>
      </c>
      <c r="B899" s="1" t="s">
        <v>624</v>
      </c>
      <c r="C899" t="s">
        <v>1</v>
      </c>
      <c r="D899" t="s">
        <v>91</v>
      </c>
      <c r="E899" t="s">
        <v>390</v>
      </c>
      <c r="F899" t="s">
        <v>391</v>
      </c>
      <c r="G899">
        <v>856</v>
      </c>
      <c r="H899">
        <v>856</v>
      </c>
      <c r="I899">
        <v>856</v>
      </c>
      <c r="J899">
        <v>856</v>
      </c>
      <c r="L899" s="3">
        <v>0</v>
      </c>
      <c r="M899" s="3">
        <v>0</v>
      </c>
      <c r="N899" s="3">
        <v>0</v>
      </c>
      <c r="O899" s="82">
        <v>10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81">
        <f>+Tabla3[[#This Row],[V GRAVADAS]]</f>
        <v>10</v>
      </c>
      <c r="V899">
        <v>2</v>
      </c>
    </row>
    <row r="900" spans="1:22" x14ac:dyDescent="0.25">
      <c r="A900" t="s">
        <v>614</v>
      </c>
      <c r="B900" s="1" t="s">
        <v>624</v>
      </c>
      <c r="C900" t="s">
        <v>1</v>
      </c>
      <c r="D900" t="s">
        <v>91</v>
      </c>
      <c r="E900" t="s">
        <v>390</v>
      </c>
      <c r="F900" t="s">
        <v>391</v>
      </c>
      <c r="G900">
        <v>857</v>
      </c>
      <c r="H900">
        <v>857</v>
      </c>
      <c r="I900">
        <v>857</v>
      </c>
      <c r="J900">
        <v>857</v>
      </c>
      <c r="L900" s="3">
        <v>0</v>
      </c>
      <c r="M900" s="3">
        <v>0</v>
      </c>
      <c r="N900" s="3">
        <v>0</v>
      </c>
      <c r="O900" s="82">
        <v>5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81">
        <f>+Tabla3[[#This Row],[V GRAVADAS]]</f>
        <v>5</v>
      </c>
      <c r="V900">
        <v>2</v>
      </c>
    </row>
    <row r="901" spans="1:22" x14ac:dyDescent="0.25">
      <c r="A901" t="s">
        <v>614</v>
      </c>
      <c r="B901" s="1" t="s">
        <v>624</v>
      </c>
      <c r="C901" t="s">
        <v>1</v>
      </c>
      <c r="D901" t="s">
        <v>91</v>
      </c>
      <c r="E901" t="s">
        <v>390</v>
      </c>
      <c r="F901" t="s">
        <v>391</v>
      </c>
      <c r="G901">
        <v>858</v>
      </c>
      <c r="H901">
        <v>858</v>
      </c>
      <c r="I901">
        <v>858</v>
      </c>
      <c r="J901">
        <v>858</v>
      </c>
      <c r="L901" s="3">
        <v>0</v>
      </c>
      <c r="M901" s="3">
        <v>0</v>
      </c>
      <c r="N901" s="3">
        <v>0</v>
      </c>
      <c r="O901" s="82">
        <v>6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81">
        <f>+Tabla3[[#This Row],[V GRAVADAS]]</f>
        <v>6</v>
      </c>
      <c r="V901">
        <v>2</v>
      </c>
    </row>
    <row r="902" spans="1:22" x14ac:dyDescent="0.25">
      <c r="A902" t="s">
        <v>614</v>
      </c>
      <c r="B902" s="1" t="s">
        <v>624</v>
      </c>
      <c r="C902" t="s">
        <v>1</v>
      </c>
      <c r="D902" t="s">
        <v>91</v>
      </c>
      <c r="E902" t="s">
        <v>390</v>
      </c>
      <c r="F902" t="s">
        <v>391</v>
      </c>
      <c r="G902">
        <v>859</v>
      </c>
      <c r="H902">
        <v>859</v>
      </c>
      <c r="I902">
        <v>859</v>
      </c>
      <c r="J902">
        <v>859</v>
      </c>
      <c r="L902" s="3">
        <v>0</v>
      </c>
      <c r="M902" s="3">
        <v>0</v>
      </c>
      <c r="N902" s="3">
        <v>0</v>
      </c>
      <c r="O902" s="82">
        <v>3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81">
        <f>+Tabla3[[#This Row],[V GRAVADAS]]</f>
        <v>3</v>
      </c>
      <c r="V902">
        <v>2</v>
      </c>
    </row>
    <row r="903" spans="1:22" x14ac:dyDescent="0.25">
      <c r="A903" t="s">
        <v>614</v>
      </c>
      <c r="B903" s="1" t="s">
        <v>624</v>
      </c>
      <c r="C903" t="s">
        <v>1</v>
      </c>
      <c r="D903" t="s">
        <v>91</v>
      </c>
      <c r="E903" t="s">
        <v>390</v>
      </c>
      <c r="F903" t="s">
        <v>391</v>
      </c>
      <c r="G903">
        <v>860</v>
      </c>
      <c r="H903">
        <v>860</v>
      </c>
      <c r="I903">
        <v>860</v>
      </c>
      <c r="J903">
        <v>860</v>
      </c>
      <c r="L903" s="3">
        <v>0</v>
      </c>
      <c r="M903" s="3">
        <v>0</v>
      </c>
      <c r="N903" s="3">
        <v>0</v>
      </c>
      <c r="O903" s="82">
        <v>2.5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81">
        <f>+Tabla3[[#This Row],[V GRAVADAS]]</f>
        <v>2.5</v>
      </c>
      <c r="V903">
        <v>2</v>
      </c>
    </row>
    <row r="904" spans="1:22" x14ac:dyDescent="0.25">
      <c r="A904" t="s">
        <v>614</v>
      </c>
      <c r="B904" s="1" t="s">
        <v>625</v>
      </c>
      <c r="C904" t="s">
        <v>1</v>
      </c>
      <c r="D904" t="s">
        <v>91</v>
      </c>
      <c r="E904" t="s">
        <v>390</v>
      </c>
      <c r="F904" t="s">
        <v>391</v>
      </c>
      <c r="G904">
        <v>861</v>
      </c>
      <c r="H904">
        <v>861</v>
      </c>
      <c r="I904">
        <v>861</v>
      </c>
      <c r="J904">
        <v>861</v>
      </c>
      <c r="L904" s="3">
        <v>0</v>
      </c>
      <c r="M904" s="3">
        <v>0</v>
      </c>
      <c r="N904" s="3">
        <v>0</v>
      </c>
      <c r="O904" s="82">
        <v>2.5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81">
        <f>+Tabla3[[#This Row],[V GRAVADAS]]</f>
        <v>2.5</v>
      </c>
      <c r="V904">
        <v>2</v>
      </c>
    </row>
    <row r="905" spans="1:22" x14ac:dyDescent="0.25">
      <c r="A905" t="s">
        <v>614</v>
      </c>
      <c r="B905" s="1" t="s">
        <v>625</v>
      </c>
      <c r="C905" t="s">
        <v>1</v>
      </c>
      <c r="D905" t="s">
        <v>91</v>
      </c>
      <c r="E905" t="s">
        <v>390</v>
      </c>
      <c r="F905" t="s">
        <v>391</v>
      </c>
      <c r="G905">
        <v>862</v>
      </c>
      <c r="H905">
        <v>862</v>
      </c>
      <c r="I905">
        <v>862</v>
      </c>
      <c r="J905">
        <v>862</v>
      </c>
      <c r="L905" s="3">
        <v>0</v>
      </c>
      <c r="M905" s="3">
        <v>0</v>
      </c>
      <c r="N905" s="3">
        <v>0</v>
      </c>
      <c r="O905" s="82">
        <v>5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81">
        <f>+Tabla3[[#This Row],[V GRAVADAS]]</f>
        <v>5</v>
      </c>
      <c r="V905">
        <v>2</v>
      </c>
    </row>
    <row r="906" spans="1:22" x14ac:dyDescent="0.25">
      <c r="A906" t="s">
        <v>614</v>
      </c>
      <c r="B906" s="1" t="s">
        <v>625</v>
      </c>
      <c r="C906" t="s">
        <v>1</v>
      </c>
      <c r="D906" t="s">
        <v>91</v>
      </c>
      <c r="E906" t="s">
        <v>390</v>
      </c>
      <c r="F906" t="s">
        <v>391</v>
      </c>
      <c r="G906">
        <v>863</v>
      </c>
      <c r="H906">
        <v>863</v>
      </c>
      <c r="I906">
        <v>863</v>
      </c>
      <c r="J906">
        <v>863</v>
      </c>
      <c r="L906" s="3">
        <v>0</v>
      </c>
      <c r="M906" s="3">
        <v>0</v>
      </c>
      <c r="N906" s="3">
        <v>0</v>
      </c>
      <c r="O906" s="82">
        <v>4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81">
        <f>+Tabla3[[#This Row],[V GRAVADAS]]</f>
        <v>4</v>
      </c>
      <c r="V906">
        <v>2</v>
      </c>
    </row>
    <row r="907" spans="1:22" x14ac:dyDescent="0.25">
      <c r="A907" t="s">
        <v>614</v>
      </c>
      <c r="B907" s="1" t="s">
        <v>625</v>
      </c>
      <c r="C907" t="s">
        <v>1</v>
      </c>
      <c r="D907" t="s">
        <v>91</v>
      </c>
      <c r="E907" t="s">
        <v>390</v>
      </c>
      <c r="F907" t="s">
        <v>391</v>
      </c>
      <c r="G907">
        <v>864</v>
      </c>
      <c r="H907">
        <v>864</v>
      </c>
      <c r="I907">
        <v>864</v>
      </c>
      <c r="J907">
        <v>864</v>
      </c>
      <c r="L907" s="3">
        <v>0</v>
      </c>
      <c r="M907" s="3">
        <v>0</v>
      </c>
      <c r="N907" s="3">
        <v>0</v>
      </c>
      <c r="O907" s="82">
        <v>8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81">
        <f>+Tabla3[[#This Row],[V GRAVADAS]]</f>
        <v>8</v>
      </c>
      <c r="V907">
        <v>2</v>
      </c>
    </row>
    <row r="908" spans="1:22" x14ac:dyDescent="0.25">
      <c r="A908" t="s">
        <v>614</v>
      </c>
      <c r="B908" s="1" t="s">
        <v>625</v>
      </c>
      <c r="C908" t="s">
        <v>1</v>
      </c>
      <c r="D908" t="s">
        <v>91</v>
      </c>
      <c r="E908" t="s">
        <v>390</v>
      </c>
      <c r="F908" t="s">
        <v>391</v>
      </c>
      <c r="G908">
        <v>865</v>
      </c>
      <c r="H908">
        <v>865</v>
      </c>
      <c r="I908">
        <v>865</v>
      </c>
      <c r="J908">
        <v>865</v>
      </c>
      <c r="L908" s="3">
        <v>0</v>
      </c>
      <c r="M908" s="3">
        <v>0</v>
      </c>
      <c r="N908" s="3">
        <v>0</v>
      </c>
      <c r="O908" s="82">
        <v>7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81">
        <f>+Tabla3[[#This Row],[V GRAVADAS]]</f>
        <v>7</v>
      </c>
      <c r="V908">
        <v>2</v>
      </c>
    </row>
    <row r="909" spans="1:22" x14ac:dyDescent="0.25">
      <c r="A909" t="s">
        <v>614</v>
      </c>
      <c r="B909" s="1" t="s">
        <v>625</v>
      </c>
      <c r="C909" t="s">
        <v>1</v>
      </c>
      <c r="D909" t="s">
        <v>91</v>
      </c>
      <c r="E909" t="s">
        <v>390</v>
      </c>
      <c r="F909" t="s">
        <v>391</v>
      </c>
      <c r="G909">
        <v>866</v>
      </c>
      <c r="H909">
        <v>866</v>
      </c>
      <c r="I909">
        <v>866</v>
      </c>
      <c r="J909">
        <v>866</v>
      </c>
      <c r="L909" s="3">
        <v>0</v>
      </c>
      <c r="M909" s="3">
        <v>0</v>
      </c>
      <c r="N909" s="3">
        <v>0</v>
      </c>
      <c r="O909" s="82">
        <v>10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81">
        <f>+Tabla3[[#This Row],[V GRAVADAS]]</f>
        <v>10</v>
      </c>
      <c r="V909">
        <v>2</v>
      </c>
    </row>
    <row r="910" spans="1:22" x14ac:dyDescent="0.25">
      <c r="A910" t="s">
        <v>614</v>
      </c>
      <c r="B910" s="1" t="s">
        <v>625</v>
      </c>
      <c r="C910" t="s">
        <v>1</v>
      </c>
      <c r="D910" t="s">
        <v>91</v>
      </c>
      <c r="E910" t="s">
        <v>390</v>
      </c>
      <c r="F910" t="s">
        <v>391</v>
      </c>
      <c r="G910">
        <v>867</v>
      </c>
      <c r="H910">
        <v>867</v>
      </c>
      <c r="I910">
        <v>867</v>
      </c>
      <c r="J910">
        <v>867</v>
      </c>
      <c r="L910" s="3">
        <v>0</v>
      </c>
      <c r="M910" s="3">
        <v>0</v>
      </c>
      <c r="N910" s="3">
        <v>0</v>
      </c>
      <c r="O910" s="82">
        <v>5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81">
        <f>+Tabla3[[#This Row],[V GRAVADAS]]</f>
        <v>5</v>
      </c>
      <c r="V910">
        <v>2</v>
      </c>
    </row>
    <row r="911" spans="1:22" x14ac:dyDescent="0.25">
      <c r="A911" t="s">
        <v>614</v>
      </c>
      <c r="B911" s="1" t="s">
        <v>625</v>
      </c>
      <c r="C911" t="s">
        <v>1</v>
      </c>
      <c r="D911" t="s">
        <v>91</v>
      </c>
      <c r="E911" t="s">
        <v>390</v>
      </c>
      <c r="F911" t="s">
        <v>391</v>
      </c>
      <c r="G911">
        <v>868</v>
      </c>
      <c r="H911">
        <v>868</v>
      </c>
      <c r="I911">
        <v>868</v>
      </c>
      <c r="J911">
        <v>868</v>
      </c>
      <c r="L911" s="3">
        <v>0</v>
      </c>
      <c r="M911" s="3">
        <v>0</v>
      </c>
      <c r="N911" s="3">
        <v>0</v>
      </c>
      <c r="O911" s="82">
        <v>6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81">
        <f>+Tabla3[[#This Row],[V GRAVADAS]]</f>
        <v>6</v>
      </c>
      <c r="V911">
        <v>2</v>
      </c>
    </row>
    <row r="912" spans="1:22" x14ac:dyDescent="0.25">
      <c r="A912" t="s">
        <v>614</v>
      </c>
      <c r="B912" s="1" t="s">
        <v>625</v>
      </c>
      <c r="C912" t="s">
        <v>1</v>
      </c>
      <c r="D912" t="s">
        <v>91</v>
      </c>
      <c r="E912" t="s">
        <v>390</v>
      </c>
      <c r="F912" t="s">
        <v>391</v>
      </c>
      <c r="G912">
        <v>869</v>
      </c>
      <c r="H912">
        <v>869</v>
      </c>
      <c r="I912">
        <v>869</v>
      </c>
      <c r="J912">
        <v>869</v>
      </c>
      <c r="L912" s="3">
        <v>0</v>
      </c>
      <c r="M912" s="3">
        <v>0</v>
      </c>
      <c r="N912" s="3">
        <v>0</v>
      </c>
      <c r="O912" s="82">
        <v>3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81">
        <f>+Tabla3[[#This Row],[V GRAVADAS]]</f>
        <v>3</v>
      </c>
      <c r="V912">
        <v>2</v>
      </c>
    </row>
    <row r="913" spans="1:22" x14ac:dyDescent="0.25">
      <c r="A913" t="s">
        <v>614</v>
      </c>
      <c r="B913" s="1" t="s">
        <v>625</v>
      </c>
      <c r="C913" t="s">
        <v>1</v>
      </c>
      <c r="D913" t="s">
        <v>91</v>
      </c>
      <c r="E913" t="s">
        <v>390</v>
      </c>
      <c r="F913" t="s">
        <v>391</v>
      </c>
      <c r="G913">
        <v>870</v>
      </c>
      <c r="H913">
        <v>870</v>
      </c>
      <c r="I913">
        <v>870</v>
      </c>
      <c r="J913">
        <v>870</v>
      </c>
      <c r="L913" s="3">
        <v>0</v>
      </c>
      <c r="M913" s="3">
        <v>0</v>
      </c>
      <c r="N913" s="3">
        <v>0</v>
      </c>
      <c r="O913" s="82">
        <v>2.5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81">
        <f>+Tabla3[[#This Row],[V GRAVADAS]]</f>
        <v>2.5</v>
      </c>
      <c r="V913">
        <v>2</v>
      </c>
    </row>
    <row r="914" spans="1:22" x14ac:dyDescent="0.25">
      <c r="A914" t="s">
        <v>614</v>
      </c>
      <c r="B914" s="1" t="s">
        <v>626</v>
      </c>
      <c r="C914" t="s">
        <v>1</v>
      </c>
      <c r="D914" t="s">
        <v>91</v>
      </c>
      <c r="E914" t="s">
        <v>390</v>
      </c>
      <c r="F914" t="s">
        <v>391</v>
      </c>
      <c r="G914">
        <v>871</v>
      </c>
      <c r="H914">
        <v>871</v>
      </c>
      <c r="I914">
        <v>871</v>
      </c>
      <c r="J914">
        <v>871</v>
      </c>
      <c r="L914" s="3">
        <v>0</v>
      </c>
      <c r="M914" s="3">
        <v>0</v>
      </c>
      <c r="N914" s="3">
        <v>0</v>
      </c>
      <c r="O914" s="82">
        <v>2.5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81">
        <f>+Tabla3[[#This Row],[V GRAVADAS]]</f>
        <v>2.5</v>
      </c>
      <c r="V914">
        <v>2</v>
      </c>
    </row>
    <row r="915" spans="1:22" x14ac:dyDescent="0.25">
      <c r="A915" t="s">
        <v>614</v>
      </c>
      <c r="B915" s="1" t="s">
        <v>626</v>
      </c>
      <c r="C915" t="s">
        <v>1</v>
      </c>
      <c r="D915" t="s">
        <v>91</v>
      </c>
      <c r="E915" t="s">
        <v>390</v>
      </c>
      <c r="F915" t="s">
        <v>391</v>
      </c>
      <c r="G915">
        <v>872</v>
      </c>
      <c r="H915">
        <v>872</v>
      </c>
      <c r="I915">
        <v>872</v>
      </c>
      <c r="J915">
        <v>872</v>
      </c>
      <c r="L915" s="3">
        <v>0</v>
      </c>
      <c r="M915" s="3">
        <v>0</v>
      </c>
      <c r="N915" s="3">
        <v>0</v>
      </c>
      <c r="O915" s="82">
        <v>5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81">
        <f>+Tabla3[[#This Row],[V GRAVADAS]]</f>
        <v>5</v>
      </c>
      <c r="V915">
        <v>2</v>
      </c>
    </row>
    <row r="916" spans="1:22" x14ac:dyDescent="0.25">
      <c r="A916" t="s">
        <v>614</v>
      </c>
      <c r="B916" s="1" t="s">
        <v>626</v>
      </c>
      <c r="C916" t="s">
        <v>1</v>
      </c>
      <c r="D916" t="s">
        <v>91</v>
      </c>
      <c r="E916" t="s">
        <v>390</v>
      </c>
      <c r="F916" t="s">
        <v>391</v>
      </c>
      <c r="G916">
        <v>873</v>
      </c>
      <c r="H916">
        <v>873</v>
      </c>
      <c r="I916">
        <v>873</v>
      </c>
      <c r="J916">
        <v>873</v>
      </c>
      <c r="L916" s="3">
        <v>0</v>
      </c>
      <c r="M916" s="3">
        <v>0</v>
      </c>
      <c r="N916" s="3">
        <v>0</v>
      </c>
      <c r="O916" s="82">
        <v>4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81">
        <f>+Tabla3[[#This Row],[V GRAVADAS]]</f>
        <v>4</v>
      </c>
      <c r="V916">
        <v>2</v>
      </c>
    </row>
    <row r="917" spans="1:22" x14ac:dyDescent="0.25">
      <c r="A917" t="s">
        <v>614</v>
      </c>
      <c r="B917" s="1" t="s">
        <v>626</v>
      </c>
      <c r="C917" t="s">
        <v>1</v>
      </c>
      <c r="D917" t="s">
        <v>91</v>
      </c>
      <c r="E917" t="s">
        <v>390</v>
      </c>
      <c r="F917" t="s">
        <v>391</v>
      </c>
      <c r="G917">
        <v>874</v>
      </c>
      <c r="H917">
        <v>874</v>
      </c>
      <c r="I917">
        <v>874</v>
      </c>
      <c r="J917">
        <v>874</v>
      </c>
      <c r="L917" s="3">
        <v>0</v>
      </c>
      <c r="M917" s="3">
        <v>0</v>
      </c>
      <c r="N917" s="3">
        <v>0</v>
      </c>
      <c r="O917" s="82">
        <v>8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81">
        <f>+Tabla3[[#This Row],[V GRAVADAS]]</f>
        <v>8</v>
      </c>
      <c r="V917">
        <v>2</v>
      </c>
    </row>
    <row r="918" spans="1:22" x14ac:dyDescent="0.25">
      <c r="A918" t="s">
        <v>614</v>
      </c>
      <c r="B918" s="1" t="s">
        <v>626</v>
      </c>
      <c r="C918" t="s">
        <v>1</v>
      </c>
      <c r="D918" t="s">
        <v>91</v>
      </c>
      <c r="E918" t="s">
        <v>390</v>
      </c>
      <c r="F918" t="s">
        <v>391</v>
      </c>
      <c r="G918">
        <v>875</v>
      </c>
      <c r="H918">
        <v>875</v>
      </c>
      <c r="I918">
        <v>875</v>
      </c>
      <c r="J918">
        <v>875</v>
      </c>
      <c r="L918" s="3">
        <v>0</v>
      </c>
      <c r="M918" s="3">
        <v>0</v>
      </c>
      <c r="N918" s="3">
        <v>0</v>
      </c>
      <c r="O918" s="82">
        <v>7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81">
        <f>+Tabla3[[#This Row],[V GRAVADAS]]</f>
        <v>7</v>
      </c>
      <c r="V918">
        <v>2</v>
      </c>
    </row>
    <row r="919" spans="1:22" x14ac:dyDescent="0.25">
      <c r="A919" t="s">
        <v>614</v>
      </c>
      <c r="B919" s="1" t="s">
        <v>626</v>
      </c>
      <c r="C919" t="s">
        <v>1</v>
      </c>
      <c r="D919" t="s">
        <v>91</v>
      </c>
      <c r="E919" t="s">
        <v>390</v>
      </c>
      <c r="F919" t="s">
        <v>391</v>
      </c>
      <c r="G919">
        <v>876</v>
      </c>
      <c r="H919">
        <v>876</v>
      </c>
      <c r="I919">
        <v>876</v>
      </c>
      <c r="J919">
        <v>876</v>
      </c>
      <c r="L919" s="3">
        <v>0</v>
      </c>
      <c r="M919" s="3">
        <v>0</v>
      </c>
      <c r="N919" s="3">
        <v>0</v>
      </c>
      <c r="O919" s="82">
        <v>10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81">
        <f>+Tabla3[[#This Row],[V GRAVADAS]]</f>
        <v>10</v>
      </c>
      <c r="V919">
        <v>2</v>
      </c>
    </row>
    <row r="920" spans="1:22" x14ac:dyDescent="0.25">
      <c r="A920" t="s">
        <v>614</v>
      </c>
      <c r="B920" s="1" t="s">
        <v>626</v>
      </c>
      <c r="C920" t="s">
        <v>1</v>
      </c>
      <c r="D920" t="s">
        <v>91</v>
      </c>
      <c r="E920" t="s">
        <v>390</v>
      </c>
      <c r="F920" t="s">
        <v>391</v>
      </c>
      <c r="G920">
        <v>877</v>
      </c>
      <c r="H920">
        <v>877</v>
      </c>
      <c r="I920">
        <v>877</v>
      </c>
      <c r="J920">
        <v>877</v>
      </c>
      <c r="L920" s="3">
        <v>0</v>
      </c>
      <c r="M920" s="3">
        <v>0</v>
      </c>
      <c r="N920" s="3">
        <v>0</v>
      </c>
      <c r="O920" s="82">
        <v>5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81">
        <f>+Tabla3[[#This Row],[V GRAVADAS]]</f>
        <v>5</v>
      </c>
      <c r="V920">
        <v>2</v>
      </c>
    </row>
    <row r="921" spans="1:22" x14ac:dyDescent="0.25">
      <c r="A921" t="s">
        <v>614</v>
      </c>
      <c r="B921" s="1" t="s">
        <v>626</v>
      </c>
      <c r="C921" t="s">
        <v>1</v>
      </c>
      <c r="D921" t="s">
        <v>91</v>
      </c>
      <c r="E921" t="s">
        <v>390</v>
      </c>
      <c r="F921" t="s">
        <v>391</v>
      </c>
      <c r="G921">
        <v>878</v>
      </c>
      <c r="H921">
        <v>878</v>
      </c>
      <c r="I921">
        <v>878</v>
      </c>
      <c r="J921">
        <v>878</v>
      </c>
      <c r="L921" s="3">
        <v>0</v>
      </c>
      <c r="M921" s="3">
        <v>0</v>
      </c>
      <c r="N921" s="3">
        <v>0</v>
      </c>
      <c r="O921" s="82">
        <v>6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81">
        <f>+Tabla3[[#This Row],[V GRAVADAS]]</f>
        <v>6</v>
      </c>
      <c r="V921">
        <v>2</v>
      </c>
    </row>
    <row r="922" spans="1:22" x14ac:dyDescent="0.25">
      <c r="A922" t="s">
        <v>614</v>
      </c>
      <c r="B922" s="1" t="s">
        <v>626</v>
      </c>
      <c r="C922" t="s">
        <v>1</v>
      </c>
      <c r="D922" t="s">
        <v>91</v>
      </c>
      <c r="E922" t="s">
        <v>390</v>
      </c>
      <c r="F922" t="s">
        <v>391</v>
      </c>
      <c r="G922">
        <v>879</v>
      </c>
      <c r="H922">
        <v>879</v>
      </c>
      <c r="I922">
        <v>879</v>
      </c>
      <c r="J922">
        <v>879</v>
      </c>
      <c r="L922" s="3">
        <v>0</v>
      </c>
      <c r="M922" s="3">
        <v>0</v>
      </c>
      <c r="N922" s="3">
        <v>0</v>
      </c>
      <c r="O922" s="82">
        <v>3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81">
        <f>+Tabla3[[#This Row],[V GRAVADAS]]</f>
        <v>3</v>
      </c>
      <c r="V922">
        <v>2</v>
      </c>
    </row>
    <row r="923" spans="1:22" x14ac:dyDescent="0.25">
      <c r="A923" t="s">
        <v>614</v>
      </c>
      <c r="B923" s="1" t="s">
        <v>626</v>
      </c>
      <c r="C923" t="s">
        <v>1</v>
      </c>
      <c r="D923" t="s">
        <v>91</v>
      </c>
      <c r="E923" t="s">
        <v>390</v>
      </c>
      <c r="F923" t="s">
        <v>391</v>
      </c>
      <c r="G923">
        <v>880</v>
      </c>
      <c r="H923">
        <v>880</v>
      </c>
      <c r="I923">
        <v>880</v>
      </c>
      <c r="J923">
        <v>880</v>
      </c>
      <c r="L923" s="3">
        <v>0</v>
      </c>
      <c r="M923" s="3">
        <v>0</v>
      </c>
      <c r="N923" s="3">
        <v>0</v>
      </c>
      <c r="O923" s="82">
        <v>2.5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81">
        <f>+Tabla3[[#This Row],[V GRAVADAS]]</f>
        <v>2.5</v>
      </c>
      <c r="V923">
        <v>2</v>
      </c>
    </row>
    <row r="924" spans="1:22" x14ac:dyDescent="0.25">
      <c r="A924" t="s">
        <v>614</v>
      </c>
      <c r="B924" s="1" t="s">
        <v>627</v>
      </c>
      <c r="C924" t="s">
        <v>1</v>
      </c>
      <c r="D924" t="s">
        <v>91</v>
      </c>
      <c r="E924" t="s">
        <v>390</v>
      </c>
      <c r="F924" t="s">
        <v>391</v>
      </c>
      <c r="G924">
        <v>881</v>
      </c>
      <c r="H924">
        <v>881</v>
      </c>
      <c r="I924">
        <v>881</v>
      </c>
      <c r="J924">
        <v>881</v>
      </c>
      <c r="L924" s="3">
        <v>0</v>
      </c>
      <c r="M924" s="3">
        <v>0</v>
      </c>
      <c r="N924" s="3">
        <v>0</v>
      </c>
      <c r="O924" s="82">
        <v>2.5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81">
        <f>+Tabla3[[#This Row],[V GRAVADAS]]</f>
        <v>2.5</v>
      </c>
      <c r="V924">
        <v>2</v>
      </c>
    </row>
    <row r="925" spans="1:22" x14ac:dyDescent="0.25">
      <c r="A925" t="s">
        <v>614</v>
      </c>
      <c r="B925" s="1" t="s">
        <v>627</v>
      </c>
      <c r="C925" t="s">
        <v>1</v>
      </c>
      <c r="D925" t="s">
        <v>91</v>
      </c>
      <c r="E925" t="s">
        <v>390</v>
      </c>
      <c r="F925" t="s">
        <v>391</v>
      </c>
      <c r="G925">
        <v>882</v>
      </c>
      <c r="H925">
        <v>882</v>
      </c>
      <c r="I925">
        <v>882</v>
      </c>
      <c r="J925">
        <v>882</v>
      </c>
      <c r="L925" s="3">
        <v>0</v>
      </c>
      <c r="M925" s="3">
        <v>0</v>
      </c>
      <c r="N925" s="3">
        <v>0</v>
      </c>
      <c r="O925" s="82">
        <v>5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81">
        <f>+Tabla3[[#This Row],[V GRAVADAS]]</f>
        <v>5</v>
      </c>
      <c r="V925">
        <v>2</v>
      </c>
    </row>
    <row r="926" spans="1:22" x14ac:dyDescent="0.25">
      <c r="A926" t="s">
        <v>614</v>
      </c>
      <c r="B926" s="1" t="s">
        <v>627</v>
      </c>
      <c r="C926" t="s">
        <v>1</v>
      </c>
      <c r="D926" t="s">
        <v>91</v>
      </c>
      <c r="E926" t="s">
        <v>390</v>
      </c>
      <c r="F926" t="s">
        <v>391</v>
      </c>
      <c r="G926">
        <v>883</v>
      </c>
      <c r="H926">
        <v>883</v>
      </c>
      <c r="I926">
        <v>883</v>
      </c>
      <c r="J926">
        <v>883</v>
      </c>
      <c r="L926" s="3">
        <v>0</v>
      </c>
      <c r="M926" s="3">
        <v>0</v>
      </c>
      <c r="N926" s="3">
        <v>0</v>
      </c>
      <c r="O926" s="82">
        <v>4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81">
        <f>+Tabla3[[#This Row],[V GRAVADAS]]</f>
        <v>4</v>
      </c>
      <c r="V926">
        <v>2</v>
      </c>
    </row>
    <row r="927" spans="1:22" x14ac:dyDescent="0.25">
      <c r="A927" t="s">
        <v>614</v>
      </c>
      <c r="B927" s="1" t="s">
        <v>627</v>
      </c>
      <c r="C927" t="s">
        <v>1</v>
      </c>
      <c r="D927" t="s">
        <v>91</v>
      </c>
      <c r="E927" t="s">
        <v>390</v>
      </c>
      <c r="F927" t="s">
        <v>391</v>
      </c>
      <c r="G927">
        <v>884</v>
      </c>
      <c r="H927">
        <v>884</v>
      </c>
      <c r="I927">
        <v>884</v>
      </c>
      <c r="J927">
        <v>884</v>
      </c>
      <c r="L927" s="3">
        <v>0</v>
      </c>
      <c r="M927" s="3">
        <v>0</v>
      </c>
      <c r="N927" s="3">
        <v>0</v>
      </c>
      <c r="O927" s="82">
        <v>8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81">
        <f>+Tabla3[[#This Row],[V GRAVADAS]]</f>
        <v>8</v>
      </c>
      <c r="V927">
        <v>2</v>
      </c>
    </row>
    <row r="928" spans="1:22" x14ac:dyDescent="0.25">
      <c r="A928" t="s">
        <v>614</v>
      </c>
      <c r="B928" s="1" t="s">
        <v>627</v>
      </c>
      <c r="C928" t="s">
        <v>1</v>
      </c>
      <c r="D928" t="s">
        <v>91</v>
      </c>
      <c r="E928" t="s">
        <v>390</v>
      </c>
      <c r="F928" t="s">
        <v>391</v>
      </c>
      <c r="G928">
        <v>885</v>
      </c>
      <c r="H928">
        <v>885</v>
      </c>
      <c r="I928">
        <v>885</v>
      </c>
      <c r="J928">
        <v>885</v>
      </c>
      <c r="L928" s="3">
        <v>0</v>
      </c>
      <c r="M928" s="3">
        <v>0</v>
      </c>
      <c r="N928" s="3">
        <v>0</v>
      </c>
      <c r="O928" s="82">
        <v>7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81">
        <f>+Tabla3[[#This Row],[V GRAVADAS]]</f>
        <v>7</v>
      </c>
      <c r="V928">
        <v>2</v>
      </c>
    </row>
    <row r="929" spans="1:22" x14ac:dyDescent="0.25">
      <c r="A929" t="s">
        <v>614</v>
      </c>
      <c r="B929" s="1" t="s">
        <v>627</v>
      </c>
      <c r="C929" t="s">
        <v>1</v>
      </c>
      <c r="D929" t="s">
        <v>91</v>
      </c>
      <c r="E929" t="s">
        <v>390</v>
      </c>
      <c r="F929" t="s">
        <v>391</v>
      </c>
      <c r="G929">
        <v>886</v>
      </c>
      <c r="H929">
        <v>886</v>
      </c>
      <c r="I929">
        <v>886</v>
      </c>
      <c r="J929">
        <v>886</v>
      </c>
      <c r="L929" s="3">
        <v>0</v>
      </c>
      <c r="M929" s="3">
        <v>0</v>
      </c>
      <c r="N929" s="3">
        <v>0</v>
      </c>
      <c r="O929" s="82">
        <v>10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81">
        <f>+Tabla3[[#This Row],[V GRAVADAS]]</f>
        <v>10</v>
      </c>
      <c r="V929">
        <v>2</v>
      </c>
    </row>
    <row r="930" spans="1:22" x14ac:dyDescent="0.25">
      <c r="A930" t="s">
        <v>614</v>
      </c>
      <c r="B930" s="1" t="s">
        <v>627</v>
      </c>
      <c r="C930" t="s">
        <v>1</v>
      </c>
      <c r="D930" t="s">
        <v>91</v>
      </c>
      <c r="E930" t="s">
        <v>390</v>
      </c>
      <c r="F930" t="s">
        <v>391</v>
      </c>
      <c r="G930">
        <v>887</v>
      </c>
      <c r="H930">
        <v>887</v>
      </c>
      <c r="I930">
        <v>887</v>
      </c>
      <c r="J930">
        <v>887</v>
      </c>
      <c r="L930" s="3">
        <v>0</v>
      </c>
      <c r="M930" s="3">
        <v>0</v>
      </c>
      <c r="N930" s="3">
        <v>0</v>
      </c>
      <c r="O930" s="82">
        <v>5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81">
        <f>+Tabla3[[#This Row],[V GRAVADAS]]</f>
        <v>5</v>
      </c>
      <c r="V930">
        <v>2</v>
      </c>
    </row>
    <row r="931" spans="1:22" x14ac:dyDescent="0.25">
      <c r="A931" t="s">
        <v>614</v>
      </c>
      <c r="B931" s="1" t="s">
        <v>627</v>
      </c>
      <c r="C931" t="s">
        <v>1</v>
      </c>
      <c r="D931" t="s">
        <v>91</v>
      </c>
      <c r="E931" t="s">
        <v>390</v>
      </c>
      <c r="F931" t="s">
        <v>391</v>
      </c>
      <c r="G931">
        <v>888</v>
      </c>
      <c r="H931">
        <v>888</v>
      </c>
      <c r="I931">
        <v>888</v>
      </c>
      <c r="J931">
        <v>888</v>
      </c>
      <c r="L931" s="3">
        <v>0</v>
      </c>
      <c r="M931" s="3">
        <v>0</v>
      </c>
      <c r="N931" s="3">
        <v>0</v>
      </c>
      <c r="O931" s="82">
        <v>6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81">
        <f>+Tabla3[[#This Row],[V GRAVADAS]]</f>
        <v>6</v>
      </c>
      <c r="V931">
        <v>2</v>
      </c>
    </row>
    <row r="932" spans="1:22" x14ac:dyDescent="0.25">
      <c r="A932" t="s">
        <v>614</v>
      </c>
      <c r="B932" s="1" t="s">
        <v>627</v>
      </c>
      <c r="C932" t="s">
        <v>1</v>
      </c>
      <c r="D932" t="s">
        <v>91</v>
      </c>
      <c r="E932" t="s">
        <v>390</v>
      </c>
      <c r="F932" t="s">
        <v>391</v>
      </c>
      <c r="G932">
        <v>889</v>
      </c>
      <c r="H932">
        <v>889</v>
      </c>
      <c r="I932">
        <v>889</v>
      </c>
      <c r="J932">
        <v>889</v>
      </c>
      <c r="L932" s="3">
        <v>0</v>
      </c>
      <c r="M932" s="3">
        <v>0</v>
      </c>
      <c r="N932" s="3">
        <v>0</v>
      </c>
      <c r="O932" s="82">
        <v>3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81">
        <f>+Tabla3[[#This Row],[V GRAVADAS]]</f>
        <v>3</v>
      </c>
      <c r="V932">
        <v>2</v>
      </c>
    </row>
    <row r="933" spans="1:22" x14ac:dyDescent="0.25">
      <c r="A933" t="s">
        <v>614</v>
      </c>
      <c r="B933" s="1" t="s">
        <v>627</v>
      </c>
      <c r="C933" t="s">
        <v>1</v>
      </c>
      <c r="D933" t="s">
        <v>91</v>
      </c>
      <c r="E933" t="s">
        <v>390</v>
      </c>
      <c r="F933" t="s">
        <v>391</v>
      </c>
      <c r="G933">
        <v>890</v>
      </c>
      <c r="H933">
        <v>890</v>
      </c>
      <c r="I933">
        <v>890</v>
      </c>
      <c r="J933">
        <v>890</v>
      </c>
      <c r="L933" s="3">
        <v>0</v>
      </c>
      <c r="M933" s="3">
        <v>0</v>
      </c>
      <c r="N933" s="3">
        <v>0</v>
      </c>
      <c r="O933" s="82">
        <v>2.5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81">
        <f>+Tabla3[[#This Row],[V GRAVADAS]]</f>
        <v>2.5</v>
      </c>
      <c r="V933">
        <v>2</v>
      </c>
    </row>
    <row r="934" spans="1:22" x14ac:dyDescent="0.25">
      <c r="A934" t="s">
        <v>614</v>
      </c>
      <c r="B934" s="1" t="s">
        <v>628</v>
      </c>
      <c r="C934" t="s">
        <v>1</v>
      </c>
      <c r="D934" t="s">
        <v>91</v>
      </c>
      <c r="E934" t="s">
        <v>390</v>
      </c>
      <c r="F934" t="s">
        <v>391</v>
      </c>
      <c r="G934">
        <v>891</v>
      </c>
      <c r="H934">
        <v>891</v>
      </c>
      <c r="I934">
        <v>891</v>
      </c>
      <c r="J934">
        <v>891</v>
      </c>
      <c r="L934" s="3">
        <v>0</v>
      </c>
      <c r="M934" s="3">
        <v>0</v>
      </c>
      <c r="N934" s="3">
        <v>0</v>
      </c>
      <c r="O934" s="82">
        <v>2.5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81">
        <f>+Tabla3[[#This Row],[V GRAVADAS]]</f>
        <v>2.5</v>
      </c>
      <c r="V934">
        <v>2</v>
      </c>
    </row>
    <row r="935" spans="1:22" x14ac:dyDescent="0.25">
      <c r="A935" t="s">
        <v>614</v>
      </c>
      <c r="B935" s="1" t="s">
        <v>628</v>
      </c>
      <c r="C935" t="s">
        <v>1</v>
      </c>
      <c r="D935" t="s">
        <v>91</v>
      </c>
      <c r="E935" t="s">
        <v>390</v>
      </c>
      <c r="F935" t="s">
        <v>391</v>
      </c>
      <c r="G935">
        <v>892</v>
      </c>
      <c r="H935">
        <v>892</v>
      </c>
      <c r="I935">
        <v>892</v>
      </c>
      <c r="J935">
        <v>892</v>
      </c>
      <c r="L935" s="3">
        <v>0</v>
      </c>
      <c r="M935" s="3">
        <v>0</v>
      </c>
      <c r="N935" s="3">
        <v>0</v>
      </c>
      <c r="O935" s="82">
        <v>5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81">
        <f>+Tabla3[[#This Row],[V GRAVADAS]]</f>
        <v>5</v>
      </c>
      <c r="V935">
        <v>2</v>
      </c>
    </row>
    <row r="936" spans="1:22" x14ac:dyDescent="0.25">
      <c r="A936" t="s">
        <v>614</v>
      </c>
      <c r="B936" s="1" t="s">
        <v>628</v>
      </c>
      <c r="C936" t="s">
        <v>1</v>
      </c>
      <c r="D936" t="s">
        <v>91</v>
      </c>
      <c r="E936" t="s">
        <v>390</v>
      </c>
      <c r="F936" t="s">
        <v>391</v>
      </c>
      <c r="G936">
        <v>893</v>
      </c>
      <c r="H936">
        <v>893</v>
      </c>
      <c r="I936">
        <v>893</v>
      </c>
      <c r="J936">
        <v>893</v>
      </c>
      <c r="L936" s="3">
        <v>0</v>
      </c>
      <c r="M936" s="3">
        <v>0</v>
      </c>
      <c r="N936" s="3">
        <v>0</v>
      </c>
      <c r="O936" s="82">
        <v>8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81">
        <f>+Tabla3[[#This Row],[V GRAVADAS]]</f>
        <v>8</v>
      </c>
      <c r="V936">
        <v>2</v>
      </c>
    </row>
    <row r="937" spans="1:22" x14ac:dyDescent="0.25">
      <c r="A937" t="s">
        <v>614</v>
      </c>
      <c r="B937" s="1" t="s">
        <v>628</v>
      </c>
      <c r="C937" t="s">
        <v>1</v>
      </c>
      <c r="D937" t="s">
        <v>91</v>
      </c>
      <c r="E937" t="s">
        <v>390</v>
      </c>
      <c r="F937" t="s">
        <v>391</v>
      </c>
      <c r="G937">
        <v>894</v>
      </c>
      <c r="H937">
        <v>894</v>
      </c>
      <c r="I937">
        <v>894</v>
      </c>
      <c r="J937">
        <v>894</v>
      </c>
      <c r="L937" s="3">
        <v>0</v>
      </c>
      <c r="M937" s="3">
        <v>0</v>
      </c>
      <c r="N937" s="3">
        <v>0</v>
      </c>
      <c r="O937" s="82">
        <v>7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81">
        <f>+Tabla3[[#This Row],[V GRAVADAS]]</f>
        <v>7</v>
      </c>
      <c r="V937">
        <v>2</v>
      </c>
    </row>
    <row r="938" spans="1:22" x14ac:dyDescent="0.25">
      <c r="A938" t="s">
        <v>614</v>
      </c>
      <c r="B938" s="1" t="s">
        <v>628</v>
      </c>
      <c r="C938" t="s">
        <v>1</v>
      </c>
      <c r="D938" t="s">
        <v>91</v>
      </c>
      <c r="E938" t="s">
        <v>390</v>
      </c>
      <c r="F938" t="s">
        <v>391</v>
      </c>
      <c r="G938">
        <v>895</v>
      </c>
      <c r="H938">
        <v>895</v>
      </c>
      <c r="I938">
        <v>895</v>
      </c>
      <c r="J938">
        <v>895</v>
      </c>
      <c r="L938" s="3">
        <v>0</v>
      </c>
      <c r="M938" s="3">
        <v>0</v>
      </c>
      <c r="N938" s="3">
        <v>0</v>
      </c>
      <c r="O938" s="82">
        <v>10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81">
        <f>+Tabla3[[#This Row],[V GRAVADAS]]</f>
        <v>10</v>
      </c>
      <c r="V938">
        <v>2</v>
      </c>
    </row>
    <row r="939" spans="1:22" x14ac:dyDescent="0.25">
      <c r="A939" t="s">
        <v>614</v>
      </c>
      <c r="B939" s="1" t="s">
        <v>628</v>
      </c>
      <c r="C939" t="s">
        <v>1</v>
      </c>
      <c r="D939" t="s">
        <v>91</v>
      </c>
      <c r="E939" t="s">
        <v>390</v>
      </c>
      <c r="F939" t="s">
        <v>391</v>
      </c>
      <c r="G939">
        <v>896</v>
      </c>
      <c r="H939">
        <v>896</v>
      </c>
      <c r="I939">
        <v>896</v>
      </c>
      <c r="J939">
        <v>896</v>
      </c>
      <c r="L939" s="3">
        <v>0</v>
      </c>
      <c r="M939" s="3">
        <v>0</v>
      </c>
      <c r="N939" s="3">
        <v>0</v>
      </c>
      <c r="O939" s="82">
        <v>6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81">
        <f>+Tabla3[[#This Row],[V GRAVADAS]]</f>
        <v>6</v>
      </c>
      <c r="V939">
        <v>2</v>
      </c>
    </row>
    <row r="940" spans="1:22" x14ac:dyDescent="0.25">
      <c r="A940" t="s">
        <v>614</v>
      </c>
      <c r="B940" s="1" t="s">
        <v>628</v>
      </c>
      <c r="C940" t="s">
        <v>1</v>
      </c>
      <c r="D940" t="s">
        <v>91</v>
      </c>
      <c r="E940" t="s">
        <v>390</v>
      </c>
      <c r="F940" t="s">
        <v>391</v>
      </c>
      <c r="G940">
        <v>897</v>
      </c>
      <c r="H940">
        <v>897</v>
      </c>
      <c r="I940">
        <v>897</v>
      </c>
      <c r="J940">
        <v>897</v>
      </c>
      <c r="L940" s="3">
        <v>0</v>
      </c>
      <c r="M940" s="3">
        <v>0</v>
      </c>
      <c r="N940" s="3">
        <v>0</v>
      </c>
      <c r="O940" s="82">
        <v>5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81">
        <f>+Tabla3[[#This Row],[V GRAVADAS]]</f>
        <v>5</v>
      </c>
      <c r="V940">
        <v>2</v>
      </c>
    </row>
    <row r="941" spans="1:22" x14ac:dyDescent="0.25">
      <c r="A941" t="s">
        <v>614</v>
      </c>
      <c r="B941" s="1" t="s">
        <v>628</v>
      </c>
      <c r="C941" t="s">
        <v>1</v>
      </c>
      <c r="D941" t="s">
        <v>91</v>
      </c>
      <c r="E941" t="s">
        <v>390</v>
      </c>
      <c r="F941" t="s">
        <v>391</v>
      </c>
      <c r="G941">
        <v>898</v>
      </c>
      <c r="H941">
        <v>898</v>
      </c>
      <c r="I941">
        <v>898</v>
      </c>
      <c r="J941">
        <v>898</v>
      </c>
      <c r="L941" s="3">
        <v>0</v>
      </c>
      <c r="M941" s="3">
        <v>0</v>
      </c>
      <c r="N941" s="3">
        <v>0</v>
      </c>
      <c r="O941" s="82">
        <v>3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81">
        <f>+Tabla3[[#This Row],[V GRAVADAS]]</f>
        <v>3</v>
      </c>
      <c r="V941">
        <v>2</v>
      </c>
    </row>
    <row r="942" spans="1:22" x14ac:dyDescent="0.25">
      <c r="A942" t="s">
        <v>614</v>
      </c>
      <c r="B942" s="1" t="s">
        <v>628</v>
      </c>
      <c r="C942" t="s">
        <v>1</v>
      </c>
      <c r="D942" t="s">
        <v>91</v>
      </c>
      <c r="E942" t="s">
        <v>390</v>
      </c>
      <c r="F942" t="s">
        <v>391</v>
      </c>
      <c r="G942">
        <v>899</v>
      </c>
      <c r="H942">
        <v>899</v>
      </c>
      <c r="I942">
        <v>899</v>
      </c>
      <c r="J942">
        <v>899</v>
      </c>
      <c r="L942" s="3">
        <v>0</v>
      </c>
      <c r="M942" s="3">
        <v>0</v>
      </c>
      <c r="N942" s="3">
        <v>0</v>
      </c>
      <c r="O942" s="82">
        <v>4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81">
        <f>+Tabla3[[#This Row],[V GRAVADAS]]</f>
        <v>4</v>
      </c>
      <c r="V942">
        <v>2</v>
      </c>
    </row>
    <row r="943" spans="1:22" x14ac:dyDescent="0.25">
      <c r="A943" t="s">
        <v>614</v>
      </c>
      <c r="B943" s="1" t="s">
        <v>628</v>
      </c>
      <c r="C943" t="s">
        <v>1</v>
      </c>
      <c r="D943" t="s">
        <v>91</v>
      </c>
      <c r="E943" t="s">
        <v>390</v>
      </c>
      <c r="F943" t="s">
        <v>391</v>
      </c>
      <c r="G943">
        <v>900</v>
      </c>
      <c r="H943">
        <v>900</v>
      </c>
      <c r="I943">
        <v>900</v>
      </c>
      <c r="J943">
        <v>900</v>
      </c>
      <c r="L943" s="3">
        <v>0</v>
      </c>
      <c r="M943" s="3">
        <v>0</v>
      </c>
      <c r="N943" s="3">
        <v>0</v>
      </c>
      <c r="O943" s="82">
        <v>2.5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81">
        <f>+Tabla3[[#This Row],[V GRAVADAS]]</f>
        <v>2.5</v>
      </c>
      <c r="V943">
        <v>2</v>
      </c>
    </row>
    <row r="944" spans="1:22" x14ac:dyDescent="0.25">
      <c r="A944" t="s">
        <v>614</v>
      </c>
      <c r="B944" s="1" t="s">
        <v>629</v>
      </c>
      <c r="C944" t="s">
        <v>1</v>
      </c>
      <c r="D944" t="s">
        <v>91</v>
      </c>
      <c r="E944" t="s">
        <v>390</v>
      </c>
      <c r="F944" t="s">
        <v>391</v>
      </c>
      <c r="G944">
        <v>901</v>
      </c>
      <c r="H944">
        <v>901</v>
      </c>
      <c r="I944">
        <v>901</v>
      </c>
      <c r="J944">
        <v>901</v>
      </c>
      <c r="L944" s="3">
        <v>0</v>
      </c>
      <c r="M944" s="3">
        <v>0</v>
      </c>
      <c r="N944" s="3">
        <v>0</v>
      </c>
      <c r="O944" s="82">
        <v>5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81">
        <f>+Tabla3[[#This Row],[V GRAVADAS]]</f>
        <v>5</v>
      </c>
      <c r="V944">
        <v>2</v>
      </c>
    </row>
    <row r="945" spans="1:22" x14ac:dyDescent="0.25">
      <c r="A945" t="s">
        <v>614</v>
      </c>
      <c r="B945" s="1" t="s">
        <v>629</v>
      </c>
      <c r="C945" t="s">
        <v>1</v>
      </c>
      <c r="D945" t="s">
        <v>91</v>
      </c>
      <c r="E945" t="s">
        <v>390</v>
      </c>
      <c r="F945" t="s">
        <v>391</v>
      </c>
      <c r="G945">
        <v>902</v>
      </c>
      <c r="H945">
        <v>902</v>
      </c>
      <c r="I945">
        <v>902</v>
      </c>
      <c r="J945">
        <v>902</v>
      </c>
      <c r="L945" s="3">
        <v>0</v>
      </c>
      <c r="M945" s="3">
        <v>0</v>
      </c>
      <c r="N945" s="3">
        <v>0</v>
      </c>
      <c r="O945" s="82">
        <v>4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81">
        <f>+Tabla3[[#This Row],[V GRAVADAS]]</f>
        <v>4</v>
      </c>
      <c r="V945">
        <v>2</v>
      </c>
    </row>
    <row r="946" spans="1:22" x14ac:dyDescent="0.25">
      <c r="A946" t="s">
        <v>614</v>
      </c>
      <c r="B946" s="1" t="s">
        <v>629</v>
      </c>
      <c r="C946" t="s">
        <v>1</v>
      </c>
      <c r="D946" t="s">
        <v>91</v>
      </c>
      <c r="E946" t="s">
        <v>390</v>
      </c>
      <c r="F946" t="s">
        <v>391</v>
      </c>
      <c r="G946">
        <v>903</v>
      </c>
      <c r="H946">
        <v>903</v>
      </c>
      <c r="I946">
        <v>903</v>
      </c>
      <c r="J946">
        <v>903</v>
      </c>
      <c r="L946" s="3">
        <v>0</v>
      </c>
      <c r="M946" s="3">
        <v>0</v>
      </c>
      <c r="N946" s="3">
        <v>0</v>
      </c>
      <c r="O946" s="82">
        <v>8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81">
        <f>+Tabla3[[#This Row],[V GRAVADAS]]</f>
        <v>8</v>
      </c>
      <c r="V946">
        <v>2</v>
      </c>
    </row>
    <row r="947" spans="1:22" x14ac:dyDescent="0.25">
      <c r="A947" t="s">
        <v>614</v>
      </c>
      <c r="B947" s="1" t="s">
        <v>629</v>
      </c>
      <c r="C947" t="s">
        <v>1</v>
      </c>
      <c r="D947" t="s">
        <v>91</v>
      </c>
      <c r="E947" t="s">
        <v>390</v>
      </c>
      <c r="F947" t="s">
        <v>391</v>
      </c>
      <c r="G947">
        <v>904</v>
      </c>
      <c r="H947">
        <v>904</v>
      </c>
      <c r="I947">
        <v>904</v>
      </c>
      <c r="J947">
        <v>904</v>
      </c>
      <c r="L947" s="3">
        <v>0</v>
      </c>
      <c r="M947" s="3">
        <v>0</v>
      </c>
      <c r="N947" s="3">
        <v>0</v>
      </c>
      <c r="O947" s="82">
        <v>7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81">
        <f>+Tabla3[[#This Row],[V GRAVADAS]]</f>
        <v>7</v>
      </c>
      <c r="V947">
        <v>2</v>
      </c>
    </row>
    <row r="948" spans="1:22" x14ac:dyDescent="0.25">
      <c r="A948" t="s">
        <v>614</v>
      </c>
      <c r="B948" s="1" t="s">
        <v>629</v>
      </c>
      <c r="C948" t="s">
        <v>1</v>
      </c>
      <c r="D948" t="s">
        <v>91</v>
      </c>
      <c r="E948" t="s">
        <v>390</v>
      </c>
      <c r="F948" t="s">
        <v>391</v>
      </c>
      <c r="G948">
        <v>905</v>
      </c>
      <c r="H948">
        <v>905</v>
      </c>
      <c r="I948">
        <v>905</v>
      </c>
      <c r="J948">
        <v>905</v>
      </c>
      <c r="L948" s="3">
        <v>0</v>
      </c>
      <c r="M948" s="3">
        <v>0</v>
      </c>
      <c r="N948" s="3">
        <v>0</v>
      </c>
      <c r="O948" s="82">
        <v>10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81">
        <f>+Tabla3[[#This Row],[V GRAVADAS]]</f>
        <v>10</v>
      </c>
      <c r="V948">
        <v>2</v>
      </c>
    </row>
    <row r="949" spans="1:22" x14ac:dyDescent="0.25">
      <c r="A949" t="s">
        <v>614</v>
      </c>
      <c r="B949" s="1" t="s">
        <v>629</v>
      </c>
      <c r="C949" t="s">
        <v>1</v>
      </c>
      <c r="D949" t="s">
        <v>91</v>
      </c>
      <c r="E949" t="s">
        <v>390</v>
      </c>
      <c r="F949" t="s">
        <v>391</v>
      </c>
      <c r="G949">
        <v>906</v>
      </c>
      <c r="H949">
        <v>906</v>
      </c>
      <c r="I949">
        <v>906</v>
      </c>
      <c r="J949">
        <v>906</v>
      </c>
      <c r="L949" s="3">
        <v>0</v>
      </c>
      <c r="M949" s="3">
        <v>0</v>
      </c>
      <c r="N949" s="3">
        <v>0</v>
      </c>
      <c r="O949" s="82">
        <v>5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81">
        <f>+Tabla3[[#This Row],[V GRAVADAS]]</f>
        <v>5</v>
      </c>
      <c r="V949">
        <v>2</v>
      </c>
    </row>
    <row r="950" spans="1:22" x14ac:dyDescent="0.25">
      <c r="A950" t="s">
        <v>614</v>
      </c>
      <c r="B950" s="1" t="s">
        <v>629</v>
      </c>
      <c r="C950" t="s">
        <v>1</v>
      </c>
      <c r="D950" t="s">
        <v>91</v>
      </c>
      <c r="E950" t="s">
        <v>390</v>
      </c>
      <c r="F950" t="s">
        <v>391</v>
      </c>
      <c r="G950">
        <v>907</v>
      </c>
      <c r="H950">
        <v>907</v>
      </c>
      <c r="I950">
        <v>907</v>
      </c>
      <c r="J950">
        <v>907</v>
      </c>
      <c r="L950" s="3">
        <v>0</v>
      </c>
      <c r="M950" s="3">
        <v>0</v>
      </c>
      <c r="N950" s="3">
        <v>0</v>
      </c>
      <c r="O950" s="82">
        <v>6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81">
        <f>+Tabla3[[#This Row],[V GRAVADAS]]</f>
        <v>6</v>
      </c>
      <c r="V950">
        <v>2</v>
      </c>
    </row>
    <row r="951" spans="1:22" x14ac:dyDescent="0.25">
      <c r="A951" t="s">
        <v>614</v>
      </c>
      <c r="B951" s="1" t="s">
        <v>629</v>
      </c>
      <c r="C951" t="s">
        <v>1</v>
      </c>
      <c r="D951" t="s">
        <v>91</v>
      </c>
      <c r="E951" t="s">
        <v>390</v>
      </c>
      <c r="F951" t="s">
        <v>391</v>
      </c>
      <c r="G951">
        <v>908</v>
      </c>
      <c r="H951">
        <v>908</v>
      </c>
      <c r="I951">
        <v>908</v>
      </c>
      <c r="J951">
        <v>908</v>
      </c>
      <c r="L951" s="3">
        <v>0</v>
      </c>
      <c r="M951" s="3">
        <v>0</v>
      </c>
      <c r="N951" s="3">
        <v>0</v>
      </c>
      <c r="O951" s="82">
        <v>3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81">
        <f>+Tabla3[[#This Row],[V GRAVADAS]]</f>
        <v>3</v>
      </c>
      <c r="V951">
        <v>2</v>
      </c>
    </row>
    <row r="952" spans="1:22" x14ac:dyDescent="0.25">
      <c r="A952" t="s">
        <v>614</v>
      </c>
      <c r="B952" s="1" t="s">
        <v>630</v>
      </c>
      <c r="C952" t="s">
        <v>1</v>
      </c>
      <c r="D952" t="s">
        <v>91</v>
      </c>
      <c r="E952" t="s">
        <v>390</v>
      </c>
      <c r="F952" t="s">
        <v>391</v>
      </c>
      <c r="G952">
        <v>909</v>
      </c>
      <c r="H952">
        <v>909</v>
      </c>
      <c r="I952">
        <v>909</v>
      </c>
      <c r="J952">
        <v>909</v>
      </c>
      <c r="L952" s="3">
        <v>0</v>
      </c>
      <c r="M952" s="3">
        <v>0</v>
      </c>
      <c r="N952" s="3">
        <v>0</v>
      </c>
      <c r="O952" s="82">
        <v>2.5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81">
        <f>+Tabla3[[#This Row],[V GRAVADAS]]</f>
        <v>2.5</v>
      </c>
      <c r="V952">
        <v>2</v>
      </c>
    </row>
    <row r="953" spans="1:22" x14ac:dyDescent="0.25">
      <c r="A953" t="s">
        <v>614</v>
      </c>
      <c r="B953" s="1" t="s">
        <v>630</v>
      </c>
      <c r="C953" t="s">
        <v>1</v>
      </c>
      <c r="D953" t="s">
        <v>91</v>
      </c>
      <c r="E953" t="s">
        <v>390</v>
      </c>
      <c r="F953" t="s">
        <v>391</v>
      </c>
      <c r="G953">
        <v>910</v>
      </c>
      <c r="H953">
        <v>910</v>
      </c>
      <c r="I953">
        <v>910</v>
      </c>
      <c r="J953">
        <v>910</v>
      </c>
      <c r="L953" s="3">
        <v>0</v>
      </c>
      <c r="M953" s="3">
        <v>0</v>
      </c>
      <c r="N953" s="3">
        <v>0</v>
      </c>
      <c r="O953" s="82">
        <v>2.5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81">
        <f>+Tabla3[[#This Row],[V GRAVADAS]]</f>
        <v>2.5</v>
      </c>
      <c r="V953">
        <v>2</v>
      </c>
    </row>
    <row r="954" spans="1:22" x14ac:dyDescent="0.25">
      <c r="A954" t="s">
        <v>614</v>
      </c>
      <c r="B954" s="1" t="s">
        <v>630</v>
      </c>
      <c r="C954" t="s">
        <v>1</v>
      </c>
      <c r="D954" t="s">
        <v>91</v>
      </c>
      <c r="E954" t="s">
        <v>390</v>
      </c>
      <c r="F954" t="s">
        <v>391</v>
      </c>
      <c r="G954">
        <v>911</v>
      </c>
      <c r="H954">
        <v>911</v>
      </c>
      <c r="I954">
        <v>911</v>
      </c>
      <c r="J954">
        <v>911</v>
      </c>
      <c r="L954" s="3">
        <v>0</v>
      </c>
      <c r="M954" s="3">
        <v>0</v>
      </c>
      <c r="N954" s="3">
        <v>0</v>
      </c>
      <c r="O954" s="82">
        <v>66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81">
        <f>+Tabla3[[#This Row],[V GRAVADAS]]</f>
        <v>66</v>
      </c>
      <c r="V954">
        <v>2</v>
      </c>
    </row>
    <row r="955" spans="1:22" x14ac:dyDescent="0.25">
      <c r="A955" t="s">
        <v>614</v>
      </c>
      <c r="B955" s="1" t="s">
        <v>631</v>
      </c>
      <c r="C955" t="s">
        <v>1</v>
      </c>
      <c r="D955" t="s">
        <v>91</v>
      </c>
      <c r="E955" t="s">
        <v>390</v>
      </c>
      <c r="F955" t="s">
        <v>391</v>
      </c>
      <c r="G955">
        <v>912</v>
      </c>
      <c r="H955">
        <v>912</v>
      </c>
      <c r="I955">
        <v>912</v>
      </c>
      <c r="J955">
        <v>912</v>
      </c>
      <c r="L955" s="3">
        <v>0</v>
      </c>
      <c r="M955" s="3">
        <v>0</v>
      </c>
      <c r="N955" s="3">
        <v>0</v>
      </c>
      <c r="O955" s="82">
        <v>2.5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81">
        <f>+Tabla3[[#This Row],[V GRAVADAS]]</f>
        <v>2.5</v>
      </c>
      <c r="V955">
        <v>2</v>
      </c>
    </row>
    <row r="956" spans="1:22" x14ac:dyDescent="0.25">
      <c r="A956" t="s">
        <v>614</v>
      </c>
      <c r="B956" s="1" t="s">
        <v>631</v>
      </c>
      <c r="C956" t="s">
        <v>1</v>
      </c>
      <c r="D956" t="s">
        <v>91</v>
      </c>
      <c r="E956" t="s">
        <v>390</v>
      </c>
      <c r="F956" t="s">
        <v>391</v>
      </c>
      <c r="G956">
        <v>913</v>
      </c>
      <c r="H956">
        <v>913</v>
      </c>
      <c r="I956">
        <v>913</v>
      </c>
      <c r="J956">
        <v>913</v>
      </c>
      <c r="L956" s="3">
        <v>0</v>
      </c>
      <c r="M956" s="3">
        <v>0</v>
      </c>
      <c r="N956" s="3">
        <v>0</v>
      </c>
      <c r="O956" s="82">
        <v>5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81">
        <f>+Tabla3[[#This Row],[V GRAVADAS]]</f>
        <v>5</v>
      </c>
      <c r="V956">
        <v>2</v>
      </c>
    </row>
    <row r="957" spans="1:22" x14ac:dyDescent="0.25">
      <c r="A957" t="s">
        <v>614</v>
      </c>
      <c r="B957" s="1" t="s">
        <v>631</v>
      </c>
      <c r="C957" t="s">
        <v>1</v>
      </c>
      <c r="D957" t="s">
        <v>91</v>
      </c>
      <c r="E957" t="s">
        <v>390</v>
      </c>
      <c r="F957" t="s">
        <v>391</v>
      </c>
      <c r="G957">
        <v>914</v>
      </c>
      <c r="H957">
        <v>914</v>
      </c>
      <c r="I957">
        <v>914</v>
      </c>
      <c r="J957">
        <v>914</v>
      </c>
      <c r="L957" s="3">
        <v>0</v>
      </c>
      <c r="M957" s="3">
        <v>0</v>
      </c>
      <c r="N957" s="3">
        <v>0</v>
      </c>
      <c r="O957" s="82">
        <v>4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81">
        <f>+Tabla3[[#This Row],[V GRAVADAS]]</f>
        <v>4</v>
      </c>
      <c r="V957">
        <v>2</v>
      </c>
    </row>
    <row r="958" spans="1:22" x14ac:dyDescent="0.25">
      <c r="A958" t="s">
        <v>614</v>
      </c>
      <c r="B958" s="1" t="s">
        <v>631</v>
      </c>
      <c r="C958" t="s">
        <v>1</v>
      </c>
      <c r="D958" t="s">
        <v>91</v>
      </c>
      <c r="E958" t="s">
        <v>390</v>
      </c>
      <c r="F958" t="s">
        <v>391</v>
      </c>
      <c r="G958">
        <v>915</v>
      </c>
      <c r="H958">
        <v>915</v>
      </c>
      <c r="I958">
        <v>915</v>
      </c>
      <c r="J958">
        <v>915</v>
      </c>
      <c r="L958" s="3">
        <v>0</v>
      </c>
      <c r="M958" s="3">
        <v>0</v>
      </c>
      <c r="N958" s="3">
        <v>0</v>
      </c>
      <c r="O958" s="82">
        <v>8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81">
        <f>+Tabla3[[#This Row],[V GRAVADAS]]</f>
        <v>8</v>
      </c>
      <c r="V958">
        <v>2</v>
      </c>
    </row>
    <row r="959" spans="1:22" x14ac:dyDescent="0.25">
      <c r="A959" t="s">
        <v>614</v>
      </c>
      <c r="B959" s="1" t="s">
        <v>631</v>
      </c>
      <c r="C959" t="s">
        <v>1</v>
      </c>
      <c r="D959" t="s">
        <v>91</v>
      </c>
      <c r="E959" t="s">
        <v>390</v>
      </c>
      <c r="F959" t="s">
        <v>391</v>
      </c>
      <c r="G959">
        <v>916</v>
      </c>
      <c r="H959">
        <v>916</v>
      </c>
      <c r="I959">
        <v>916</v>
      </c>
      <c r="J959">
        <v>916</v>
      </c>
      <c r="L959" s="3">
        <v>0</v>
      </c>
      <c r="M959" s="3">
        <v>0</v>
      </c>
      <c r="N959" s="3">
        <v>0</v>
      </c>
      <c r="O959" s="82">
        <v>7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81">
        <f>+Tabla3[[#This Row],[V GRAVADAS]]</f>
        <v>7</v>
      </c>
      <c r="V959">
        <v>2</v>
      </c>
    </row>
    <row r="960" spans="1:22" x14ac:dyDescent="0.25">
      <c r="A960" t="s">
        <v>614</v>
      </c>
      <c r="B960" s="1" t="s">
        <v>631</v>
      </c>
      <c r="C960" t="s">
        <v>1</v>
      </c>
      <c r="D960" t="s">
        <v>91</v>
      </c>
      <c r="E960" t="s">
        <v>390</v>
      </c>
      <c r="F960" t="s">
        <v>391</v>
      </c>
      <c r="G960">
        <v>917</v>
      </c>
      <c r="H960">
        <v>917</v>
      </c>
      <c r="I960">
        <v>917</v>
      </c>
      <c r="J960">
        <v>917</v>
      </c>
      <c r="L960" s="3">
        <v>0</v>
      </c>
      <c r="M960" s="3">
        <v>0</v>
      </c>
      <c r="N960" s="3">
        <v>0</v>
      </c>
      <c r="O960" s="82">
        <v>10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81">
        <f>+Tabla3[[#This Row],[V GRAVADAS]]</f>
        <v>10</v>
      </c>
      <c r="V960">
        <v>2</v>
      </c>
    </row>
    <row r="961" spans="1:22" x14ac:dyDescent="0.25">
      <c r="A961" t="s">
        <v>614</v>
      </c>
      <c r="B961" s="1" t="s">
        <v>631</v>
      </c>
      <c r="C961" t="s">
        <v>1</v>
      </c>
      <c r="D961" t="s">
        <v>91</v>
      </c>
      <c r="E961" t="s">
        <v>390</v>
      </c>
      <c r="F961" t="s">
        <v>391</v>
      </c>
      <c r="G961">
        <v>918</v>
      </c>
      <c r="H961">
        <v>918</v>
      </c>
      <c r="I961">
        <v>918</v>
      </c>
      <c r="J961">
        <v>918</v>
      </c>
      <c r="L961" s="3">
        <v>0</v>
      </c>
      <c r="M961" s="3">
        <v>0</v>
      </c>
      <c r="N961" s="3">
        <v>0</v>
      </c>
      <c r="O961" s="82">
        <v>5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81">
        <f>+Tabla3[[#This Row],[V GRAVADAS]]</f>
        <v>5</v>
      </c>
      <c r="V961">
        <v>2</v>
      </c>
    </row>
    <row r="962" spans="1:22" x14ac:dyDescent="0.25">
      <c r="A962" t="s">
        <v>614</v>
      </c>
      <c r="B962" s="1" t="s">
        <v>631</v>
      </c>
      <c r="C962" t="s">
        <v>1</v>
      </c>
      <c r="D962" t="s">
        <v>91</v>
      </c>
      <c r="E962" t="s">
        <v>390</v>
      </c>
      <c r="F962" t="s">
        <v>391</v>
      </c>
      <c r="G962">
        <v>919</v>
      </c>
      <c r="H962">
        <v>919</v>
      </c>
      <c r="I962">
        <v>919</v>
      </c>
      <c r="J962">
        <v>919</v>
      </c>
      <c r="L962" s="3">
        <v>0</v>
      </c>
      <c r="M962" s="3">
        <v>0</v>
      </c>
      <c r="N962" s="3">
        <v>0</v>
      </c>
      <c r="O962" s="82">
        <v>6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81">
        <f>+Tabla3[[#This Row],[V GRAVADAS]]</f>
        <v>6</v>
      </c>
      <c r="V962">
        <v>2</v>
      </c>
    </row>
    <row r="963" spans="1:22" x14ac:dyDescent="0.25">
      <c r="A963" t="s">
        <v>614</v>
      </c>
      <c r="B963" s="1" t="s">
        <v>631</v>
      </c>
      <c r="C963" t="s">
        <v>1</v>
      </c>
      <c r="D963" t="s">
        <v>91</v>
      </c>
      <c r="E963" t="s">
        <v>390</v>
      </c>
      <c r="F963" t="s">
        <v>391</v>
      </c>
      <c r="G963">
        <v>920</v>
      </c>
      <c r="H963">
        <v>920</v>
      </c>
      <c r="I963">
        <v>920</v>
      </c>
      <c r="J963">
        <v>920</v>
      </c>
      <c r="L963" s="3">
        <v>0</v>
      </c>
      <c r="M963" s="3">
        <v>0</v>
      </c>
      <c r="N963" s="3">
        <v>0</v>
      </c>
      <c r="O963" s="82">
        <v>3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81">
        <f>+Tabla3[[#This Row],[V GRAVADAS]]</f>
        <v>3</v>
      </c>
      <c r="V963">
        <v>2</v>
      </c>
    </row>
    <row r="964" spans="1:22" x14ac:dyDescent="0.25">
      <c r="A964" t="s">
        <v>614</v>
      </c>
      <c r="B964" s="1" t="s">
        <v>631</v>
      </c>
      <c r="C964" t="s">
        <v>1</v>
      </c>
      <c r="D964" t="s">
        <v>91</v>
      </c>
      <c r="E964" t="s">
        <v>390</v>
      </c>
      <c r="F964" t="s">
        <v>391</v>
      </c>
      <c r="G964">
        <v>921</v>
      </c>
      <c r="H964">
        <v>921</v>
      </c>
      <c r="I964">
        <v>921</v>
      </c>
      <c r="J964">
        <v>921</v>
      </c>
      <c r="L964" s="3">
        <v>0</v>
      </c>
      <c r="M964" s="3">
        <v>0</v>
      </c>
      <c r="N964" s="3">
        <v>0</v>
      </c>
      <c r="O964" s="82">
        <v>2.5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81">
        <f>+Tabla3[[#This Row],[V GRAVADAS]]</f>
        <v>2.5</v>
      </c>
      <c r="V964">
        <v>2</v>
      </c>
    </row>
    <row r="965" spans="1:22" x14ac:dyDescent="0.25">
      <c r="A965" t="s">
        <v>614</v>
      </c>
      <c r="B965" s="1" t="s">
        <v>632</v>
      </c>
      <c r="C965" t="s">
        <v>1</v>
      </c>
      <c r="D965" t="s">
        <v>91</v>
      </c>
      <c r="E965" t="s">
        <v>390</v>
      </c>
      <c r="F965" t="s">
        <v>391</v>
      </c>
      <c r="G965">
        <v>922</v>
      </c>
      <c r="H965">
        <v>922</v>
      </c>
      <c r="I965">
        <v>922</v>
      </c>
      <c r="J965">
        <v>922</v>
      </c>
      <c r="L965" s="3">
        <v>0</v>
      </c>
      <c r="M965" s="3">
        <v>0</v>
      </c>
      <c r="N965" s="3">
        <v>0</v>
      </c>
      <c r="O965" s="82">
        <v>2.5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81">
        <f>+Tabla3[[#This Row],[V GRAVADAS]]</f>
        <v>2.5</v>
      </c>
      <c r="V965">
        <v>2</v>
      </c>
    </row>
    <row r="966" spans="1:22" x14ac:dyDescent="0.25">
      <c r="A966" t="s">
        <v>614</v>
      </c>
      <c r="B966" s="1" t="s">
        <v>632</v>
      </c>
      <c r="C966" t="s">
        <v>1</v>
      </c>
      <c r="D966" t="s">
        <v>91</v>
      </c>
      <c r="E966" t="s">
        <v>390</v>
      </c>
      <c r="F966" t="s">
        <v>391</v>
      </c>
      <c r="G966">
        <v>923</v>
      </c>
      <c r="H966">
        <v>923</v>
      </c>
      <c r="I966">
        <v>923</v>
      </c>
      <c r="J966">
        <v>923</v>
      </c>
      <c r="L966" s="3">
        <v>0</v>
      </c>
      <c r="M966" s="3">
        <v>0</v>
      </c>
      <c r="N966" s="3">
        <v>0</v>
      </c>
      <c r="O966" s="82">
        <v>5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81">
        <f>+Tabla3[[#This Row],[V GRAVADAS]]</f>
        <v>5</v>
      </c>
      <c r="V966">
        <v>2</v>
      </c>
    </row>
    <row r="967" spans="1:22" x14ac:dyDescent="0.25">
      <c r="A967" t="s">
        <v>614</v>
      </c>
      <c r="B967" s="1" t="s">
        <v>632</v>
      </c>
      <c r="C967" t="s">
        <v>1</v>
      </c>
      <c r="D967" t="s">
        <v>91</v>
      </c>
      <c r="E967" t="s">
        <v>390</v>
      </c>
      <c r="F967" t="s">
        <v>391</v>
      </c>
      <c r="G967">
        <v>924</v>
      </c>
      <c r="H967">
        <v>924</v>
      </c>
      <c r="I967">
        <v>924</v>
      </c>
      <c r="J967">
        <v>924</v>
      </c>
      <c r="L967" s="3">
        <v>0</v>
      </c>
      <c r="M967" s="3">
        <v>0</v>
      </c>
      <c r="N967" s="3">
        <v>0</v>
      </c>
      <c r="O967" s="82">
        <v>4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81">
        <f>+Tabla3[[#This Row],[V GRAVADAS]]</f>
        <v>4</v>
      </c>
      <c r="V967">
        <v>2</v>
      </c>
    </row>
    <row r="968" spans="1:22" x14ac:dyDescent="0.25">
      <c r="A968" t="s">
        <v>614</v>
      </c>
      <c r="B968" s="1" t="s">
        <v>632</v>
      </c>
      <c r="C968" t="s">
        <v>1</v>
      </c>
      <c r="D968" t="s">
        <v>91</v>
      </c>
      <c r="E968" t="s">
        <v>390</v>
      </c>
      <c r="F968" t="s">
        <v>391</v>
      </c>
      <c r="G968">
        <v>925</v>
      </c>
      <c r="H968">
        <v>925</v>
      </c>
      <c r="I968">
        <v>925</v>
      </c>
      <c r="J968">
        <v>925</v>
      </c>
      <c r="L968" s="3">
        <v>0</v>
      </c>
      <c r="M968" s="3">
        <v>0</v>
      </c>
      <c r="N968" s="3">
        <v>0</v>
      </c>
      <c r="O968" s="82">
        <v>8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81">
        <f>+Tabla3[[#This Row],[V GRAVADAS]]</f>
        <v>8</v>
      </c>
      <c r="V968">
        <v>2</v>
      </c>
    </row>
    <row r="969" spans="1:22" x14ac:dyDescent="0.25">
      <c r="A969" t="s">
        <v>614</v>
      </c>
      <c r="B969" s="1" t="s">
        <v>632</v>
      </c>
      <c r="C969" t="s">
        <v>1</v>
      </c>
      <c r="D969" t="s">
        <v>91</v>
      </c>
      <c r="E969" t="s">
        <v>390</v>
      </c>
      <c r="F969" t="s">
        <v>391</v>
      </c>
      <c r="G969">
        <v>926</v>
      </c>
      <c r="H969">
        <v>926</v>
      </c>
      <c r="I969">
        <v>926</v>
      </c>
      <c r="J969">
        <v>926</v>
      </c>
      <c r="L969" s="3">
        <v>0</v>
      </c>
      <c r="M969" s="3">
        <v>0</v>
      </c>
      <c r="N969" s="3">
        <v>0</v>
      </c>
      <c r="O969" s="82">
        <v>7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81">
        <f>+Tabla3[[#This Row],[V GRAVADAS]]</f>
        <v>7</v>
      </c>
      <c r="V969">
        <v>2</v>
      </c>
    </row>
    <row r="970" spans="1:22" x14ac:dyDescent="0.25">
      <c r="A970" t="s">
        <v>614</v>
      </c>
      <c r="B970" s="1" t="s">
        <v>632</v>
      </c>
      <c r="C970" t="s">
        <v>1</v>
      </c>
      <c r="D970" t="s">
        <v>91</v>
      </c>
      <c r="E970" t="s">
        <v>390</v>
      </c>
      <c r="F970" t="s">
        <v>391</v>
      </c>
      <c r="G970">
        <v>927</v>
      </c>
      <c r="H970">
        <v>927</v>
      </c>
      <c r="I970">
        <v>927</v>
      </c>
      <c r="J970">
        <v>927</v>
      </c>
      <c r="L970" s="3">
        <v>0</v>
      </c>
      <c r="M970" s="3">
        <v>0</v>
      </c>
      <c r="N970" s="3">
        <v>0</v>
      </c>
      <c r="O970" s="82">
        <v>10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81">
        <f>+Tabla3[[#This Row],[V GRAVADAS]]</f>
        <v>10</v>
      </c>
      <c r="V970">
        <v>2</v>
      </c>
    </row>
    <row r="971" spans="1:22" x14ac:dyDescent="0.25">
      <c r="A971" t="s">
        <v>614</v>
      </c>
      <c r="B971" s="1" t="s">
        <v>632</v>
      </c>
      <c r="C971" t="s">
        <v>1</v>
      </c>
      <c r="D971" t="s">
        <v>91</v>
      </c>
      <c r="E971" t="s">
        <v>390</v>
      </c>
      <c r="F971" t="s">
        <v>391</v>
      </c>
      <c r="G971">
        <v>928</v>
      </c>
      <c r="H971">
        <v>928</v>
      </c>
      <c r="I971">
        <v>928</v>
      </c>
      <c r="J971">
        <v>928</v>
      </c>
      <c r="L971" s="3">
        <v>0</v>
      </c>
      <c r="M971" s="3">
        <v>0</v>
      </c>
      <c r="N971" s="3">
        <v>0</v>
      </c>
      <c r="O971" s="82">
        <v>5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81">
        <f>+Tabla3[[#This Row],[V GRAVADAS]]</f>
        <v>5</v>
      </c>
      <c r="V971">
        <v>2</v>
      </c>
    </row>
    <row r="972" spans="1:22" x14ac:dyDescent="0.25">
      <c r="A972" t="s">
        <v>614</v>
      </c>
      <c r="B972" s="1" t="s">
        <v>632</v>
      </c>
      <c r="C972" t="s">
        <v>1</v>
      </c>
      <c r="D972" t="s">
        <v>91</v>
      </c>
      <c r="E972" t="s">
        <v>390</v>
      </c>
      <c r="F972" t="s">
        <v>391</v>
      </c>
      <c r="G972">
        <v>929</v>
      </c>
      <c r="H972">
        <v>929</v>
      </c>
      <c r="I972">
        <v>929</v>
      </c>
      <c r="J972">
        <v>929</v>
      </c>
      <c r="L972" s="3">
        <v>0</v>
      </c>
      <c r="M972" s="3">
        <v>0</v>
      </c>
      <c r="N972" s="3">
        <v>0</v>
      </c>
      <c r="O972" s="82">
        <v>6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81">
        <f>+Tabla3[[#This Row],[V GRAVADAS]]</f>
        <v>6</v>
      </c>
      <c r="V972">
        <v>2</v>
      </c>
    </row>
    <row r="973" spans="1:22" x14ac:dyDescent="0.25">
      <c r="A973" t="s">
        <v>614</v>
      </c>
      <c r="B973" s="1" t="s">
        <v>632</v>
      </c>
      <c r="C973" t="s">
        <v>1</v>
      </c>
      <c r="D973" t="s">
        <v>91</v>
      </c>
      <c r="E973" t="s">
        <v>390</v>
      </c>
      <c r="F973" t="s">
        <v>391</v>
      </c>
      <c r="G973">
        <v>930</v>
      </c>
      <c r="H973">
        <v>930</v>
      </c>
      <c r="I973">
        <v>930</v>
      </c>
      <c r="J973">
        <v>930</v>
      </c>
      <c r="L973" s="3">
        <v>0</v>
      </c>
      <c r="M973" s="3">
        <v>0</v>
      </c>
      <c r="N973" s="3">
        <v>0</v>
      </c>
      <c r="O973" s="82">
        <v>3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81">
        <f>+Tabla3[[#This Row],[V GRAVADAS]]</f>
        <v>3</v>
      </c>
      <c r="V973">
        <v>2</v>
      </c>
    </row>
    <row r="974" spans="1:22" x14ac:dyDescent="0.25">
      <c r="A974" t="s">
        <v>614</v>
      </c>
      <c r="B974" s="1" t="s">
        <v>632</v>
      </c>
      <c r="C974" t="s">
        <v>1</v>
      </c>
      <c r="D974" t="s">
        <v>91</v>
      </c>
      <c r="E974" t="s">
        <v>390</v>
      </c>
      <c r="F974" t="s">
        <v>391</v>
      </c>
      <c r="G974">
        <v>931</v>
      </c>
      <c r="H974">
        <v>931</v>
      </c>
      <c r="I974">
        <v>931</v>
      </c>
      <c r="J974">
        <v>931</v>
      </c>
      <c r="L974" s="3">
        <v>0</v>
      </c>
      <c r="M974" s="3">
        <v>0</v>
      </c>
      <c r="N974" s="3">
        <v>0</v>
      </c>
      <c r="O974" s="82">
        <v>2.5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81">
        <f>+Tabla3[[#This Row],[V GRAVADAS]]</f>
        <v>2.5</v>
      </c>
      <c r="V974">
        <v>2</v>
      </c>
    </row>
    <row r="975" spans="1:22" x14ac:dyDescent="0.25">
      <c r="A975" t="s">
        <v>614</v>
      </c>
      <c r="B975" s="1" t="s">
        <v>633</v>
      </c>
      <c r="C975" t="s">
        <v>1</v>
      </c>
      <c r="D975" t="s">
        <v>91</v>
      </c>
      <c r="E975" t="s">
        <v>390</v>
      </c>
      <c r="F975" t="s">
        <v>391</v>
      </c>
      <c r="G975">
        <v>932</v>
      </c>
      <c r="H975">
        <v>932</v>
      </c>
      <c r="I975">
        <v>932</v>
      </c>
      <c r="J975">
        <v>932</v>
      </c>
      <c r="L975" s="3">
        <v>0</v>
      </c>
      <c r="M975" s="3">
        <v>0</v>
      </c>
      <c r="N975" s="3">
        <v>0</v>
      </c>
      <c r="O975" s="82">
        <v>3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81">
        <f>+Tabla3[[#This Row],[V GRAVADAS]]</f>
        <v>3</v>
      </c>
      <c r="V975">
        <v>2</v>
      </c>
    </row>
    <row r="976" spans="1:22" x14ac:dyDescent="0.25">
      <c r="A976" t="s">
        <v>614</v>
      </c>
      <c r="B976" s="1" t="s">
        <v>633</v>
      </c>
      <c r="C976" t="s">
        <v>1</v>
      </c>
      <c r="D976" t="s">
        <v>91</v>
      </c>
      <c r="E976" t="s">
        <v>390</v>
      </c>
      <c r="F976" t="s">
        <v>391</v>
      </c>
      <c r="G976">
        <v>933</v>
      </c>
      <c r="H976">
        <v>933</v>
      </c>
      <c r="I976">
        <v>933</v>
      </c>
      <c r="J976">
        <v>933</v>
      </c>
      <c r="L976" s="3">
        <v>0</v>
      </c>
      <c r="M976" s="3">
        <v>0</v>
      </c>
      <c r="N976" s="3">
        <v>0</v>
      </c>
      <c r="O976" s="82">
        <v>6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81">
        <f>+Tabla3[[#This Row],[V GRAVADAS]]</f>
        <v>6</v>
      </c>
      <c r="V976">
        <v>2</v>
      </c>
    </row>
    <row r="977" spans="1:22" x14ac:dyDescent="0.25">
      <c r="A977" t="s">
        <v>614</v>
      </c>
      <c r="B977" s="1" t="s">
        <v>633</v>
      </c>
      <c r="C977" t="s">
        <v>1</v>
      </c>
      <c r="D977" t="s">
        <v>91</v>
      </c>
      <c r="E977" t="s">
        <v>390</v>
      </c>
      <c r="F977" t="s">
        <v>391</v>
      </c>
      <c r="G977">
        <v>934</v>
      </c>
      <c r="H977">
        <v>934</v>
      </c>
      <c r="I977">
        <v>934</v>
      </c>
      <c r="J977">
        <v>934</v>
      </c>
      <c r="L977" s="3">
        <v>0</v>
      </c>
      <c r="M977" s="3">
        <v>0</v>
      </c>
      <c r="N977" s="3">
        <v>0</v>
      </c>
      <c r="O977" s="82">
        <v>5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81">
        <f>+Tabla3[[#This Row],[V GRAVADAS]]</f>
        <v>5</v>
      </c>
      <c r="V977">
        <v>2</v>
      </c>
    </row>
    <row r="978" spans="1:22" x14ac:dyDescent="0.25">
      <c r="A978" t="s">
        <v>614</v>
      </c>
      <c r="B978" s="1" t="s">
        <v>633</v>
      </c>
      <c r="C978" t="s">
        <v>1</v>
      </c>
      <c r="D978" t="s">
        <v>91</v>
      </c>
      <c r="E978" t="s">
        <v>390</v>
      </c>
      <c r="F978" t="s">
        <v>391</v>
      </c>
      <c r="G978">
        <v>935</v>
      </c>
      <c r="H978">
        <v>935</v>
      </c>
      <c r="I978">
        <v>935</v>
      </c>
      <c r="J978">
        <v>935</v>
      </c>
      <c r="L978" s="3">
        <v>0</v>
      </c>
      <c r="M978" s="3">
        <v>0</v>
      </c>
      <c r="N978" s="3">
        <v>0</v>
      </c>
      <c r="O978" s="82">
        <v>10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81">
        <f>+Tabla3[[#This Row],[V GRAVADAS]]</f>
        <v>10</v>
      </c>
      <c r="V978">
        <v>2</v>
      </c>
    </row>
    <row r="979" spans="1:22" x14ac:dyDescent="0.25">
      <c r="A979" t="s">
        <v>614</v>
      </c>
      <c r="B979" s="1" t="s">
        <v>633</v>
      </c>
      <c r="C979" t="s">
        <v>1</v>
      </c>
      <c r="D979" t="s">
        <v>91</v>
      </c>
      <c r="E979" t="s">
        <v>390</v>
      </c>
      <c r="F979" t="s">
        <v>391</v>
      </c>
      <c r="G979">
        <v>936</v>
      </c>
      <c r="H979">
        <v>936</v>
      </c>
      <c r="I979">
        <v>936</v>
      </c>
      <c r="J979">
        <v>936</v>
      </c>
      <c r="L979" s="3">
        <v>0</v>
      </c>
      <c r="M979" s="3">
        <v>0</v>
      </c>
      <c r="N979" s="3">
        <v>0</v>
      </c>
      <c r="O979" s="82">
        <v>7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81">
        <f>+Tabla3[[#This Row],[V GRAVADAS]]</f>
        <v>7</v>
      </c>
      <c r="V979">
        <v>2</v>
      </c>
    </row>
    <row r="980" spans="1:22" x14ac:dyDescent="0.25">
      <c r="A980" t="s">
        <v>614</v>
      </c>
      <c r="B980" s="1" t="s">
        <v>633</v>
      </c>
      <c r="C980" t="s">
        <v>1</v>
      </c>
      <c r="D980" t="s">
        <v>91</v>
      </c>
      <c r="E980" t="s">
        <v>390</v>
      </c>
      <c r="F980" t="s">
        <v>391</v>
      </c>
      <c r="G980">
        <v>937</v>
      </c>
      <c r="H980">
        <v>937</v>
      </c>
      <c r="I980">
        <v>937</v>
      </c>
      <c r="J980">
        <v>937</v>
      </c>
      <c r="L980" s="3">
        <v>0</v>
      </c>
      <c r="M980" s="3">
        <v>0</v>
      </c>
      <c r="N980" s="3">
        <v>0</v>
      </c>
      <c r="O980" s="82">
        <v>4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81">
        <f>+Tabla3[[#This Row],[V GRAVADAS]]</f>
        <v>4</v>
      </c>
      <c r="V980">
        <v>2</v>
      </c>
    </row>
    <row r="981" spans="1:22" x14ac:dyDescent="0.25">
      <c r="A981" t="s">
        <v>614</v>
      </c>
      <c r="B981" s="1" t="s">
        <v>634</v>
      </c>
      <c r="C981" t="s">
        <v>1</v>
      </c>
      <c r="D981" t="s">
        <v>91</v>
      </c>
      <c r="E981" t="s">
        <v>390</v>
      </c>
      <c r="F981" t="s">
        <v>391</v>
      </c>
      <c r="G981">
        <v>938</v>
      </c>
      <c r="H981">
        <v>938</v>
      </c>
      <c r="I981">
        <v>938</v>
      </c>
      <c r="J981">
        <v>938</v>
      </c>
      <c r="L981" s="3">
        <v>0</v>
      </c>
      <c r="M981" s="3">
        <v>0</v>
      </c>
      <c r="N981" s="3">
        <v>0</v>
      </c>
      <c r="O981" s="82">
        <v>60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81">
        <f>+Tabla3[[#This Row],[V GRAVADAS]]</f>
        <v>60</v>
      </c>
      <c r="V981">
        <v>2</v>
      </c>
    </row>
    <row r="982" spans="1:22" x14ac:dyDescent="0.25">
      <c r="A982" t="s">
        <v>614</v>
      </c>
      <c r="B982" s="1" t="s">
        <v>635</v>
      </c>
      <c r="C982" t="s">
        <v>1</v>
      </c>
      <c r="D982" t="s">
        <v>91</v>
      </c>
      <c r="E982" t="s">
        <v>390</v>
      </c>
      <c r="F982" t="s">
        <v>391</v>
      </c>
      <c r="G982">
        <v>939</v>
      </c>
      <c r="H982">
        <v>939</v>
      </c>
      <c r="I982">
        <v>939</v>
      </c>
      <c r="J982">
        <v>939</v>
      </c>
      <c r="L982" s="3">
        <v>0</v>
      </c>
      <c r="M982" s="3">
        <v>0</v>
      </c>
      <c r="N982" s="3">
        <v>0</v>
      </c>
      <c r="O982" s="82">
        <v>4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81">
        <f>+Tabla3[[#This Row],[V GRAVADAS]]</f>
        <v>4</v>
      </c>
      <c r="V982">
        <v>2</v>
      </c>
    </row>
    <row r="983" spans="1:22" x14ac:dyDescent="0.25">
      <c r="A983" t="s">
        <v>614</v>
      </c>
      <c r="B983" s="1" t="s">
        <v>635</v>
      </c>
      <c r="C983" t="s">
        <v>1</v>
      </c>
      <c r="D983" t="s">
        <v>91</v>
      </c>
      <c r="E983" t="s">
        <v>390</v>
      </c>
      <c r="F983" t="s">
        <v>391</v>
      </c>
      <c r="G983">
        <v>940</v>
      </c>
      <c r="H983">
        <v>940</v>
      </c>
      <c r="I983">
        <v>940</v>
      </c>
      <c r="J983">
        <v>940</v>
      </c>
      <c r="L983" s="3">
        <v>0</v>
      </c>
      <c r="M983" s="3">
        <v>0</v>
      </c>
      <c r="N983" s="3">
        <v>0</v>
      </c>
      <c r="O983" s="82">
        <v>2.5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81">
        <f>+Tabla3[[#This Row],[V GRAVADAS]]</f>
        <v>2.5</v>
      </c>
      <c r="V983">
        <v>2</v>
      </c>
    </row>
    <row r="984" spans="1:22" x14ac:dyDescent="0.25">
      <c r="A984" t="s">
        <v>614</v>
      </c>
      <c r="B984" s="1" t="s">
        <v>635</v>
      </c>
      <c r="C984" t="s">
        <v>1</v>
      </c>
      <c r="D984" t="s">
        <v>91</v>
      </c>
      <c r="E984" t="s">
        <v>390</v>
      </c>
      <c r="F984" t="s">
        <v>391</v>
      </c>
      <c r="G984">
        <v>941</v>
      </c>
      <c r="H984">
        <v>941</v>
      </c>
      <c r="I984">
        <v>941</v>
      </c>
      <c r="J984">
        <v>941</v>
      </c>
      <c r="L984" s="3">
        <v>0</v>
      </c>
      <c r="M984" s="3">
        <v>0</v>
      </c>
      <c r="N984" s="3">
        <v>0</v>
      </c>
      <c r="O984" s="82">
        <v>6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81">
        <f>+Tabla3[[#This Row],[V GRAVADAS]]</f>
        <v>6</v>
      </c>
      <c r="V984">
        <v>2</v>
      </c>
    </row>
    <row r="985" spans="1:22" x14ac:dyDescent="0.25">
      <c r="A985" t="s">
        <v>614</v>
      </c>
      <c r="B985" s="1" t="s">
        <v>635</v>
      </c>
      <c r="C985" t="s">
        <v>1</v>
      </c>
      <c r="D985" t="s">
        <v>91</v>
      </c>
      <c r="E985" t="s">
        <v>390</v>
      </c>
      <c r="F985" t="s">
        <v>391</v>
      </c>
      <c r="G985">
        <v>942</v>
      </c>
      <c r="H985">
        <v>942</v>
      </c>
      <c r="I985">
        <v>942</v>
      </c>
      <c r="J985">
        <v>942</v>
      </c>
      <c r="L985" s="3">
        <v>0</v>
      </c>
      <c r="M985" s="3">
        <v>0</v>
      </c>
      <c r="N985" s="3">
        <v>0</v>
      </c>
      <c r="O985" s="82">
        <v>10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81">
        <f>+Tabla3[[#This Row],[V GRAVADAS]]</f>
        <v>10</v>
      </c>
      <c r="V985">
        <v>2</v>
      </c>
    </row>
    <row r="986" spans="1:22" x14ac:dyDescent="0.25">
      <c r="A986" t="s">
        <v>614</v>
      </c>
      <c r="B986" s="1" t="s">
        <v>635</v>
      </c>
      <c r="C986" t="s">
        <v>1</v>
      </c>
      <c r="D986" t="s">
        <v>91</v>
      </c>
      <c r="E986" t="s">
        <v>390</v>
      </c>
      <c r="F986" t="s">
        <v>391</v>
      </c>
      <c r="G986">
        <v>943</v>
      </c>
      <c r="H986">
        <v>943</v>
      </c>
      <c r="I986">
        <v>943</v>
      </c>
      <c r="J986">
        <v>943</v>
      </c>
      <c r="L986" s="3">
        <v>0</v>
      </c>
      <c r="M986" s="3">
        <v>0</v>
      </c>
      <c r="N986" s="3">
        <v>0</v>
      </c>
      <c r="O986" s="82">
        <v>7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81">
        <f>+Tabla3[[#This Row],[V GRAVADAS]]</f>
        <v>7</v>
      </c>
      <c r="V986">
        <v>2</v>
      </c>
    </row>
    <row r="987" spans="1:22" x14ac:dyDescent="0.25">
      <c r="A987" t="s">
        <v>614</v>
      </c>
      <c r="B987" s="1" t="s">
        <v>635</v>
      </c>
      <c r="C987" t="s">
        <v>1</v>
      </c>
      <c r="D987" t="s">
        <v>91</v>
      </c>
      <c r="E987" t="s">
        <v>390</v>
      </c>
      <c r="F987" t="s">
        <v>391</v>
      </c>
      <c r="G987">
        <v>944</v>
      </c>
      <c r="H987">
        <v>944</v>
      </c>
      <c r="I987">
        <v>944</v>
      </c>
      <c r="J987">
        <v>944</v>
      </c>
      <c r="L987" s="3">
        <v>0</v>
      </c>
      <c r="M987" s="3">
        <v>0</v>
      </c>
      <c r="N987" s="3">
        <v>0</v>
      </c>
      <c r="O987" s="82">
        <v>5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81">
        <f>+Tabla3[[#This Row],[V GRAVADAS]]</f>
        <v>5</v>
      </c>
      <c r="V987">
        <v>2</v>
      </c>
    </row>
    <row r="988" spans="1:22" x14ac:dyDescent="0.25">
      <c r="A988" t="s">
        <v>614</v>
      </c>
      <c r="B988" s="1" t="s">
        <v>635</v>
      </c>
      <c r="C988" t="s">
        <v>1</v>
      </c>
      <c r="D988" t="s">
        <v>91</v>
      </c>
      <c r="E988" t="s">
        <v>390</v>
      </c>
      <c r="F988" t="s">
        <v>391</v>
      </c>
      <c r="G988">
        <v>945</v>
      </c>
      <c r="H988">
        <v>945</v>
      </c>
      <c r="I988">
        <v>945</v>
      </c>
      <c r="J988">
        <v>945</v>
      </c>
      <c r="L988" s="3">
        <v>0</v>
      </c>
      <c r="M988" s="3">
        <v>0</v>
      </c>
      <c r="N988" s="3">
        <v>0</v>
      </c>
      <c r="O988" s="82">
        <v>3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81">
        <f>+Tabla3[[#This Row],[V GRAVADAS]]</f>
        <v>3</v>
      </c>
      <c r="V988">
        <v>2</v>
      </c>
    </row>
    <row r="989" spans="1:22" x14ac:dyDescent="0.25">
      <c r="A989" t="s">
        <v>614</v>
      </c>
      <c r="B989" s="1" t="s">
        <v>635</v>
      </c>
      <c r="C989" t="s">
        <v>1</v>
      </c>
      <c r="D989" t="s">
        <v>91</v>
      </c>
      <c r="E989" t="s">
        <v>390</v>
      </c>
      <c r="F989" t="s">
        <v>391</v>
      </c>
      <c r="G989">
        <v>946</v>
      </c>
      <c r="H989">
        <v>946</v>
      </c>
      <c r="I989">
        <v>946</v>
      </c>
      <c r="J989">
        <v>946</v>
      </c>
      <c r="L989" s="3">
        <v>0</v>
      </c>
      <c r="M989" s="3">
        <v>0</v>
      </c>
      <c r="N989" s="3">
        <v>0</v>
      </c>
      <c r="O989" s="82">
        <v>8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81">
        <f>+Tabla3[[#This Row],[V GRAVADAS]]</f>
        <v>8</v>
      </c>
      <c r="V989">
        <v>2</v>
      </c>
    </row>
    <row r="990" spans="1:22" x14ac:dyDescent="0.25">
      <c r="A990" t="s">
        <v>614</v>
      </c>
      <c r="B990" s="1" t="s">
        <v>635</v>
      </c>
      <c r="C990" t="s">
        <v>1</v>
      </c>
      <c r="D990" t="s">
        <v>91</v>
      </c>
      <c r="E990" t="s">
        <v>390</v>
      </c>
      <c r="F990" t="s">
        <v>391</v>
      </c>
      <c r="G990">
        <v>947</v>
      </c>
      <c r="H990">
        <v>947</v>
      </c>
      <c r="I990">
        <v>947</v>
      </c>
      <c r="J990">
        <v>947</v>
      </c>
      <c r="L990" s="3">
        <v>0</v>
      </c>
      <c r="M990" s="3">
        <v>0</v>
      </c>
      <c r="N990" s="3">
        <v>0</v>
      </c>
      <c r="O990" s="82">
        <v>5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81">
        <f>+Tabla3[[#This Row],[V GRAVADAS]]</f>
        <v>5</v>
      </c>
      <c r="V990">
        <v>2</v>
      </c>
    </row>
    <row r="991" spans="1:22" x14ac:dyDescent="0.25">
      <c r="A991" t="s">
        <v>614</v>
      </c>
      <c r="B991" s="1" t="s">
        <v>635</v>
      </c>
      <c r="C991" t="s">
        <v>1</v>
      </c>
      <c r="D991" t="s">
        <v>91</v>
      </c>
      <c r="E991" t="s">
        <v>390</v>
      </c>
      <c r="F991" t="s">
        <v>391</v>
      </c>
      <c r="G991">
        <v>948</v>
      </c>
      <c r="H991">
        <v>948</v>
      </c>
      <c r="I991">
        <v>948</v>
      </c>
      <c r="J991">
        <v>948</v>
      </c>
      <c r="L991" s="3">
        <v>0</v>
      </c>
      <c r="M991" s="3">
        <v>0</v>
      </c>
      <c r="N991" s="3">
        <v>0</v>
      </c>
      <c r="O991" s="82">
        <v>2.5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81">
        <f>+Tabla3[[#This Row],[V GRAVADAS]]</f>
        <v>2.5</v>
      </c>
      <c r="V991">
        <v>2</v>
      </c>
    </row>
    <row r="992" spans="1:22" x14ac:dyDescent="0.25">
      <c r="A992" t="s">
        <v>614</v>
      </c>
      <c r="B992" s="1" t="s">
        <v>636</v>
      </c>
      <c r="C992" t="s">
        <v>1</v>
      </c>
      <c r="D992" t="s">
        <v>91</v>
      </c>
      <c r="E992" t="s">
        <v>390</v>
      </c>
      <c r="F992" t="s">
        <v>391</v>
      </c>
      <c r="G992">
        <v>949</v>
      </c>
      <c r="H992">
        <v>949</v>
      </c>
      <c r="I992">
        <v>949</v>
      </c>
      <c r="J992">
        <v>949</v>
      </c>
      <c r="L992" s="3">
        <v>0</v>
      </c>
      <c r="M992" s="3">
        <v>0</v>
      </c>
      <c r="N992" s="3">
        <v>0</v>
      </c>
      <c r="O992" s="82">
        <v>3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81">
        <f>+Tabla3[[#This Row],[V GRAVADAS]]</f>
        <v>3</v>
      </c>
      <c r="V992">
        <v>2</v>
      </c>
    </row>
    <row r="993" spans="1:22" x14ac:dyDescent="0.25">
      <c r="A993" t="s">
        <v>614</v>
      </c>
      <c r="B993" s="1" t="s">
        <v>636</v>
      </c>
      <c r="C993" t="s">
        <v>1</v>
      </c>
      <c r="D993" t="s">
        <v>91</v>
      </c>
      <c r="E993" t="s">
        <v>390</v>
      </c>
      <c r="F993" t="s">
        <v>391</v>
      </c>
      <c r="G993">
        <v>950</v>
      </c>
      <c r="H993">
        <v>950</v>
      </c>
      <c r="I993">
        <v>950</v>
      </c>
      <c r="J993">
        <v>950</v>
      </c>
      <c r="L993" s="3">
        <v>0</v>
      </c>
      <c r="M993" s="3">
        <v>0</v>
      </c>
      <c r="N993" s="3">
        <v>0</v>
      </c>
      <c r="O993" s="82">
        <v>6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81">
        <f>+Tabla3[[#This Row],[V GRAVADAS]]</f>
        <v>6</v>
      </c>
      <c r="V993">
        <v>2</v>
      </c>
    </row>
    <row r="994" spans="1:22" x14ac:dyDescent="0.25">
      <c r="A994" t="s">
        <v>614</v>
      </c>
      <c r="B994" s="1" t="s">
        <v>636</v>
      </c>
      <c r="C994" t="s">
        <v>1</v>
      </c>
      <c r="D994" t="s">
        <v>91</v>
      </c>
      <c r="E994" t="s">
        <v>390</v>
      </c>
      <c r="F994" t="s">
        <v>391</v>
      </c>
      <c r="G994">
        <v>951</v>
      </c>
      <c r="H994">
        <v>951</v>
      </c>
      <c r="I994">
        <v>951</v>
      </c>
      <c r="J994">
        <v>951</v>
      </c>
      <c r="L994" s="3">
        <v>0</v>
      </c>
      <c r="M994" s="3">
        <v>0</v>
      </c>
      <c r="N994" s="3">
        <v>0</v>
      </c>
      <c r="O994" s="82">
        <v>2.5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81">
        <f>+Tabla3[[#This Row],[V GRAVADAS]]</f>
        <v>2.5</v>
      </c>
      <c r="V994">
        <v>2</v>
      </c>
    </row>
    <row r="995" spans="1:22" x14ac:dyDescent="0.25">
      <c r="A995" t="s">
        <v>614</v>
      </c>
      <c r="B995" s="1" t="s">
        <v>636</v>
      </c>
      <c r="C995" t="s">
        <v>1</v>
      </c>
      <c r="D995" t="s">
        <v>91</v>
      </c>
      <c r="E995" t="s">
        <v>390</v>
      </c>
      <c r="F995" t="s">
        <v>391</v>
      </c>
      <c r="G995">
        <v>952</v>
      </c>
      <c r="H995">
        <v>952</v>
      </c>
      <c r="I995">
        <v>952</v>
      </c>
      <c r="J995">
        <v>952</v>
      </c>
      <c r="L995" s="3">
        <v>0</v>
      </c>
      <c r="M995" s="3">
        <v>0</v>
      </c>
      <c r="N995" s="3">
        <v>0</v>
      </c>
      <c r="O995" s="82">
        <v>10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81">
        <f>+Tabla3[[#This Row],[V GRAVADAS]]</f>
        <v>10</v>
      </c>
      <c r="V995">
        <v>2</v>
      </c>
    </row>
    <row r="996" spans="1:22" x14ac:dyDescent="0.25">
      <c r="A996" t="s">
        <v>614</v>
      </c>
      <c r="B996" s="1" t="s">
        <v>636</v>
      </c>
      <c r="C996" t="s">
        <v>1</v>
      </c>
      <c r="D996" t="s">
        <v>91</v>
      </c>
      <c r="E996" t="s">
        <v>390</v>
      </c>
      <c r="F996" t="s">
        <v>391</v>
      </c>
      <c r="G996">
        <v>953</v>
      </c>
      <c r="H996">
        <v>953</v>
      </c>
      <c r="I996">
        <v>953</v>
      </c>
      <c r="J996">
        <v>953</v>
      </c>
      <c r="L996" s="3">
        <v>0</v>
      </c>
      <c r="M996" s="3">
        <v>0</v>
      </c>
      <c r="N996" s="3">
        <v>0</v>
      </c>
      <c r="O996" s="82">
        <v>7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81">
        <f>+Tabla3[[#This Row],[V GRAVADAS]]</f>
        <v>7</v>
      </c>
      <c r="V996">
        <v>2</v>
      </c>
    </row>
    <row r="997" spans="1:22" x14ac:dyDescent="0.25">
      <c r="A997" t="s">
        <v>614</v>
      </c>
      <c r="B997" s="1" t="s">
        <v>636</v>
      </c>
      <c r="C997" t="s">
        <v>1</v>
      </c>
      <c r="D997" t="s">
        <v>91</v>
      </c>
      <c r="E997" t="s">
        <v>390</v>
      </c>
      <c r="F997" t="s">
        <v>391</v>
      </c>
      <c r="G997">
        <v>954</v>
      </c>
      <c r="H997">
        <v>954</v>
      </c>
      <c r="I997">
        <v>954</v>
      </c>
      <c r="J997">
        <v>954</v>
      </c>
      <c r="L997" s="3">
        <v>0</v>
      </c>
      <c r="M997" s="3">
        <v>0</v>
      </c>
      <c r="N997" s="3">
        <v>0</v>
      </c>
      <c r="O997" s="82">
        <v>5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81">
        <f>+Tabla3[[#This Row],[V GRAVADAS]]</f>
        <v>5</v>
      </c>
      <c r="V997">
        <v>2</v>
      </c>
    </row>
    <row r="998" spans="1:22" x14ac:dyDescent="0.25">
      <c r="A998" t="s">
        <v>614</v>
      </c>
      <c r="B998" s="1" t="s">
        <v>636</v>
      </c>
      <c r="C998" t="s">
        <v>1</v>
      </c>
      <c r="D998" t="s">
        <v>91</v>
      </c>
      <c r="E998" t="s">
        <v>390</v>
      </c>
      <c r="F998" t="s">
        <v>391</v>
      </c>
      <c r="G998">
        <v>955</v>
      </c>
      <c r="H998">
        <v>955</v>
      </c>
      <c r="I998">
        <v>955</v>
      </c>
      <c r="J998">
        <v>955</v>
      </c>
      <c r="L998" s="3">
        <v>0</v>
      </c>
      <c r="M998" s="3">
        <v>0</v>
      </c>
      <c r="N998" s="3">
        <v>0</v>
      </c>
      <c r="O998" s="82">
        <v>8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81">
        <f>+Tabla3[[#This Row],[V GRAVADAS]]</f>
        <v>8</v>
      </c>
      <c r="V998">
        <v>2</v>
      </c>
    </row>
    <row r="999" spans="1:22" x14ac:dyDescent="0.25">
      <c r="A999" t="s">
        <v>614</v>
      </c>
      <c r="B999" s="1" t="s">
        <v>636</v>
      </c>
      <c r="C999" t="s">
        <v>1</v>
      </c>
      <c r="D999" t="s">
        <v>91</v>
      </c>
      <c r="E999" t="s">
        <v>390</v>
      </c>
      <c r="F999" t="s">
        <v>391</v>
      </c>
      <c r="G999">
        <v>956</v>
      </c>
      <c r="H999">
        <v>956</v>
      </c>
      <c r="I999">
        <v>956</v>
      </c>
      <c r="J999">
        <v>956</v>
      </c>
      <c r="L999" s="3">
        <v>0</v>
      </c>
      <c r="M999" s="3">
        <v>0</v>
      </c>
      <c r="N999" s="3">
        <v>0</v>
      </c>
      <c r="O999" s="82">
        <v>5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81">
        <f>+Tabla3[[#This Row],[V GRAVADAS]]</f>
        <v>5</v>
      </c>
      <c r="V999">
        <v>2</v>
      </c>
    </row>
    <row r="1000" spans="1:22" x14ac:dyDescent="0.25">
      <c r="A1000" t="s">
        <v>614</v>
      </c>
      <c r="B1000" s="1" t="s">
        <v>636</v>
      </c>
      <c r="C1000" t="s">
        <v>1</v>
      </c>
      <c r="D1000" t="s">
        <v>91</v>
      </c>
      <c r="E1000" t="s">
        <v>390</v>
      </c>
      <c r="F1000" t="s">
        <v>391</v>
      </c>
      <c r="G1000">
        <v>957</v>
      </c>
      <c r="H1000">
        <v>957</v>
      </c>
      <c r="I1000">
        <v>957</v>
      </c>
      <c r="J1000">
        <v>957</v>
      </c>
      <c r="L1000" s="3">
        <v>0</v>
      </c>
      <c r="M1000" s="3">
        <v>0</v>
      </c>
      <c r="N1000" s="3">
        <v>0</v>
      </c>
      <c r="O1000" s="82">
        <v>4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81">
        <f>+Tabla3[[#This Row],[V GRAVADAS]]</f>
        <v>4</v>
      </c>
      <c r="V1000">
        <v>2</v>
      </c>
    </row>
    <row r="1001" spans="1:22" x14ac:dyDescent="0.25">
      <c r="A1001" t="s">
        <v>614</v>
      </c>
      <c r="B1001" s="1" t="s">
        <v>636</v>
      </c>
      <c r="C1001" t="s">
        <v>1</v>
      </c>
      <c r="D1001" t="s">
        <v>91</v>
      </c>
      <c r="E1001" t="s">
        <v>390</v>
      </c>
      <c r="F1001" t="s">
        <v>391</v>
      </c>
      <c r="G1001">
        <v>958</v>
      </c>
      <c r="H1001">
        <v>958</v>
      </c>
      <c r="I1001">
        <v>958</v>
      </c>
      <c r="J1001">
        <v>958</v>
      </c>
      <c r="L1001" s="3">
        <v>0</v>
      </c>
      <c r="M1001" s="3">
        <v>0</v>
      </c>
      <c r="N1001" s="3">
        <v>0</v>
      </c>
      <c r="O1001" s="82">
        <v>2.5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81">
        <f>+Tabla3[[#This Row],[V GRAVADAS]]</f>
        <v>2.5</v>
      </c>
      <c r="V1001">
        <v>2</v>
      </c>
    </row>
    <row r="1002" spans="1:22" x14ac:dyDescent="0.25">
      <c r="A1002" t="s">
        <v>614</v>
      </c>
      <c r="B1002" s="1" t="s">
        <v>636</v>
      </c>
      <c r="C1002" t="s">
        <v>1</v>
      </c>
      <c r="D1002" t="s">
        <v>91</v>
      </c>
      <c r="E1002" t="s">
        <v>390</v>
      </c>
      <c r="F1002" t="s">
        <v>391</v>
      </c>
      <c r="G1002">
        <v>959</v>
      </c>
      <c r="H1002">
        <v>959</v>
      </c>
      <c r="I1002">
        <v>959</v>
      </c>
      <c r="J1002">
        <v>959</v>
      </c>
      <c r="L1002" s="3">
        <v>0</v>
      </c>
      <c r="M1002" s="3">
        <v>0</v>
      </c>
      <c r="N1002" s="3">
        <v>0</v>
      </c>
      <c r="O1002" s="82">
        <v>28.5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81">
        <f>+Tabla3[[#This Row],[V GRAVADAS]]</f>
        <v>28.5</v>
      </c>
      <c r="V1002">
        <v>2</v>
      </c>
    </row>
    <row r="1003" spans="1:22" x14ac:dyDescent="0.25">
      <c r="A1003" t="s">
        <v>614</v>
      </c>
      <c r="B1003" s="1" t="s">
        <v>637</v>
      </c>
      <c r="C1003" t="s">
        <v>1</v>
      </c>
      <c r="D1003" t="s">
        <v>91</v>
      </c>
      <c r="E1003" t="s">
        <v>390</v>
      </c>
      <c r="F1003" t="s">
        <v>391</v>
      </c>
      <c r="G1003">
        <v>960</v>
      </c>
      <c r="H1003">
        <v>960</v>
      </c>
      <c r="I1003">
        <v>960</v>
      </c>
      <c r="J1003">
        <v>960</v>
      </c>
      <c r="L1003" s="3">
        <v>0</v>
      </c>
      <c r="M1003" s="3">
        <v>0</v>
      </c>
      <c r="N1003" s="3">
        <v>0</v>
      </c>
      <c r="O1003" s="82">
        <v>2.5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81">
        <f>+Tabla3[[#This Row],[V GRAVADAS]]</f>
        <v>2.5</v>
      </c>
      <c r="V1003">
        <v>2</v>
      </c>
    </row>
    <row r="1004" spans="1:22" x14ac:dyDescent="0.25">
      <c r="A1004" t="s">
        <v>614</v>
      </c>
      <c r="B1004" s="1" t="s">
        <v>637</v>
      </c>
      <c r="C1004" t="s">
        <v>1</v>
      </c>
      <c r="D1004" t="s">
        <v>91</v>
      </c>
      <c r="E1004" t="s">
        <v>390</v>
      </c>
      <c r="F1004" t="s">
        <v>391</v>
      </c>
      <c r="G1004">
        <v>961</v>
      </c>
      <c r="H1004">
        <v>961</v>
      </c>
      <c r="I1004">
        <v>961</v>
      </c>
      <c r="J1004">
        <v>961</v>
      </c>
      <c r="L1004" s="3">
        <v>0</v>
      </c>
      <c r="M1004" s="3">
        <v>0</v>
      </c>
      <c r="N1004" s="3">
        <v>0</v>
      </c>
      <c r="O1004" s="82">
        <v>5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81">
        <f>+Tabla3[[#This Row],[V GRAVADAS]]</f>
        <v>5</v>
      </c>
      <c r="V1004">
        <v>2</v>
      </c>
    </row>
    <row r="1005" spans="1:22" x14ac:dyDescent="0.25">
      <c r="A1005" t="s">
        <v>614</v>
      </c>
      <c r="B1005" s="1" t="s">
        <v>637</v>
      </c>
      <c r="C1005" t="s">
        <v>1</v>
      </c>
      <c r="D1005" t="s">
        <v>91</v>
      </c>
      <c r="E1005" t="s">
        <v>390</v>
      </c>
      <c r="F1005" t="s">
        <v>391</v>
      </c>
      <c r="G1005">
        <v>962</v>
      </c>
      <c r="H1005">
        <v>962</v>
      </c>
      <c r="I1005">
        <v>962</v>
      </c>
      <c r="J1005">
        <v>962</v>
      </c>
      <c r="L1005" s="3">
        <v>0</v>
      </c>
      <c r="M1005" s="3">
        <v>0</v>
      </c>
      <c r="N1005" s="3">
        <v>0</v>
      </c>
      <c r="O1005" s="82">
        <v>4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81">
        <f>+Tabla3[[#This Row],[V GRAVADAS]]</f>
        <v>4</v>
      </c>
      <c r="V1005">
        <v>2</v>
      </c>
    </row>
    <row r="1006" spans="1:22" x14ac:dyDescent="0.25">
      <c r="A1006" t="s">
        <v>614</v>
      </c>
      <c r="B1006" s="1" t="s">
        <v>637</v>
      </c>
      <c r="C1006" t="s">
        <v>1</v>
      </c>
      <c r="D1006" t="s">
        <v>91</v>
      </c>
      <c r="E1006" t="s">
        <v>390</v>
      </c>
      <c r="F1006" t="s">
        <v>391</v>
      </c>
      <c r="G1006">
        <v>963</v>
      </c>
      <c r="H1006">
        <v>963</v>
      </c>
      <c r="I1006">
        <v>963</v>
      </c>
      <c r="J1006">
        <v>963</v>
      </c>
      <c r="L1006" s="3">
        <v>0</v>
      </c>
      <c r="M1006" s="3">
        <v>0</v>
      </c>
      <c r="N1006" s="3">
        <v>0</v>
      </c>
      <c r="O1006" s="82">
        <v>8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81">
        <f>+Tabla3[[#This Row],[V GRAVADAS]]</f>
        <v>8</v>
      </c>
      <c r="V1006">
        <v>2</v>
      </c>
    </row>
    <row r="1007" spans="1:22" x14ac:dyDescent="0.25">
      <c r="A1007" t="s">
        <v>614</v>
      </c>
      <c r="B1007" s="1" t="s">
        <v>637</v>
      </c>
      <c r="C1007" t="s">
        <v>1</v>
      </c>
      <c r="D1007" t="s">
        <v>91</v>
      </c>
      <c r="E1007" t="s">
        <v>390</v>
      </c>
      <c r="F1007" t="s">
        <v>391</v>
      </c>
      <c r="G1007">
        <v>964</v>
      </c>
      <c r="H1007">
        <v>964</v>
      </c>
      <c r="I1007">
        <v>964</v>
      </c>
      <c r="J1007">
        <v>964</v>
      </c>
      <c r="L1007" s="3">
        <v>0</v>
      </c>
      <c r="M1007" s="3">
        <v>0</v>
      </c>
      <c r="N1007" s="3">
        <v>0</v>
      </c>
      <c r="O1007" s="82">
        <v>7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81">
        <f>+Tabla3[[#This Row],[V GRAVADAS]]</f>
        <v>7</v>
      </c>
      <c r="V1007">
        <v>2</v>
      </c>
    </row>
    <row r="1008" spans="1:22" x14ac:dyDescent="0.25">
      <c r="A1008" t="s">
        <v>614</v>
      </c>
      <c r="B1008" s="1" t="s">
        <v>637</v>
      </c>
      <c r="C1008" t="s">
        <v>1</v>
      </c>
      <c r="D1008" t="s">
        <v>91</v>
      </c>
      <c r="E1008" t="s">
        <v>390</v>
      </c>
      <c r="F1008" t="s">
        <v>391</v>
      </c>
      <c r="G1008">
        <v>965</v>
      </c>
      <c r="H1008">
        <v>965</v>
      </c>
      <c r="I1008">
        <v>965</v>
      </c>
      <c r="J1008">
        <v>965</v>
      </c>
      <c r="L1008" s="3">
        <v>0</v>
      </c>
      <c r="M1008" s="3">
        <v>0</v>
      </c>
      <c r="N1008" s="3">
        <v>0</v>
      </c>
      <c r="O1008" s="82">
        <v>5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81">
        <f>+Tabla3[[#This Row],[V GRAVADAS]]</f>
        <v>5</v>
      </c>
      <c r="V1008">
        <v>2</v>
      </c>
    </row>
    <row r="1009" spans="1:22" x14ac:dyDescent="0.25">
      <c r="A1009" t="s">
        <v>614</v>
      </c>
      <c r="B1009" s="1" t="s">
        <v>637</v>
      </c>
      <c r="C1009" t="s">
        <v>1</v>
      </c>
      <c r="D1009" t="s">
        <v>91</v>
      </c>
      <c r="E1009" t="s">
        <v>390</v>
      </c>
      <c r="F1009" t="s">
        <v>391</v>
      </c>
      <c r="G1009">
        <v>966</v>
      </c>
      <c r="H1009">
        <v>966</v>
      </c>
      <c r="I1009">
        <v>966</v>
      </c>
      <c r="J1009">
        <v>966</v>
      </c>
      <c r="L1009" s="3">
        <v>0</v>
      </c>
      <c r="M1009" s="3">
        <v>0</v>
      </c>
      <c r="N1009" s="3">
        <v>0</v>
      </c>
      <c r="O1009" s="82">
        <v>6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81">
        <f>+Tabla3[[#This Row],[V GRAVADAS]]</f>
        <v>6</v>
      </c>
      <c r="V1009">
        <v>2</v>
      </c>
    </row>
    <row r="1010" spans="1:22" x14ac:dyDescent="0.25">
      <c r="A1010" t="s">
        <v>614</v>
      </c>
      <c r="B1010" s="1" t="s">
        <v>637</v>
      </c>
      <c r="C1010" t="s">
        <v>1</v>
      </c>
      <c r="D1010" t="s">
        <v>91</v>
      </c>
      <c r="E1010" t="s">
        <v>390</v>
      </c>
      <c r="F1010" t="s">
        <v>391</v>
      </c>
      <c r="G1010">
        <v>967</v>
      </c>
      <c r="H1010">
        <v>967</v>
      </c>
      <c r="I1010">
        <v>967</v>
      </c>
      <c r="J1010">
        <v>967</v>
      </c>
      <c r="L1010" s="3">
        <v>0</v>
      </c>
      <c r="M1010" s="3">
        <v>0</v>
      </c>
      <c r="N1010" s="3">
        <v>0</v>
      </c>
      <c r="O1010" s="82">
        <v>3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81">
        <f>+Tabla3[[#This Row],[V GRAVADAS]]</f>
        <v>3</v>
      </c>
      <c r="V1010">
        <v>2</v>
      </c>
    </row>
    <row r="1011" spans="1:22" x14ac:dyDescent="0.25">
      <c r="A1011" t="s">
        <v>614</v>
      </c>
      <c r="B1011" s="1" t="s">
        <v>637</v>
      </c>
      <c r="C1011" t="s">
        <v>1</v>
      </c>
      <c r="D1011" t="s">
        <v>91</v>
      </c>
      <c r="E1011" t="s">
        <v>390</v>
      </c>
      <c r="F1011" t="s">
        <v>391</v>
      </c>
      <c r="G1011">
        <v>968</v>
      </c>
      <c r="H1011">
        <v>968</v>
      </c>
      <c r="I1011">
        <v>968</v>
      </c>
      <c r="J1011">
        <v>968</v>
      </c>
      <c r="L1011" s="3">
        <v>0</v>
      </c>
      <c r="M1011" s="3">
        <v>0</v>
      </c>
      <c r="N1011" s="3">
        <v>0</v>
      </c>
      <c r="O1011" s="82">
        <v>2.5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81">
        <f>+Tabla3[[#This Row],[V GRAVADAS]]</f>
        <v>2.5</v>
      </c>
      <c r="V1011">
        <v>2</v>
      </c>
    </row>
    <row r="1012" spans="1:22" x14ac:dyDescent="0.25">
      <c r="A1012" t="s">
        <v>614</v>
      </c>
      <c r="B1012" s="1" t="s">
        <v>637</v>
      </c>
      <c r="C1012" t="s">
        <v>1</v>
      </c>
      <c r="D1012" t="s">
        <v>91</v>
      </c>
      <c r="E1012" t="s">
        <v>390</v>
      </c>
      <c r="F1012" t="s">
        <v>391</v>
      </c>
      <c r="G1012">
        <v>969</v>
      </c>
      <c r="H1012">
        <v>969</v>
      </c>
      <c r="I1012">
        <v>969</v>
      </c>
      <c r="J1012">
        <v>969</v>
      </c>
      <c r="L1012" s="3">
        <v>0</v>
      </c>
      <c r="M1012" s="3">
        <v>0</v>
      </c>
      <c r="N1012" s="3">
        <v>0</v>
      </c>
      <c r="O1012" s="82">
        <v>2.5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81">
        <f>+Tabla3[[#This Row],[V GRAVADAS]]</f>
        <v>2.5</v>
      </c>
      <c r="V1012">
        <v>2</v>
      </c>
    </row>
    <row r="1013" spans="1:22" x14ac:dyDescent="0.25">
      <c r="A1013" t="s">
        <v>614</v>
      </c>
      <c r="B1013" s="1" t="s">
        <v>638</v>
      </c>
      <c r="C1013" t="s">
        <v>1</v>
      </c>
      <c r="D1013" t="s">
        <v>91</v>
      </c>
      <c r="E1013" t="s">
        <v>390</v>
      </c>
      <c r="F1013" t="s">
        <v>391</v>
      </c>
      <c r="G1013">
        <v>970</v>
      </c>
      <c r="H1013">
        <v>970</v>
      </c>
      <c r="I1013">
        <v>970</v>
      </c>
      <c r="J1013">
        <v>970</v>
      </c>
      <c r="L1013" s="3">
        <v>0</v>
      </c>
      <c r="M1013" s="3">
        <v>0</v>
      </c>
      <c r="N1013" s="3">
        <v>0</v>
      </c>
      <c r="O1013" s="82">
        <v>2.5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81">
        <f>+Tabla3[[#This Row],[V GRAVADAS]]</f>
        <v>2.5</v>
      </c>
      <c r="V1013">
        <v>2</v>
      </c>
    </row>
    <row r="1014" spans="1:22" x14ac:dyDescent="0.25">
      <c r="A1014" t="s">
        <v>614</v>
      </c>
      <c r="B1014" s="1" t="s">
        <v>638</v>
      </c>
      <c r="C1014" t="s">
        <v>1</v>
      </c>
      <c r="D1014" t="s">
        <v>91</v>
      </c>
      <c r="E1014" t="s">
        <v>390</v>
      </c>
      <c r="F1014" t="s">
        <v>391</v>
      </c>
      <c r="G1014">
        <v>971</v>
      </c>
      <c r="H1014">
        <v>971</v>
      </c>
      <c r="I1014">
        <v>971</v>
      </c>
      <c r="J1014">
        <v>971</v>
      </c>
      <c r="L1014" s="3">
        <v>0</v>
      </c>
      <c r="M1014" s="3">
        <v>0</v>
      </c>
      <c r="N1014" s="3">
        <v>0</v>
      </c>
      <c r="O1014" s="82">
        <v>4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81">
        <f>+Tabla3[[#This Row],[V GRAVADAS]]</f>
        <v>4</v>
      </c>
      <c r="V1014">
        <v>2</v>
      </c>
    </row>
    <row r="1015" spans="1:22" x14ac:dyDescent="0.25">
      <c r="A1015" t="s">
        <v>614</v>
      </c>
      <c r="B1015" s="1" t="s">
        <v>638</v>
      </c>
      <c r="C1015" t="s">
        <v>1</v>
      </c>
      <c r="D1015" t="s">
        <v>91</v>
      </c>
      <c r="E1015" t="s">
        <v>390</v>
      </c>
      <c r="F1015" t="s">
        <v>391</v>
      </c>
      <c r="G1015">
        <v>972</v>
      </c>
      <c r="H1015">
        <v>972</v>
      </c>
      <c r="I1015">
        <v>972</v>
      </c>
      <c r="J1015">
        <v>972</v>
      </c>
      <c r="L1015" s="3">
        <v>0</v>
      </c>
      <c r="M1015" s="3">
        <v>0</v>
      </c>
      <c r="N1015" s="3">
        <v>0</v>
      </c>
      <c r="O1015" s="82">
        <v>6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81">
        <f>+Tabla3[[#This Row],[V GRAVADAS]]</f>
        <v>6</v>
      </c>
      <c r="V1015">
        <v>2</v>
      </c>
    </row>
    <row r="1016" spans="1:22" x14ac:dyDescent="0.25">
      <c r="A1016" t="s">
        <v>614</v>
      </c>
      <c r="B1016" s="1" t="s">
        <v>638</v>
      </c>
      <c r="C1016" t="s">
        <v>1</v>
      </c>
      <c r="D1016" t="s">
        <v>91</v>
      </c>
      <c r="E1016" t="s">
        <v>390</v>
      </c>
      <c r="F1016" t="s">
        <v>391</v>
      </c>
      <c r="G1016">
        <v>973</v>
      </c>
      <c r="H1016">
        <v>973</v>
      </c>
      <c r="I1016">
        <v>973</v>
      </c>
      <c r="J1016">
        <v>973</v>
      </c>
      <c r="L1016" s="3">
        <v>0</v>
      </c>
      <c r="M1016" s="3">
        <v>0</v>
      </c>
      <c r="N1016" s="3">
        <v>0</v>
      </c>
      <c r="O1016" s="82">
        <v>10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81">
        <f>+Tabla3[[#This Row],[V GRAVADAS]]</f>
        <v>10</v>
      </c>
      <c r="V1016">
        <v>2</v>
      </c>
    </row>
    <row r="1017" spans="1:22" x14ac:dyDescent="0.25">
      <c r="A1017" t="s">
        <v>614</v>
      </c>
      <c r="B1017" s="1" t="s">
        <v>638</v>
      </c>
      <c r="C1017" t="s">
        <v>1</v>
      </c>
      <c r="D1017" t="s">
        <v>91</v>
      </c>
      <c r="E1017" t="s">
        <v>390</v>
      </c>
      <c r="F1017" t="s">
        <v>391</v>
      </c>
      <c r="G1017">
        <v>974</v>
      </c>
      <c r="H1017">
        <v>974</v>
      </c>
      <c r="I1017">
        <v>974</v>
      </c>
      <c r="J1017">
        <v>974</v>
      </c>
      <c r="L1017" s="3">
        <v>0</v>
      </c>
      <c r="M1017" s="3">
        <v>0</v>
      </c>
      <c r="N1017" s="3">
        <v>0</v>
      </c>
      <c r="O1017" s="82">
        <v>7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81">
        <f>+Tabla3[[#This Row],[V GRAVADAS]]</f>
        <v>7</v>
      </c>
      <c r="V1017">
        <v>2</v>
      </c>
    </row>
    <row r="1018" spans="1:22" x14ac:dyDescent="0.25">
      <c r="A1018" t="s">
        <v>614</v>
      </c>
      <c r="B1018" s="1" t="s">
        <v>638</v>
      </c>
      <c r="C1018" t="s">
        <v>1</v>
      </c>
      <c r="D1018" t="s">
        <v>91</v>
      </c>
      <c r="E1018" t="s">
        <v>390</v>
      </c>
      <c r="F1018" t="s">
        <v>391</v>
      </c>
      <c r="G1018">
        <v>975</v>
      </c>
      <c r="H1018">
        <v>975</v>
      </c>
      <c r="I1018">
        <v>975</v>
      </c>
      <c r="J1018">
        <v>975</v>
      </c>
      <c r="L1018" s="3">
        <v>0</v>
      </c>
      <c r="M1018" s="3">
        <v>0</v>
      </c>
      <c r="N1018" s="3">
        <v>0</v>
      </c>
      <c r="O1018" s="82">
        <v>5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81">
        <f>+Tabla3[[#This Row],[V GRAVADAS]]</f>
        <v>5</v>
      </c>
      <c r="V1018">
        <v>2</v>
      </c>
    </row>
    <row r="1019" spans="1:22" x14ac:dyDescent="0.25">
      <c r="A1019" t="s">
        <v>614</v>
      </c>
      <c r="B1019" s="1" t="s">
        <v>638</v>
      </c>
      <c r="C1019" t="s">
        <v>1</v>
      </c>
      <c r="D1019" t="s">
        <v>91</v>
      </c>
      <c r="E1019" t="s">
        <v>390</v>
      </c>
      <c r="F1019" t="s">
        <v>391</v>
      </c>
      <c r="G1019">
        <v>976</v>
      </c>
      <c r="H1019">
        <v>976</v>
      </c>
      <c r="I1019">
        <v>976</v>
      </c>
      <c r="J1019">
        <v>976</v>
      </c>
      <c r="L1019" s="3">
        <v>0</v>
      </c>
      <c r="M1019" s="3">
        <v>0</v>
      </c>
      <c r="N1019" s="3">
        <v>0</v>
      </c>
      <c r="O1019" s="82">
        <v>2.5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81">
        <f>+Tabla3[[#This Row],[V GRAVADAS]]</f>
        <v>2.5</v>
      </c>
      <c r="V1019">
        <v>2</v>
      </c>
    </row>
    <row r="1020" spans="1:22" x14ac:dyDescent="0.25">
      <c r="A1020" t="s">
        <v>614</v>
      </c>
      <c r="B1020" s="1" t="s">
        <v>638</v>
      </c>
      <c r="C1020" t="s">
        <v>1</v>
      </c>
      <c r="D1020" t="s">
        <v>91</v>
      </c>
      <c r="E1020" t="s">
        <v>390</v>
      </c>
      <c r="F1020" t="s">
        <v>391</v>
      </c>
      <c r="G1020">
        <v>977</v>
      </c>
      <c r="H1020">
        <v>977</v>
      </c>
      <c r="I1020">
        <v>977</v>
      </c>
      <c r="J1020">
        <v>977</v>
      </c>
      <c r="L1020" s="3">
        <v>0</v>
      </c>
      <c r="M1020" s="3">
        <v>0</v>
      </c>
      <c r="N1020" s="3">
        <v>0</v>
      </c>
      <c r="O1020" s="82">
        <v>3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81">
        <f>+Tabla3[[#This Row],[V GRAVADAS]]</f>
        <v>3</v>
      </c>
      <c r="V1020">
        <v>2</v>
      </c>
    </row>
    <row r="1021" spans="1:22" x14ac:dyDescent="0.25">
      <c r="A1021" t="s">
        <v>614</v>
      </c>
      <c r="B1021" s="1" t="s">
        <v>638</v>
      </c>
      <c r="C1021" t="s">
        <v>1</v>
      </c>
      <c r="D1021" t="s">
        <v>91</v>
      </c>
      <c r="E1021" t="s">
        <v>390</v>
      </c>
      <c r="F1021" t="s">
        <v>391</v>
      </c>
      <c r="G1021">
        <v>978</v>
      </c>
      <c r="H1021">
        <v>978</v>
      </c>
      <c r="I1021">
        <v>978</v>
      </c>
      <c r="J1021">
        <v>978</v>
      </c>
      <c r="L1021" s="3">
        <v>0</v>
      </c>
      <c r="M1021" s="3">
        <v>0</v>
      </c>
      <c r="N1021" s="3">
        <v>0</v>
      </c>
      <c r="O1021" s="82">
        <v>2.5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81">
        <f>+Tabla3[[#This Row],[V GRAVADAS]]</f>
        <v>2.5</v>
      </c>
      <c r="V1021">
        <v>2</v>
      </c>
    </row>
    <row r="1022" spans="1:22" x14ac:dyDescent="0.25">
      <c r="A1022" t="s">
        <v>614</v>
      </c>
      <c r="B1022" s="1" t="s">
        <v>638</v>
      </c>
      <c r="C1022" t="s">
        <v>1</v>
      </c>
      <c r="D1022" t="s">
        <v>91</v>
      </c>
      <c r="E1022" t="s">
        <v>390</v>
      </c>
      <c r="F1022" t="s">
        <v>391</v>
      </c>
      <c r="G1022">
        <v>979</v>
      </c>
      <c r="H1022">
        <v>979</v>
      </c>
      <c r="I1022">
        <v>979</v>
      </c>
      <c r="J1022">
        <v>979</v>
      </c>
      <c r="L1022" s="3">
        <v>0</v>
      </c>
      <c r="M1022" s="3">
        <v>0</v>
      </c>
      <c r="N1022" s="3">
        <v>0</v>
      </c>
      <c r="O1022" s="82">
        <v>5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81">
        <f>+Tabla3[[#This Row],[V GRAVADAS]]</f>
        <v>5</v>
      </c>
      <c r="V1022">
        <v>2</v>
      </c>
    </row>
    <row r="1023" spans="1:22" x14ac:dyDescent="0.25">
      <c r="A1023" t="s">
        <v>648</v>
      </c>
      <c r="B1023" s="1" t="s">
        <v>649</v>
      </c>
      <c r="C1023" t="s">
        <v>1</v>
      </c>
      <c r="D1023" t="s">
        <v>91</v>
      </c>
      <c r="E1023" t="s">
        <v>390</v>
      </c>
      <c r="F1023" t="s">
        <v>391</v>
      </c>
      <c r="G1023">
        <v>980</v>
      </c>
      <c r="H1023">
        <v>980</v>
      </c>
      <c r="I1023">
        <v>980</v>
      </c>
      <c r="J1023">
        <v>980</v>
      </c>
      <c r="L1023" s="3">
        <v>0</v>
      </c>
      <c r="M1023" s="3">
        <v>0</v>
      </c>
      <c r="N1023" s="3">
        <v>0</v>
      </c>
      <c r="O1023" s="82">
        <v>8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81">
        <f>+Tabla3[[#This Row],[V GRAVADAS]]</f>
        <v>8</v>
      </c>
      <c r="V1023">
        <v>2</v>
      </c>
    </row>
    <row r="1024" spans="1:22" x14ac:dyDescent="0.25">
      <c r="A1024" t="s">
        <v>648</v>
      </c>
      <c r="B1024" s="1" t="s">
        <v>649</v>
      </c>
      <c r="C1024" t="s">
        <v>1</v>
      </c>
      <c r="D1024" t="s">
        <v>91</v>
      </c>
      <c r="E1024" t="s">
        <v>390</v>
      </c>
      <c r="F1024" t="s">
        <v>391</v>
      </c>
      <c r="G1024">
        <v>981</v>
      </c>
      <c r="H1024">
        <v>981</v>
      </c>
      <c r="I1024">
        <v>981</v>
      </c>
      <c r="J1024">
        <v>981</v>
      </c>
      <c r="L1024" s="3">
        <v>0</v>
      </c>
      <c r="M1024" s="3">
        <v>0</v>
      </c>
      <c r="N1024" s="3">
        <v>0</v>
      </c>
      <c r="O1024" s="82">
        <v>9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81">
        <f>+Tabla3[[#This Row],[V GRAVADAS]]</f>
        <v>9</v>
      </c>
      <c r="V1024">
        <v>2</v>
      </c>
    </row>
    <row r="1025" spans="1:22" x14ac:dyDescent="0.25">
      <c r="A1025" t="s">
        <v>648</v>
      </c>
      <c r="B1025" s="1" t="s">
        <v>649</v>
      </c>
      <c r="C1025" t="s">
        <v>1</v>
      </c>
      <c r="D1025" t="s">
        <v>91</v>
      </c>
      <c r="E1025" t="s">
        <v>390</v>
      </c>
      <c r="F1025" t="s">
        <v>391</v>
      </c>
      <c r="G1025">
        <v>982</v>
      </c>
      <c r="H1025">
        <v>982</v>
      </c>
      <c r="I1025">
        <v>982</v>
      </c>
      <c r="J1025">
        <v>982</v>
      </c>
      <c r="L1025" s="3">
        <v>0</v>
      </c>
      <c r="M1025" s="3">
        <v>0</v>
      </c>
      <c r="N1025" s="3">
        <v>0</v>
      </c>
      <c r="O1025" s="82">
        <v>17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81">
        <f>+Tabla3[[#This Row],[V GRAVADAS]]</f>
        <v>17</v>
      </c>
      <c r="V1025">
        <v>2</v>
      </c>
    </row>
    <row r="1026" spans="1:22" x14ac:dyDescent="0.25">
      <c r="A1026" t="s">
        <v>648</v>
      </c>
      <c r="B1026" s="1" t="s">
        <v>649</v>
      </c>
      <c r="C1026" t="s">
        <v>1</v>
      </c>
      <c r="D1026" t="s">
        <v>91</v>
      </c>
      <c r="E1026" t="s">
        <v>390</v>
      </c>
      <c r="F1026" t="s">
        <v>391</v>
      </c>
      <c r="G1026">
        <v>983</v>
      </c>
      <c r="H1026">
        <v>983</v>
      </c>
      <c r="I1026">
        <v>983</v>
      </c>
      <c r="J1026">
        <v>983</v>
      </c>
      <c r="L1026" s="3">
        <v>0</v>
      </c>
      <c r="M1026" s="3">
        <v>0</v>
      </c>
      <c r="N1026" s="3">
        <v>0</v>
      </c>
      <c r="O1026" s="3">
        <v>12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81">
        <f>+Tabla3[[#This Row],[V GRAVADAS]]</f>
        <v>12</v>
      </c>
      <c r="V1026">
        <v>2</v>
      </c>
    </row>
    <row r="1027" spans="1:22" x14ac:dyDescent="0.25">
      <c r="A1027" t="s">
        <v>648</v>
      </c>
      <c r="B1027" s="1" t="s">
        <v>649</v>
      </c>
      <c r="C1027" t="s">
        <v>1</v>
      </c>
      <c r="D1027" t="s">
        <v>91</v>
      </c>
      <c r="E1027" t="s">
        <v>390</v>
      </c>
      <c r="F1027" t="s">
        <v>391</v>
      </c>
      <c r="G1027">
        <v>984</v>
      </c>
      <c r="H1027">
        <v>984</v>
      </c>
      <c r="I1027">
        <v>984</v>
      </c>
      <c r="J1027">
        <v>984</v>
      </c>
      <c r="L1027" s="3">
        <v>0</v>
      </c>
      <c r="M1027" s="3">
        <v>0</v>
      </c>
      <c r="N1027" s="3">
        <v>0</v>
      </c>
      <c r="O1027" s="3">
        <v>18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81">
        <f>+Tabla3[[#This Row],[V GRAVADAS]]</f>
        <v>18</v>
      </c>
      <c r="V1027">
        <v>2</v>
      </c>
    </row>
    <row r="1028" spans="1:22" x14ac:dyDescent="0.25">
      <c r="A1028" t="s">
        <v>648</v>
      </c>
      <c r="B1028" s="1" t="s">
        <v>650</v>
      </c>
      <c r="C1028" t="s">
        <v>1</v>
      </c>
      <c r="D1028" t="s">
        <v>91</v>
      </c>
      <c r="E1028" t="s">
        <v>390</v>
      </c>
      <c r="F1028" t="s">
        <v>391</v>
      </c>
      <c r="G1028">
        <v>985</v>
      </c>
      <c r="H1028">
        <v>985</v>
      </c>
      <c r="I1028">
        <v>985</v>
      </c>
      <c r="J1028">
        <v>985</v>
      </c>
      <c r="L1028" s="3">
        <v>0</v>
      </c>
      <c r="M1028" s="3">
        <v>0</v>
      </c>
      <c r="N1028" s="3">
        <v>0</v>
      </c>
      <c r="O1028" s="3">
        <v>9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81">
        <f>+Tabla3[[#This Row],[V GRAVADAS]]</f>
        <v>9</v>
      </c>
      <c r="V1028">
        <v>2</v>
      </c>
    </row>
    <row r="1029" spans="1:22" x14ac:dyDescent="0.25">
      <c r="A1029" t="s">
        <v>648</v>
      </c>
      <c r="B1029" s="1" t="s">
        <v>650</v>
      </c>
      <c r="C1029" t="s">
        <v>1</v>
      </c>
      <c r="D1029" t="s">
        <v>91</v>
      </c>
      <c r="E1029" t="s">
        <v>390</v>
      </c>
      <c r="F1029" t="s">
        <v>391</v>
      </c>
      <c r="G1029">
        <v>986</v>
      </c>
      <c r="H1029">
        <v>986</v>
      </c>
      <c r="I1029">
        <v>986</v>
      </c>
      <c r="J1029">
        <v>986</v>
      </c>
      <c r="L1029" s="3">
        <v>0</v>
      </c>
      <c r="M1029" s="3">
        <v>0</v>
      </c>
      <c r="N1029" s="3">
        <v>0</v>
      </c>
      <c r="O1029" s="3">
        <v>12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81">
        <f>+Tabla3[[#This Row],[V GRAVADAS]]</f>
        <v>12</v>
      </c>
      <c r="V1029">
        <v>2</v>
      </c>
    </row>
    <row r="1030" spans="1:22" x14ac:dyDescent="0.25">
      <c r="A1030" t="s">
        <v>648</v>
      </c>
      <c r="B1030" s="1" t="s">
        <v>650</v>
      </c>
      <c r="C1030" t="s">
        <v>1</v>
      </c>
      <c r="D1030" t="s">
        <v>91</v>
      </c>
      <c r="E1030" t="s">
        <v>390</v>
      </c>
      <c r="F1030" t="s">
        <v>391</v>
      </c>
      <c r="G1030">
        <v>987</v>
      </c>
      <c r="H1030">
        <v>987</v>
      </c>
      <c r="I1030">
        <v>987</v>
      </c>
      <c r="J1030">
        <v>987</v>
      </c>
      <c r="L1030" s="3">
        <v>0</v>
      </c>
      <c r="M1030" s="3">
        <v>0</v>
      </c>
      <c r="N1030" s="3">
        <v>0</v>
      </c>
      <c r="O1030" s="3">
        <v>16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81">
        <f>+Tabla3[[#This Row],[V GRAVADAS]]</f>
        <v>16</v>
      </c>
      <c r="V1030">
        <v>2</v>
      </c>
    </row>
    <row r="1031" spans="1:22" x14ac:dyDescent="0.25">
      <c r="A1031" t="s">
        <v>648</v>
      </c>
      <c r="B1031" s="1" t="s">
        <v>650</v>
      </c>
      <c r="C1031" t="s">
        <v>1</v>
      </c>
      <c r="D1031" t="s">
        <v>91</v>
      </c>
      <c r="E1031" t="s">
        <v>390</v>
      </c>
      <c r="F1031" t="s">
        <v>391</v>
      </c>
      <c r="G1031">
        <v>988</v>
      </c>
      <c r="H1031">
        <v>988</v>
      </c>
      <c r="I1031">
        <v>988</v>
      </c>
      <c r="J1031">
        <v>988</v>
      </c>
      <c r="L1031" s="3">
        <v>0</v>
      </c>
      <c r="M1031" s="3">
        <v>0</v>
      </c>
      <c r="N1031" s="3">
        <v>0</v>
      </c>
      <c r="O1031" s="3">
        <v>13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81">
        <f>+Tabla3[[#This Row],[V GRAVADAS]]</f>
        <v>13</v>
      </c>
      <c r="V1031">
        <v>2</v>
      </c>
    </row>
    <row r="1032" spans="1:22" x14ac:dyDescent="0.25">
      <c r="A1032" t="s">
        <v>648</v>
      </c>
      <c r="B1032" s="1" t="s">
        <v>650</v>
      </c>
      <c r="C1032" t="s">
        <v>1</v>
      </c>
      <c r="D1032" t="s">
        <v>91</v>
      </c>
      <c r="E1032" t="s">
        <v>390</v>
      </c>
      <c r="F1032" t="s">
        <v>391</v>
      </c>
      <c r="G1032">
        <v>989</v>
      </c>
      <c r="H1032">
        <v>989</v>
      </c>
      <c r="I1032">
        <v>989</v>
      </c>
      <c r="J1032">
        <v>989</v>
      </c>
      <c r="L1032" s="3">
        <v>0</v>
      </c>
      <c r="M1032" s="3">
        <v>0</v>
      </c>
      <c r="N1032" s="3">
        <v>0</v>
      </c>
      <c r="O1032" s="3">
        <v>25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81">
        <f>+Tabla3[[#This Row],[V GRAVADAS]]</f>
        <v>25</v>
      </c>
      <c r="V1032">
        <v>2</v>
      </c>
    </row>
    <row r="1033" spans="1:22" x14ac:dyDescent="0.25">
      <c r="A1033" t="s">
        <v>648</v>
      </c>
      <c r="B1033" s="1" t="s">
        <v>651</v>
      </c>
      <c r="C1033" t="s">
        <v>1</v>
      </c>
      <c r="D1033" t="s">
        <v>91</v>
      </c>
      <c r="E1033" t="s">
        <v>390</v>
      </c>
      <c r="F1033" t="s">
        <v>391</v>
      </c>
      <c r="G1033">
        <v>990</v>
      </c>
      <c r="H1033">
        <v>990</v>
      </c>
      <c r="I1033">
        <v>990</v>
      </c>
      <c r="J1033">
        <v>990</v>
      </c>
      <c r="L1033" s="3">
        <v>0</v>
      </c>
      <c r="M1033" s="3">
        <v>0</v>
      </c>
      <c r="N1033" s="3">
        <v>0</v>
      </c>
      <c r="O1033" s="3">
        <v>15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81">
        <f>+Tabla3[[#This Row],[V GRAVADAS]]</f>
        <v>15</v>
      </c>
      <c r="V1033">
        <v>2</v>
      </c>
    </row>
    <row r="1034" spans="1:22" x14ac:dyDescent="0.25">
      <c r="A1034" t="s">
        <v>648</v>
      </c>
      <c r="B1034" s="1" t="s">
        <v>651</v>
      </c>
      <c r="C1034" t="s">
        <v>1</v>
      </c>
      <c r="D1034" t="s">
        <v>91</v>
      </c>
      <c r="E1034" t="s">
        <v>390</v>
      </c>
      <c r="F1034" t="s">
        <v>391</v>
      </c>
      <c r="G1034">
        <v>991</v>
      </c>
      <c r="H1034">
        <v>991</v>
      </c>
      <c r="I1034">
        <v>991</v>
      </c>
      <c r="J1034">
        <v>991</v>
      </c>
      <c r="L1034" s="3">
        <v>0</v>
      </c>
      <c r="M1034" s="3">
        <v>0</v>
      </c>
      <c r="N1034" s="3">
        <v>0</v>
      </c>
      <c r="O1034" s="3">
        <v>16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81">
        <f>+Tabla3[[#This Row],[V GRAVADAS]]</f>
        <v>16</v>
      </c>
      <c r="V1034">
        <v>2</v>
      </c>
    </row>
    <row r="1035" spans="1:22" x14ac:dyDescent="0.25">
      <c r="A1035" t="s">
        <v>648</v>
      </c>
      <c r="B1035" s="1" t="s">
        <v>651</v>
      </c>
      <c r="C1035" t="s">
        <v>1</v>
      </c>
      <c r="D1035" t="s">
        <v>91</v>
      </c>
      <c r="E1035" t="s">
        <v>390</v>
      </c>
      <c r="F1035" t="s">
        <v>391</v>
      </c>
      <c r="G1035">
        <v>992</v>
      </c>
      <c r="H1035">
        <v>992</v>
      </c>
      <c r="I1035">
        <v>992</v>
      </c>
      <c r="J1035">
        <v>992</v>
      </c>
      <c r="L1035" s="3">
        <v>0</v>
      </c>
      <c r="M1035" s="3">
        <v>0</v>
      </c>
      <c r="N1035" s="3">
        <v>0</v>
      </c>
      <c r="O1035" s="3">
        <v>20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81">
        <f>+Tabla3[[#This Row],[V GRAVADAS]]</f>
        <v>20</v>
      </c>
      <c r="V1035">
        <v>2</v>
      </c>
    </row>
    <row r="1036" spans="1:22" x14ac:dyDescent="0.25">
      <c r="A1036" t="s">
        <v>648</v>
      </c>
      <c r="B1036" s="1" t="s">
        <v>651</v>
      </c>
      <c r="C1036" t="s">
        <v>1</v>
      </c>
      <c r="D1036" t="s">
        <v>91</v>
      </c>
      <c r="E1036" t="s">
        <v>390</v>
      </c>
      <c r="F1036" t="s">
        <v>391</v>
      </c>
      <c r="G1036">
        <v>993</v>
      </c>
      <c r="H1036">
        <v>993</v>
      </c>
      <c r="I1036">
        <v>993</v>
      </c>
      <c r="J1036">
        <v>993</v>
      </c>
      <c r="L1036" s="3">
        <v>0</v>
      </c>
      <c r="M1036" s="3">
        <v>0</v>
      </c>
      <c r="N1036" s="3">
        <v>0</v>
      </c>
      <c r="O1036" s="3">
        <v>8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81">
        <f>+Tabla3[[#This Row],[V GRAVADAS]]</f>
        <v>8</v>
      </c>
      <c r="V1036">
        <v>2</v>
      </c>
    </row>
    <row r="1037" spans="1:22" x14ac:dyDescent="0.25">
      <c r="A1037" t="s">
        <v>648</v>
      </c>
      <c r="B1037" s="1" t="s">
        <v>651</v>
      </c>
      <c r="C1037" t="s">
        <v>1</v>
      </c>
      <c r="D1037" t="s">
        <v>91</v>
      </c>
      <c r="E1037" t="s">
        <v>390</v>
      </c>
      <c r="F1037" t="s">
        <v>391</v>
      </c>
      <c r="G1037">
        <v>994</v>
      </c>
      <c r="H1037">
        <v>994</v>
      </c>
      <c r="I1037">
        <v>994</v>
      </c>
      <c r="J1037">
        <v>994</v>
      </c>
      <c r="L1037" s="3">
        <v>0</v>
      </c>
      <c r="M1037" s="3">
        <v>0</v>
      </c>
      <c r="N1037" s="3">
        <v>0</v>
      </c>
      <c r="O1037" s="3">
        <v>14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81">
        <f>+Tabla3[[#This Row],[V GRAVADAS]]</f>
        <v>14</v>
      </c>
      <c r="V1037">
        <v>2</v>
      </c>
    </row>
    <row r="1038" spans="1:22" x14ac:dyDescent="0.25">
      <c r="A1038" t="s">
        <v>648</v>
      </c>
      <c r="B1038" s="1" t="s">
        <v>652</v>
      </c>
      <c r="C1038" t="s">
        <v>1</v>
      </c>
      <c r="D1038" t="s">
        <v>91</v>
      </c>
      <c r="E1038" t="s">
        <v>390</v>
      </c>
      <c r="F1038" t="s">
        <v>391</v>
      </c>
      <c r="G1038">
        <v>995</v>
      </c>
      <c r="H1038">
        <v>995</v>
      </c>
      <c r="I1038">
        <v>995</v>
      </c>
      <c r="J1038">
        <v>995</v>
      </c>
      <c r="L1038" s="3">
        <v>0</v>
      </c>
      <c r="M1038" s="3">
        <v>0</v>
      </c>
      <c r="N1038" s="3">
        <v>0</v>
      </c>
      <c r="O1038" s="3">
        <v>8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81">
        <f>+Tabla3[[#This Row],[V GRAVADAS]]</f>
        <v>8</v>
      </c>
      <c r="V1038">
        <v>2</v>
      </c>
    </row>
    <row r="1039" spans="1:22" x14ac:dyDescent="0.25">
      <c r="A1039" t="s">
        <v>648</v>
      </c>
      <c r="B1039" s="1" t="s">
        <v>652</v>
      </c>
      <c r="C1039" t="s">
        <v>1</v>
      </c>
      <c r="D1039" t="s">
        <v>91</v>
      </c>
      <c r="E1039" t="s">
        <v>390</v>
      </c>
      <c r="F1039" t="s">
        <v>391</v>
      </c>
      <c r="G1039">
        <v>996</v>
      </c>
      <c r="H1039">
        <v>996</v>
      </c>
      <c r="I1039">
        <v>996</v>
      </c>
      <c r="J1039">
        <v>996</v>
      </c>
      <c r="L1039" s="3">
        <v>0</v>
      </c>
      <c r="M1039" s="3">
        <v>0</v>
      </c>
      <c r="N1039" s="3">
        <v>0</v>
      </c>
      <c r="O1039" s="3">
        <v>11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81">
        <f>+Tabla3[[#This Row],[V GRAVADAS]]</f>
        <v>11</v>
      </c>
      <c r="V1039">
        <v>2</v>
      </c>
    </row>
    <row r="1040" spans="1:22" x14ac:dyDescent="0.25">
      <c r="A1040" t="s">
        <v>648</v>
      </c>
      <c r="B1040" s="1" t="s">
        <v>652</v>
      </c>
      <c r="C1040" t="s">
        <v>1</v>
      </c>
      <c r="D1040" t="s">
        <v>91</v>
      </c>
      <c r="E1040" t="s">
        <v>390</v>
      </c>
      <c r="F1040" t="s">
        <v>391</v>
      </c>
      <c r="G1040">
        <v>997</v>
      </c>
      <c r="H1040">
        <v>997</v>
      </c>
      <c r="I1040">
        <v>997</v>
      </c>
      <c r="J1040">
        <v>997</v>
      </c>
      <c r="L1040" s="3">
        <v>0</v>
      </c>
      <c r="M1040" s="3">
        <v>0</v>
      </c>
      <c r="N1040" s="3">
        <v>0</v>
      </c>
      <c r="O1040" s="3">
        <v>15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81">
        <f>+Tabla3[[#This Row],[V GRAVADAS]]</f>
        <v>15</v>
      </c>
      <c r="V1040">
        <v>2</v>
      </c>
    </row>
    <row r="1041" spans="1:22" x14ac:dyDescent="0.25">
      <c r="A1041" t="s">
        <v>648</v>
      </c>
      <c r="B1041" s="1" t="s">
        <v>652</v>
      </c>
      <c r="C1041" t="s">
        <v>1</v>
      </c>
      <c r="D1041" t="s">
        <v>91</v>
      </c>
      <c r="E1041" t="s">
        <v>390</v>
      </c>
      <c r="F1041" t="s">
        <v>391</v>
      </c>
      <c r="G1041">
        <v>998</v>
      </c>
      <c r="H1041">
        <v>998</v>
      </c>
      <c r="I1041">
        <v>998</v>
      </c>
      <c r="J1041">
        <v>998</v>
      </c>
      <c r="L1041" s="3">
        <v>0</v>
      </c>
      <c r="M1041" s="3">
        <v>0</v>
      </c>
      <c r="N1041" s="3">
        <v>0</v>
      </c>
      <c r="O1041" s="3">
        <v>19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81">
        <f>+Tabla3[[#This Row],[V GRAVADAS]]</f>
        <v>19</v>
      </c>
      <c r="V1041">
        <v>2</v>
      </c>
    </row>
    <row r="1042" spans="1:22" x14ac:dyDescent="0.25">
      <c r="A1042" t="s">
        <v>648</v>
      </c>
      <c r="B1042" s="1" t="s">
        <v>652</v>
      </c>
      <c r="C1042" t="s">
        <v>1</v>
      </c>
      <c r="D1042" t="s">
        <v>91</v>
      </c>
      <c r="E1042" t="s">
        <v>390</v>
      </c>
      <c r="F1042" t="s">
        <v>391</v>
      </c>
      <c r="G1042">
        <v>999</v>
      </c>
      <c r="H1042">
        <v>999</v>
      </c>
      <c r="I1042">
        <v>999</v>
      </c>
      <c r="J1042">
        <v>999</v>
      </c>
      <c r="L1042" s="3">
        <v>0</v>
      </c>
      <c r="M1042" s="3">
        <v>0</v>
      </c>
      <c r="N1042" s="3">
        <v>0</v>
      </c>
      <c r="O1042" s="3">
        <v>21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81">
        <f>+Tabla3[[#This Row],[V GRAVADAS]]</f>
        <v>21</v>
      </c>
      <c r="V1042">
        <v>2</v>
      </c>
    </row>
    <row r="1043" spans="1:22" x14ac:dyDescent="0.25">
      <c r="A1043" t="s">
        <v>648</v>
      </c>
      <c r="B1043" s="1" t="s">
        <v>653</v>
      </c>
      <c r="C1043" t="s">
        <v>1</v>
      </c>
      <c r="D1043" t="s">
        <v>91</v>
      </c>
      <c r="E1043" t="s">
        <v>390</v>
      </c>
      <c r="F1043" t="s">
        <v>391</v>
      </c>
      <c r="G1043">
        <v>1000</v>
      </c>
      <c r="H1043">
        <v>1000</v>
      </c>
      <c r="I1043">
        <v>1000</v>
      </c>
      <c r="J1043">
        <v>1000</v>
      </c>
      <c r="L1043" s="3">
        <v>0</v>
      </c>
      <c r="M1043" s="3">
        <v>0</v>
      </c>
      <c r="N1043" s="3">
        <v>0</v>
      </c>
      <c r="O1043" s="3">
        <v>65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81">
        <f>+Tabla3[[#This Row],[V GRAVADAS]]</f>
        <v>65</v>
      </c>
      <c r="V1043">
        <v>2</v>
      </c>
    </row>
    <row r="1044" spans="1:22" x14ac:dyDescent="0.25">
      <c r="A1044" t="s">
        <v>648</v>
      </c>
      <c r="B1044" s="1" t="s">
        <v>653</v>
      </c>
      <c r="C1044" t="s">
        <v>1</v>
      </c>
      <c r="D1044" t="s">
        <v>91</v>
      </c>
      <c r="E1044" t="s">
        <v>390</v>
      </c>
      <c r="F1044" t="s">
        <v>391</v>
      </c>
      <c r="G1044">
        <v>1001</v>
      </c>
      <c r="H1044">
        <v>1001</v>
      </c>
      <c r="I1044">
        <v>1001</v>
      </c>
      <c r="J1044">
        <v>1001</v>
      </c>
      <c r="L1044" s="3">
        <v>0</v>
      </c>
      <c r="M1044" s="3">
        <v>0</v>
      </c>
      <c r="N1044" s="3">
        <v>0</v>
      </c>
      <c r="O1044" s="3">
        <v>10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81">
        <f>+Tabla3[[#This Row],[V GRAVADAS]]</f>
        <v>10</v>
      </c>
      <c r="V1044">
        <v>2</v>
      </c>
    </row>
    <row r="1045" spans="1:22" x14ac:dyDescent="0.25">
      <c r="A1045" t="s">
        <v>648</v>
      </c>
      <c r="B1045" s="1" t="s">
        <v>653</v>
      </c>
      <c r="C1045" t="s">
        <v>1</v>
      </c>
      <c r="D1045" t="s">
        <v>91</v>
      </c>
      <c r="E1045" t="s">
        <v>390</v>
      </c>
      <c r="F1045" t="s">
        <v>391</v>
      </c>
      <c r="G1045">
        <v>1002</v>
      </c>
      <c r="H1045">
        <v>1002</v>
      </c>
      <c r="I1045">
        <v>1002</v>
      </c>
      <c r="J1045">
        <v>1002</v>
      </c>
      <c r="L1045" s="3">
        <v>0</v>
      </c>
      <c r="M1045" s="3">
        <v>0</v>
      </c>
      <c r="N1045" s="3">
        <v>0</v>
      </c>
      <c r="O1045" s="3">
        <v>17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81">
        <f>+Tabla3[[#This Row],[V GRAVADAS]]</f>
        <v>17</v>
      </c>
      <c r="V1045">
        <v>2</v>
      </c>
    </row>
    <row r="1046" spans="1:22" x14ac:dyDescent="0.25">
      <c r="A1046" t="s">
        <v>648</v>
      </c>
      <c r="B1046" s="1" t="s">
        <v>654</v>
      </c>
      <c r="C1046" t="s">
        <v>1</v>
      </c>
      <c r="D1046" t="s">
        <v>91</v>
      </c>
      <c r="E1046" t="s">
        <v>390</v>
      </c>
      <c r="F1046" t="s">
        <v>391</v>
      </c>
      <c r="G1046">
        <v>1003</v>
      </c>
      <c r="H1046">
        <v>1003</v>
      </c>
      <c r="I1046">
        <v>1003</v>
      </c>
      <c r="J1046">
        <v>1003</v>
      </c>
      <c r="L1046" s="3">
        <v>0</v>
      </c>
      <c r="M1046" s="3">
        <v>0</v>
      </c>
      <c r="N1046" s="3">
        <v>0</v>
      </c>
      <c r="O1046" s="3">
        <v>8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81">
        <f>+Tabla3[[#This Row],[V GRAVADAS]]</f>
        <v>8</v>
      </c>
      <c r="V1046">
        <v>2</v>
      </c>
    </row>
    <row r="1047" spans="1:22" x14ac:dyDescent="0.25">
      <c r="A1047" t="s">
        <v>648</v>
      </c>
      <c r="B1047" s="1" t="s">
        <v>654</v>
      </c>
      <c r="C1047" t="s">
        <v>1</v>
      </c>
      <c r="D1047" t="s">
        <v>91</v>
      </c>
      <c r="E1047" t="s">
        <v>390</v>
      </c>
      <c r="F1047" t="s">
        <v>391</v>
      </c>
      <c r="G1047">
        <v>1004</v>
      </c>
      <c r="H1047">
        <v>1004</v>
      </c>
      <c r="I1047">
        <v>1004</v>
      </c>
      <c r="J1047">
        <v>1004</v>
      </c>
      <c r="L1047" s="3">
        <v>0</v>
      </c>
      <c r="M1047" s="3">
        <v>0</v>
      </c>
      <c r="N1047" s="3">
        <v>0</v>
      </c>
      <c r="O1047" s="3">
        <v>9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81">
        <f>+Tabla3[[#This Row],[V GRAVADAS]]</f>
        <v>9</v>
      </c>
      <c r="V1047">
        <v>2</v>
      </c>
    </row>
    <row r="1048" spans="1:22" x14ac:dyDescent="0.25">
      <c r="A1048" t="s">
        <v>648</v>
      </c>
      <c r="B1048" s="1" t="s">
        <v>654</v>
      </c>
      <c r="C1048" t="s">
        <v>1</v>
      </c>
      <c r="D1048" t="s">
        <v>91</v>
      </c>
      <c r="E1048" t="s">
        <v>390</v>
      </c>
      <c r="F1048" t="s">
        <v>391</v>
      </c>
      <c r="G1048">
        <v>1005</v>
      </c>
      <c r="H1048">
        <v>1005</v>
      </c>
      <c r="I1048">
        <v>1005</v>
      </c>
      <c r="J1048">
        <v>1005</v>
      </c>
      <c r="L1048" s="3">
        <v>0</v>
      </c>
      <c r="M1048" s="3">
        <v>0</v>
      </c>
      <c r="N1048" s="3">
        <v>0</v>
      </c>
      <c r="O1048" s="3">
        <v>17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81">
        <f>+Tabla3[[#This Row],[V GRAVADAS]]</f>
        <v>17</v>
      </c>
      <c r="V1048">
        <v>2</v>
      </c>
    </row>
    <row r="1049" spans="1:22" x14ac:dyDescent="0.25">
      <c r="A1049" t="s">
        <v>648</v>
      </c>
      <c r="B1049" s="1" t="s">
        <v>654</v>
      </c>
      <c r="C1049" t="s">
        <v>1</v>
      </c>
      <c r="D1049" t="s">
        <v>91</v>
      </c>
      <c r="E1049" t="s">
        <v>390</v>
      </c>
      <c r="F1049" t="s">
        <v>391</v>
      </c>
      <c r="G1049">
        <v>1006</v>
      </c>
      <c r="H1049">
        <v>1006</v>
      </c>
      <c r="I1049">
        <v>1006</v>
      </c>
      <c r="J1049">
        <v>1006</v>
      </c>
      <c r="L1049" s="3">
        <v>0</v>
      </c>
      <c r="M1049" s="3">
        <v>0</v>
      </c>
      <c r="N1049" s="3">
        <v>0</v>
      </c>
      <c r="O1049" s="3">
        <v>12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81">
        <f>+Tabla3[[#This Row],[V GRAVADAS]]</f>
        <v>12</v>
      </c>
      <c r="V1049">
        <v>2</v>
      </c>
    </row>
    <row r="1050" spans="1:22" x14ac:dyDescent="0.25">
      <c r="A1050" t="s">
        <v>648</v>
      </c>
      <c r="B1050" s="1" t="s">
        <v>654</v>
      </c>
      <c r="C1050" t="s">
        <v>1</v>
      </c>
      <c r="D1050" t="s">
        <v>91</v>
      </c>
      <c r="E1050" t="s">
        <v>390</v>
      </c>
      <c r="F1050" t="s">
        <v>391</v>
      </c>
      <c r="G1050">
        <v>1007</v>
      </c>
      <c r="H1050">
        <v>1007</v>
      </c>
      <c r="I1050">
        <v>1007</v>
      </c>
      <c r="J1050">
        <v>1007</v>
      </c>
      <c r="L1050" s="3">
        <v>0</v>
      </c>
      <c r="M1050" s="3">
        <v>0</v>
      </c>
      <c r="N1050" s="3">
        <v>0</v>
      </c>
      <c r="O1050" s="3">
        <v>18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81">
        <f>+Tabla3[[#This Row],[V GRAVADAS]]</f>
        <v>18</v>
      </c>
      <c r="V1050">
        <v>2</v>
      </c>
    </row>
    <row r="1051" spans="1:22" x14ac:dyDescent="0.25">
      <c r="A1051" t="s">
        <v>648</v>
      </c>
      <c r="B1051" s="1" t="s">
        <v>655</v>
      </c>
      <c r="C1051" t="s">
        <v>1</v>
      </c>
      <c r="D1051" t="s">
        <v>91</v>
      </c>
      <c r="E1051" t="s">
        <v>390</v>
      </c>
      <c r="F1051" t="s">
        <v>391</v>
      </c>
      <c r="G1051">
        <v>1008</v>
      </c>
      <c r="H1051">
        <v>1008</v>
      </c>
      <c r="I1051">
        <v>1008</v>
      </c>
      <c r="J1051">
        <v>1008</v>
      </c>
      <c r="L1051" s="3">
        <v>0</v>
      </c>
      <c r="M1051" s="3">
        <v>0</v>
      </c>
      <c r="N1051" s="3">
        <v>0</v>
      </c>
      <c r="O1051" s="3">
        <v>9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81">
        <f>+Tabla3[[#This Row],[V GRAVADAS]]</f>
        <v>9</v>
      </c>
      <c r="V1051">
        <v>2</v>
      </c>
    </row>
    <row r="1052" spans="1:22" x14ac:dyDescent="0.25">
      <c r="A1052" t="s">
        <v>648</v>
      </c>
      <c r="B1052" s="1" t="s">
        <v>655</v>
      </c>
      <c r="C1052" t="s">
        <v>1</v>
      </c>
      <c r="D1052" t="s">
        <v>91</v>
      </c>
      <c r="E1052" t="s">
        <v>390</v>
      </c>
      <c r="F1052" t="s">
        <v>391</v>
      </c>
      <c r="G1052">
        <v>1009</v>
      </c>
      <c r="H1052">
        <v>1009</v>
      </c>
      <c r="I1052">
        <v>1009</v>
      </c>
      <c r="J1052">
        <v>1009</v>
      </c>
      <c r="L1052" s="3">
        <v>0</v>
      </c>
      <c r="M1052" s="3">
        <v>0</v>
      </c>
      <c r="N1052" s="3">
        <v>0</v>
      </c>
      <c r="O1052" s="3">
        <v>10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81">
        <f>+Tabla3[[#This Row],[V GRAVADAS]]</f>
        <v>10</v>
      </c>
      <c r="V1052">
        <v>2</v>
      </c>
    </row>
    <row r="1053" spans="1:22" x14ac:dyDescent="0.25">
      <c r="A1053" t="s">
        <v>648</v>
      </c>
      <c r="B1053" s="1" t="s">
        <v>655</v>
      </c>
      <c r="C1053" t="s">
        <v>1</v>
      </c>
      <c r="D1053" t="s">
        <v>91</v>
      </c>
      <c r="E1053" t="s">
        <v>390</v>
      </c>
      <c r="F1053" t="s">
        <v>391</v>
      </c>
      <c r="G1053">
        <v>1010</v>
      </c>
      <c r="H1053">
        <v>1010</v>
      </c>
      <c r="I1053">
        <v>1010</v>
      </c>
      <c r="J1053">
        <v>1010</v>
      </c>
      <c r="L1053" s="3">
        <v>0</v>
      </c>
      <c r="M1053" s="3">
        <v>0</v>
      </c>
      <c r="N1053" s="3">
        <v>0</v>
      </c>
      <c r="O1053" s="3">
        <v>15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81">
        <f>+Tabla3[[#This Row],[V GRAVADAS]]</f>
        <v>15</v>
      </c>
      <c r="V1053">
        <v>2</v>
      </c>
    </row>
    <row r="1054" spans="1:22" x14ac:dyDescent="0.25">
      <c r="A1054" t="s">
        <v>648</v>
      </c>
      <c r="B1054" s="1" t="s">
        <v>655</v>
      </c>
      <c r="C1054" t="s">
        <v>1</v>
      </c>
      <c r="D1054" t="s">
        <v>91</v>
      </c>
      <c r="E1054" t="s">
        <v>390</v>
      </c>
      <c r="F1054" t="s">
        <v>391</v>
      </c>
      <c r="G1054">
        <v>1011</v>
      </c>
      <c r="H1054">
        <v>1011</v>
      </c>
      <c r="I1054">
        <v>1011</v>
      </c>
      <c r="J1054">
        <v>1011</v>
      </c>
      <c r="L1054" s="3">
        <v>0</v>
      </c>
      <c r="M1054" s="3">
        <v>0</v>
      </c>
      <c r="N1054" s="3">
        <v>0</v>
      </c>
      <c r="O1054" s="3">
        <v>19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81">
        <f>+Tabla3[[#This Row],[V GRAVADAS]]</f>
        <v>19</v>
      </c>
      <c r="V1054">
        <v>2</v>
      </c>
    </row>
    <row r="1055" spans="1:22" x14ac:dyDescent="0.25">
      <c r="A1055" t="s">
        <v>648</v>
      </c>
      <c r="B1055" s="1" t="s">
        <v>655</v>
      </c>
      <c r="C1055" t="s">
        <v>1</v>
      </c>
      <c r="D1055" t="s">
        <v>91</v>
      </c>
      <c r="E1055" t="s">
        <v>390</v>
      </c>
      <c r="F1055" t="s">
        <v>391</v>
      </c>
      <c r="G1055">
        <v>1012</v>
      </c>
      <c r="H1055">
        <v>1012</v>
      </c>
      <c r="I1055">
        <v>1012</v>
      </c>
      <c r="J1055">
        <v>1012</v>
      </c>
      <c r="L1055" s="3">
        <v>0</v>
      </c>
      <c r="M1055" s="3">
        <v>0</v>
      </c>
      <c r="N1055" s="3">
        <v>0</v>
      </c>
      <c r="O1055" s="3">
        <v>20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81">
        <f>+Tabla3[[#This Row],[V GRAVADAS]]</f>
        <v>20</v>
      </c>
      <c r="V1055">
        <v>2</v>
      </c>
    </row>
    <row r="1056" spans="1:22" x14ac:dyDescent="0.25">
      <c r="A1056" t="s">
        <v>648</v>
      </c>
      <c r="B1056" s="1" t="s">
        <v>656</v>
      </c>
      <c r="C1056" t="s">
        <v>1</v>
      </c>
      <c r="D1056" t="s">
        <v>91</v>
      </c>
      <c r="E1056" t="s">
        <v>390</v>
      </c>
      <c r="F1056" t="s">
        <v>391</v>
      </c>
      <c r="G1056">
        <v>1013</v>
      </c>
      <c r="H1056">
        <v>1013</v>
      </c>
      <c r="I1056">
        <v>1013</v>
      </c>
      <c r="J1056">
        <v>1013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81">
        <f>+Tabla3[[#This Row],[V GRAVADAS]]</f>
        <v>0</v>
      </c>
      <c r="V1056">
        <v>2</v>
      </c>
    </row>
    <row r="1057" spans="1:22" x14ac:dyDescent="0.25">
      <c r="A1057" t="s">
        <v>648</v>
      </c>
      <c r="B1057" s="1" t="s">
        <v>656</v>
      </c>
      <c r="C1057" t="s">
        <v>1</v>
      </c>
      <c r="D1057" t="s">
        <v>91</v>
      </c>
      <c r="E1057" t="s">
        <v>390</v>
      </c>
      <c r="F1057" t="s">
        <v>391</v>
      </c>
      <c r="G1057">
        <v>1014</v>
      </c>
      <c r="H1057">
        <v>1014</v>
      </c>
      <c r="I1057">
        <v>1014</v>
      </c>
      <c r="J1057">
        <v>1014</v>
      </c>
      <c r="L1057" s="3">
        <v>0</v>
      </c>
      <c r="M1057" s="3">
        <v>0</v>
      </c>
      <c r="N1057" s="3">
        <v>0</v>
      </c>
      <c r="O1057" s="3">
        <v>9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81">
        <f>+Tabla3[[#This Row],[V GRAVADAS]]</f>
        <v>9</v>
      </c>
      <c r="V1057">
        <v>2</v>
      </c>
    </row>
    <row r="1058" spans="1:22" x14ac:dyDescent="0.25">
      <c r="A1058" t="s">
        <v>648</v>
      </c>
      <c r="B1058" s="1" t="s">
        <v>656</v>
      </c>
      <c r="C1058" t="s">
        <v>1</v>
      </c>
      <c r="D1058" t="s">
        <v>91</v>
      </c>
      <c r="E1058" t="s">
        <v>390</v>
      </c>
      <c r="F1058" t="s">
        <v>391</v>
      </c>
      <c r="G1058">
        <v>1015</v>
      </c>
      <c r="H1058">
        <v>1015</v>
      </c>
      <c r="I1058">
        <v>1015</v>
      </c>
      <c r="J1058">
        <v>1015</v>
      </c>
      <c r="L1058" s="3">
        <v>0</v>
      </c>
      <c r="M1058" s="3">
        <v>0</v>
      </c>
      <c r="N1058" s="3">
        <v>0</v>
      </c>
      <c r="O1058" s="3">
        <v>12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81">
        <f>+Tabla3[[#This Row],[V GRAVADAS]]</f>
        <v>12</v>
      </c>
      <c r="V1058">
        <v>2</v>
      </c>
    </row>
    <row r="1059" spans="1:22" x14ac:dyDescent="0.25">
      <c r="A1059" t="s">
        <v>648</v>
      </c>
      <c r="B1059" s="1" t="s">
        <v>656</v>
      </c>
      <c r="C1059" t="s">
        <v>1</v>
      </c>
      <c r="D1059" t="s">
        <v>91</v>
      </c>
      <c r="E1059" t="s">
        <v>390</v>
      </c>
      <c r="F1059" t="s">
        <v>391</v>
      </c>
      <c r="G1059">
        <v>1016</v>
      </c>
      <c r="H1059">
        <v>1016</v>
      </c>
      <c r="I1059">
        <v>1016</v>
      </c>
      <c r="J1059">
        <v>1016</v>
      </c>
      <c r="L1059" s="3">
        <v>0</v>
      </c>
      <c r="M1059" s="3">
        <v>0</v>
      </c>
      <c r="N1059" s="3">
        <v>0</v>
      </c>
      <c r="O1059" s="3">
        <v>16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81">
        <f>+Tabla3[[#This Row],[V GRAVADAS]]</f>
        <v>16</v>
      </c>
      <c r="V1059">
        <v>2</v>
      </c>
    </row>
    <row r="1060" spans="1:22" x14ac:dyDescent="0.25">
      <c r="A1060" t="s">
        <v>648</v>
      </c>
      <c r="B1060" s="1" t="s">
        <v>656</v>
      </c>
      <c r="C1060" t="s">
        <v>1</v>
      </c>
      <c r="D1060" t="s">
        <v>91</v>
      </c>
      <c r="E1060" t="s">
        <v>390</v>
      </c>
      <c r="F1060" t="s">
        <v>391</v>
      </c>
      <c r="G1060">
        <v>1017</v>
      </c>
      <c r="H1060">
        <v>1017</v>
      </c>
      <c r="I1060">
        <v>1017</v>
      </c>
      <c r="J1060">
        <v>1017</v>
      </c>
      <c r="L1060" s="3">
        <v>0</v>
      </c>
      <c r="M1060" s="3">
        <v>0</v>
      </c>
      <c r="N1060" s="3">
        <v>0</v>
      </c>
      <c r="O1060" s="3">
        <v>13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81">
        <f>+Tabla3[[#This Row],[V GRAVADAS]]</f>
        <v>13</v>
      </c>
      <c r="V1060">
        <v>2</v>
      </c>
    </row>
    <row r="1061" spans="1:22" x14ac:dyDescent="0.25">
      <c r="A1061" t="s">
        <v>648</v>
      </c>
      <c r="B1061" s="1" t="s">
        <v>656</v>
      </c>
      <c r="C1061" t="s">
        <v>1</v>
      </c>
      <c r="D1061" t="s">
        <v>91</v>
      </c>
      <c r="E1061" t="s">
        <v>390</v>
      </c>
      <c r="F1061" t="s">
        <v>391</v>
      </c>
      <c r="G1061">
        <v>1018</v>
      </c>
      <c r="H1061">
        <v>1018</v>
      </c>
      <c r="I1061">
        <v>1018</v>
      </c>
      <c r="J1061">
        <v>1018</v>
      </c>
      <c r="L1061" s="3">
        <v>0</v>
      </c>
      <c r="M1061" s="3">
        <v>0</v>
      </c>
      <c r="N1061" s="3">
        <v>0</v>
      </c>
      <c r="O1061" s="3">
        <v>25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81">
        <f>+Tabla3[[#This Row],[V GRAVADAS]]</f>
        <v>25</v>
      </c>
      <c r="V1061">
        <v>2</v>
      </c>
    </row>
    <row r="1062" spans="1:22" x14ac:dyDescent="0.25">
      <c r="A1062" t="s">
        <v>648</v>
      </c>
      <c r="B1062" s="1" t="s">
        <v>657</v>
      </c>
      <c r="C1062" t="s">
        <v>1</v>
      </c>
      <c r="D1062" t="s">
        <v>91</v>
      </c>
      <c r="E1062" t="s">
        <v>390</v>
      </c>
      <c r="F1062" t="s">
        <v>391</v>
      </c>
      <c r="G1062">
        <v>1019</v>
      </c>
      <c r="H1062">
        <v>1019</v>
      </c>
      <c r="I1062">
        <v>1019</v>
      </c>
      <c r="J1062">
        <v>1019</v>
      </c>
      <c r="L1062" s="3">
        <v>0</v>
      </c>
      <c r="M1062" s="3">
        <v>0</v>
      </c>
      <c r="N1062" s="3">
        <v>0</v>
      </c>
      <c r="O1062" s="3">
        <v>15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81">
        <f>+Tabla3[[#This Row],[V GRAVADAS]]</f>
        <v>15</v>
      </c>
      <c r="V1062">
        <v>2</v>
      </c>
    </row>
    <row r="1063" spans="1:22" x14ac:dyDescent="0.25">
      <c r="A1063" t="s">
        <v>648</v>
      </c>
      <c r="B1063" s="1" t="s">
        <v>657</v>
      </c>
      <c r="C1063" t="s">
        <v>1</v>
      </c>
      <c r="D1063" t="s">
        <v>91</v>
      </c>
      <c r="E1063" t="s">
        <v>390</v>
      </c>
      <c r="F1063" t="s">
        <v>391</v>
      </c>
      <c r="G1063">
        <v>1020</v>
      </c>
      <c r="H1063">
        <v>1020</v>
      </c>
      <c r="I1063">
        <v>1020</v>
      </c>
      <c r="J1063">
        <v>1020</v>
      </c>
      <c r="L1063" s="3">
        <v>0</v>
      </c>
      <c r="M1063" s="3">
        <v>0</v>
      </c>
      <c r="N1063" s="3">
        <v>0</v>
      </c>
      <c r="O1063" s="3">
        <v>16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81">
        <f>+Tabla3[[#This Row],[V GRAVADAS]]</f>
        <v>16</v>
      </c>
      <c r="V1063">
        <v>2</v>
      </c>
    </row>
    <row r="1064" spans="1:22" x14ac:dyDescent="0.25">
      <c r="A1064" t="s">
        <v>648</v>
      </c>
      <c r="B1064" s="1" t="s">
        <v>657</v>
      </c>
      <c r="C1064" t="s">
        <v>1</v>
      </c>
      <c r="D1064" t="s">
        <v>91</v>
      </c>
      <c r="E1064" t="s">
        <v>390</v>
      </c>
      <c r="F1064" t="s">
        <v>391</v>
      </c>
      <c r="G1064">
        <v>1021</v>
      </c>
      <c r="H1064">
        <v>1021</v>
      </c>
      <c r="I1064">
        <v>1021</v>
      </c>
      <c r="J1064">
        <v>1021</v>
      </c>
      <c r="L1064" s="3">
        <v>0</v>
      </c>
      <c r="M1064" s="3">
        <v>0</v>
      </c>
      <c r="N1064" s="3">
        <v>0</v>
      </c>
      <c r="O1064" s="3">
        <v>20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81">
        <f>+Tabla3[[#This Row],[V GRAVADAS]]</f>
        <v>20</v>
      </c>
      <c r="V1064">
        <v>2</v>
      </c>
    </row>
    <row r="1065" spans="1:22" x14ac:dyDescent="0.25">
      <c r="A1065" t="s">
        <v>648</v>
      </c>
      <c r="B1065" s="1" t="s">
        <v>657</v>
      </c>
      <c r="C1065" t="s">
        <v>1</v>
      </c>
      <c r="D1065" t="s">
        <v>91</v>
      </c>
      <c r="E1065" t="s">
        <v>390</v>
      </c>
      <c r="F1065" t="s">
        <v>391</v>
      </c>
      <c r="G1065">
        <v>1022</v>
      </c>
      <c r="H1065">
        <v>1022</v>
      </c>
      <c r="I1065">
        <v>1022</v>
      </c>
      <c r="J1065">
        <v>1022</v>
      </c>
      <c r="L1065" s="3">
        <v>0</v>
      </c>
      <c r="M1065" s="3">
        <v>0</v>
      </c>
      <c r="N1065" s="3">
        <v>0</v>
      </c>
      <c r="O1065" s="3">
        <v>8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81">
        <f>+Tabla3[[#This Row],[V GRAVADAS]]</f>
        <v>8</v>
      </c>
      <c r="V1065">
        <v>2</v>
      </c>
    </row>
    <row r="1066" spans="1:22" x14ac:dyDescent="0.25">
      <c r="A1066" t="s">
        <v>648</v>
      </c>
      <c r="B1066" s="1" t="s">
        <v>657</v>
      </c>
      <c r="C1066" t="s">
        <v>1</v>
      </c>
      <c r="D1066" t="s">
        <v>91</v>
      </c>
      <c r="E1066" t="s">
        <v>390</v>
      </c>
      <c r="F1066" t="s">
        <v>391</v>
      </c>
      <c r="G1066">
        <v>1023</v>
      </c>
      <c r="H1066">
        <v>1023</v>
      </c>
      <c r="I1066">
        <v>1023</v>
      </c>
      <c r="J1066">
        <v>1023</v>
      </c>
      <c r="L1066" s="3">
        <v>0</v>
      </c>
      <c r="M1066" s="3">
        <v>0</v>
      </c>
      <c r="N1066" s="3">
        <v>0</v>
      </c>
      <c r="O1066" s="3">
        <v>14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81">
        <f>+Tabla3[[#This Row],[V GRAVADAS]]</f>
        <v>14</v>
      </c>
      <c r="V1066">
        <v>2</v>
      </c>
    </row>
    <row r="1067" spans="1:22" x14ac:dyDescent="0.25">
      <c r="A1067" t="s">
        <v>648</v>
      </c>
      <c r="B1067" s="1" t="s">
        <v>658</v>
      </c>
      <c r="C1067" t="s">
        <v>1</v>
      </c>
      <c r="D1067" t="s">
        <v>91</v>
      </c>
      <c r="E1067" t="s">
        <v>390</v>
      </c>
      <c r="F1067" t="s">
        <v>391</v>
      </c>
      <c r="G1067">
        <v>1024</v>
      </c>
      <c r="H1067">
        <v>1024</v>
      </c>
      <c r="I1067">
        <v>1024</v>
      </c>
      <c r="J1067">
        <v>1024</v>
      </c>
      <c r="L1067" s="3">
        <v>0</v>
      </c>
      <c r="M1067" s="3">
        <v>0</v>
      </c>
      <c r="N1067" s="3">
        <v>0</v>
      </c>
      <c r="O1067" s="3">
        <v>8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81">
        <f>+Tabla3[[#This Row],[V GRAVADAS]]</f>
        <v>8</v>
      </c>
      <c r="V1067">
        <v>2</v>
      </c>
    </row>
    <row r="1068" spans="1:22" x14ac:dyDescent="0.25">
      <c r="A1068" t="s">
        <v>648</v>
      </c>
      <c r="B1068" s="1" t="s">
        <v>658</v>
      </c>
      <c r="C1068" t="s">
        <v>1</v>
      </c>
      <c r="D1068" t="s">
        <v>91</v>
      </c>
      <c r="E1068" t="s">
        <v>390</v>
      </c>
      <c r="F1068" t="s">
        <v>391</v>
      </c>
      <c r="G1068">
        <v>1025</v>
      </c>
      <c r="H1068">
        <v>1025</v>
      </c>
      <c r="I1068">
        <v>1025</v>
      </c>
      <c r="J1068">
        <v>1025</v>
      </c>
      <c r="L1068" s="3">
        <v>0</v>
      </c>
      <c r="M1068" s="3">
        <v>0</v>
      </c>
      <c r="N1068" s="3">
        <v>0</v>
      </c>
      <c r="O1068" s="3">
        <v>11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81">
        <f>+Tabla3[[#This Row],[V GRAVADAS]]</f>
        <v>11</v>
      </c>
      <c r="V1068">
        <v>2</v>
      </c>
    </row>
    <row r="1069" spans="1:22" x14ac:dyDescent="0.25">
      <c r="A1069" t="s">
        <v>648</v>
      </c>
      <c r="B1069" s="1" t="s">
        <v>658</v>
      </c>
      <c r="C1069" t="s">
        <v>1</v>
      </c>
      <c r="D1069" t="s">
        <v>91</v>
      </c>
      <c r="E1069" t="s">
        <v>390</v>
      </c>
      <c r="F1069" t="s">
        <v>391</v>
      </c>
      <c r="G1069">
        <v>1026</v>
      </c>
      <c r="H1069">
        <v>1026</v>
      </c>
      <c r="I1069">
        <v>1026</v>
      </c>
      <c r="J1069">
        <v>1026</v>
      </c>
      <c r="L1069" s="3">
        <v>0</v>
      </c>
      <c r="M1069" s="3">
        <v>0</v>
      </c>
      <c r="N1069" s="3">
        <v>0</v>
      </c>
      <c r="O1069" s="3">
        <v>15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81">
        <f>+Tabla3[[#This Row],[V GRAVADAS]]</f>
        <v>15</v>
      </c>
      <c r="V1069">
        <v>2</v>
      </c>
    </row>
    <row r="1070" spans="1:22" x14ac:dyDescent="0.25">
      <c r="A1070" t="s">
        <v>648</v>
      </c>
      <c r="B1070" s="1" t="s">
        <v>658</v>
      </c>
      <c r="C1070" t="s">
        <v>1</v>
      </c>
      <c r="D1070" t="s">
        <v>91</v>
      </c>
      <c r="E1070" t="s">
        <v>390</v>
      </c>
      <c r="F1070" t="s">
        <v>391</v>
      </c>
      <c r="G1070">
        <v>1027</v>
      </c>
      <c r="H1070">
        <v>1027</v>
      </c>
      <c r="I1070">
        <v>1027</v>
      </c>
      <c r="J1070">
        <v>1027</v>
      </c>
      <c r="L1070" s="3">
        <v>0</v>
      </c>
      <c r="M1070" s="3">
        <v>0</v>
      </c>
      <c r="N1070" s="3">
        <v>0</v>
      </c>
      <c r="O1070" s="3">
        <v>19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81">
        <f>+Tabla3[[#This Row],[V GRAVADAS]]</f>
        <v>19</v>
      </c>
      <c r="V1070">
        <v>2</v>
      </c>
    </row>
    <row r="1071" spans="1:22" x14ac:dyDescent="0.25">
      <c r="A1071" t="s">
        <v>648</v>
      </c>
      <c r="B1071" s="1" t="s">
        <v>658</v>
      </c>
      <c r="C1071" t="s">
        <v>1</v>
      </c>
      <c r="D1071" t="s">
        <v>91</v>
      </c>
      <c r="E1071" t="s">
        <v>390</v>
      </c>
      <c r="F1071" t="s">
        <v>391</v>
      </c>
      <c r="G1071">
        <v>1028</v>
      </c>
      <c r="H1071">
        <v>1028</v>
      </c>
      <c r="I1071">
        <v>1028</v>
      </c>
      <c r="J1071">
        <v>1028</v>
      </c>
      <c r="L1071" s="3">
        <v>0</v>
      </c>
      <c r="M1071" s="3">
        <v>0</v>
      </c>
      <c r="N1071" s="3">
        <v>0</v>
      </c>
      <c r="O1071" s="3">
        <v>21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81">
        <f>+Tabla3[[#This Row],[V GRAVADAS]]</f>
        <v>21</v>
      </c>
      <c r="V1071">
        <v>2</v>
      </c>
    </row>
    <row r="1072" spans="1:22" x14ac:dyDescent="0.25">
      <c r="A1072" t="s">
        <v>648</v>
      </c>
      <c r="B1072" s="1" t="s">
        <v>658</v>
      </c>
      <c r="C1072" t="s">
        <v>1</v>
      </c>
      <c r="D1072" t="s">
        <v>91</v>
      </c>
      <c r="E1072" t="s">
        <v>390</v>
      </c>
      <c r="F1072" t="s">
        <v>391</v>
      </c>
      <c r="G1072">
        <v>1029</v>
      </c>
      <c r="H1072">
        <v>1029</v>
      </c>
      <c r="I1072">
        <v>1029</v>
      </c>
      <c r="J1072">
        <v>1029</v>
      </c>
      <c r="L1072" s="3">
        <v>0</v>
      </c>
      <c r="M1072" s="3">
        <v>0</v>
      </c>
      <c r="N1072" s="3">
        <v>0</v>
      </c>
      <c r="O1072" s="3">
        <v>8.5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81">
        <f>+Tabla3[[#This Row],[V GRAVADAS]]</f>
        <v>8.5</v>
      </c>
      <c r="V1072">
        <v>2</v>
      </c>
    </row>
    <row r="1073" spans="1:22" x14ac:dyDescent="0.25">
      <c r="A1073" t="s">
        <v>648</v>
      </c>
      <c r="B1073" s="1" t="s">
        <v>658</v>
      </c>
      <c r="C1073" t="s">
        <v>1</v>
      </c>
      <c r="D1073" t="s">
        <v>91</v>
      </c>
      <c r="E1073" t="s">
        <v>390</v>
      </c>
      <c r="F1073" t="s">
        <v>391</v>
      </c>
      <c r="G1073">
        <v>1030</v>
      </c>
      <c r="H1073">
        <v>1030</v>
      </c>
      <c r="I1073">
        <v>1030</v>
      </c>
      <c r="J1073">
        <v>1030</v>
      </c>
      <c r="L1073" s="3">
        <v>0</v>
      </c>
      <c r="M1073" s="3">
        <v>0</v>
      </c>
      <c r="N1073" s="3">
        <v>0</v>
      </c>
      <c r="O1073" s="3">
        <v>11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81">
        <f>+Tabla3[[#This Row],[V GRAVADAS]]</f>
        <v>11</v>
      </c>
      <c r="V1073">
        <v>2</v>
      </c>
    </row>
    <row r="1074" spans="1:22" x14ac:dyDescent="0.25">
      <c r="A1074" t="s">
        <v>648</v>
      </c>
      <c r="B1074" s="1" t="s">
        <v>659</v>
      </c>
      <c r="C1074" t="s">
        <v>1</v>
      </c>
      <c r="D1074" t="s">
        <v>91</v>
      </c>
      <c r="E1074" t="s">
        <v>390</v>
      </c>
      <c r="F1074" t="s">
        <v>391</v>
      </c>
      <c r="G1074">
        <v>1031</v>
      </c>
      <c r="H1074">
        <v>1031</v>
      </c>
      <c r="I1074">
        <v>1031</v>
      </c>
      <c r="J1074">
        <v>1031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81">
        <f>+Tabla3[[#This Row],[V GRAVADAS]]</f>
        <v>0</v>
      </c>
      <c r="V1074">
        <v>2</v>
      </c>
    </row>
    <row r="1075" spans="1:22" x14ac:dyDescent="0.25">
      <c r="A1075" t="s">
        <v>648</v>
      </c>
      <c r="B1075" s="1" t="s">
        <v>659</v>
      </c>
      <c r="C1075" t="s">
        <v>1</v>
      </c>
      <c r="D1075" t="s">
        <v>91</v>
      </c>
      <c r="E1075" t="s">
        <v>390</v>
      </c>
      <c r="F1075" t="s">
        <v>391</v>
      </c>
      <c r="G1075">
        <v>1032</v>
      </c>
      <c r="H1075">
        <v>1032</v>
      </c>
      <c r="I1075">
        <v>1032</v>
      </c>
      <c r="J1075">
        <v>1032</v>
      </c>
      <c r="L1075" s="3">
        <v>0</v>
      </c>
      <c r="M1075" s="3">
        <v>0</v>
      </c>
      <c r="N1075" s="3">
        <v>0</v>
      </c>
      <c r="O1075" s="3">
        <v>181.5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81">
        <f>+Tabla3[[#This Row],[V GRAVADAS]]</f>
        <v>181.5</v>
      </c>
      <c r="V1075">
        <v>2</v>
      </c>
    </row>
    <row r="1076" spans="1:22" x14ac:dyDescent="0.25">
      <c r="A1076" t="s">
        <v>648</v>
      </c>
      <c r="B1076" s="1" t="s">
        <v>659</v>
      </c>
      <c r="C1076" t="s">
        <v>1</v>
      </c>
      <c r="D1076" t="s">
        <v>91</v>
      </c>
      <c r="E1076" t="s">
        <v>390</v>
      </c>
      <c r="F1076" t="s">
        <v>391</v>
      </c>
      <c r="G1076">
        <v>1033</v>
      </c>
      <c r="H1076">
        <v>1033</v>
      </c>
      <c r="I1076">
        <v>1033</v>
      </c>
      <c r="J1076">
        <v>1033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81">
        <f>+Tabla3[[#This Row],[V GRAVADAS]]</f>
        <v>0</v>
      </c>
      <c r="V1076">
        <v>2</v>
      </c>
    </row>
    <row r="1077" spans="1:22" x14ac:dyDescent="0.25">
      <c r="A1077" t="s">
        <v>648</v>
      </c>
      <c r="B1077" s="1" t="s">
        <v>659</v>
      </c>
      <c r="C1077" t="s">
        <v>1</v>
      </c>
      <c r="D1077" t="s">
        <v>91</v>
      </c>
      <c r="E1077" t="s">
        <v>390</v>
      </c>
      <c r="F1077" t="s">
        <v>391</v>
      </c>
      <c r="G1077">
        <v>1034</v>
      </c>
      <c r="H1077">
        <v>1034</v>
      </c>
      <c r="I1077">
        <v>1034</v>
      </c>
      <c r="J1077">
        <v>1034</v>
      </c>
      <c r="L1077" s="3">
        <v>0</v>
      </c>
      <c r="M1077" s="3">
        <v>0</v>
      </c>
      <c r="N1077" s="3">
        <v>0</v>
      </c>
      <c r="O1077" s="3">
        <v>133.5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81">
        <f>+Tabla3[[#This Row],[V GRAVADAS]]</f>
        <v>133.5</v>
      </c>
      <c r="V1077">
        <v>2</v>
      </c>
    </row>
    <row r="1078" spans="1:22" x14ac:dyDescent="0.25">
      <c r="A1078" t="s">
        <v>648</v>
      </c>
      <c r="B1078" s="1" t="s">
        <v>659</v>
      </c>
      <c r="C1078" t="s">
        <v>1</v>
      </c>
      <c r="D1078" t="s">
        <v>91</v>
      </c>
      <c r="E1078" t="s">
        <v>390</v>
      </c>
      <c r="F1078" t="s">
        <v>391</v>
      </c>
      <c r="G1078">
        <v>1035</v>
      </c>
      <c r="H1078">
        <v>1035</v>
      </c>
      <c r="I1078">
        <v>1035</v>
      </c>
      <c r="J1078">
        <v>1035</v>
      </c>
      <c r="L1078" s="3">
        <v>0</v>
      </c>
      <c r="M1078" s="3">
        <v>0</v>
      </c>
      <c r="N1078" s="3">
        <v>0</v>
      </c>
      <c r="O1078" s="3">
        <v>36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81">
        <f>+Tabla3[[#This Row],[V GRAVADAS]]</f>
        <v>36</v>
      </c>
      <c r="V1078">
        <v>2</v>
      </c>
    </row>
    <row r="1079" spans="1:22" x14ac:dyDescent="0.25">
      <c r="A1079" t="s">
        <v>648</v>
      </c>
      <c r="B1079" s="1" t="s">
        <v>660</v>
      </c>
      <c r="C1079" t="s">
        <v>1</v>
      </c>
      <c r="D1079" t="s">
        <v>91</v>
      </c>
      <c r="E1079" t="s">
        <v>390</v>
      </c>
      <c r="F1079" t="s">
        <v>391</v>
      </c>
      <c r="G1079">
        <v>1036</v>
      </c>
      <c r="H1079">
        <v>1036</v>
      </c>
      <c r="I1079">
        <v>1036</v>
      </c>
      <c r="J1079">
        <v>1036</v>
      </c>
      <c r="L1079" s="3">
        <v>0</v>
      </c>
      <c r="M1079" s="3">
        <v>0</v>
      </c>
      <c r="N1079" s="3">
        <v>0</v>
      </c>
      <c r="O1079" s="3">
        <v>25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81">
        <f>+Tabla3[[#This Row],[V GRAVADAS]]</f>
        <v>25</v>
      </c>
      <c r="V1079">
        <v>2</v>
      </c>
    </row>
    <row r="1080" spans="1:22" x14ac:dyDescent="0.25">
      <c r="A1080" t="s">
        <v>648</v>
      </c>
      <c r="B1080" s="1" t="s">
        <v>660</v>
      </c>
      <c r="C1080" t="s">
        <v>1</v>
      </c>
      <c r="D1080" t="s">
        <v>91</v>
      </c>
      <c r="E1080" t="s">
        <v>390</v>
      </c>
      <c r="F1080" t="s">
        <v>391</v>
      </c>
      <c r="G1080">
        <v>1037</v>
      </c>
      <c r="H1080">
        <v>1037</v>
      </c>
      <c r="I1080">
        <v>1037</v>
      </c>
      <c r="J1080">
        <v>1037</v>
      </c>
      <c r="L1080" s="3">
        <v>0</v>
      </c>
      <c r="M1080" s="3">
        <v>0</v>
      </c>
      <c r="N1080" s="3">
        <v>0</v>
      </c>
      <c r="O1080" s="3">
        <v>9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81">
        <f>+Tabla3[[#This Row],[V GRAVADAS]]</f>
        <v>9</v>
      </c>
      <c r="V1080">
        <v>2</v>
      </c>
    </row>
    <row r="1081" spans="1:22" x14ac:dyDescent="0.25">
      <c r="A1081" t="s">
        <v>648</v>
      </c>
      <c r="B1081" s="1" t="s">
        <v>660</v>
      </c>
      <c r="C1081" t="s">
        <v>1</v>
      </c>
      <c r="D1081" t="s">
        <v>91</v>
      </c>
      <c r="E1081" t="s">
        <v>390</v>
      </c>
      <c r="F1081" t="s">
        <v>391</v>
      </c>
      <c r="G1081">
        <v>1038</v>
      </c>
      <c r="H1081">
        <v>1038</v>
      </c>
      <c r="I1081">
        <v>1038</v>
      </c>
      <c r="J1081">
        <v>1038</v>
      </c>
      <c r="L1081" s="3">
        <v>0</v>
      </c>
      <c r="M1081" s="3">
        <v>0</v>
      </c>
      <c r="N1081" s="3">
        <v>0</v>
      </c>
      <c r="O1081" s="3">
        <v>15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81">
        <f>+Tabla3[[#This Row],[V GRAVADAS]]</f>
        <v>15</v>
      </c>
      <c r="V1081">
        <v>2</v>
      </c>
    </row>
    <row r="1082" spans="1:22" x14ac:dyDescent="0.25">
      <c r="A1082" t="s">
        <v>648</v>
      </c>
      <c r="B1082" s="1" t="s">
        <v>660</v>
      </c>
      <c r="C1082" t="s">
        <v>1</v>
      </c>
      <c r="D1082" t="s">
        <v>91</v>
      </c>
      <c r="E1082" t="s">
        <v>390</v>
      </c>
      <c r="F1082" t="s">
        <v>391</v>
      </c>
      <c r="G1082">
        <v>1039</v>
      </c>
      <c r="H1082">
        <v>1039</v>
      </c>
      <c r="I1082">
        <v>1039</v>
      </c>
      <c r="J1082">
        <v>1039</v>
      </c>
      <c r="L1082" s="3">
        <v>0</v>
      </c>
      <c r="M1082" s="3">
        <v>0</v>
      </c>
      <c r="N1082" s="3">
        <v>0</v>
      </c>
      <c r="O1082" s="3">
        <v>10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81">
        <f>+Tabla3[[#This Row],[V GRAVADAS]]</f>
        <v>10</v>
      </c>
      <c r="V1082">
        <v>2</v>
      </c>
    </row>
    <row r="1083" spans="1:22" x14ac:dyDescent="0.25">
      <c r="A1083" t="s">
        <v>648</v>
      </c>
      <c r="B1083" s="1" t="s">
        <v>660</v>
      </c>
      <c r="C1083" t="s">
        <v>1</v>
      </c>
      <c r="D1083" t="s">
        <v>91</v>
      </c>
      <c r="E1083" t="s">
        <v>390</v>
      </c>
      <c r="F1083" t="s">
        <v>391</v>
      </c>
      <c r="G1083">
        <v>1040</v>
      </c>
      <c r="H1083">
        <v>1040</v>
      </c>
      <c r="I1083">
        <v>1040</v>
      </c>
      <c r="J1083">
        <v>1040</v>
      </c>
      <c r="L1083" s="3">
        <v>0</v>
      </c>
      <c r="M1083" s="3">
        <v>0</v>
      </c>
      <c r="N1083" s="3">
        <v>0</v>
      </c>
      <c r="O1083" s="3">
        <v>16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81">
        <f>+Tabla3[[#This Row],[V GRAVADAS]]</f>
        <v>16</v>
      </c>
      <c r="V1083">
        <v>2</v>
      </c>
    </row>
    <row r="1084" spans="1:22" x14ac:dyDescent="0.25">
      <c r="A1084" t="s">
        <v>648</v>
      </c>
      <c r="B1084" s="1" t="s">
        <v>661</v>
      </c>
      <c r="C1084" t="s">
        <v>1</v>
      </c>
      <c r="D1084" t="s">
        <v>91</v>
      </c>
      <c r="E1084" t="s">
        <v>390</v>
      </c>
      <c r="F1084" t="s">
        <v>391</v>
      </c>
      <c r="G1084">
        <v>1041</v>
      </c>
      <c r="H1084">
        <v>1041</v>
      </c>
      <c r="I1084">
        <v>1041</v>
      </c>
      <c r="J1084">
        <v>1041</v>
      </c>
      <c r="L1084" s="3">
        <v>0</v>
      </c>
      <c r="M1084" s="3">
        <v>0</v>
      </c>
      <c r="N1084" s="3">
        <v>0</v>
      </c>
      <c r="O1084" s="3">
        <v>9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81">
        <f>+Tabla3[[#This Row],[V GRAVADAS]]</f>
        <v>9</v>
      </c>
      <c r="V1084">
        <v>2</v>
      </c>
    </row>
    <row r="1085" spans="1:22" x14ac:dyDescent="0.25">
      <c r="A1085" t="s">
        <v>648</v>
      </c>
      <c r="B1085" s="1" t="s">
        <v>661</v>
      </c>
      <c r="C1085" t="s">
        <v>1</v>
      </c>
      <c r="D1085" t="s">
        <v>91</v>
      </c>
      <c r="E1085" t="s">
        <v>390</v>
      </c>
      <c r="F1085" t="s">
        <v>391</v>
      </c>
      <c r="G1085">
        <v>1042</v>
      </c>
      <c r="H1085">
        <v>1042</v>
      </c>
      <c r="I1085">
        <v>1042</v>
      </c>
      <c r="J1085">
        <v>1042</v>
      </c>
      <c r="L1085" s="3">
        <v>0</v>
      </c>
      <c r="M1085" s="3">
        <v>0</v>
      </c>
      <c r="N1085" s="3">
        <v>0</v>
      </c>
      <c r="O1085" s="3">
        <v>10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81">
        <f>+Tabla3[[#This Row],[V GRAVADAS]]</f>
        <v>10</v>
      </c>
      <c r="V1085">
        <v>2</v>
      </c>
    </row>
    <row r="1086" spans="1:22" x14ac:dyDescent="0.25">
      <c r="A1086" t="s">
        <v>648</v>
      </c>
      <c r="B1086" s="1" t="s">
        <v>661</v>
      </c>
      <c r="C1086" t="s">
        <v>1</v>
      </c>
      <c r="D1086" t="s">
        <v>91</v>
      </c>
      <c r="E1086" t="s">
        <v>390</v>
      </c>
      <c r="F1086" t="s">
        <v>391</v>
      </c>
      <c r="G1086">
        <v>1043</v>
      </c>
      <c r="H1086">
        <v>1043</v>
      </c>
      <c r="I1086">
        <v>1043</v>
      </c>
      <c r="J1086">
        <v>1043</v>
      </c>
      <c r="L1086" s="3">
        <v>0</v>
      </c>
      <c r="M1086" s="3">
        <v>0</v>
      </c>
      <c r="N1086" s="3">
        <v>0</v>
      </c>
      <c r="O1086" s="3">
        <v>15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81">
        <f>+Tabla3[[#This Row],[V GRAVADAS]]</f>
        <v>15</v>
      </c>
      <c r="V1086">
        <v>2</v>
      </c>
    </row>
    <row r="1087" spans="1:22" x14ac:dyDescent="0.25">
      <c r="A1087" t="s">
        <v>648</v>
      </c>
      <c r="B1087" s="1" t="s">
        <v>661</v>
      </c>
      <c r="C1087" t="s">
        <v>1</v>
      </c>
      <c r="D1087" t="s">
        <v>91</v>
      </c>
      <c r="E1087" t="s">
        <v>390</v>
      </c>
      <c r="F1087" t="s">
        <v>391</v>
      </c>
      <c r="G1087">
        <v>1044</v>
      </c>
      <c r="H1087">
        <v>1044</v>
      </c>
      <c r="I1087">
        <v>1044</v>
      </c>
      <c r="J1087">
        <v>1044</v>
      </c>
      <c r="L1087" s="3">
        <v>0</v>
      </c>
      <c r="M1087" s="3">
        <v>0</v>
      </c>
      <c r="N1087" s="3">
        <v>0</v>
      </c>
      <c r="O1087" s="3">
        <v>19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81">
        <f>+Tabla3[[#This Row],[V GRAVADAS]]</f>
        <v>19</v>
      </c>
      <c r="V1087">
        <v>2</v>
      </c>
    </row>
    <row r="1088" spans="1:22" x14ac:dyDescent="0.25">
      <c r="A1088" t="s">
        <v>648</v>
      </c>
      <c r="B1088" s="1" t="s">
        <v>661</v>
      </c>
      <c r="C1088" t="s">
        <v>1</v>
      </c>
      <c r="D1088" t="s">
        <v>91</v>
      </c>
      <c r="E1088" t="s">
        <v>390</v>
      </c>
      <c r="F1088" t="s">
        <v>391</v>
      </c>
      <c r="G1088">
        <v>1045</v>
      </c>
      <c r="H1088">
        <v>1045</v>
      </c>
      <c r="I1088">
        <v>1045</v>
      </c>
      <c r="J1088">
        <v>1045</v>
      </c>
      <c r="L1088" s="3">
        <v>0</v>
      </c>
      <c r="M1088" s="3">
        <v>0</v>
      </c>
      <c r="N1088" s="3">
        <v>0</v>
      </c>
      <c r="O1088" s="3">
        <v>20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81">
        <f>+Tabla3[[#This Row],[V GRAVADAS]]</f>
        <v>20</v>
      </c>
      <c r="V1088">
        <v>2</v>
      </c>
    </row>
    <row r="1089" spans="1:22" x14ac:dyDescent="0.25">
      <c r="A1089" t="s">
        <v>648</v>
      </c>
      <c r="B1089" s="1" t="s">
        <v>662</v>
      </c>
      <c r="C1089" t="s">
        <v>1</v>
      </c>
      <c r="D1089" t="s">
        <v>91</v>
      </c>
      <c r="E1089" t="s">
        <v>390</v>
      </c>
      <c r="F1089" t="s">
        <v>391</v>
      </c>
      <c r="G1089">
        <v>1046</v>
      </c>
      <c r="H1089">
        <v>1046</v>
      </c>
      <c r="I1089">
        <v>1046</v>
      </c>
      <c r="J1089">
        <v>1046</v>
      </c>
      <c r="L1089" s="3">
        <v>0</v>
      </c>
      <c r="M1089" s="3">
        <v>0</v>
      </c>
      <c r="N1089" s="3">
        <v>0</v>
      </c>
      <c r="O1089" s="3">
        <v>9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81">
        <f>+Tabla3[[#This Row],[V GRAVADAS]]</f>
        <v>9</v>
      </c>
      <c r="V1089">
        <v>2</v>
      </c>
    </row>
    <row r="1090" spans="1:22" x14ac:dyDescent="0.25">
      <c r="A1090" t="s">
        <v>648</v>
      </c>
      <c r="B1090" s="1" t="s">
        <v>662</v>
      </c>
      <c r="C1090" t="s">
        <v>1</v>
      </c>
      <c r="D1090" t="s">
        <v>91</v>
      </c>
      <c r="E1090" t="s">
        <v>390</v>
      </c>
      <c r="F1090" t="s">
        <v>391</v>
      </c>
      <c r="G1090">
        <v>1047</v>
      </c>
      <c r="H1090">
        <v>1047</v>
      </c>
      <c r="I1090">
        <v>1047</v>
      </c>
      <c r="J1090">
        <v>1047</v>
      </c>
      <c r="L1090" s="3">
        <v>0</v>
      </c>
      <c r="M1090" s="3">
        <v>0</v>
      </c>
      <c r="N1090" s="3">
        <v>0</v>
      </c>
      <c r="O1090" s="3">
        <v>12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81">
        <f>+Tabla3[[#This Row],[V GRAVADAS]]</f>
        <v>12</v>
      </c>
      <c r="V1090">
        <v>2</v>
      </c>
    </row>
    <row r="1091" spans="1:22" x14ac:dyDescent="0.25">
      <c r="A1091" t="s">
        <v>648</v>
      </c>
      <c r="B1091" s="1" t="s">
        <v>662</v>
      </c>
      <c r="C1091" t="s">
        <v>1</v>
      </c>
      <c r="D1091" t="s">
        <v>91</v>
      </c>
      <c r="E1091" t="s">
        <v>390</v>
      </c>
      <c r="F1091" t="s">
        <v>391</v>
      </c>
      <c r="G1091">
        <v>1048</v>
      </c>
      <c r="H1091">
        <v>1048</v>
      </c>
      <c r="I1091">
        <v>1048</v>
      </c>
      <c r="J1091">
        <v>1048</v>
      </c>
      <c r="L1091" s="3">
        <v>0</v>
      </c>
      <c r="M1091" s="3">
        <v>0</v>
      </c>
      <c r="N1091" s="3">
        <v>0</v>
      </c>
      <c r="O1091" s="3">
        <v>16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81">
        <f>+Tabla3[[#This Row],[V GRAVADAS]]</f>
        <v>16</v>
      </c>
      <c r="V1091">
        <v>2</v>
      </c>
    </row>
    <row r="1092" spans="1:22" x14ac:dyDescent="0.25">
      <c r="A1092" t="s">
        <v>648</v>
      </c>
      <c r="B1092" s="1" t="s">
        <v>662</v>
      </c>
      <c r="C1092" t="s">
        <v>1</v>
      </c>
      <c r="D1092" t="s">
        <v>91</v>
      </c>
      <c r="E1092" t="s">
        <v>390</v>
      </c>
      <c r="F1092" t="s">
        <v>391</v>
      </c>
      <c r="G1092">
        <v>1049</v>
      </c>
      <c r="H1092">
        <v>1049</v>
      </c>
      <c r="I1092">
        <v>1049</v>
      </c>
      <c r="J1092">
        <v>1049</v>
      </c>
      <c r="L1092" s="3">
        <v>0</v>
      </c>
      <c r="M1092" s="3">
        <v>0</v>
      </c>
      <c r="N1092" s="3">
        <v>0</v>
      </c>
      <c r="O1092" s="3">
        <v>13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81">
        <f>+Tabla3[[#This Row],[V GRAVADAS]]</f>
        <v>13</v>
      </c>
      <c r="V1092">
        <v>2</v>
      </c>
    </row>
    <row r="1093" spans="1:22" x14ac:dyDescent="0.25">
      <c r="A1093" t="s">
        <v>648</v>
      </c>
      <c r="B1093" s="1" t="s">
        <v>662</v>
      </c>
      <c r="C1093" t="s">
        <v>1</v>
      </c>
      <c r="D1093" t="s">
        <v>91</v>
      </c>
      <c r="E1093" t="s">
        <v>390</v>
      </c>
      <c r="F1093" t="s">
        <v>391</v>
      </c>
      <c r="G1093">
        <v>1050</v>
      </c>
      <c r="H1093">
        <v>1050</v>
      </c>
      <c r="I1093">
        <v>1050</v>
      </c>
      <c r="J1093">
        <v>1050</v>
      </c>
      <c r="L1093" s="3">
        <v>0</v>
      </c>
      <c r="M1093" s="3">
        <v>0</v>
      </c>
      <c r="N1093" s="3">
        <v>0</v>
      </c>
      <c r="O1093" s="3">
        <v>25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81">
        <f>+Tabla3[[#This Row],[V GRAVADAS]]</f>
        <v>25</v>
      </c>
      <c r="V1093">
        <v>2</v>
      </c>
    </row>
    <row r="1094" spans="1:22" x14ac:dyDescent="0.25">
      <c r="A1094" t="s">
        <v>648</v>
      </c>
      <c r="B1094" s="1" t="s">
        <v>663</v>
      </c>
      <c r="C1094" t="s">
        <v>1</v>
      </c>
      <c r="D1094" t="s">
        <v>91</v>
      </c>
      <c r="E1094" t="s">
        <v>390</v>
      </c>
      <c r="F1094" t="s">
        <v>391</v>
      </c>
      <c r="G1094">
        <v>1051</v>
      </c>
      <c r="H1094">
        <v>1051</v>
      </c>
      <c r="I1094">
        <v>1051</v>
      </c>
      <c r="J1094">
        <v>1051</v>
      </c>
      <c r="L1094" s="3">
        <v>0</v>
      </c>
      <c r="M1094" s="3">
        <v>0</v>
      </c>
      <c r="N1094" s="3">
        <v>0</v>
      </c>
      <c r="O1094" s="3">
        <v>10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81">
        <f>+Tabla3[[#This Row],[V GRAVADAS]]</f>
        <v>10</v>
      </c>
      <c r="V1094">
        <v>2</v>
      </c>
    </row>
    <row r="1095" spans="1:22" x14ac:dyDescent="0.25">
      <c r="A1095" t="s">
        <v>648</v>
      </c>
      <c r="B1095" s="1" t="s">
        <v>663</v>
      </c>
      <c r="C1095" t="s">
        <v>1</v>
      </c>
      <c r="D1095" t="s">
        <v>91</v>
      </c>
      <c r="E1095" t="s">
        <v>390</v>
      </c>
      <c r="F1095" t="s">
        <v>391</v>
      </c>
      <c r="G1095">
        <v>1052</v>
      </c>
      <c r="H1095">
        <v>1052</v>
      </c>
      <c r="I1095">
        <v>1052</v>
      </c>
      <c r="J1095">
        <v>1052</v>
      </c>
      <c r="L1095" s="3">
        <v>0</v>
      </c>
      <c r="M1095" s="3">
        <v>0</v>
      </c>
      <c r="N1095" s="3">
        <v>0</v>
      </c>
      <c r="O1095" s="3">
        <v>15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81">
        <f>+Tabla3[[#This Row],[V GRAVADAS]]</f>
        <v>15</v>
      </c>
      <c r="V1095">
        <v>2</v>
      </c>
    </row>
    <row r="1096" spans="1:22" x14ac:dyDescent="0.25">
      <c r="A1096" t="s">
        <v>648</v>
      </c>
      <c r="B1096" s="1" t="s">
        <v>663</v>
      </c>
      <c r="C1096" t="s">
        <v>1</v>
      </c>
      <c r="D1096" t="s">
        <v>91</v>
      </c>
      <c r="E1096" t="s">
        <v>390</v>
      </c>
      <c r="F1096" t="s">
        <v>391</v>
      </c>
      <c r="G1096">
        <v>1053</v>
      </c>
      <c r="H1096">
        <v>1053</v>
      </c>
      <c r="I1096">
        <v>1053</v>
      </c>
      <c r="J1096">
        <v>1053</v>
      </c>
      <c r="L1096" s="3">
        <v>0</v>
      </c>
      <c r="M1096" s="3">
        <v>0</v>
      </c>
      <c r="N1096" s="3">
        <v>0</v>
      </c>
      <c r="O1096" s="3">
        <v>8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81">
        <f>+Tabla3[[#This Row],[V GRAVADAS]]</f>
        <v>8</v>
      </c>
      <c r="V1096">
        <v>2</v>
      </c>
    </row>
    <row r="1097" spans="1:22" x14ac:dyDescent="0.25">
      <c r="A1097" t="s">
        <v>648</v>
      </c>
      <c r="B1097" s="1" t="s">
        <v>663</v>
      </c>
      <c r="C1097" t="s">
        <v>1</v>
      </c>
      <c r="D1097" t="s">
        <v>91</v>
      </c>
      <c r="E1097" t="s">
        <v>390</v>
      </c>
      <c r="F1097" t="s">
        <v>391</v>
      </c>
      <c r="G1097">
        <v>1054</v>
      </c>
      <c r="H1097">
        <v>1054</v>
      </c>
      <c r="I1097">
        <v>1054</v>
      </c>
      <c r="J1097">
        <v>1054</v>
      </c>
      <c r="L1097" s="3">
        <v>0</v>
      </c>
      <c r="M1097" s="3">
        <v>0</v>
      </c>
      <c r="N1097" s="3">
        <v>0</v>
      </c>
      <c r="O1097" s="3">
        <v>16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81">
        <f>+Tabla3[[#This Row],[V GRAVADAS]]</f>
        <v>16</v>
      </c>
      <c r="V1097">
        <v>2</v>
      </c>
    </row>
    <row r="1098" spans="1:22" x14ac:dyDescent="0.25">
      <c r="A1098" t="s">
        <v>648</v>
      </c>
      <c r="B1098" s="1" t="s">
        <v>663</v>
      </c>
      <c r="C1098" t="s">
        <v>1</v>
      </c>
      <c r="D1098" t="s">
        <v>91</v>
      </c>
      <c r="E1098" t="s">
        <v>390</v>
      </c>
      <c r="F1098" t="s">
        <v>391</v>
      </c>
      <c r="G1098">
        <v>1055</v>
      </c>
      <c r="H1098">
        <v>1055</v>
      </c>
      <c r="I1098">
        <v>1055</v>
      </c>
      <c r="J1098">
        <v>1055</v>
      </c>
      <c r="L1098" s="3">
        <v>0</v>
      </c>
      <c r="M1098" s="3">
        <v>0</v>
      </c>
      <c r="N1098" s="3">
        <v>0</v>
      </c>
      <c r="O1098" s="3">
        <v>14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81">
        <f>+Tabla3[[#This Row],[V GRAVADAS]]</f>
        <v>14</v>
      </c>
      <c r="V1098">
        <v>2</v>
      </c>
    </row>
    <row r="1099" spans="1:22" x14ac:dyDescent="0.25">
      <c r="A1099" t="s">
        <v>648</v>
      </c>
      <c r="B1099" s="1" t="s">
        <v>664</v>
      </c>
      <c r="C1099" t="s">
        <v>1</v>
      </c>
      <c r="D1099" t="s">
        <v>91</v>
      </c>
      <c r="E1099" t="s">
        <v>390</v>
      </c>
      <c r="F1099" t="s">
        <v>391</v>
      </c>
      <c r="G1099">
        <v>1056</v>
      </c>
      <c r="H1099">
        <v>1056</v>
      </c>
      <c r="I1099">
        <v>1056</v>
      </c>
      <c r="J1099">
        <v>1056</v>
      </c>
      <c r="L1099" s="3">
        <v>0</v>
      </c>
      <c r="M1099" s="3">
        <v>0</v>
      </c>
      <c r="N1099" s="3">
        <v>0</v>
      </c>
      <c r="O1099" s="3">
        <v>8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81">
        <f>+Tabla3[[#This Row],[V GRAVADAS]]</f>
        <v>8</v>
      </c>
      <c r="V1099">
        <v>2</v>
      </c>
    </row>
    <row r="1100" spans="1:22" x14ac:dyDescent="0.25">
      <c r="A1100" t="s">
        <v>648</v>
      </c>
      <c r="B1100" s="1" t="s">
        <v>664</v>
      </c>
      <c r="C1100" t="s">
        <v>1</v>
      </c>
      <c r="D1100" t="s">
        <v>91</v>
      </c>
      <c r="E1100" t="s">
        <v>390</v>
      </c>
      <c r="F1100" t="s">
        <v>391</v>
      </c>
      <c r="G1100">
        <v>1057</v>
      </c>
      <c r="H1100">
        <v>1057</v>
      </c>
      <c r="I1100">
        <v>1057</v>
      </c>
      <c r="J1100">
        <v>1057</v>
      </c>
      <c r="L1100" s="3">
        <v>0</v>
      </c>
      <c r="M1100" s="3">
        <v>0</v>
      </c>
      <c r="N1100" s="3">
        <v>0</v>
      </c>
      <c r="O1100" s="3">
        <v>12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81">
        <f>+Tabla3[[#This Row],[V GRAVADAS]]</f>
        <v>12</v>
      </c>
      <c r="V1100">
        <v>2</v>
      </c>
    </row>
    <row r="1101" spans="1:22" x14ac:dyDescent="0.25">
      <c r="A1101" t="s">
        <v>648</v>
      </c>
      <c r="B1101" s="1" t="s">
        <v>664</v>
      </c>
      <c r="C1101" t="s">
        <v>1</v>
      </c>
      <c r="D1101" t="s">
        <v>91</v>
      </c>
      <c r="E1101" t="s">
        <v>390</v>
      </c>
      <c r="F1101" t="s">
        <v>391</v>
      </c>
      <c r="G1101">
        <v>1058</v>
      </c>
      <c r="H1101">
        <v>1058</v>
      </c>
      <c r="I1101">
        <v>1058</v>
      </c>
      <c r="J1101">
        <v>1058</v>
      </c>
      <c r="L1101" s="3">
        <v>0</v>
      </c>
      <c r="M1101" s="3">
        <v>0</v>
      </c>
      <c r="N1101" s="3">
        <v>0</v>
      </c>
      <c r="O1101" s="3">
        <v>18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81">
        <f>+Tabla3[[#This Row],[V GRAVADAS]]</f>
        <v>18</v>
      </c>
      <c r="V1101">
        <v>2</v>
      </c>
    </row>
    <row r="1102" spans="1:22" x14ac:dyDescent="0.25">
      <c r="A1102" t="s">
        <v>648</v>
      </c>
      <c r="B1102" s="1" t="s">
        <v>664</v>
      </c>
      <c r="C1102" t="s">
        <v>1</v>
      </c>
      <c r="D1102" t="s">
        <v>91</v>
      </c>
      <c r="E1102" t="s">
        <v>390</v>
      </c>
      <c r="F1102" t="s">
        <v>391</v>
      </c>
      <c r="G1102">
        <v>1059</v>
      </c>
      <c r="H1102">
        <v>1059</v>
      </c>
      <c r="I1102">
        <v>1059</v>
      </c>
      <c r="J1102">
        <v>1059</v>
      </c>
      <c r="L1102" s="3">
        <v>0</v>
      </c>
      <c r="M1102" s="3">
        <v>0</v>
      </c>
      <c r="N1102" s="3">
        <v>0</v>
      </c>
      <c r="O1102" s="3">
        <v>17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81">
        <f>+Tabla3[[#This Row],[V GRAVADAS]]</f>
        <v>17</v>
      </c>
      <c r="V1102">
        <v>2</v>
      </c>
    </row>
    <row r="1103" spans="1:22" x14ac:dyDescent="0.25">
      <c r="A1103" t="s">
        <v>648</v>
      </c>
      <c r="B1103" s="1" t="s">
        <v>664</v>
      </c>
      <c r="C1103" t="s">
        <v>1</v>
      </c>
      <c r="D1103" t="s">
        <v>91</v>
      </c>
      <c r="E1103" t="s">
        <v>390</v>
      </c>
      <c r="F1103" t="s">
        <v>391</v>
      </c>
      <c r="G1103">
        <v>1060</v>
      </c>
      <c r="H1103">
        <v>1060</v>
      </c>
      <c r="I1103">
        <v>1060</v>
      </c>
      <c r="J1103">
        <v>1060</v>
      </c>
      <c r="L1103" s="3">
        <v>0</v>
      </c>
      <c r="M1103" s="3">
        <v>0</v>
      </c>
      <c r="N1103" s="3">
        <v>0</v>
      </c>
      <c r="O1103" s="3">
        <v>9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81">
        <f>+Tabla3[[#This Row],[V GRAVADAS]]</f>
        <v>9</v>
      </c>
      <c r="V1103">
        <v>2</v>
      </c>
    </row>
    <row r="1104" spans="1:22" x14ac:dyDescent="0.25">
      <c r="A1104" t="s">
        <v>648</v>
      </c>
      <c r="B1104" s="1" t="s">
        <v>665</v>
      </c>
      <c r="C1104" t="s">
        <v>1</v>
      </c>
      <c r="D1104" t="s">
        <v>91</v>
      </c>
      <c r="E1104" t="s">
        <v>390</v>
      </c>
      <c r="F1104" t="s">
        <v>391</v>
      </c>
      <c r="G1104">
        <v>1061</v>
      </c>
      <c r="H1104">
        <v>1061</v>
      </c>
      <c r="I1104">
        <v>1061</v>
      </c>
      <c r="J1104">
        <v>1061</v>
      </c>
      <c r="L1104" s="3">
        <v>0</v>
      </c>
      <c r="M1104" s="3">
        <v>0</v>
      </c>
      <c r="N1104" s="3">
        <v>0</v>
      </c>
      <c r="O1104" s="3">
        <v>9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81">
        <f>+Tabla3[[#This Row],[V GRAVADAS]]</f>
        <v>9</v>
      </c>
      <c r="V1104">
        <v>2</v>
      </c>
    </row>
    <row r="1105" spans="1:22" x14ac:dyDescent="0.25">
      <c r="A1105" t="s">
        <v>648</v>
      </c>
      <c r="B1105" s="1" t="s">
        <v>665</v>
      </c>
      <c r="C1105" t="s">
        <v>1</v>
      </c>
      <c r="D1105" t="s">
        <v>91</v>
      </c>
      <c r="E1105" t="s">
        <v>390</v>
      </c>
      <c r="F1105" t="s">
        <v>391</v>
      </c>
      <c r="G1105">
        <v>1062</v>
      </c>
      <c r="H1105">
        <v>1062</v>
      </c>
      <c r="I1105">
        <v>1062</v>
      </c>
      <c r="J1105">
        <v>1062</v>
      </c>
      <c r="L1105" s="3">
        <v>0</v>
      </c>
      <c r="M1105" s="3">
        <v>0</v>
      </c>
      <c r="N1105" s="3">
        <v>0</v>
      </c>
      <c r="O1105" s="3">
        <v>15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81">
        <f>+Tabla3[[#This Row],[V GRAVADAS]]</f>
        <v>15</v>
      </c>
      <c r="V1105">
        <v>2</v>
      </c>
    </row>
    <row r="1106" spans="1:22" x14ac:dyDescent="0.25">
      <c r="A1106" t="s">
        <v>648</v>
      </c>
      <c r="B1106" s="1" t="s">
        <v>665</v>
      </c>
      <c r="C1106" t="s">
        <v>1</v>
      </c>
      <c r="D1106" t="s">
        <v>91</v>
      </c>
      <c r="E1106" t="s">
        <v>390</v>
      </c>
      <c r="F1106" t="s">
        <v>391</v>
      </c>
      <c r="G1106">
        <v>1063</v>
      </c>
      <c r="H1106">
        <v>1063</v>
      </c>
      <c r="I1106">
        <v>1063</v>
      </c>
      <c r="J1106">
        <v>1063</v>
      </c>
      <c r="L1106" s="3">
        <v>0</v>
      </c>
      <c r="M1106" s="3">
        <v>0</v>
      </c>
      <c r="N1106" s="3">
        <v>0</v>
      </c>
      <c r="O1106" s="3">
        <v>20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81">
        <f>+Tabla3[[#This Row],[V GRAVADAS]]</f>
        <v>20</v>
      </c>
      <c r="V1106">
        <v>2</v>
      </c>
    </row>
    <row r="1107" spans="1:22" x14ac:dyDescent="0.25">
      <c r="A1107" t="s">
        <v>648</v>
      </c>
      <c r="B1107" s="1" t="s">
        <v>665</v>
      </c>
      <c r="C1107" t="s">
        <v>1</v>
      </c>
      <c r="D1107" t="s">
        <v>91</v>
      </c>
      <c r="E1107" t="s">
        <v>390</v>
      </c>
      <c r="F1107" t="s">
        <v>391</v>
      </c>
      <c r="G1107">
        <v>1064</v>
      </c>
      <c r="H1107">
        <v>1064</v>
      </c>
      <c r="I1107">
        <v>1064</v>
      </c>
      <c r="J1107">
        <v>1064</v>
      </c>
      <c r="L1107" s="3">
        <v>0</v>
      </c>
      <c r="M1107" s="3">
        <v>0</v>
      </c>
      <c r="N1107" s="3">
        <v>0</v>
      </c>
      <c r="O1107" s="3">
        <v>25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81">
        <f>+Tabla3[[#This Row],[V GRAVADAS]]</f>
        <v>25</v>
      </c>
      <c r="V1107">
        <v>2</v>
      </c>
    </row>
    <row r="1108" spans="1:22" x14ac:dyDescent="0.25">
      <c r="A1108" t="s">
        <v>648</v>
      </c>
      <c r="B1108" s="1" t="s">
        <v>665</v>
      </c>
      <c r="C1108" t="s">
        <v>1</v>
      </c>
      <c r="D1108" t="s">
        <v>91</v>
      </c>
      <c r="E1108" t="s">
        <v>390</v>
      </c>
      <c r="F1108" t="s">
        <v>391</v>
      </c>
      <c r="G1108">
        <v>1065</v>
      </c>
      <c r="H1108">
        <v>1065</v>
      </c>
      <c r="I1108">
        <v>1065</v>
      </c>
      <c r="J1108">
        <v>1065</v>
      </c>
      <c r="L1108" s="3">
        <v>0</v>
      </c>
      <c r="M1108" s="3">
        <v>0</v>
      </c>
      <c r="N1108" s="3">
        <v>0</v>
      </c>
      <c r="O1108" s="3">
        <v>5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81">
        <f>+Tabla3[[#This Row],[V GRAVADAS]]</f>
        <v>5</v>
      </c>
      <c r="V1108">
        <v>2</v>
      </c>
    </row>
    <row r="1109" spans="1:22" x14ac:dyDescent="0.25">
      <c r="A1109" t="s">
        <v>648</v>
      </c>
      <c r="B1109" s="1" t="s">
        <v>666</v>
      </c>
      <c r="C1109" t="s">
        <v>1</v>
      </c>
      <c r="D1109" t="s">
        <v>91</v>
      </c>
      <c r="E1109" t="s">
        <v>390</v>
      </c>
      <c r="F1109" t="s">
        <v>391</v>
      </c>
      <c r="G1109">
        <v>1066</v>
      </c>
      <c r="H1109">
        <v>1066</v>
      </c>
      <c r="I1109">
        <v>1066</v>
      </c>
      <c r="J1109">
        <v>1066</v>
      </c>
      <c r="L1109" s="3">
        <v>0</v>
      </c>
      <c r="M1109" s="3">
        <v>0</v>
      </c>
      <c r="N1109" s="3">
        <v>0</v>
      </c>
      <c r="O1109" s="3">
        <v>15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81">
        <f>+Tabla3[[#This Row],[V GRAVADAS]]</f>
        <v>15</v>
      </c>
      <c r="V1109">
        <v>2</v>
      </c>
    </row>
    <row r="1110" spans="1:22" x14ac:dyDescent="0.25">
      <c r="A1110" t="s">
        <v>648</v>
      </c>
      <c r="B1110" s="1" t="s">
        <v>666</v>
      </c>
      <c r="C1110" t="s">
        <v>1</v>
      </c>
      <c r="D1110" t="s">
        <v>91</v>
      </c>
      <c r="E1110" t="s">
        <v>390</v>
      </c>
      <c r="F1110" t="s">
        <v>391</v>
      </c>
      <c r="G1110">
        <v>1067</v>
      </c>
      <c r="H1110">
        <v>1067</v>
      </c>
      <c r="I1110">
        <v>1067</v>
      </c>
      <c r="J1110">
        <v>1067</v>
      </c>
      <c r="L1110" s="3">
        <v>0</v>
      </c>
      <c r="M1110" s="3">
        <v>0</v>
      </c>
      <c r="N1110" s="3">
        <v>0</v>
      </c>
      <c r="O1110" s="3">
        <v>5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81">
        <f>+Tabla3[[#This Row],[V GRAVADAS]]</f>
        <v>5</v>
      </c>
      <c r="V1110">
        <v>2</v>
      </c>
    </row>
    <row r="1111" spans="1:22" x14ac:dyDescent="0.25">
      <c r="A1111" t="s">
        <v>648</v>
      </c>
      <c r="B1111" s="1" t="s">
        <v>666</v>
      </c>
      <c r="C1111" t="s">
        <v>1</v>
      </c>
      <c r="D1111" t="s">
        <v>91</v>
      </c>
      <c r="E1111" t="s">
        <v>390</v>
      </c>
      <c r="F1111" t="s">
        <v>391</v>
      </c>
      <c r="G1111">
        <v>1068</v>
      </c>
      <c r="H1111">
        <v>1068</v>
      </c>
      <c r="I1111">
        <v>1068</v>
      </c>
      <c r="J1111">
        <v>1068</v>
      </c>
      <c r="L1111" s="3">
        <v>0</v>
      </c>
      <c r="M1111" s="3">
        <v>0</v>
      </c>
      <c r="N1111" s="3">
        <v>0</v>
      </c>
      <c r="O1111" s="3">
        <v>25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81">
        <f>+Tabla3[[#This Row],[V GRAVADAS]]</f>
        <v>25</v>
      </c>
      <c r="V1111">
        <v>2</v>
      </c>
    </row>
    <row r="1112" spans="1:22" x14ac:dyDescent="0.25">
      <c r="A1112" t="s">
        <v>648</v>
      </c>
      <c r="B1112" s="1" t="s">
        <v>666</v>
      </c>
      <c r="C1112" t="s">
        <v>1</v>
      </c>
      <c r="D1112" t="s">
        <v>91</v>
      </c>
      <c r="E1112" t="s">
        <v>390</v>
      </c>
      <c r="F1112" t="s">
        <v>391</v>
      </c>
      <c r="G1112">
        <v>1069</v>
      </c>
      <c r="H1112">
        <v>1069</v>
      </c>
      <c r="I1112">
        <v>1069</v>
      </c>
      <c r="J1112">
        <v>1069</v>
      </c>
      <c r="L1112" s="3">
        <v>0</v>
      </c>
      <c r="M1112" s="3">
        <v>0</v>
      </c>
      <c r="N1112" s="3">
        <v>0</v>
      </c>
      <c r="O1112" s="3">
        <v>9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81">
        <f>+Tabla3[[#This Row],[V GRAVADAS]]</f>
        <v>9</v>
      </c>
      <c r="V1112">
        <v>2</v>
      </c>
    </row>
    <row r="1113" spans="1:22" x14ac:dyDescent="0.25">
      <c r="A1113" t="s">
        <v>648</v>
      </c>
      <c r="B1113" s="1" t="s">
        <v>666</v>
      </c>
      <c r="C1113" t="s">
        <v>1</v>
      </c>
      <c r="D1113" t="s">
        <v>91</v>
      </c>
      <c r="E1113" t="s">
        <v>390</v>
      </c>
      <c r="F1113" t="s">
        <v>391</v>
      </c>
      <c r="G1113">
        <v>1070</v>
      </c>
      <c r="H1113">
        <v>1070</v>
      </c>
      <c r="I1113">
        <v>1070</v>
      </c>
      <c r="J1113">
        <v>1070</v>
      </c>
      <c r="L1113" s="3">
        <v>0</v>
      </c>
      <c r="M1113" s="3">
        <v>0</v>
      </c>
      <c r="N1113" s="3">
        <v>0</v>
      </c>
      <c r="O1113" s="3">
        <v>20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81">
        <f>+Tabla3[[#This Row],[V GRAVADAS]]</f>
        <v>20</v>
      </c>
      <c r="V1113">
        <v>2</v>
      </c>
    </row>
    <row r="1114" spans="1:22" x14ac:dyDescent="0.25">
      <c r="A1114" t="s">
        <v>648</v>
      </c>
      <c r="B1114" s="1" t="s">
        <v>667</v>
      </c>
      <c r="C1114" t="s">
        <v>1</v>
      </c>
      <c r="D1114" t="s">
        <v>91</v>
      </c>
      <c r="E1114" t="s">
        <v>390</v>
      </c>
      <c r="F1114" t="s">
        <v>391</v>
      </c>
      <c r="G1114">
        <v>1071</v>
      </c>
      <c r="H1114">
        <v>1071</v>
      </c>
      <c r="I1114">
        <v>1071</v>
      </c>
      <c r="J1114">
        <v>1071</v>
      </c>
      <c r="L1114" s="3">
        <v>0</v>
      </c>
      <c r="M1114" s="3">
        <v>0</v>
      </c>
      <c r="N1114" s="3">
        <v>0</v>
      </c>
      <c r="O1114" s="3">
        <v>20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81">
        <f>+Tabla3[[#This Row],[V GRAVADAS]]</f>
        <v>20</v>
      </c>
      <c r="V1114">
        <v>2</v>
      </c>
    </row>
    <row r="1115" spans="1:22" x14ac:dyDescent="0.25">
      <c r="A1115" t="s">
        <v>648</v>
      </c>
      <c r="B1115" s="1" t="s">
        <v>667</v>
      </c>
      <c r="C1115" t="s">
        <v>1</v>
      </c>
      <c r="D1115" t="s">
        <v>91</v>
      </c>
      <c r="E1115" t="s">
        <v>390</v>
      </c>
      <c r="F1115" t="s">
        <v>391</v>
      </c>
      <c r="G1115">
        <v>1072</v>
      </c>
      <c r="H1115">
        <v>1072</v>
      </c>
      <c r="I1115">
        <v>1072</v>
      </c>
      <c r="J1115">
        <v>1072</v>
      </c>
      <c r="L1115" s="3">
        <v>0</v>
      </c>
      <c r="M1115" s="3">
        <v>0</v>
      </c>
      <c r="N1115" s="3">
        <v>0</v>
      </c>
      <c r="O1115" s="3">
        <v>25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81">
        <f>+Tabla3[[#This Row],[V GRAVADAS]]</f>
        <v>25</v>
      </c>
      <c r="V1115">
        <v>2</v>
      </c>
    </row>
    <row r="1116" spans="1:22" x14ac:dyDescent="0.25">
      <c r="A1116" t="s">
        <v>648</v>
      </c>
      <c r="B1116" s="1" t="s">
        <v>667</v>
      </c>
      <c r="C1116" t="s">
        <v>1</v>
      </c>
      <c r="D1116" t="s">
        <v>91</v>
      </c>
      <c r="E1116" t="s">
        <v>390</v>
      </c>
      <c r="F1116" t="s">
        <v>391</v>
      </c>
      <c r="G1116">
        <v>1073</v>
      </c>
      <c r="H1116">
        <v>1073</v>
      </c>
      <c r="I1116">
        <v>1073</v>
      </c>
      <c r="J1116">
        <v>1073</v>
      </c>
      <c r="L1116" s="3">
        <v>0</v>
      </c>
      <c r="M1116" s="3">
        <v>0</v>
      </c>
      <c r="N1116" s="3">
        <v>0</v>
      </c>
      <c r="O1116" s="3">
        <v>9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81">
        <f>+Tabla3[[#This Row],[V GRAVADAS]]</f>
        <v>9</v>
      </c>
      <c r="V1116">
        <v>2</v>
      </c>
    </row>
    <row r="1117" spans="1:22" x14ac:dyDescent="0.25">
      <c r="A1117" t="s">
        <v>648</v>
      </c>
      <c r="B1117" s="1" t="s">
        <v>667</v>
      </c>
      <c r="C1117" t="s">
        <v>1</v>
      </c>
      <c r="D1117" t="s">
        <v>91</v>
      </c>
      <c r="E1117" t="s">
        <v>390</v>
      </c>
      <c r="F1117" t="s">
        <v>391</v>
      </c>
      <c r="G1117">
        <v>1074</v>
      </c>
      <c r="H1117">
        <v>1074</v>
      </c>
      <c r="I1117">
        <v>1074</v>
      </c>
      <c r="J1117">
        <v>1074</v>
      </c>
      <c r="L1117" s="3">
        <v>0</v>
      </c>
      <c r="M1117" s="3">
        <v>0</v>
      </c>
      <c r="N1117" s="3">
        <v>0</v>
      </c>
      <c r="O1117" s="3">
        <v>5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81">
        <f>+Tabla3[[#This Row],[V GRAVADAS]]</f>
        <v>5</v>
      </c>
      <c r="V1117">
        <v>2</v>
      </c>
    </row>
    <row r="1118" spans="1:22" x14ac:dyDescent="0.25">
      <c r="A1118" t="s">
        <v>648</v>
      </c>
      <c r="B1118" s="1" t="s">
        <v>667</v>
      </c>
      <c r="C1118" t="s">
        <v>1</v>
      </c>
      <c r="D1118" t="s">
        <v>91</v>
      </c>
      <c r="E1118" t="s">
        <v>390</v>
      </c>
      <c r="F1118" t="s">
        <v>391</v>
      </c>
      <c r="G1118">
        <v>1075</v>
      </c>
      <c r="H1118">
        <v>1075</v>
      </c>
      <c r="I1118">
        <v>1075</v>
      </c>
      <c r="J1118">
        <v>1075</v>
      </c>
      <c r="L1118" s="3">
        <v>0</v>
      </c>
      <c r="M1118" s="3">
        <v>0</v>
      </c>
      <c r="N1118" s="3">
        <v>0</v>
      </c>
      <c r="O1118" s="3">
        <v>10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81">
        <f>+Tabla3[[#This Row],[V GRAVADAS]]</f>
        <v>10</v>
      </c>
      <c r="V1118">
        <v>2</v>
      </c>
    </row>
    <row r="1119" spans="1:22" x14ac:dyDescent="0.25">
      <c r="A1119" t="s">
        <v>648</v>
      </c>
      <c r="B1119" s="1" t="s">
        <v>668</v>
      </c>
      <c r="C1119" t="s">
        <v>1</v>
      </c>
      <c r="D1119" t="s">
        <v>91</v>
      </c>
      <c r="E1119" t="s">
        <v>390</v>
      </c>
      <c r="F1119" t="s">
        <v>391</v>
      </c>
      <c r="G1119">
        <v>1076</v>
      </c>
      <c r="H1119">
        <v>1076</v>
      </c>
      <c r="I1119">
        <v>1076</v>
      </c>
      <c r="J1119">
        <v>1076</v>
      </c>
      <c r="L1119" s="3">
        <v>0</v>
      </c>
      <c r="M1119" s="3">
        <v>0</v>
      </c>
      <c r="N1119" s="3">
        <v>0</v>
      </c>
      <c r="O1119" s="3">
        <v>9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81">
        <f>+Tabla3[[#This Row],[V GRAVADAS]]</f>
        <v>9</v>
      </c>
      <c r="V1119">
        <v>2</v>
      </c>
    </row>
    <row r="1120" spans="1:22" x14ac:dyDescent="0.25">
      <c r="A1120" t="s">
        <v>648</v>
      </c>
      <c r="B1120" s="1" t="s">
        <v>668</v>
      </c>
      <c r="C1120" t="s">
        <v>1</v>
      </c>
      <c r="D1120" t="s">
        <v>91</v>
      </c>
      <c r="E1120" t="s">
        <v>390</v>
      </c>
      <c r="F1120" t="s">
        <v>391</v>
      </c>
      <c r="G1120">
        <v>1077</v>
      </c>
      <c r="H1120">
        <v>1077</v>
      </c>
      <c r="I1120">
        <v>1077</v>
      </c>
      <c r="J1120">
        <v>1077</v>
      </c>
      <c r="L1120" s="3">
        <v>0</v>
      </c>
      <c r="M1120" s="3">
        <v>0</v>
      </c>
      <c r="N1120" s="3">
        <v>0</v>
      </c>
      <c r="O1120" s="3">
        <v>12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81">
        <f>+Tabla3[[#This Row],[V GRAVADAS]]</f>
        <v>12</v>
      </c>
      <c r="V1120">
        <v>2</v>
      </c>
    </row>
    <row r="1121" spans="1:22" x14ac:dyDescent="0.25">
      <c r="A1121" t="s">
        <v>648</v>
      </c>
      <c r="B1121" s="1" t="s">
        <v>668</v>
      </c>
      <c r="C1121" t="s">
        <v>1</v>
      </c>
      <c r="D1121" t="s">
        <v>91</v>
      </c>
      <c r="E1121" t="s">
        <v>390</v>
      </c>
      <c r="F1121" t="s">
        <v>391</v>
      </c>
      <c r="G1121">
        <v>1078</v>
      </c>
      <c r="H1121">
        <v>1078</v>
      </c>
      <c r="I1121">
        <v>1078</v>
      </c>
      <c r="J1121">
        <v>1078</v>
      </c>
      <c r="L1121" s="3">
        <v>0</v>
      </c>
      <c r="M1121" s="3">
        <v>0</v>
      </c>
      <c r="N1121" s="3">
        <v>0</v>
      </c>
      <c r="O1121" s="3">
        <v>16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81">
        <f>+Tabla3[[#This Row],[V GRAVADAS]]</f>
        <v>16</v>
      </c>
      <c r="V1121">
        <v>2</v>
      </c>
    </row>
    <row r="1122" spans="1:22" x14ac:dyDescent="0.25">
      <c r="A1122" t="s">
        <v>648</v>
      </c>
      <c r="B1122" s="1" t="s">
        <v>668</v>
      </c>
      <c r="C1122" t="s">
        <v>1</v>
      </c>
      <c r="D1122" t="s">
        <v>91</v>
      </c>
      <c r="E1122" t="s">
        <v>390</v>
      </c>
      <c r="F1122" t="s">
        <v>391</v>
      </c>
      <c r="G1122">
        <v>1079</v>
      </c>
      <c r="H1122">
        <v>1079</v>
      </c>
      <c r="I1122">
        <v>1079</v>
      </c>
      <c r="J1122">
        <v>1079</v>
      </c>
      <c r="L1122" s="3">
        <v>0</v>
      </c>
      <c r="M1122" s="3">
        <v>0</v>
      </c>
      <c r="N1122" s="3">
        <v>0</v>
      </c>
      <c r="O1122" s="3">
        <v>13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81">
        <f>+Tabla3[[#This Row],[V GRAVADAS]]</f>
        <v>13</v>
      </c>
      <c r="V1122">
        <v>2</v>
      </c>
    </row>
    <row r="1123" spans="1:22" x14ac:dyDescent="0.25">
      <c r="A1123" t="s">
        <v>648</v>
      </c>
      <c r="B1123" s="1" t="s">
        <v>668</v>
      </c>
      <c r="C1123" t="s">
        <v>1</v>
      </c>
      <c r="D1123" t="s">
        <v>91</v>
      </c>
      <c r="E1123" t="s">
        <v>390</v>
      </c>
      <c r="F1123" t="s">
        <v>391</v>
      </c>
      <c r="G1123">
        <v>1080</v>
      </c>
      <c r="H1123">
        <v>1080</v>
      </c>
      <c r="I1123">
        <v>1080</v>
      </c>
      <c r="J1123">
        <v>1080</v>
      </c>
      <c r="L1123" s="3">
        <v>0</v>
      </c>
      <c r="M1123" s="3">
        <v>0</v>
      </c>
      <c r="N1123" s="3">
        <v>0</v>
      </c>
      <c r="O1123" s="3">
        <v>25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81">
        <f>+Tabla3[[#This Row],[V GRAVADAS]]</f>
        <v>25</v>
      </c>
      <c r="V1123">
        <v>2</v>
      </c>
    </row>
    <row r="1124" spans="1:22" x14ac:dyDescent="0.25">
      <c r="A1124" t="s">
        <v>648</v>
      </c>
      <c r="B1124" s="1" t="s">
        <v>669</v>
      </c>
      <c r="C1124" t="s">
        <v>1</v>
      </c>
      <c r="D1124" t="s">
        <v>91</v>
      </c>
      <c r="E1124" t="s">
        <v>390</v>
      </c>
      <c r="F1124" t="s">
        <v>391</v>
      </c>
      <c r="G1124">
        <v>1081</v>
      </c>
      <c r="H1124">
        <v>1081</v>
      </c>
      <c r="I1124">
        <v>1081</v>
      </c>
      <c r="J1124">
        <v>1081</v>
      </c>
      <c r="L1124" s="3">
        <v>0</v>
      </c>
      <c r="M1124" s="3">
        <v>0</v>
      </c>
      <c r="N1124" s="3">
        <v>0</v>
      </c>
      <c r="O1124" s="3">
        <v>20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81">
        <f>+Tabla3[[#This Row],[V GRAVADAS]]</f>
        <v>20</v>
      </c>
      <c r="V1124">
        <v>2</v>
      </c>
    </row>
    <row r="1125" spans="1:22" x14ac:dyDescent="0.25">
      <c r="A1125" t="s">
        <v>648</v>
      </c>
      <c r="B1125" s="1" t="s">
        <v>669</v>
      </c>
      <c r="C1125" t="s">
        <v>1</v>
      </c>
      <c r="D1125" t="s">
        <v>91</v>
      </c>
      <c r="E1125" t="s">
        <v>390</v>
      </c>
      <c r="F1125" t="s">
        <v>391</v>
      </c>
      <c r="G1125">
        <v>1082</v>
      </c>
      <c r="H1125">
        <v>1082</v>
      </c>
      <c r="I1125">
        <v>1082</v>
      </c>
      <c r="J1125">
        <v>1082</v>
      </c>
      <c r="L1125" s="3">
        <v>0</v>
      </c>
      <c r="M1125" s="3">
        <v>0</v>
      </c>
      <c r="N1125" s="3">
        <v>0</v>
      </c>
      <c r="O1125" s="3">
        <v>15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81">
        <f>+Tabla3[[#This Row],[V GRAVADAS]]</f>
        <v>15</v>
      </c>
      <c r="V1125">
        <v>2</v>
      </c>
    </row>
    <row r="1126" spans="1:22" x14ac:dyDescent="0.25">
      <c r="A1126" t="s">
        <v>648</v>
      </c>
      <c r="B1126" s="1" t="s">
        <v>669</v>
      </c>
      <c r="C1126" t="s">
        <v>1</v>
      </c>
      <c r="D1126" t="s">
        <v>91</v>
      </c>
      <c r="E1126" t="s">
        <v>390</v>
      </c>
      <c r="F1126" t="s">
        <v>391</v>
      </c>
      <c r="G1126">
        <v>1083</v>
      </c>
      <c r="H1126">
        <v>1083</v>
      </c>
      <c r="I1126">
        <v>1083</v>
      </c>
      <c r="J1126">
        <v>1083</v>
      </c>
      <c r="L1126" s="3">
        <v>0</v>
      </c>
      <c r="M1126" s="3">
        <v>0</v>
      </c>
      <c r="N1126" s="3">
        <v>0</v>
      </c>
      <c r="O1126" s="3">
        <v>8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81">
        <f>+Tabla3[[#This Row],[V GRAVADAS]]</f>
        <v>8</v>
      </c>
      <c r="V1126">
        <v>2</v>
      </c>
    </row>
    <row r="1127" spans="1:22" x14ac:dyDescent="0.25">
      <c r="A1127" t="s">
        <v>648</v>
      </c>
      <c r="B1127" s="1" t="s">
        <v>669</v>
      </c>
      <c r="C1127" t="s">
        <v>1</v>
      </c>
      <c r="D1127" t="s">
        <v>91</v>
      </c>
      <c r="E1127" t="s">
        <v>390</v>
      </c>
      <c r="F1127" t="s">
        <v>391</v>
      </c>
      <c r="G1127">
        <v>1084</v>
      </c>
      <c r="H1127">
        <v>1084</v>
      </c>
      <c r="I1127">
        <v>1084</v>
      </c>
      <c r="J1127">
        <v>1084</v>
      </c>
      <c r="L1127" s="3">
        <v>0</v>
      </c>
      <c r="M1127" s="3">
        <v>0</v>
      </c>
      <c r="N1127" s="3">
        <v>0</v>
      </c>
      <c r="O1127" s="3">
        <v>10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81">
        <f>+Tabla3[[#This Row],[V GRAVADAS]]</f>
        <v>10</v>
      </c>
      <c r="V1127">
        <v>2</v>
      </c>
    </row>
    <row r="1128" spans="1:22" x14ac:dyDescent="0.25">
      <c r="A1128" t="s">
        <v>648</v>
      </c>
      <c r="B1128" s="1" t="s">
        <v>669</v>
      </c>
      <c r="C1128" t="s">
        <v>1</v>
      </c>
      <c r="D1128" t="s">
        <v>91</v>
      </c>
      <c r="E1128" t="s">
        <v>390</v>
      </c>
      <c r="F1128" t="s">
        <v>391</v>
      </c>
      <c r="G1128">
        <v>1085</v>
      </c>
      <c r="H1128">
        <v>1085</v>
      </c>
      <c r="I1128">
        <v>1085</v>
      </c>
      <c r="J1128">
        <v>1085</v>
      </c>
      <c r="L1128" s="3">
        <v>0</v>
      </c>
      <c r="M1128" s="3">
        <v>0</v>
      </c>
      <c r="N1128" s="3">
        <v>0</v>
      </c>
      <c r="O1128" s="3">
        <v>20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81">
        <f>+Tabla3[[#This Row],[V GRAVADAS]]</f>
        <v>20</v>
      </c>
      <c r="V1128">
        <v>2</v>
      </c>
    </row>
    <row r="1129" spans="1:22" x14ac:dyDescent="0.25">
      <c r="A1129" t="s">
        <v>648</v>
      </c>
      <c r="B1129" s="1" t="s">
        <v>670</v>
      </c>
      <c r="C1129" t="s">
        <v>1</v>
      </c>
      <c r="D1129" t="s">
        <v>91</v>
      </c>
      <c r="E1129" t="s">
        <v>390</v>
      </c>
      <c r="F1129" t="s">
        <v>391</v>
      </c>
      <c r="G1129">
        <v>1086</v>
      </c>
      <c r="H1129">
        <v>1086</v>
      </c>
      <c r="I1129">
        <v>1086</v>
      </c>
      <c r="J1129">
        <v>1086</v>
      </c>
      <c r="L1129" s="3">
        <v>0</v>
      </c>
      <c r="M1129" s="3">
        <v>0</v>
      </c>
      <c r="N1129" s="3">
        <v>0</v>
      </c>
      <c r="O1129" s="3">
        <v>15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81">
        <f>+Tabla3[[#This Row],[V GRAVADAS]]</f>
        <v>15</v>
      </c>
      <c r="V1129">
        <v>2</v>
      </c>
    </row>
    <row r="1130" spans="1:22" x14ac:dyDescent="0.25">
      <c r="A1130" t="s">
        <v>648</v>
      </c>
      <c r="B1130" s="1" t="s">
        <v>670</v>
      </c>
      <c r="C1130" t="s">
        <v>1</v>
      </c>
      <c r="D1130" t="s">
        <v>91</v>
      </c>
      <c r="E1130" t="s">
        <v>390</v>
      </c>
      <c r="F1130" t="s">
        <v>391</v>
      </c>
      <c r="G1130">
        <v>1087</v>
      </c>
      <c r="H1130">
        <v>1087</v>
      </c>
      <c r="I1130">
        <v>1087</v>
      </c>
      <c r="J1130">
        <v>1087</v>
      </c>
      <c r="L1130" s="3">
        <v>0</v>
      </c>
      <c r="M1130" s="3">
        <v>0</v>
      </c>
      <c r="N1130" s="3">
        <v>0</v>
      </c>
      <c r="O1130" s="3">
        <v>20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81">
        <f>+Tabla3[[#This Row],[V GRAVADAS]]</f>
        <v>20</v>
      </c>
      <c r="V1130">
        <v>2</v>
      </c>
    </row>
    <row r="1131" spans="1:22" x14ac:dyDescent="0.25">
      <c r="A1131" t="s">
        <v>648</v>
      </c>
      <c r="B1131" s="1" t="s">
        <v>670</v>
      </c>
      <c r="C1131" t="s">
        <v>1</v>
      </c>
      <c r="D1131" t="s">
        <v>91</v>
      </c>
      <c r="E1131" t="s">
        <v>390</v>
      </c>
      <c r="F1131" t="s">
        <v>391</v>
      </c>
      <c r="G1131">
        <v>1088</v>
      </c>
      <c r="H1131">
        <v>1088</v>
      </c>
      <c r="I1131">
        <v>1088</v>
      </c>
      <c r="J1131">
        <v>1088</v>
      </c>
      <c r="L1131" s="3">
        <v>0</v>
      </c>
      <c r="M1131" s="3">
        <v>0</v>
      </c>
      <c r="N1131" s="3">
        <v>0</v>
      </c>
      <c r="O1131" s="3">
        <v>8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81">
        <f>+Tabla3[[#This Row],[V GRAVADAS]]</f>
        <v>8</v>
      </c>
      <c r="V1131">
        <v>2</v>
      </c>
    </row>
    <row r="1132" spans="1:22" x14ac:dyDescent="0.25">
      <c r="A1132" t="s">
        <v>648</v>
      </c>
      <c r="B1132" s="1" t="s">
        <v>670</v>
      </c>
      <c r="C1132" t="s">
        <v>1</v>
      </c>
      <c r="D1132" t="s">
        <v>91</v>
      </c>
      <c r="E1132" t="s">
        <v>390</v>
      </c>
      <c r="F1132" t="s">
        <v>391</v>
      </c>
      <c r="G1132">
        <v>1089</v>
      </c>
      <c r="H1132">
        <v>1089</v>
      </c>
      <c r="I1132">
        <v>1089</v>
      </c>
      <c r="J1132">
        <v>1089</v>
      </c>
      <c r="L1132" s="3">
        <v>0</v>
      </c>
      <c r="M1132" s="3">
        <v>0</v>
      </c>
      <c r="N1132" s="3">
        <v>0</v>
      </c>
      <c r="O1132" s="3">
        <v>10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81">
        <f>+Tabla3[[#This Row],[V GRAVADAS]]</f>
        <v>10</v>
      </c>
      <c r="V1132">
        <v>2</v>
      </c>
    </row>
    <row r="1133" spans="1:22" x14ac:dyDescent="0.25">
      <c r="A1133" t="s">
        <v>648</v>
      </c>
      <c r="B1133" s="1" t="s">
        <v>670</v>
      </c>
      <c r="C1133" t="s">
        <v>1</v>
      </c>
      <c r="D1133" t="s">
        <v>91</v>
      </c>
      <c r="E1133" t="s">
        <v>390</v>
      </c>
      <c r="F1133" t="s">
        <v>391</v>
      </c>
      <c r="G1133">
        <v>1090</v>
      </c>
      <c r="H1133">
        <v>1090</v>
      </c>
      <c r="I1133">
        <v>1090</v>
      </c>
      <c r="J1133">
        <v>1090</v>
      </c>
      <c r="L1133" s="3">
        <v>0</v>
      </c>
      <c r="M1133" s="3">
        <v>0</v>
      </c>
      <c r="N1133" s="3">
        <v>0</v>
      </c>
      <c r="O1133" s="3">
        <v>20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81">
        <f>+Tabla3[[#This Row],[V GRAVADAS]]</f>
        <v>20</v>
      </c>
      <c r="V1133">
        <v>2</v>
      </c>
    </row>
    <row r="1134" spans="1:22" x14ac:dyDescent="0.25">
      <c r="A1134" t="s">
        <v>648</v>
      </c>
      <c r="B1134" s="1" t="s">
        <v>671</v>
      </c>
      <c r="C1134" t="s">
        <v>1</v>
      </c>
      <c r="D1134" t="s">
        <v>91</v>
      </c>
      <c r="E1134" t="s">
        <v>390</v>
      </c>
      <c r="F1134" t="s">
        <v>391</v>
      </c>
      <c r="G1134">
        <v>1091</v>
      </c>
      <c r="H1134">
        <v>1091</v>
      </c>
      <c r="I1134">
        <v>1091</v>
      </c>
      <c r="J1134">
        <v>1091</v>
      </c>
      <c r="L1134" s="3">
        <v>0</v>
      </c>
      <c r="M1134" s="3">
        <v>0</v>
      </c>
      <c r="N1134" s="3">
        <v>0</v>
      </c>
      <c r="O1134" s="3">
        <v>15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81">
        <f>+Tabla3[[#This Row],[V GRAVADAS]]</f>
        <v>15</v>
      </c>
      <c r="V1134">
        <v>2</v>
      </c>
    </row>
    <row r="1135" spans="1:22" x14ac:dyDescent="0.25">
      <c r="A1135" t="s">
        <v>648</v>
      </c>
      <c r="B1135" s="1" t="s">
        <v>671</v>
      </c>
      <c r="C1135" t="s">
        <v>1</v>
      </c>
      <c r="D1135" t="s">
        <v>91</v>
      </c>
      <c r="E1135" t="s">
        <v>390</v>
      </c>
      <c r="F1135" t="s">
        <v>391</v>
      </c>
      <c r="G1135">
        <v>1092</v>
      </c>
      <c r="H1135">
        <v>1092</v>
      </c>
      <c r="I1135">
        <v>1092</v>
      </c>
      <c r="J1135">
        <v>1092</v>
      </c>
      <c r="L1135" s="3">
        <v>0</v>
      </c>
      <c r="M1135" s="3">
        <v>0</v>
      </c>
      <c r="N1135" s="3">
        <v>0</v>
      </c>
      <c r="O1135" s="3">
        <v>25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81">
        <f>+Tabla3[[#This Row],[V GRAVADAS]]</f>
        <v>25</v>
      </c>
      <c r="V1135">
        <v>2</v>
      </c>
    </row>
    <row r="1136" spans="1:22" x14ac:dyDescent="0.25">
      <c r="A1136" t="s">
        <v>648</v>
      </c>
      <c r="B1136" s="1" t="s">
        <v>671</v>
      </c>
      <c r="C1136" t="s">
        <v>1</v>
      </c>
      <c r="D1136" t="s">
        <v>91</v>
      </c>
      <c r="E1136" t="s">
        <v>390</v>
      </c>
      <c r="F1136" t="s">
        <v>391</v>
      </c>
      <c r="G1136">
        <v>1093</v>
      </c>
      <c r="H1136">
        <v>1093</v>
      </c>
      <c r="I1136">
        <v>1093</v>
      </c>
      <c r="J1136">
        <v>1093</v>
      </c>
      <c r="L1136" s="3">
        <v>0</v>
      </c>
      <c r="M1136" s="3">
        <v>0</v>
      </c>
      <c r="N1136" s="3">
        <v>0</v>
      </c>
      <c r="O1136" s="3">
        <v>8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81">
        <f>+Tabla3[[#This Row],[V GRAVADAS]]</f>
        <v>8</v>
      </c>
      <c r="V1136">
        <v>2</v>
      </c>
    </row>
    <row r="1137" spans="1:22" x14ac:dyDescent="0.25">
      <c r="A1137" t="s">
        <v>648</v>
      </c>
      <c r="B1137" s="1" t="s">
        <v>671</v>
      </c>
      <c r="C1137" t="s">
        <v>1</v>
      </c>
      <c r="D1137" t="s">
        <v>91</v>
      </c>
      <c r="E1137" t="s">
        <v>390</v>
      </c>
      <c r="F1137" t="s">
        <v>391</v>
      </c>
      <c r="G1137">
        <v>1094</v>
      </c>
      <c r="H1137">
        <v>1094</v>
      </c>
      <c r="I1137">
        <v>1094</v>
      </c>
      <c r="J1137">
        <v>1094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81">
        <f>+Tabla3[[#This Row],[V GRAVADAS]]</f>
        <v>0</v>
      </c>
      <c r="V1137">
        <v>2</v>
      </c>
    </row>
    <row r="1138" spans="1:22" x14ac:dyDescent="0.25">
      <c r="A1138" t="s">
        <v>648</v>
      </c>
      <c r="B1138" s="1" t="s">
        <v>671</v>
      </c>
      <c r="C1138" t="s">
        <v>1</v>
      </c>
      <c r="D1138" t="s">
        <v>91</v>
      </c>
      <c r="E1138" t="s">
        <v>390</v>
      </c>
      <c r="F1138" t="s">
        <v>391</v>
      </c>
      <c r="G1138">
        <v>1095</v>
      </c>
      <c r="H1138">
        <v>1095</v>
      </c>
      <c r="I1138">
        <v>1095</v>
      </c>
      <c r="J1138">
        <v>1095</v>
      </c>
      <c r="L1138" s="3">
        <v>0</v>
      </c>
      <c r="M1138" s="3">
        <v>0</v>
      </c>
      <c r="N1138" s="3">
        <v>0</v>
      </c>
      <c r="O1138" s="3">
        <v>15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81">
        <f>+Tabla3[[#This Row],[V GRAVADAS]]</f>
        <v>15</v>
      </c>
      <c r="V1138">
        <v>2</v>
      </c>
    </row>
    <row r="1139" spans="1:22" x14ac:dyDescent="0.25">
      <c r="A1139" t="s">
        <v>648</v>
      </c>
      <c r="B1139" s="1" t="s">
        <v>672</v>
      </c>
      <c r="C1139" t="s">
        <v>1</v>
      </c>
      <c r="D1139" t="s">
        <v>91</v>
      </c>
      <c r="E1139" t="s">
        <v>390</v>
      </c>
      <c r="F1139" t="s">
        <v>391</v>
      </c>
      <c r="G1139">
        <v>1096</v>
      </c>
      <c r="H1139">
        <v>1096</v>
      </c>
      <c r="I1139">
        <v>1096</v>
      </c>
      <c r="J1139">
        <v>1096</v>
      </c>
      <c r="L1139" s="3">
        <v>0</v>
      </c>
      <c r="M1139" s="3">
        <v>0</v>
      </c>
      <c r="N1139" s="3">
        <v>0</v>
      </c>
      <c r="O1139" s="3">
        <v>20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81">
        <f>+Tabla3[[#This Row],[V GRAVADAS]]</f>
        <v>20</v>
      </c>
      <c r="V1139">
        <v>2</v>
      </c>
    </row>
    <row r="1140" spans="1:22" x14ac:dyDescent="0.25">
      <c r="A1140" t="s">
        <v>648</v>
      </c>
      <c r="B1140" s="1" t="s">
        <v>672</v>
      </c>
      <c r="C1140" t="s">
        <v>1</v>
      </c>
      <c r="D1140" t="s">
        <v>91</v>
      </c>
      <c r="E1140" t="s">
        <v>390</v>
      </c>
      <c r="F1140" t="s">
        <v>391</v>
      </c>
      <c r="G1140">
        <v>1097</v>
      </c>
      <c r="H1140">
        <v>1097</v>
      </c>
      <c r="I1140">
        <v>1097</v>
      </c>
      <c r="J1140">
        <v>1097</v>
      </c>
      <c r="L1140" s="3">
        <v>0</v>
      </c>
      <c r="M1140" s="3">
        <v>0</v>
      </c>
      <c r="N1140" s="3">
        <v>0</v>
      </c>
      <c r="O1140" s="3">
        <v>20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81">
        <f>+Tabla3[[#This Row],[V GRAVADAS]]</f>
        <v>20</v>
      </c>
      <c r="V1140">
        <v>2</v>
      </c>
    </row>
    <row r="1141" spans="1:22" x14ac:dyDescent="0.25">
      <c r="A1141" t="s">
        <v>648</v>
      </c>
      <c r="B1141" s="1" t="s">
        <v>672</v>
      </c>
      <c r="C1141" t="s">
        <v>1</v>
      </c>
      <c r="D1141" t="s">
        <v>91</v>
      </c>
      <c r="E1141" t="s">
        <v>390</v>
      </c>
      <c r="F1141" t="s">
        <v>391</v>
      </c>
      <c r="G1141">
        <v>1098</v>
      </c>
      <c r="H1141">
        <v>1098</v>
      </c>
      <c r="I1141">
        <v>1098</v>
      </c>
      <c r="J1141">
        <v>1098</v>
      </c>
      <c r="L1141" s="3">
        <v>0</v>
      </c>
      <c r="M1141" s="3">
        <v>0</v>
      </c>
      <c r="N1141" s="3">
        <v>0</v>
      </c>
      <c r="O1141" s="3">
        <v>15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81">
        <f>+Tabla3[[#This Row],[V GRAVADAS]]</f>
        <v>15</v>
      </c>
      <c r="V1141">
        <v>2</v>
      </c>
    </row>
    <row r="1142" spans="1:22" x14ac:dyDescent="0.25">
      <c r="A1142" t="s">
        <v>648</v>
      </c>
      <c r="B1142" s="1" t="s">
        <v>672</v>
      </c>
      <c r="C1142" t="s">
        <v>1</v>
      </c>
      <c r="D1142" t="s">
        <v>91</v>
      </c>
      <c r="E1142" t="s">
        <v>390</v>
      </c>
      <c r="F1142" t="s">
        <v>391</v>
      </c>
      <c r="G1142">
        <v>1099</v>
      </c>
      <c r="H1142">
        <v>1099</v>
      </c>
      <c r="I1142">
        <v>1099</v>
      </c>
      <c r="J1142">
        <v>1099</v>
      </c>
      <c r="L1142" s="3">
        <v>0</v>
      </c>
      <c r="M1142" s="3">
        <v>0</v>
      </c>
      <c r="N1142" s="3">
        <v>0</v>
      </c>
      <c r="O1142" s="3">
        <v>10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81">
        <f>+Tabla3[[#This Row],[V GRAVADAS]]</f>
        <v>10</v>
      </c>
      <c r="V1142">
        <v>2</v>
      </c>
    </row>
    <row r="1143" spans="1:22" x14ac:dyDescent="0.25">
      <c r="A1143" t="s">
        <v>648</v>
      </c>
      <c r="B1143" s="1" t="s">
        <v>672</v>
      </c>
      <c r="C1143" t="s">
        <v>1</v>
      </c>
      <c r="D1143" t="s">
        <v>91</v>
      </c>
      <c r="E1143" t="s">
        <v>390</v>
      </c>
      <c r="F1143" t="s">
        <v>391</v>
      </c>
      <c r="G1143">
        <v>1100</v>
      </c>
      <c r="H1143">
        <v>1100</v>
      </c>
      <c r="I1143">
        <v>1100</v>
      </c>
      <c r="J1143">
        <v>1100</v>
      </c>
      <c r="L1143" s="3">
        <v>0</v>
      </c>
      <c r="M1143" s="3">
        <v>0</v>
      </c>
      <c r="N1143" s="3">
        <v>0</v>
      </c>
      <c r="O1143" s="3">
        <v>5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81">
        <f>+Tabla3[[#This Row],[V GRAVADAS]]</f>
        <v>5</v>
      </c>
      <c r="V1143">
        <v>2</v>
      </c>
    </row>
    <row r="1144" spans="1:22" x14ac:dyDescent="0.25">
      <c r="A1144" t="s">
        <v>648</v>
      </c>
      <c r="B1144" s="1" t="s">
        <v>673</v>
      </c>
      <c r="C1144" t="s">
        <v>1</v>
      </c>
      <c r="D1144" t="s">
        <v>91</v>
      </c>
      <c r="E1144" t="s">
        <v>390</v>
      </c>
      <c r="F1144" t="s">
        <v>391</v>
      </c>
      <c r="G1144">
        <v>1101</v>
      </c>
      <c r="H1144">
        <v>1101</v>
      </c>
      <c r="I1144">
        <v>1101</v>
      </c>
      <c r="J1144">
        <v>1101</v>
      </c>
      <c r="L1144" s="3">
        <v>0</v>
      </c>
      <c r="M1144" s="3">
        <v>0</v>
      </c>
      <c r="N1144" s="3">
        <v>0</v>
      </c>
      <c r="O1144" s="3">
        <v>20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81">
        <f>+Tabla3[[#This Row],[V GRAVADAS]]</f>
        <v>20</v>
      </c>
      <c r="V1144">
        <v>2</v>
      </c>
    </row>
    <row r="1145" spans="1:22" x14ac:dyDescent="0.25">
      <c r="A1145" t="s">
        <v>648</v>
      </c>
      <c r="B1145" s="1" t="s">
        <v>673</v>
      </c>
      <c r="C1145" t="s">
        <v>1</v>
      </c>
      <c r="D1145" t="s">
        <v>91</v>
      </c>
      <c r="E1145" t="s">
        <v>390</v>
      </c>
      <c r="F1145" t="s">
        <v>391</v>
      </c>
      <c r="G1145">
        <v>1102</v>
      </c>
      <c r="H1145">
        <v>1102</v>
      </c>
      <c r="I1145">
        <v>1102</v>
      </c>
      <c r="J1145">
        <v>1102</v>
      </c>
      <c r="L1145" s="3">
        <v>0</v>
      </c>
      <c r="M1145" s="3">
        <v>0</v>
      </c>
      <c r="N1145" s="3">
        <v>0</v>
      </c>
      <c r="O1145" s="3">
        <v>20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81">
        <f>+Tabla3[[#This Row],[V GRAVADAS]]</f>
        <v>20</v>
      </c>
      <c r="V1145">
        <v>2</v>
      </c>
    </row>
    <row r="1146" spans="1:22" x14ac:dyDescent="0.25">
      <c r="A1146" t="s">
        <v>648</v>
      </c>
      <c r="B1146" s="1" t="s">
        <v>673</v>
      </c>
      <c r="C1146" t="s">
        <v>1</v>
      </c>
      <c r="D1146" t="s">
        <v>91</v>
      </c>
      <c r="E1146" t="s">
        <v>390</v>
      </c>
      <c r="F1146" t="s">
        <v>391</v>
      </c>
      <c r="G1146">
        <v>1103</v>
      </c>
      <c r="H1146">
        <v>1103</v>
      </c>
      <c r="I1146">
        <v>1103</v>
      </c>
      <c r="J1146">
        <v>1103</v>
      </c>
      <c r="L1146" s="3">
        <v>0</v>
      </c>
      <c r="M1146" s="3">
        <v>0</v>
      </c>
      <c r="N1146" s="3">
        <v>0</v>
      </c>
      <c r="O1146" s="3">
        <v>5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81">
        <f>+Tabla3[[#This Row],[V GRAVADAS]]</f>
        <v>5</v>
      </c>
      <c r="V1146">
        <v>2</v>
      </c>
    </row>
    <row r="1147" spans="1:22" x14ac:dyDescent="0.25">
      <c r="A1147" t="s">
        <v>648</v>
      </c>
      <c r="B1147" s="1" t="s">
        <v>673</v>
      </c>
      <c r="C1147" t="s">
        <v>1</v>
      </c>
      <c r="D1147" t="s">
        <v>91</v>
      </c>
      <c r="E1147" t="s">
        <v>390</v>
      </c>
      <c r="F1147" t="s">
        <v>391</v>
      </c>
      <c r="G1147">
        <v>1104</v>
      </c>
      <c r="H1147">
        <v>1104</v>
      </c>
      <c r="I1147">
        <v>1104</v>
      </c>
      <c r="J1147">
        <v>1104</v>
      </c>
      <c r="L1147" s="3">
        <v>0</v>
      </c>
      <c r="M1147" s="3">
        <v>0</v>
      </c>
      <c r="N1147" s="3">
        <v>0</v>
      </c>
      <c r="O1147" s="3">
        <v>15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81">
        <f>+Tabla3[[#This Row],[V GRAVADAS]]</f>
        <v>15</v>
      </c>
      <c r="V1147">
        <v>2</v>
      </c>
    </row>
    <row r="1148" spans="1:22" x14ac:dyDescent="0.25">
      <c r="A1148" t="s">
        <v>648</v>
      </c>
      <c r="B1148" s="1" t="s">
        <v>673</v>
      </c>
      <c r="C1148" t="s">
        <v>1</v>
      </c>
      <c r="D1148" t="s">
        <v>91</v>
      </c>
      <c r="E1148" t="s">
        <v>390</v>
      </c>
      <c r="F1148" t="s">
        <v>391</v>
      </c>
      <c r="G1148">
        <v>1105</v>
      </c>
      <c r="H1148">
        <v>1105</v>
      </c>
      <c r="I1148">
        <v>1105</v>
      </c>
      <c r="J1148">
        <v>1105</v>
      </c>
      <c r="L1148" s="3">
        <v>0</v>
      </c>
      <c r="M1148" s="3">
        <v>0</v>
      </c>
      <c r="N1148" s="3">
        <v>0</v>
      </c>
      <c r="O1148" s="3">
        <v>5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81">
        <f>+Tabla3[[#This Row],[V GRAVADAS]]</f>
        <v>5</v>
      </c>
      <c r="V1148">
        <v>2</v>
      </c>
    </row>
    <row r="1149" spans="1:22" x14ac:dyDescent="0.25">
      <c r="A1149" t="s">
        <v>690</v>
      </c>
      <c r="B1149" s="1" t="s">
        <v>691</v>
      </c>
      <c r="C1149" t="s">
        <v>1</v>
      </c>
      <c r="D1149" t="s">
        <v>91</v>
      </c>
      <c r="E1149" t="s">
        <v>390</v>
      </c>
      <c r="F1149" t="s">
        <v>391</v>
      </c>
      <c r="G1149">
        <v>1106</v>
      </c>
      <c r="H1149">
        <v>1106</v>
      </c>
      <c r="I1149">
        <v>1106</v>
      </c>
      <c r="J1149">
        <v>1106</v>
      </c>
      <c r="L1149" s="3">
        <v>0</v>
      </c>
      <c r="M1149" s="3">
        <v>0</v>
      </c>
      <c r="N1149" s="3">
        <v>0</v>
      </c>
      <c r="O1149" s="3">
        <v>25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81">
        <f>+Tabla3[[#This Row],[V GRAVADAS]]</f>
        <v>25</v>
      </c>
      <c r="V1149">
        <v>2</v>
      </c>
    </row>
    <row r="1150" spans="1:22" x14ac:dyDescent="0.25">
      <c r="A1150" t="s">
        <v>690</v>
      </c>
      <c r="B1150" s="1" t="s">
        <v>691</v>
      </c>
      <c r="C1150" t="s">
        <v>1</v>
      </c>
      <c r="D1150" t="s">
        <v>91</v>
      </c>
      <c r="E1150" t="s">
        <v>390</v>
      </c>
      <c r="F1150" t="s">
        <v>391</v>
      </c>
      <c r="G1150">
        <v>1107</v>
      </c>
      <c r="H1150">
        <v>1107</v>
      </c>
      <c r="I1150">
        <v>1107</v>
      </c>
      <c r="J1150">
        <v>1107</v>
      </c>
      <c r="L1150" s="3">
        <v>0</v>
      </c>
      <c r="M1150" s="3">
        <v>0</v>
      </c>
      <c r="N1150" s="3">
        <v>0</v>
      </c>
      <c r="O1150" s="3">
        <v>20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81">
        <f>+Tabla3[[#This Row],[V GRAVADAS]]</f>
        <v>20</v>
      </c>
      <c r="V1150">
        <v>2</v>
      </c>
    </row>
    <row r="1151" spans="1:22" x14ac:dyDescent="0.25">
      <c r="A1151" t="s">
        <v>690</v>
      </c>
      <c r="B1151" s="1" t="s">
        <v>691</v>
      </c>
      <c r="C1151" t="s">
        <v>1</v>
      </c>
      <c r="D1151" t="s">
        <v>91</v>
      </c>
      <c r="E1151" t="s">
        <v>390</v>
      </c>
      <c r="F1151" t="s">
        <v>391</v>
      </c>
      <c r="G1151">
        <v>1108</v>
      </c>
      <c r="H1151">
        <v>1108</v>
      </c>
      <c r="I1151">
        <v>1108</v>
      </c>
      <c r="J1151">
        <v>1108</v>
      </c>
      <c r="L1151" s="3">
        <v>0</v>
      </c>
      <c r="M1151" s="3">
        <v>0</v>
      </c>
      <c r="N1151" s="3">
        <v>0</v>
      </c>
      <c r="O1151" s="3">
        <v>15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81">
        <f>+Tabla3[[#This Row],[V GRAVADAS]]</f>
        <v>15</v>
      </c>
      <c r="V1151">
        <v>2</v>
      </c>
    </row>
    <row r="1152" spans="1:22" x14ac:dyDescent="0.25">
      <c r="A1152" t="s">
        <v>690</v>
      </c>
      <c r="B1152" s="1" t="s">
        <v>691</v>
      </c>
      <c r="C1152" t="s">
        <v>1</v>
      </c>
      <c r="D1152" t="s">
        <v>91</v>
      </c>
      <c r="E1152" t="s">
        <v>390</v>
      </c>
      <c r="F1152" t="s">
        <v>391</v>
      </c>
      <c r="G1152">
        <v>1109</v>
      </c>
      <c r="H1152">
        <v>1109</v>
      </c>
      <c r="I1152">
        <v>1109</v>
      </c>
      <c r="J1152">
        <v>1109</v>
      </c>
      <c r="L1152" s="3">
        <v>0</v>
      </c>
      <c r="M1152" s="3">
        <v>0</v>
      </c>
      <c r="N1152" s="3">
        <v>0</v>
      </c>
      <c r="O1152" s="3">
        <v>8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81">
        <f>+Tabla3[[#This Row],[V GRAVADAS]]</f>
        <v>8</v>
      </c>
      <c r="V1152">
        <v>2</v>
      </c>
    </row>
    <row r="1153" spans="1:22" x14ac:dyDescent="0.25">
      <c r="A1153" t="s">
        <v>690</v>
      </c>
      <c r="B1153" s="1" t="s">
        <v>691</v>
      </c>
      <c r="C1153" t="s">
        <v>1</v>
      </c>
      <c r="D1153" t="s">
        <v>91</v>
      </c>
      <c r="E1153" t="s">
        <v>390</v>
      </c>
      <c r="F1153" t="s">
        <v>391</v>
      </c>
      <c r="G1153">
        <v>1110</v>
      </c>
      <c r="H1153">
        <v>1110</v>
      </c>
      <c r="I1153">
        <v>1110</v>
      </c>
      <c r="J1153">
        <v>1110</v>
      </c>
      <c r="L1153" s="3">
        <v>0</v>
      </c>
      <c r="M1153" s="3">
        <v>0</v>
      </c>
      <c r="N1153" s="3">
        <v>0</v>
      </c>
      <c r="O1153" s="3">
        <v>10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81">
        <f>+Tabla3[[#This Row],[V GRAVADAS]]</f>
        <v>10</v>
      </c>
      <c r="V1153">
        <v>2</v>
      </c>
    </row>
    <row r="1154" spans="1:22" x14ac:dyDescent="0.25">
      <c r="A1154" t="s">
        <v>690</v>
      </c>
      <c r="B1154" s="1" t="s">
        <v>692</v>
      </c>
      <c r="C1154" t="s">
        <v>1</v>
      </c>
      <c r="D1154" t="s">
        <v>91</v>
      </c>
      <c r="E1154" t="s">
        <v>390</v>
      </c>
      <c r="F1154" t="s">
        <v>391</v>
      </c>
      <c r="G1154">
        <v>1111</v>
      </c>
      <c r="H1154">
        <v>1111</v>
      </c>
      <c r="I1154">
        <v>1111</v>
      </c>
      <c r="J1154">
        <v>1111</v>
      </c>
      <c r="L1154" s="3">
        <v>0</v>
      </c>
      <c r="M1154" s="3">
        <v>0</v>
      </c>
      <c r="N1154" s="3">
        <v>0</v>
      </c>
      <c r="O1154" s="3">
        <v>20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81">
        <f>+Tabla3[[#This Row],[V GRAVADAS]]</f>
        <v>20</v>
      </c>
      <c r="V1154">
        <v>2</v>
      </c>
    </row>
    <row r="1155" spans="1:22" x14ac:dyDescent="0.25">
      <c r="A1155" t="s">
        <v>690</v>
      </c>
      <c r="B1155" s="1" t="s">
        <v>692</v>
      </c>
      <c r="C1155" t="s">
        <v>1</v>
      </c>
      <c r="D1155" t="s">
        <v>91</v>
      </c>
      <c r="E1155" t="s">
        <v>390</v>
      </c>
      <c r="F1155" t="s">
        <v>391</v>
      </c>
      <c r="G1155">
        <v>1112</v>
      </c>
      <c r="H1155">
        <v>1112</v>
      </c>
      <c r="I1155">
        <v>1112</v>
      </c>
      <c r="J1155">
        <v>1112</v>
      </c>
      <c r="L1155" s="3">
        <v>0</v>
      </c>
      <c r="M1155" s="3">
        <v>0</v>
      </c>
      <c r="N1155" s="3">
        <v>0</v>
      </c>
      <c r="O1155" s="3">
        <v>25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81">
        <f>+Tabla3[[#This Row],[V GRAVADAS]]</f>
        <v>25</v>
      </c>
      <c r="V1155">
        <v>2</v>
      </c>
    </row>
    <row r="1156" spans="1:22" x14ac:dyDescent="0.25">
      <c r="A1156" t="s">
        <v>690</v>
      </c>
      <c r="B1156" s="1" t="s">
        <v>692</v>
      </c>
      <c r="C1156" t="s">
        <v>1</v>
      </c>
      <c r="D1156" t="s">
        <v>91</v>
      </c>
      <c r="E1156" t="s">
        <v>390</v>
      </c>
      <c r="F1156" t="s">
        <v>391</v>
      </c>
      <c r="G1156">
        <v>1113</v>
      </c>
      <c r="H1156">
        <v>1113</v>
      </c>
      <c r="I1156">
        <v>1113</v>
      </c>
      <c r="J1156">
        <v>1113</v>
      </c>
      <c r="L1156" s="3">
        <v>0</v>
      </c>
      <c r="M1156" s="3">
        <v>0</v>
      </c>
      <c r="N1156" s="3">
        <v>0</v>
      </c>
      <c r="O1156" s="3">
        <v>15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81">
        <f>+Tabla3[[#This Row],[V GRAVADAS]]</f>
        <v>15</v>
      </c>
      <c r="V1156">
        <v>2</v>
      </c>
    </row>
    <row r="1157" spans="1:22" x14ac:dyDescent="0.25">
      <c r="A1157" t="s">
        <v>690</v>
      </c>
      <c r="B1157" s="1" t="s">
        <v>692</v>
      </c>
      <c r="C1157" t="s">
        <v>1</v>
      </c>
      <c r="D1157" t="s">
        <v>91</v>
      </c>
      <c r="E1157" t="s">
        <v>390</v>
      </c>
      <c r="F1157" t="s">
        <v>391</v>
      </c>
      <c r="G1157">
        <v>1114</v>
      </c>
      <c r="H1157">
        <v>1114</v>
      </c>
      <c r="I1157">
        <v>1114</v>
      </c>
      <c r="J1157">
        <v>1114</v>
      </c>
      <c r="L1157" s="3">
        <v>0</v>
      </c>
      <c r="M1157" s="3">
        <v>0</v>
      </c>
      <c r="N1157" s="3">
        <v>0</v>
      </c>
      <c r="O1157" s="3">
        <v>9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81">
        <f>+Tabla3[[#This Row],[V GRAVADAS]]</f>
        <v>9</v>
      </c>
      <c r="V1157">
        <v>2</v>
      </c>
    </row>
    <row r="1158" spans="1:22" x14ac:dyDescent="0.25">
      <c r="A1158" t="s">
        <v>690</v>
      </c>
      <c r="B1158" s="1" t="s">
        <v>692</v>
      </c>
      <c r="C1158" t="s">
        <v>1</v>
      </c>
      <c r="D1158" t="s">
        <v>91</v>
      </c>
      <c r="E1158" t="s">
        <v>390</v>
      </c>
      <c r="F1158" t="s">
        <v>391</v>
      </c>
      <c r="G1158">
        <v>1115</v>
      </c>
      <c r="H1158">
        <v>1115</v>
      </c>
      <c r="I1158">
        <v>1115</v>
      </c>
      <c r="J1158">
        <v>1115</v>
      </c>
      <c r="L1158" s="3">
        <v>0</v>
      </c>
      <c r="M1158" s="3">
        <v>0</v>
      </c>
      <c r="N1158" s="3">
        <v>0</v>
      </c>
      <c r="O1158" s="3">
        <v>10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81">
        <f>+Tabla3[[#This Row],[V GRAVADAS]]</f>
        <v>10</v>
      </c>
      <c r="V1158">
        <v>2</v>
      </c>
    </row>
    <row r="1159" spans="1:22" x14ac:dyDescent="0.25">
      <c r="A1159" t="s">
        <v>690</v>
      </c>
      <c r="B1159" s="1" t="s">
        <v>693</v>
      </c>
      <c r="C1159" t="s">
        <v>1</v>
      </c>
      <c r="D1159" t="s">
        <v>91</v>
      </c>
      <c r="E1159" t="s">
        <v>390</v>
      </c>
      <c r="F1159" t="s">
        <v>391</v>
      </c>
      <c r="G1159">
        <v>1116</v>
      </c>
      <c r="H1159">
        <v>1116</v>
      </c>
      <c r="I1159">
        <v>1116</v>
      </c>
      <c r="J1159">
        <v>1116</v>
      </c>
      <c r="L1159" s="3">
        <v>0</v>
      </c>
      <c r="M1159" s="3">
        <v>0</v>
      </c>
      <c r="N1159" s="3">
        <v>0</v>
      </c>
      <c r="O1159" s="3">
        <v>25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81">
        <f>+Tabla3[[#This Row],[V GRAVADAS]]</f>
        <v>25</v>
      </c>
      <c r="V1159">
        <v>2</v>
      </c>
    </row>
    <row r="1160" spans="1:22" x14ac:dyDescent="0.25">
      <c r="A1160" t="s">
        <v>690</v>
      </c>
      <c r="B1160" s="1" t="s">
        <v>693</v>
      </c>
      <c r="C1160" t="s">
        <v>1</v>
      </c>
      <c r="D1160" t="s">
        <v>91</v>
      </c>
      <c r="E1160" t="s">
        <v>390</v>
      </c>
      <c r="F1160" t="s">
        <v>391</v>
      </c>
      <c r="G1160">
        <v>1117</v>
      </c>
      <c r="H1160">
        <v>1117</v>
      </c>
      <c r="I1160">
        <v>1117</v>
      </c>
      <c r="J1160">
        <v>1117</v>
      </c>
      <c r="L1160" s="3">
        <v>0</v>
      </c>
      <c r="M1160" s="3">
        <v>0</v>
      </c>
      <c r="N1160" s="3">
        <v>0</v>
      </c>
      <c r="O1160" s="3">
        <v>20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81">
        <f>+Tabla3[[#This Row],[V GRAVADAS]]</f>
        <v>20</v>
      </c>
      <c r="V1160">
        <v>2</v>
      </c>
    </row>
    <row r="1161" spans="1:22" x14ac:dyDescent="0.25">
      <c r="A1161" t="s">
        <v>690</v>
      </c>
      <c r="B1161" s="1" t="s">
        <v>693</v>
      </c>
      <c r="C1161" t="s">
        <v>1</v>
      </c>
      <c r="D1161" t="s">
        <v>91</v>
      </c>
      <c r="E1161" t="s">
        <v>390</v>
      </c>
      <c r="F1161" t="s">
        <v>391</v>
      </c>
      <c r="G1161">
        <v>1118</v>
      </c>
      <c r="H1161">
        <v>1118</v>
      </c>
      <c r="I1161">
        <v>1118</v>
      </c>
      <c r="J1161">
        <v>1118</v>
      </c>
      <c r="L1161" s="3">
        <v>0</v>
      </c>
      <c r="M1161" s="3">
        <v>0</v>
      </c>
      <c r="N1161" s="3">
        <v>0</v>
      </c>
      <c r="O1161" s="3">
        <v>10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81">
        <f>+Tabla3[[#This Row],[V GRAVADAS]]</f>
        <v>10</v>
      </c>
      <c r="V1161">
        <v>2</v>
      </c>
    </row>
    <row r="1162" spans="1:22" x14ac:dyDescent="0.25">
      <c r="A1162" t="s">
        <v>690</v>
      </c>
      <c r="B1162" s="1" t="s">
        <v>693</v>
      </c>
      <c r="C1162" t="s">
        <v>1</v>
      </c>
      <c r="D1162" t="s">
        <v>91</v>
      </c>
      <c r="E1162" t="s">
        <v>390</v>
      </c>
      <c r="F1162" t="s">
        <v>391</v>
      </c>
      <c r="G1162">
        <v>1119</v>
      </c>
      <c r="H1162">
        <v>1119</v>
      </c>
      <c r="I1162">
        <v>1119</v>
      </c>
      <c r="J1162">
        <v>1119</v>
      </c>
      <c r="L1162" s="3">
        <v>0</v>
      </c>
      <c r="M1162" s="3">
        <v>0</v>
      </c>
      <c r="N1162" s="3">
        <v>0</v>
      </c>
      <c r="O1162" s="3">
        <v>15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81">
        <f>+Tabla3[[#This Row],[V GRAVADAS]]</f>
        <v>15</v>
      </c>
      <c r="V1162">
        <v>2</v>
      </c>
    </row>
    <row r="1163" spans="1:22" x14ac:dyDescent="0.25">
      <c r="A1163" t="s">
        <v>690</v>
      </c>
      <c r="B1163" s="1" t="s">
        <v>694</v>
      </c>
      <c r="C1163" t="s">
        <v>1</v>
      </c>
      <c r="D1163" t="s">
        <v>91</v>
      </c>
      <c r="E1163" t="s">
        <v>390</v>
      </c>
      <c r="F1163" t="s">
        <v>391</v>
      </c>
      <c r="G1163">
        <v>1120</v>
      </c>
      <c r="H1163">
        <v>1120</v>
      </c>
      <c r="I1163">
        <v>1120</v>
      </c>
      <c r="J1163">
        <v>1120</v>
      </c>
      <c r="L1163" s="3">
        <v>0</v>
      </c>
      <c r="M1163" s="3">
        <v>0</v>
      </c>
      <c r="N1163" s="3">
        <v>0</v>
      </c>
      <c r="O1163" s="3">
        <v>11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81">
        <f>+Tabla3[[#This Row],[V GRAVADAS]]</f>
        <v>11</v>
      </c>
      <c r="V1163">
        <v>2</v>
      </c>
    </row>
    <row r="1164" spans="1:22" x14ac:dyDescent="0.25">
      <c r="A1164" t="s">
        <v>690</v>
      </c>
      <c r="B1164" s="1" t="s">
        <v>694</v>
      </c>
      <c r="C1164" t="s">
        <v>1</v>
      </c>
      <c r="D1164" t="s">
        <v>91</v>
      </c>
      <c r="E1164" t="s">
        <v>390</v>
      </c>
      <c r="F1164" t="s">
        <v>391</v>
      </c>
      <c r="G1164">
        <v>1121</v>
      </c>
      <c r="H1164">
        <v>1121</v>
      </c>
      <c r="I1164">
        <v>1121</v>
      </c>
      <c r="J1164">
        <v>1121</v>
      </c>
      <c r="L1164" s="3">
        <v>0</v>
      </c>
      <c r="M1164" s="3">
        <v>0</v>
      </c>
      <c r="N1164" s="3">
        <v>0</v>
      </c>
      <c r="O1164" s="3">
        <v>15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81">
        <f>+Tabla3[[#This Row],[V GRAVADAS]]</f>
        <v>15</v>
      </c>
      <c r="V1164">
        <v>2</v>
      </c>
    </row>
    <row r="1165" spans="1:22" x14ac:dyDescent="0.25">
      <c r="A1165" t="s">
        <v>690</v>
      </c>
      <c r="B1165" s="1" t="s">
        <v>694</v>
      </c>
      <c r="C1165" t="s">
        <v>1</v>
      </c>
      <c r="D1165" t="s">
        <v>91</v>
      </c>
      <c r="E1165" t="s">
        <v>390</v>
      </c>
      <c r="F1165" t="s">
        <v>391</v>
      </c>
      <c r="G1165">
        <v>1122</v>
      </c>
      <c r="H1165">
        <v>1122</v>
      </c>
      <c r="I1165">
        <v>1122</v>
      </c>
      <c r="J1165">
        <v>1122</v>
      </c>
      <c r="L1165" s="3">
        <v>0</v>
      </c>
      <c r="M1165" s="3">
        <v>0</v>
      </c>
      <c r="N1165" s="3">
        <v>0</v>
      </c>
      <c r="O1165" s="3">
        <v>10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81">
        <f>+Tabla3[[#This Row],[V GRAVADAS]]</f>
        <v>10</v>
      </c>
      <c r="V1165">
        <v>2</v>
      </c>
    </row>
    <row r="1166" spans="1:22" x14ac:dyDescent="0.25">
      <c r="A1166" t="s">
        <v>690</v>
      </c>
      <c r="B1166" s="1" t="s">
        <v>694</v>
      </c>
      <c r="C1166" t="s">
        <v>1</v>
      </c>
      <c r="D1166" t="s">
        <v>91</v>
      </c>
      <c r="E1166" t="s">
        <v>390</v>
      </c>
      <c r="F1166" t="s">
        <v>391</v>
      </c>
      <c r="G1166">
        <v>1123</v>
      </c>
      <c r="H1166">
        <v>1123</v>
      </c>
      <c r="I1166">
        <v>1123</v>
      </c>
      <c r="J1166">
        <v>1123</v>
      </c>
      <c r="L1166" s="3">
        <v>0</v>
      </c>
      <c r="M1166" s="3">
        <v>0</v>
      </c>
      <c r="N1166" s="3">
        <v>0</v>
      </c>
      <c r="O1166" s="3">
        <v>8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81">
        <f>+Tabla3[[#This Row],[V GRAVADAS]]</f>
        <v>8</v>
      </c>
      <c r="V1166">
        <v>2</v>
      </c>
    </row>
    <row r="1167" spans="1:22" x14ac:dyDescent="0.25">
      <c r="A1167" t="s">
        <v>690</v>
      </c>
      <c r="B1167" s="1" t="s">
        <v>694</v>
      </c>
      <c r="C1167" t="s">
        <v>1</v>
      </c>
      <c r="D1167" t="s">
        <v>91</v>
      </c>
      <c r="E1167" t="s">
        <v>390</v>
      </c>
      <c r="F1167" t="s">
        <v>391</v>
      </c>
      <c r="G1167">
        <v>1124</v>
      </c>
      <c r="H1167">
        <v>1124</v>
      </c>
      <c r="I1167">
        <v>1124</v>
      </c>
      <c r="J1167">
        <v>1124</v>
      </c>
      <c r="L1167" s="3">
        <v>0</v>
      </c>
      <c r="M1167" s="3">
        <v>0</v>
      </c>
      <c r="N1167" s="3">
        <v>0</v>
      </c>
      <c r="O1167" s="3">
        <v>5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81">
        <f>+Tabla3[[#This Row],[V GRAVADAS]]</f>
        <v>5</v>
      </c>
      <c r="V1167">
        <v>2</v>
      </c>
    </row>
    <row r="1168" spans="1:22" x14ac:dyDescent="0.25">
      <c r="A1168" t="s">
        <v>690</v>
      </c>
      <c r="B1168" s="1" t="s">
        <v>695</v>
      </c>
      <c r="C1168" t="s">
        <v>1</v>
      </c>
      <c r="D1168" t="s">
        <v>91</v>
      </c>
      <c r="E1168" t="s">
        <v>390</v>
      </c>
      <c r="F1168" t="s">
        <v>391</v>
      </c>
      <c r="G1168">
        <v>1125</v>
      </c>
      <c r="H1168">
        <v>1125</v>
      </c>
      <c r="I1168">
        <v>1125</v>
      </c>
      <c r="J1168">
        <v>1125</v>
      </c>
      <c r="L1168" s="3">
        <v>0</v>
      </c>
      <c r="M1168" s="3">
        <v>0</v>
      </c>
      <c r="N1168" s="3">
        <v>0</v>
      </c>
      <c r="O1168" s="3">
        <v>76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81">
        <f>+Tabla3[[#This Row],[V GRAVADAS]]</f>
        <v>76</v>
      </c>
      <c r="V1168">
        <v>2</v>
      </c>
    </row>
    <row r="1169" spans="1:22" x14ac:dyDescent="0.25">
      <c r="A1169" t="s">
        <v>690</v>
      </c>
      <c r="B1169" s="1" t="s">
        <v>695</v>
      </c>
      <c r="C1169" t="s">
        <v>1</v>
      </c>
      <c r="D1169" t="s">
        <v>91</v>
      </c>
      <c r="E1169" t="s">
        <v>390</v>
      </c>
      <c r="F1169" t="s">
        <v>391</v>
      </c>
      <c r="G1169">
        <v>1126</v>
      </c>
      <c r="H1169">
        <v>1126</v>
      </c>
      <c r="I1169">
        <v>1126</v>
      </c>
      <c r="J1169">
        <v>1126</v>
      </c>
      <c r="L1169" s="3">
        <v>0</v>
      </c>
      <c r="M1169" s="3">
        <v>0</v>
      </c>
      <c r="N1169" s="3">
        <v>0</v>
      </c>
      <c r="O1169" s="3">
        <v>15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81">
        <f>+Tabla3[[#This Row],[V GRAVADAS]]</f>
        <v>15</v>
      </c>
      <c r="V1169">
        <v>2</v>
      </c>
    </row>
    <row r="1170" spans="1:22" x14ac:dyDescent="0.25">
      <c r="A1170" t="s">
        <v>690</v>
      </c>
      <c r="B1170" s="1" t="s">
        <v>696</v>
      </c>
      <c r="C1170" t="s">
        <v>1</v>
      </c>
      <c r="D1170" t="s">
        <v>91</v>
      </c>
      <c r="E1170" t="s">
        <v>390</v>
      </c>
      <c r="F1170" t="s">
        <v>391</v>
      </c>
      <c r="G1170">
        <v>1127</v>
      </c>
      <c r="H1170">
        <v>1127</v>
      </c>
      <c r="I1170">
        <v>1127</v>
      </c>
      <c r="J1170">
        <v>1127</v>
      </c>
      <c r="L1170" s="3">
        <v>0</v>
      </c>
      <c r="M1170" s="3">
        <v>0</v>
      </c>
      <c r="N1170" s="3">
        <v>0</v>
      </c>
      <c r="O1170" s="3">
        <v>25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81">
        <f>+Tabla3[[#This Row],[V GRAVADAS]]</f>
        <v>25</v>
      </c>
      <c r="V1170">
        <v>2</v>
      </c>
    </row>
    <row r="1171" spans="1:22" x14ac:dyDescent="0.25">
      <c r="A1171" t="s">
        <v>690</v>
      </c>
      <c r="B1171" s="1" t="s">
        <v>696</v>
      </c>
      <c r="C1171" t="s">
        <v>1</v>
      </c>
      <c r="D1171" t="s">
        <v>91</v>
      </c>
      <c r="E1171" t="s">
        <v>390</v>
      </c>
      <c r="F1171" t="s">
        <v>391</v>
      </c>
      <c r="G1171">
        <v>1128</v>
      </c>
      <c r="H1171">
        <v>1128</v>
      </c>
      <c r="I1171">
        <v>1128</v>
      </c>
      <c r="J1171">
        <v>1128</v>
      </c>
      <c r="L1171" s="3">
        <v>0</v>
      </c>
      <c r="M1171" s="3">
        <v>0</v>
      </c>
      <c r="N1171" s="3">
        <v>0</v>
      </c>
      <c r="O1171" s="3">
        <v>20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81">
        <f>+Tabla3[[#This Row],[V GRAVADAS]]</f>
        <v>20</v>
      </c>
      <c r="V1171">
        <v>2</v>
      </c>
    </row>
    <row r="1172" spans="1:22" x14ac:dyDescent="0.25">
      <c r="A1172" t="s">
        <v>690</v>
      </c>
      <c r="B1172" s="1" t="s">
        <v>696</v>
      </c>
      <c r="C1172" t="s">
        <v>1</v>
      </c>
      <c r="D1172" t="s">
        <v>91</v>
      </c>
      <c r="E1172" t="s">
        <v>390</v>
      </c>
      <c r="F1172" t="s">
        <v>391</v>
      </c>
      <c r="G1172">
        <v>1129</v>
      </c>
      <c r="H1172">
        <v>1129</v>
      </c>
      <c r="I1172">
        <v>1129</v>
      </c>
      <c r="J1172">
        <v>1129</v>
      </c>
      <c r="L1172" s="3">
        <v>0</v>
      </c>
      <c r="M1172" s="3">
        <v>0</v>
      </c>
      <c r="N1172" s="3">
        <v>0</v>
      </c>
      <c r="O1172" s="3">
        <v>15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81">
        <f>+Tabla3[[#This Row],[V GRAVADAS]]</f>
        <v>15</v>
      </c>
      <c r="V1172">
        <v>2</v>
      </c>
    </row>
    <row r="1173" spans="1:22" x14ac:dyDescent="0.25">
      <c r="A1173" t="s">
        <v>690</v>
      </c>
      <c r="B1173" s="1" t="s">
        <v>696</v>
      </c>
      <c r="C1173" t="s">
        <v>1</v>
      </c>
      <c r="D1173" t="s">
        <v>91</v>
      </c>
      <c r="E1173" t="s">
        <v>390</v>
      </c>
      <c r="F1173" t="s">
        <v>391</v>
      </c>
      <c r="G1173">
        <v>1130</v>
      </c>
      <c r="H1173">
        <v>1130</v>
      </c>
      <c r="I1173">
        <v>1130</v>
      </c>
      <c r="J1173">
        <v>1130</v>
      </c>
      <c r="L1173" s="3">
        <v>0</v>
      </c>
      <c r="M1173" s="3">
        <v>0</v>
      </c>
      <c r="N1173" s="3">
        <v>0</v>
      </c>
      <c r="O1173" s="3">
        <v>8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81">
        <f>+Tabla3[[#This Row],[V GRAVADAS]]</f>
        <v>8</v>
      </c>
      <c r="V1173">
        <v>2</v>
      </c>
    </row>
    <row r="1174" spans="1:22" x14ac:dyDescent="0.25">
      <c r="A1174" t="s">
        <v>690</v>
      </c>
      <c r="B1174" s="1" t="s">
        <v>696</v>
      </c>
      <c r="C1174" t="s">
        <v>1</v>
      </c>
      <c r="D1174" t="s">
        <v>91</v>
      </c>
      <c r="E1174" t="s">
        <v>390</v>
      </c>
      <c r="F1174" t="s">
        <v>391</v>
      </c>
      <c r="G1174">
        <v>1131</v>
      </c>
      <c r="H1174">
        <v>1131</v>
      </c>
      <c r="I1174">
        <v>1131</v>
      </c>
      <c r="J1174">
        <v>1131</v>
      </c>
      <c r="L1174" s="3">
        <v>0</v>
      </c>
      <c r="M1174" s="3">
        <v>0</v>
      </c>
      <c r="N1174" s="3">
        <v>0</v>
      </c>
      <c r="O1174" s="3">
        <v>5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81">
        <f>+Tabla3[[#This Row],[V GRAVADAS]]</f>
        <v>5</v>
      </c>
      <c r="V1174">
        <v>2</v>
      </c>
    </row>
    <row r="1175" spans="1:22" x14ac:dyDescent="0.25">
      <c r="A1175" t="s">
        <v>690</v>
      </c>
      <c r="B1175" s="1" t="s">
        <v>697</v>
      </c>
      <c r="C1175" t="s">
        <v>1</v>
      </c>
      <c r="D1175" t="s">
        <v>91</v>
      </c>
      <c r="E1175" t="s">
        <v>390</v>
      </c>
      <c r="F1175" t="s">
        <v>391</v>
      </c>
      <c r="G1175">
        <v>1132</v>
      </c>
      <c r="H1175">
        <v>1132</v>
      </c>
      <c r="I1175">
        <v>1132</v>
      </c>
      <c r="J1175">
        <v>1132</v>
      </c>
      <c r="L1175" s="3">
        <v>0</v>
      </c>
      <c r="M1175" s="3">
        <v>0</v>
      </c>
      <c r="N1175" s="3">
        <v>0</v>
      </c>
      <c r="O1175" s="3">
        <v>25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81">
        <f>+Tabla3[[#This Row],[V GRAVADAS]]</f>
        <v>25</v>
      </c>
      <c r="V1175">
        <v>2</v>
      </c>
    </row>
    <row r="1176" spans="1:22" x14ac:dyDescent="0.25">
      <c r="A1176" t="s">
        <v>690</v>
      </c>
      <c r="B1176" s="1" t="s">
        <v>697</v>
      </c>
      <c r="C1176" t="s">
        <v>1</v>
      </c>
      <c r="D1176" t="s">
        <v>91</v>
      </c>
      <c r="E1176" t="s">
        <v>390</v>
      </c>
      <c r="F1176" t="s">
        <v>391</v>
      </c>
      <c r="G1176">
        <v>1133</v>
      </c>
      <c r="H1176">
        <v>1133</v>
      </c>
      <c r="I1176">
        <v>1133</v>
      </c>
      <c r="J1176">
        <v>1133</v>
      </c>
      <c r="L1176" s="3">
        <v>0</v>
      </c>
      <c r="M1176" s="3">
        <v>0</v>
      </c>
      <c r="N1176" s="3">
        <v>0</v>
      </c>
      <c r="O1176" s="3">
        <v>15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81">
        <f>+Tabla3[[#This Row],[V GRAVADAS]]</f>
        <v>15</v>
      </c>
      <c r="V1176">
        <v>2</v>
      </c>
    </row>
    <row r="1177" spans="1:22" x14ac:dyDescent="0.25">
      <c r="A1177" t="s">
        <v>690</v>
      </c>
      <c r="B1177" s="1" t="s">
        <v>697</v>
      </c>
      <c r="C1177" t="s">
        <v>1</v>
      </c>
      <c r="D1177" t="s">
        <v>91</v>
      </c>
      <c r="E1177" t="s">
        <v>390</v>
      </c>
      <c r="F1177" t="s">
        <v>391</v>
      </c>
      <c r="G1177">
        <v>1134</v>
      </c>
      <c r="H1177">
        <v>1134</v>
      </c>
      <c r="I1177">
        <v>1134</v>
      </c>
      <c r="J1177">
        <v>1134</v>
      </c>
      <c r="L1177" s="3">
        <v>0</v>
      </c>
      <c r="M1177" s="3">
        <v>0</v>
      </c>
      <c r="N1177" s="3">
        <v>0</v>
      </c>
      <c r="O1177" s="3">
        <v>10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81">
        <f>+Tabla3[[#This Row],[V GRAVADAS]]</f>
        <v>10</v>
      </c>
      <c r="V1177">
        <v>2</v>
      </c>
    </row>
    <row r="1178" spans="1:22" x14ac:dyDescent="0.25">
      <c r="A1178" t="s">
        <v>690</v>
      </c>
      <c r="B1178" s="1" t="s">
        <v>697</v>
      </c>
      <c r="C1178" t="s">
        <v>1</v>
      </c>
      <c r="D1178" t="s">
        <v>91</v>
      </c>
      <c r="E1178" t="s">
        <v>390</v>
      </c>
      <c r="F1178" t="s">
        <v>391</v>
      </c>
      <c r="G1178">
        <v>1135</v>
      </c>
      <c r="H1178">
        <v>1135</v>
      </c>
      <c r="I1178">
        <v>1135</v>
      </c>
      <c r="J1178">
        <v>1135</v>
      </c>
      <c r="L1178" s="3">
        <v>0</v>
      </c>
      <c r="M1178" s="3">
        <v>0</v>
      </c>
      <c r="N1178" s="3">
        <v>0</v>
      </c>
      <c r="O1178" s="3">
        <v>8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81">
        <f>+Tabla3[[#This Row],[V GRAVADAS]]</f>
        <v>8</v>
      </c>
      <c r="V1178">
        <v>2</v>
      </c>
    </row>
    <row r="1179" spans="1:22" x14ac:dyDescent="0.25">
      <c r="A1179" t="s">
        <v>690</v>
      </c>
      <c r="B1179" s="1" t="s">
        <v>697</v>
      </c>
      <c r="C1179" t="s">
        <v>1</v>
      </c>
      <c r="D1179" t="s">
        <v>91</v>
      </c>
      <c r="E1179" t="s">
        <v>390</v>
      </c>
      <c r="F1179" t="s">
        <v>391</v>
      </c>
      <c r="G1179">
        <v>1136</v>
      </c>
      <c r="H1179">
        <v>1136</v>
      </c>
      <c r="I1179">
        <v>1136</v>
      </c>
      <c r="J1179">
        <v>1136</v>
      </c>
      <c r="L1179" s="3">
        <v>0</v>
      </c>
      <c r="M1179" s="3">
        <v>0</v>
      </c>
      <c r="N1179" s="3">
        <v>0</v>
      </c>
      <c r="O1179" s="3">
        <v>5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81">
        <f>+Tabla3[[#This Row],[V GRAVADAS]]</f>
        <v>5</v>
      </c>
      <c r="V1179">
        <v>2</v>
      </c>
    </row>
    <row r="1180" spans="1:22" x14ac:dyDescent="0.25">
      <c r="A1180" t="s">
        <v>690</v>
      </c>
      <c r="B1180" s="1" t="s">
        <v>698</v>
      </c>
      <c r="C1180" t="s">
        <v>1</v>
      </c>
      <c r="D1180" t="s">
        <v>91</v>
      </c>
      <c r="E1180" t="s">
        <v>390</v>
      </c>
      <c r="F1180" t="s">
        <v>391</v>
      </c>
      <c r="G1180">
        <v>1137</v>
      </c>
      <c r="H1180">
        <v>1137</v>
      </c>
      <c r="I1180">
        <v>1137</v>
      </c>
      <c r="J1180">
        <v>1137</v>
      </c>
      <c r="L1180" s="3">
        <v>0</v>
      </c>
      <c r="M1180" s="3">
        <v>0</v>
      </c>
      <c r="N1180" s="3">
        <v>0</v>
      </c>
      <c r="O1180" s="3">
        <v>43.5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81">
        <f>+Tabla3[[#This Row],[V GRAVADAS]]</f>
        <v>43.5</v>
      </c>
      <c r="V1180">
        <v>2</v>
      </c>
    </row>
    <row r="1181" spans="1:22" x14ac:dyDescent="0.25">
      <c r="A1181" t="s">
        <v>690</v>
      </c>
      <c r="B1181" s="1" t="s">
        <v>699</v>
      </c>
      <c r="C1181" t="s">
        <v>1</v>
      </c>
      <c r="D1181" t="s">
        <v>91</v>
      </c>
      <c r="E1181" t="s">
        <v>390</v>
      </c>
      <c r="F1181" t="s">
        <v>391</v>
      </c>
      <c r="G1181">
        <v>1138</v>
      </c>
      <c r="H1181">
        <v>1138</v>
      </c>
      <c r="I1181">
        <v>1138</v>
      </c>
      <c r="J1181">
        <v>1138</v>
      </c>
      <c r="L1181" s="3">
        <v>0</v>
      </c>
      <c r="M1181" s="3">
        <v>0</v>
      </c>
      <c r="N1181" s="3">
        <v>0</v>
      </c>
      <c r="O1181" s="3">
        <v>30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81">
        <f>+Tabla3[[#This Row],[V GRAVADAS]]</f>
        <v>30</v>
      </c>
      <c r="V1181">
        <v>2</v>
      </c>
    </row>
    <row r="1182" spans="1:22" x14ac:dyDescent="0.25">
      <c r="A1182" t="s">
        <v>690</v>
      </c>
      <c r="B1182" s="1" t="s">
        <v>699</v>
      </c>
      <c r="C1182" t="s">
        <v>1</v>
      </c>
      <c r="D1182" t="s">
        <v>91</v>
      </c>
      <c r="E1182" t="s">
        <v>390</v>
      </c>
      <c r="F1182" t="s">
        <v>391</v>
      </c>
      <c r="G1182">
        <v>1139</v>
      </c>
      <c r="H1182">
        <v>1139</v>
      </c>
      <c r="I1182">
        <v>1139</v>
      </c>
      <c r="J1182">
        <v>1139</v>
      </c>
      <c r="L1182" s="3">
        <v>0</v>
      </c>
      <c r="M1182" s="3">
        <v>0</v>
      </c>
      <c r="N1182" s="3">
        <v>0</v>
      </c>
      <c r="O1182" s="3">
        <v>5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81">
        <f>+Tabla3[[#This Row],[V GRAVADAS]]</f>
        <v>5</v>
      </c>
      <c r="V1182">
        <v>2</v>
      </c>
    </row>
    <row r="1183" spans="1:22" x14ac:dyDescent="0.25">
      <c r="A1183" t="s">
        <v>690</v>
      </c>
      <c r="B1183" s="1" t="s">
        <v>699</v>
      </c>
      <c r="C1183" t="s">
        <v>1</v>
      </c>
      <c r="D1183" t="s">
        <v>91</v>
      </c>
      <c r="E1183" t="s">
        <v>390</v>
      </c>
      <c r="F1183" t="s">
        <v>391</v>
      </c>
      <c r="G1183">
        <v>1140</v>
      </c>
      <c r="H1183">
        <v>1140</v>
      </c>
      <c r="I1183">
        <v>1140</v>
      </c>
      <c r="J1183">
        <v>1140</v>
      </c>
      <c r="L1183" s="3">
        <v>0</v>
      </c>
      <c r="M1183" s="3">
        <v>0</v>
      </c>
      <c r="N1183" s="3">
        <v>0</v>
      </c>
      <c r="O1183" s="3">
        <v>15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81">
        <f>+Tabla3[[#This Row],[V GRAVADAS]]</f>
        <v>15</v>
      </c>
      <c r="V1183">
        <v>2</v>
      </c>
    </row>
    <row r="1184" spans="1:22" x14ac:dyDescent="0.25">
      <c r="A1184" t="s">
        <v>690</v>
      </c>
      <c r="B1184" s="1" t="s">
        <v>699</v>
      </c>
      <c r="C1184" t="s">
        <v>1</v>
      </c>
      <c r="D1184" t="s">
        <v>91</v>
      </c>
      <c r="E1184" t="s">
        <v>390</v>
      </c>
      <c r="F1184" t="s">
        <v>391</v>
      </c>
      <c r="G1184">
        <v>1141</v>
      </c>
      <c r="H1184">
        <v>1141</v>
      </c>
      <c r="I1184">
        <v>1141</v>
      </c>
      <c r="J1184">
        <v>1141</v>
      </c>
      <c r="L1184" s="3">
        <v>0</v>
      </c>
      <c r="M1184" s="3">
        <v>0</v>
      </c>
      <c r="N1184" s="3">
        <v>0</v>
      </c>
      <c r="O1184" s="3">
        <v>10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81">
        <f>+Tabla3[[#This Row],[V GRAVADAS]]</f>
        <v>10</v>
      </c>
      <c r="V1184">
        <v>2</v>
      </c>
    </row>
    <row r="1185" spans="1:22" x14ac:dyDescent="0.25">
      <c r="A1185" t="s">
        <v>690</v>
      </c>
      <c r="B1185" s="1" t="s">
        <v>699</v>
      </c>
      <c r="C1185" t="s">
        <v>1</v>
      </c>
      <c r="D1185" t="s">
        <v>91</v>
      </c>
      <c r="E1185" t="s">
        <v>390</v>
      </c>
      <c r="F1185" t="s">
        <v>391</v>
      </c>
      <c r="G1185">
        <v>1142</v>
      </c>
      <c r="H1185">
        <v>1142</v>
      </c>
      <c r="I1185">
        <v>1142</v>
      </c>
      <c r="J1185">
        <v>1142</v>
      </c>
      <c r="L1185" s="3">
        <v>0</v>
      </c>
      <c r="M1185" s="3">
        <v>0</v>
      </c>
      <c r="N1185" s="3">
        <v>0</v>
      </c>
      <c r="O1185" s="3">
        <v>8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81">
        <f>+Tabla3[[#This Row],[V GRAVADAS]]</f>
        <v>8</v>
      </c>
      <c r="V1185">
        <v>2</v>
      </c>
    </row>
    <row r="1186" spans="1:22" x14ac:dyDescent="0.25">
      <c r="A1186" t="s">
        <v>690</v>
      </c>
      <c r="B1186" s="1" t="s">
        <v>700</v>
      </c>
      <c r="C1186" t="s">
        <v>1</v>
      </c>
      <c r="D1186" t="s">
        <v>91</v>
      </c>
      <c r="E1186" t="s">
        <v>390</v>
      </c>
      <c r="F1186" t="s">
        <v>391</v>
      </c>
      <c r="G1186">
        <v>1143</v>
      </c>
      <c r="H1186">
        <v>1143</v>
      </c>
      <c r="I1186">
        <v>1143</v>
      </c>
      <c r="J1186">
        <v>1143</v>
      </c>
      <c r="L1186" s="3">
        <v>0</v>
      </c>
      <c r="M1186" s="3">
        <v>0</v>
      </c>
      <c r="N1186" s="3">
        <v>0</v>
      </c>
      <c r="O1186" s="3">
        <v>20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81">
        <f>+Tabla3[[#This Row],[V GRAVADAS]]</f>
        <v>20</v>
      </c>
      <c r="V1186">
        <v>2</v>
      </c>
    </row>
    <row r="1187" spans="1:22" x14ac:dyDescent="0.25">
      <c r="A1187" t="s">
        <v>690</v>
      </c>
      <c r="B1187" s="1" t="s">
        <v>700</v>
      </c>
      <c r="C1187" t="s">
        <v>1</v>
      </c>
      <c r="D1187" t="s">
        <v>91</v>
      </c>
      <c r="E1187" t="s">
        <v>390</v>
      </c>
      <c r="F1187" t="s">
        <v>391</v>
      </c>
      <c r="G1187">
        <v>1144</v>
      </c>
      <c r="H1187">
        <v>1144</v>
      </c>
      <c r="I1187">
        <v>1144</v>
      </c>
      <c r="J1187">
        <v>1144</v>
      </c>
      <c r="L1187" s="3">
        <v>0</v>
      </c>
      <c r="M1187" s="3">
        <v>0</v>
      </c>
      <c r="N1187" s="3">
        <v>0</v>
      </c>
      <c r="O1187" s="3">
        <v>15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81">
        <f>+Tabla3[[#This Row],[V GRAVADAS]]</f>
        <v>15</v>
      </c>
      <c r="V1187">
        <v>2</v>
      </c>
    </row>
    <row r="1188" spans="1:22" x14ac:dyDescent="0.25">
      <c r="A1188" t="s">
        <v>690</v>
      </c>
      <c r="B1188" s="1" t="s">
        <v>700</v>
      </c>
      <c r="C1188" t="s">
        <v>1</v>
      </c>
      <c r="D1188" t="s">
        <v>91</v>
      </c>
      <c r="E1188" t="s">
        <v>390</v>
      </c>
      <c r="F1188" t="s">
        <v>391</v>
      </c>
      <c r="G1188">
        <v>1145</v>
      </c>
      <c r="H1188">
        <v>1145</v>
      </c>
      <c r="I1188">
        <v>1145</v>
      </c>
      <c r="J1188">
        <v>1145</v>
      </c>
      <c r="L1188" s="3">
        <v>0</v>
      </c>
      <c r="M1188" s="3">
        <v>0</v>
      </c>
      <c r="N1188" s="3">
        <v>0</v>
      </c>
      <c r="O1188" s="3">
        <v>15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81">
        <f>+Tabla3[[#This Row],[V GRAVADAS]]</f>
        <v>15</v>
      </c>
      <c r="V1188">
        <v>2</v>
      </c>
    </row>
    <row r="1189" spans="1:22" x14ac:dyDescent="0.25">
      <c r="A1189" t="s">
        <v>690</v>
      </c>
      <c r="B1189" s="1" t="s">
        <v>700</v>
      </c>
      <c r="C1189" t="s">
        <v>1</v>
      </c>
      <c r="D1189" t="s">
        <v>91</v>
      </c>
      <c r="E1189" t="s">
        <v>390</v>
      </c>
      <c r="F1189" t="s">
        <v>391</v>
      </c>
      <c r="G1189">
        <v>1146</v>
      </c>
      <c r="H1189">
        <v>1146</v>
      </c>
      <c r="I1189">
        <v>1146</v>
      </c>
      <c r="J1189">
        <v>1146</v>
      </c>
      <c r="L1189" s="3">
        <v>0</v>
      </c>
      <c r="M1189" s="3">
        <v>0</v>
      </c>
      <c r="N1189" s="3">
        <v>0</v>
      </c>
      <c r="O1189" s="3">
        <v>10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81">
        <f>+Tabla3[[#This Row],[V GRAVADAS]]</f>
        <v>10</v>
      </c>
      <c r="V1189">
        <v>2</v>
      </c>
    </row>
    <row r="1190" spans="1:22" x14ac:dyDescent="0.25">
      <c r="A1190" t="s">
        <v>690</v>
      </c>
      <c r="B1190" s="1" t="s">
        <v>700</v>
      </c>
      <c r="C1190" t="s">
        <v>1</v>
      </c>
      <c r="D1190" t="s">
        <v>91</v>
      </c>
      <c r="E1190" t="s">
        <v>390</v>
      </c>
      <c r="F1190" t="s">
        <v>391</v>
      </c>
      <c r="G1190">
        <v>1147</v>
      </c>
      <c r="H1190">
        <v>1147</v>
      </c>
      <c r="I1190">
        <v>1147</v>
      </c>
      <c r="J1190">
        <v>1147</v>
      </c>
      <c r="L1190" s="3">
        <v>0</v>
      </c>
      <c r="M1190" s="3">
        <v>0</v>
      </c>
      <c r="N1190" s="3">
        <v>0</v>
      </c>
      <c r="O1190" s="3">
        <v>5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81">
        <f>+Tabla3[[#This Row],[V GRAVADAS]]</f>
        <v>5</v>
      </c>
      <c r="V1190">
        <v>2</v>
      </c>
    </row>
    <row r="1191" spans="1:22" x14ac:dyDescent="0.25">
      <c r="A1191" t="s">
        <v>690</v>
      </c>
      <c r="B1191" s="1" t="s">
        <v>700</v>
      </c>
      <c r="C1191" t="s">
        <v>1</v>
      </c>
      <c r="D1191" t="s">
        <v>91</v>
      </c>
      <c r="E1191" t="s">
        <v>390</v>
      </c>
      <c r="F1191" t="s">
        <v>391</v>
      </c>
      <c r="G1191">
        <v>1148</v>
      </c>
      <c r="H1191">
        <v>1148</v>
      </c>
      <c r="I1191">
        <v>1148</v>
      </c>
      <c r="J1191">
        <v>1148</v>
      </c>
      <c r="L1191" s="3">
        <v>0</v>
      </c>
      <c r="M1191" s="3">
        <v>0</v>
      </c>
      <c r="N1191" s="3">
        <v>0</v>
      </c>
      <c r="O1191" s="3">
        <v>8.5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81">
        <f>+Tabla3[[#This Row],[V GRAVADAS]]</f>
        <v>8.5</v>
      </c>
      <c r="V1191">
        <v>2</v>
      </c>
    </row>
    <row r="1192" spans="1:22" x14ac:dyDescent="0.25">
      <c r="A1192" t="s">
        <v>690</v>
      </c>
      <c r="B1192" s="1" t="s">
        <v>701</v>
      </c>
      <c r="C1192" t="s">
        <v>1</v>
      </c>
      <c r="D1192" t="s">
        <v>91</v>
      </c>
      <c r="E1192" t="s">
        <v>390</v>
      </c>
      <c r="F1192" t="s">
        <v>391</v>
      </c>
      <c r="G1192">
        <v>1149</v>
      </c>
      <c r="H1192">
        <v>1149</v>
      </c>
      <c r="I1192">
        <v>1149</v>
      </c>
      <c r="J1192">
        <v>1149</v>
      </c>
      <c r="L1192" s="3">
        <v>0</v>
      </c>
      <c r="M1192" s="3">
        <v>0</v>
      </c>
      <c r="N1192" s="3">
        <v>0</v>
      </c>
      <c r="O1192" s="3">
        <v>15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81">
        <f>+Tabla3[[#This Row],[V GRAVADAS]]</f>
        <v>15</v>
      </c>
      <c r="V1192">
        <v>2</v>
      </c>
    </row>
    <row r="1193" spans="1:22" x14ac:dyDescent="0.25">
      <c r="A1193" t="s">
        <v>690</v>
      </c>
      <c r="B1193" s="1" t="s">
        <v>701</v>
      </c>
      <c r="C1193" t="s">
        <v>1</v>
      </c>
      <c r="D1193" t="s">
        <v>91</v>
      </c>
      <c r="E1193" t="s">
        <v>390</v>
      </c>
      <c r="F1193" t="s">
        <v>391</v>
      </c>
      <c r="G1193">
        <v>1150</v>
      </c>
      <c r="H1193">
        <v>1150</v>
      </c>
      <c r="I1193">
        <v>1150</v>
      </c>
      <c r="J1193">
        <v>1150</v>
      </c>
      <c r="L1193" s="3">
        <v>0</v>
      </c>
      <c r="M1193" s="3">
        <v>0</v>
      </c>
      <c r="N1193" s="3">
        <v>0</v>
      </c>
      <c r="O1193" s="3">
        <v>20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81">
        <f>+Tabla3[[#This Row],[V GRAVADAS]]</f>
        <v>20</v>
      </c>
      <c r="V1193">
        <v>2</v>
      </c>
    </row>
    <row r="1194" spans="1:22" x14ac:dyDescent="0.25">
      <c r="A1194" t="s">
        <v>690</v>
      </c>
      <c r="B1194" s="1" t="s">
        <v>701</v>
      </c>
      <c r="C1194" t="s">
        <v>1</v>
      </c>
      <c r="D1194" t="s">
        <v>91</v>
      </c>
      <c r="E1194" t="s">
        <v>390</v>
      </c>
      <c r="F1194" t="s">
        <v>391</v>
      </c>
      <c r="G1194">
        <v>1151</v>
      </c>
      <c r="H1194">
        <v>1151</v>
      </c>
      <c r="I1194">
        <v>1151</v>
      </c>
      <c r="J1194">
        <v>1151</v>
      </c>
      <c r="L1194" s="3">
        <v>0</v>
      </c>
      <c r="M1194" s="3">
        <v>0</v>
      </c>
      <c r="N1194" s="3">
        <v>0</v>
      </c>
      <c r="O1194" s="3">
        <v>8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81">
        <f>+Tabla3[[#This Row],[V GRAVADAS]]</f>
        <v>8</v>
      </c>
      <c r="V1194">
        <v>2</v>
      </c>
    </row>
    <row r="1195" spans="1:22" x14ac:dyDescent="0.25">
      <c r="A1195" t="s">
        <v>690</v>
      </c>
      <c r="B1195" s="1" t="s">
        <v>701</v>
      </c>
      <c r="C1195" t="s">
        <v>1</v>
      </c>
      <c r="D1195" t="s">
        <v>91</v>
      </c>
      <c r="E1195" t="s">
        <v>390</v>
      </c>
      <c r="F1195" t="s">
        <v>391</v>
      </c>
      <c r="G1195">
        <v>1152</v>
      </c>
      <c r="H1195">
        <v>1152</v>
      </c>
      <c r="I1195">
        <v>1152</v>
      </c>
      <c r="J1195">
        <v>1152</v>
      </c>
      <c r="L1195" s="3">
        <v>0</v>
      </c>
      <c r="M1195" s="3">
        <v>0</v>
      </c>
      <c r="N1195" s="3">
        <v>0</v>
      </c>
      <c r="O1195" s="3">
        <v>5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81">
        <f>+Tabla3[[#This Row],[V GRAVADAS]]</f>
        <v>5</v>
      </c>
      <c r="V1195">
        <v>2</v>
      </c>
    </row>
    <row r="1196" spans="1:22" x14ac:dyDescent="0.25">
      <c r="A1196" t="s">
        <v>690</v>
      </c>
      <c r="B1196" s="1" t="s">
        <v>701</v>
      </c>
      <c r="C1196" t="s">
        <v>1</v>
      </c>
      <c r="D1196" t="s">
        <v>91</v>
      </c>
      <c r="E1196" t="s">
        <v>390</v>
      </c>
      <c r="F1196" t="s">
        <v>391</v>
      </c>
      <c r="G1196">
        <v>1153</v>
      </c>
      <c r="H1196">
        <v>1153</v>
      </c>
      <c r="I1196">
        <v>1153</v>
      </c>
      <c r="J1196">
        <v>1153</v>
      </c>
      <c r="L1196" s="3">
        <v>0</v>
      </c>
      <c r="M1196" s="3">
        <v>0</v>
      </c>
      <c r="N1196" s="3">
        <v>0</v>
      </c>
      <c r="O1196" s="3">
        <v>10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81">
        <f>+Tabla3[[#This Row],[V GRAVADAS]]</f>
        <v>10</v>
      </c>
      <c r="V1196">
        <v>2</v>
      </c>
    </row>
    <row r="1197" spans="1:22" x14ac:dyDescent="0.25">
      <c r="A1197" t="s">
        <v>690</v>
      </c>
      <c r="B1197" s="1" t="s">
        <v>701</v>
      </c>
      <c r="C1197" t="s">
        <v>1</v>
      </c>
      <c r="D1197" t="s">
        <v>91</v>
      </c>
      <c r="E1197" t="s">
        <v>390</v>
      </c>
      <c r="F1197" t="s">
        <v>391</v>
      </c>
      <c r="G1197">
        <v>1154</v>
      </c>
      <c r="H1197">
        <v>1154</v>
      </c>
      <c r="I1197">
        <v>1154</v>
      </c>
      <c r="J1197">
        <v>1154</v>
      </c>
      <c r="L1197" s="3">
        <v>0</v>
      </c>
      <c r="M1197" s="3">
        <v>0</v>
      </c>
      <c r="N1197" s="3">
        <v>0</v>
      </c>
      <c r="O1197" s="3">
        <v>8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81">
        <f>+Tabla3[[#This Row],[V GRAVADAS]]</f>
        <v>8</v>
      </c>
      <c r="V1197">
        <v>2</v>
      </c>
    </row>
    <row r="1198" spans="1:22" x14ac:dyDescent="0.25">
      <c r="A1198" t="s">
        <v>690</v>
      </c>
      <c r="B1198" s="1" t="s">
        <v>702</v>
      </c>
      <c r="C1198" t="s">
        <v>1</v>
      </c>
      <c r="D1198" t="s">
        <v>91</v>
      </c>
      <c r="E1198" t="s">
        <v>390</v>
      </c>
      <c r="F1198" t="s">
        <v>391</v>
      </c>
      <c r="G1198">
        <v>1155</v>
      </c>
      <c r="H1198">
        <v>1155</v>
      </c>
      <c r="I1198">
        <v>1155</v>
      </c>
      <c r="J1198">
        <v>1155</v>
      </c>
      <c r="L1198" s="3">
        <v>0</v>
      </c>
      <c r="M1198" s="3">
        <v>0</v>
      </c>
      <c r="N1198" s="3">
        <v>0</v>
      </c>
      <c r="O1198" s="3">
        <v>15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81">
        <f>+Tabla3[[#This Row],[V GRAVADAS]]</f>
        <v>15</v>
      </c>
      <c r="V1198">
        <v>2</v>
      </c>
    </row>
    <row r="1199" spans="1:22" x14ac:dyDescent="0.25">
      <c r="A1199" t="s">
        <v>690</v>
      </c>
      <c r="B1199" s="1" t="s">
        <v>702</v>
      </c>
      <c r="C1199" t="s">
        <v>1</v>
      </c>
      <c r="D1199" t="s">
        <v>91</v>
      </c>
      <c r="E1199" t="s">
        <v>390</v>
      </c>
      <c r="F1199" t="s">
        <v>391</v>
      </c>
      <c r="G1199">
        <v>1156</v>
      </c>
      <c r="H1199">
        <v>1156</v>
      </c>
      <c r="I1199">
        <v>1156</v>
      </c>
      <c r="J1199">
        <v>1156</v>
      </c>
      <c r="L1199" s="3">
        <v>0</v>
      </c>
      <c r="M1199" s="3">
        <v>0</v>
      </c>
      <c r="N1199" s="3">
        <v>0</v>
      </c>
      <c r="O1199" s="3">
        <v>20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81">
        <f>+Tabla3[[#This Row],[V GRAVADAS]]</f>
        <v>20</v>
      </c>
      <c r="V1199">
        <v>2</v>
      </c>
    </row>
    <row r="1200" spans="1:22" x14ac:dyDescent="0.25">
      <c r="A1200" t="s">
        <v>690</v>
      </c>
      <c r="B1200" s="1" t="s">
        <v>702</v>
      </c>
      <c r="C1200" t="s">
        <v>1</v>
      </c>
      <c r="D1200" t="s">
        <v>91</v>
      </c>
      <c r="E1200" t="s">
        <v>390</v>
      </c>
      <c r="F1200" t="s">
        <v>391</v>
      </c>
      <c r="G1200">
        <v>1157</v>
      </c>
      <c r="H1200">
        <v>1157</v>
      </c>
      <c r="I1200">
        <v>1157</v>
      </c>
      <c r="J1200">
        <v>1157</v>
      </c>
      <c r="L1200" s="3">
        <v>0</v>
      </c>
      <c r="M1200" s="3">
        <v>0</v>
      </c>
      <c r="N1200" s="3">
        <v>0</v>
      </c>
      <c r="O1200" s="3">
        <v>8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81">
        <f>+Tabla3[[#This Row],[V GRAVADAS]]</f>
        <v>8</v>
      </c>
      <c r="V1200">
        <v>2</v>
      </c>
    </row>
    <row r="1201" spans="1:22" x14ac:dyDescent="0.25">
      <c r="A1201" t="s">
        <v>690</v>
      </c>
      <c r="B1201" s="1" t="s">
        <v>702</v>
      </c>
      <c r="C1201" t="s">
        <v>1</v>
      </c>
      <c r="D1201" t="s">
        <v>91</v>
      </c>
      <c r="E1201" t="s">
        <v>390</v>
      </c>
      <c r="F1201" t="s">
        <v>391</v>
      </c>
      <c r="G1201">
        <v>1158</v>
      </c>
      <c r="H1201">
        <v>1158</v>
      </c>
      <c r="I1201">
        <v>1158</v>
      </c>
      <c r="J1201">
        <v>1158</v>
      </c>
      <c r="L1201" s="3">
        <v>0</v>
      </c>
      <c r="M1201" s="3">
        <v>0</v>
      </c>
      <c r="N1201" s="3">
        <v>0</v>
      </c>
      <c r="O1201" s="3">
        <v>5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81">
        <f>+Tabla3[[#This Row],[V GRAVADAS]]</f>
        <v>5</v>
      </c>
      <c r="V1201">
        <v>2</v>
      </c>
    </row>
    <row r="1202" spans="1:22" x14ac:dyDescent="0.25">
      <c r="A1202" t="s">
        <v>690</v>
      </c>
      <c r="B1202" s="1" t="s">
        <v>703</v>
      </c>
      <c r="C1202" t="s">
        <v>1</v>
      </c>
      <c r="D1202" t="s">
        <v>91</v>
      </c>
      <c r="E1202" t="s">
        <v>390</v>
      </c>
      <c r="F1202" t="s">
        <v>391</v>
      </c>
      <c r="G1202">
        <v>1159</v>
      </c>
      <c r="H1202">
        <v>1159</v>
      </c>
      <c r="I1202">
        <v>1159</v>
      </c>
      <c r="J1202">
        <v>1159</v>
      </c>
      <c r="L1202" s="3">
        <v>0</v>
      </c>
      <c r="M1202" s="3">
        <v>0</v>
      </c>
      <c r="N1202" s="3">
        <v>0</v>
      </c>
      <c r="O1202" s="3">
        <v>65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81">
        <f>+Tabla3[[#This Row],[V GRAVADAS]]</f>
        <v>65</v>
      </c>
      <c r="V1202">
        <v>2</v>
      </c>
    </row>
    <row r="1203" spans="1:22" x14ac:dyDescent="0.25">
      <c r="A1203" t="s">
        <v>690</v>
      </c>
      <c r="B1203" s="1" t="s">
        <v>703</v>
      </c>
      <c r="C1203" t="s">
        <v>1</v>
      </c>
      <c r="D1203" t="s">
        <v>91</v>
      </c>
      <c r="E1203" t="s">
        <v>390</v>
      </c>
      <c r="F1203" t="s">
        <v>391</v>
      </c>
      <c r="G1203">
        <v>1160</v>
      </c>
      <c r="H1203">
        <v>1160</v>
      </c>
      <c r="I1203">
        <v>1160</v>
      </c>
      <c r="J1203">
        <v>1160</v>
      </c>
      <c r="L1203" s="3">
        <v>0</v>
      </c>
      <c r="M1203" s="3">
        <v>0</v>
      </c>
      <c r="N1203" s="3">
        <v>0</v>
      </c>
      <c r="O1203" s="3">
        <v>67.5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81">
        <f>+Tabla3[[#This Row],[V GRAVADAS]]</f>
        <v>67.5</v>
      </c>
      <c r="V1203">
        <v>2</v>
      </c>
    </row>
    <row r="1204" spans="1:22" x14ac:dyDescent="0.25">
      <c r="A1204" t="s">
        <v>690</v>
      </c>
      <c r="B1204" s="1" t="s">
        <v>704</v>
      </c>
      <c r="C1204" t="s">
        <v>1</v>
      </c>
      <c r="D1204" t="s">
        <v>91</v>
      </c>
      <c r="E1204" t="s">
        <v>390</v>
      </c>
      <c r="F1204" t="s">
        <v>391</v>
      </c>
      <c r="G1204">
        <v>1161</v>
      </c>
      <c r="H1204">
        <v>1161</v>
      </c>
      <c r="I1204">
        <v>1161</v>
      </c>
      <c r="J1204">
        <v>1161</v>
      </c>
      <c r="L1204" s="3">
        <v>0</v>
      </c>
      <c r="M1204" s="3">
        <v>0</v>
      </c>
      <c r="N1204" s="3">
        <v>0</v>
      </c>
      <c r="O1204" s="3">
        <v>25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81">
        <f>+Tabla3[[#This Row],[V GRAVADAS]]</f>
        <v>25</v>
      </c>
      <c r="V1204">
        <v>2</v>
      </c>
    </row>
    <row r="1205" spans="1:22" x14ac:dyDescent="0.25">
      <c r="A1205" t="s">
        <v>690</v>
      </c>
      <c r="B1205" s="1" t="s">
        <v>704</v>
      </c>
      <c r="C1205" t="s">
        <v>1</v>
      </c>
      <c r="D1205" t="s">
        <v>91</v>
      </c>
      <c r="E1205" t="s">
        <v>390</v>
      </c>
      <c r="F1205" t="s">
        <v>391</v>
      </c>
      <c r="G1205">
        <v>1162</v>
      </c>
      <c r="H1205">
        <v>1162</v>
      </c>
      <c r="I1205">
        <v>1162</v>
      </c>
      <c r="J1205">
        <v>1162</v>
      </c>
      <c r="L1205" s="3">
        <v>0</v>
      </c>
      <c r="M1205" s="3">
        <v>0</v>
      </c>
      <c r="N1205" s="3">
        <v>0</v>
      </c>
      <c r="O1205" s="3">
        <v>25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81">
        <f>+Tabla3[[#This Row],[V GRAVADAS]]</f>
        <v>25</v>
      </c>
      <c r="V1205">
        <v>2</v>
      </c>
    </row>
    <row r="1206" spans="1:22" x14ac:dyDescent="0.25">
      <c r="A1206" t="s">
        <v>690</v>
      </c>
      <c r="B1206" s="1" t="s">
        <v>704</v>
      </c>
      <c r="C1206" t="s">
        <v>1</v>
      </c>
      <c r="D1206" t="s">
        <v>91</v>
      </c>
      <c r="E1206" t="s">
        <v>390</v>
      </c>
      <c r="F1206" t="s">
        <v>391</v>
      </c>
      <c r="G1206">
        <v>1163</v>
      </c>
      <c r="H1206">
        <v>1163</v>
      </c>
      <c r="I1206">
        <v>1163</v>
      </c>
      <c r="J1206">
        <v>1163</v>
      </c>
      <c r="L1206" s="3">
        <v>0</v>
      </c>
      <c r="M1206" s="3">
        <v>0</v>
      </c>
      <c r="N1206" s="3">
        <v>0</v>
      </c>
      <c r="O1206" s="3">
        <v>10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81">
        <f>+Tabla3[[#This Row],[V GRAVADAS]]</f>
        <v>10</v>
      </c>
      <c r="V1206">
        <v>2</v>
      </c>
    </row>
    <row r="1207" spans="1:22" x14ac:dyDescent="0.25">
      <c r="A1207" t="s">
        <v>690</v>
      </c>
      <c r="B1207" s="1" t="s">
        <v>704</v>
      </c>
      <c r="C1207" t="s">
        <v>1</v>
      </c>
      <c r="D1207" t="s">
        <v>91</v>
      </c>
      <c r="E1207" t="s">
        <v>390</v>
      </c>
      <c r="F1207" t="s">
        <v>391</v>
      </c>
      <c r="G1207">
        <v>1164</v>
      </c>
      <c r="H1207">
        <v>1164</v>
      </c>
      <c r="I1207">
        <v>1164</v>
      </c>
      <c r="J1207">
        <v>1164</v>
      </c>
      <c r="L1207" s="3">
        <v>0</v>
      </c>
      <c r="M1207" s="3">
        <v>0</v>
      </c>
      <c r="N1207" s="3">
        <v>0</v>
      </c>
      <c r="O1207" s="3">
        <v>15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81">
        <f>+Tabla3[[#This Row],[V GRAVADAS]]</f>
        <v>15</v>
      </c>
      <c r="V1207">
        <v>2</v>
      </c>
    </row>
    <row r="1208" spans="1:22" x14ac:dyDescent="0.25">
      <c r="A1208" t="s">
        <v>690</v>
      </c>
      <c r="B1208" s="1" t="s">
        <v>704</v>
      </c>
      <c r="C1208" t="s">
        <v>1</v>
      </c>
      <c r="D1208" t="s">
        <v>91</v>
      </c>
      <c r="E1208" t="s">
        <v>390</v>
      </c>
      <c r="F1208" t="s">
        <v>391</v>
      </c>
      <c r="G1208">
        <v>1165</v>
      </c>
      <c r="H1208">
        <v>1165</v>
      </c>
      <c r="I1208">
        <v>1165</v>
      </c>
      <c r="J1208">
        <v>1165</v>
      </c>
      <c r="L1208" s="3">
        <v>0</v>
      </c>
      <c r="M1208" s="3">
        <v>0</v>
      </c>
      <c r="N1208" s="3">
        <v>0</v>
      </c>
      <c r="O1208" s="3">
        <v>5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81">
        <f>+Tabla3[[#This Row],[V GRAVADAS]]</f>
        <v>5</v>
      </c>
      <c r="V1208">
        <v>2</v>
      </c>
    </row>
    <row r="1209" spans="1:22" x14ac:dyDescent="0.25">
      <c r="A1209" t="s">
        <v>690</v>
      </c>
      <c r="B1209" s="1" t="s">
        <v>705</v>
      </c>
      <c r="C1209" t="s">
        <v>1</v>
      </c>
      <c r="D1209" t="s">
        <v>91</v>
      </c>
      <c r="E1209" t="s">
        <v>390</v>
      </c>
      <c r="F1209" t="s">
        <v>391</v>
      </c>
      <c r="G1209">
        <v>1166</v>
      </c>
      <c r="H1209">
        <v>1166</v>
      </c>
      <c r="I1209">
        <v>1166</v>
      </c>
      <c r="J1209">
        <v>1166</v>
      </c>
      <c r="L1209" s="3">
        <v>0</v>
      </c>
      <c r="M1209" s="3">
        <v>0</v>
      </c>
      <c r="N1209" s="3">
        <v>0</v>
      </c>
      <c r="O1209" s="3">
        <v>20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81">
        <f>+Tabla3[[#This Row],[V GRAVADAS]]</f>
        <v>20</v>
      </c>
      <c r="V1209">
        <v>2</v>
      </c>
    </row>
    <row r="1210" spans="1:22" x14ac:dyDescent="0.25">
      <c r="A1210" t="s">
        <v>690</v>
      </c>
      <c r="B1210" s="1" t="s">
        <v>705</v>
      </c>
      <c r="C1210" t="s">
        <v>1</v>
      </c>
      <c r="D1210" t="s">
        <v>91</v>
      </c>
      <c r="E1210" t="s">
        <v>390</v>
      </c>
      <c r="F1210" t="s">
        <v>391</v>
      </c>
      <c r="G1210">
        <v>1167</v>
      </c>
      <c r="H1210">
        <v>1167</v>
      </c>
      <c r="I1210">
        <v>1167</v>
      </c>
      <c r="J1210">
        <v>1167</v>
      </c>
      <c r="L1210" s="3">
        <v>0</v>
      </c>
      <c r="M1210" s="3">
        <v>0</v>
      </c>
      <c r="N1210" s="3">
        <v>0</v>
      </c>
      <c r="O1210" s="3">
        <v>25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81">
        <f>+Tabla3[[#This Row],[V GRAVADAS]]</f>
        <v>25</v>
      </c>
      <c r="V1210">
        <v>2</v>
      </c>
    </row>
    <row r="1211" spans="1:22" x14ac:dyDescent="0.25">
      <c r="A1211" t="s">
        <v>690</v>
      </c>
      <c r="B1211" s="1" t="s">
        <v>705</v>
      </c>
      <c r="C1211" t="s">
        <v>1</v>
      </c>
      <c r="D1211" t="s">
        <v>91</v>
      </c>
      <c r="E1211" t="s">
        <v>390</v>
      </c>
      <c r="F1211" t="s">
        <v>391</v>
      </c>
      <c r="G1211">
        <v>1168</v>
      </c>
      <c r="H1211">
        <v>1168</v>
      </c>
      <c r="I1211">
        <v>1168</v>
      </c>
      <c r="J1211">
        <v>1168</v>
      </c>
      <c r="L1211" s="3">
        <v>0</v>
      </c>
      <c r="M1211" s="3">
        <v>0</v>
      </c>
      <c r="N1211" s="3">
        <v>0</v>
      </c>
      <c r="O1211" s="3">
        <v>10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81">
        <f>+Tabla3[[#This Row],[V GRAVADAS]]</f>
        <v>10</v>
      </c>
      <c r="V1211">
        <v>2</v>
      </c>
    </row>
    <row r="1212" spans="1:22" x14ac:dyDescent="0.25">
      <c r="A1212" t="s">
        <v>690</v>
      </c>
      <c r="B1212" s="1" t="s">
        <v>705</v>
      </c>
      <c r="C1212" t="s">
        <v>1</v>
      </c>
      <c r="D1212" t="s">
        <v>91</v>
      </c>
      <c r="E1212" t="s">
        <v>390</v>
      </c>
      <c r="F1212" t="s">
        <v>391</v>
      </c>
      <c r="G1212">
        <v>1169</v>
      </c>
      <c r="H1212">
        <v>1169</v>
      </c>
      <c r="I1212">
        <v>1169</v>
      </c>
      <c r="J1212">
        <v>1169</v>
      </c>
      <c r="L1212" s="3">
        <v>0</v>
      </c>
      <c r="M1212" s="3">
        <v>0</v>
      </c>
      <c r="N1212" s="3">
        <v>0</v>
      </c>
      <c r="O1212" s="3">
        <v>5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81">
        <f>+Tabla3[[#This Row],[V GRAVADAS]]</f>
        <v>5</v>
      </c>
      <c r="V1212">
        <v>2</v>
      </c>
    </row>
    <row r="1213" spans="1:22" x14ac:dyDescent="0.25">
      <c r="A1213" t="s">
        <v>690</v>
      </c>
      <c r="B1213" s="1" t="s">
        <v>705</v>
      </c>
      <c r="C1213" t="s">
        <v>1</v>
      </c>
      <c r="D1213" t="s">
        <v>91</v>
      </c>
      <c r="E1213" t="s">
        <v>390</v>
      </c>
      <c r="F1213" t="s">
        <v>391</v>
      </c>
      <c r="G1213">
        <v>1170</v>
      </c>
      <c r="H1213">
        <v>1170</v>
      </c>
      <c r="I1213">
        <v>1170</v>
      </c>
      <c r="J1213">
        <v>1170</v>
      </c>
      <c r="L1213" s="3">
        <v>0</v>
      </c>
      <c r="M1213" s="3">
        <v>0</v>
      </c>
      <c r="N1213" s="3">
        <v>0</v>
      </c>
      <c r="O1213" s="3">
        <v>9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81">
        <f>+Tabla3[[#This Row],[V GRAVADAS]]</f>
        <v>9</v>
      </c>
      <c r="V1213">
        <v>2</v>
      </c>
    </row>
    <row r="1214" spans="1:22" x14ac:dyDescent="0.25">
      <c r="A1214" t="s">
        <v>690</v>
      </c>
      <c r="B1214" s="1" t="s">
        <v>706</v>
      </c>
      <c r="C1214" t="s">
        <v>1</v>
      </c>
      <c r="D1214" t="s">
        <v>91</v>
      </c>
      <c r="E1214" t="s">
        <v>390</v>
      </c>
      <c r="F1214" t="s">
        <v>391</v>
      </c>
      <c r="G1214">
        <v>1171</v>
      </c>
      <c r="H1214">
        <v>1171</v>
      </c>
      <c r="I1214">
        <v>1171</v>
      </c>
      <c r="J1214">
        <v>1171</v>
      </c>
      <c r="L1214" s="3">
        <v>0</v>
      </c>
      <c r="M1214" s="3">
        <v>0</v>
      </c>
      <c r="N1214" s="3">
        <v>0</v>
      </c>
      <c r="O1214" s="3">
        <v>34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81">
        <f>+Tabla3[[#This Row],[V GRAVADAS]]</f>
        <v>34</v>
      </c>
      <c r="V1214">
        <v>2</v>
      </c>
    </row>
    <row r="1215" spans="1:22" x14ac:dyDescent="0.25">
      <c r="A1215" t="s">
        <v>690</v>
      </c>
      <c r="B1215" s="1" t="s">
        <v>706</v>
      </c>
      <c r="C1215" t="s">
        <v>1</v>
      </c>
      <c r="D1215" t="s">
        <v>91</v>
      </c>
      <c r="E1215" t="s">
        <v>390</v>
      </c>
      <c r="F1215" t="s">
        <v>391</v>
      </c>
      <c r="G1215">
        <v>1172</v>
      </c>
      <c r="H1215">
        <v>1172</v>
      </c>
      <c r="I1215">
        <v>1172</v>
      </c>
      <c r="J1215">
        <v>1172</v>
      </c>
      <c r="L1215" s="3">
        <v>0</v>
      </c>
      <c r="M1215" s="3">
        <v>0</v>
      </c>
      <c r="N1215" s="3">
        <v>0</v>
      </c>
      <c r="O1215" s="3">
        <v>25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81">
        <f>+Tabla3[[#This Row],[V GRAVADAS]]</f>
        <v>25</v>
      </c>
      <c r="V1215">
        <v>2</v>
      </c>
    </row>
    <row r="1216" spans="1:22" x14ac:dyDescent="0.25">
      <c r="A1216" t="s">
        <v>690</v>
      </c>
      <c r="B1216" s="1" t="s">
        <v>706</v>
      </c>
      <c r="C1216" t="s">
        <v>1</v>
      </c>
      <c r="D1216" t="s">
        <v>91</v>
      </c>
      <c r="E1216" t="s">
        <v>390</v>
      </c>
      <c r="F1216" t="s">
        <v>391</v>
      </c>
      <c r="G1216">
        <v>1173</v>
      </c>
      <c r="H1216">
        <v>1173</v>
      </c>
      <c r="I1216">
        <v>1173</v>
      </c>
      <c r="J1216">
        <v>1173</v>
      </c>
      <c r="L1216" s="3">
        <v>0</v>
      </c>
      <c r="M1216" s="3">
        <v>0</v>
      </c>
      <c r="N1216" s="3">
        <v>0</v>
      </c>
      <c r="O1216" s="3">
        <v>15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81">
        <f>+Tabla3[[#This Row],[V GRAVADAS]]</f>
        <v>15</v>
      </c>
      <c r="V1216">
        <v>2</v>
      </c>
    </row>
    <row r="1217" spans="1:22" x14ac:dyDescent="0.25">
      <c r="A1217" t="s">
        <v>690</v>
      </c>
      <c r="B1217" s="1" t="s">
        <v>707</v>
      </c>
      <c r="C1217" t="s">
        <v>1</v>
      </c>
      <c r="D1217" t="s">
        <v>91</v>
      </c>
      <c r="E1217" t="s">
        <v>390</v>
      </c>
      <c r="F1217" t="s">
        <v>391</v>
      </c>
      <c r="G1217">
        <v>1174</v>
      </c>
      <c r="H1217">
        <v>1174</v>
      </c>
      <c r="I1217">
        <v>1174</v>
      </c>
      <c r="J1217">
        <v>1174</v>
      </c>
      <c r="L1217" s="3">
        <v>0</v>
      </c>
      <c r="M1217" s="3">
        <v>0</v>
      </c>
      <c r="N1217" s="3">
        <v>0</v>
      </c>
      <c r="O1217" s="3">
        <v>25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81">
        <f>+Tabla3[[#This Row],[V GRAVADAS]]</f>
        <v>25</v>
      </c>
      <c r="V1217">
        <v>2</v>
      </c>
    </row>
    <row r="1218" spans="1:22" x14ac:dyDescent="0.25">
      <c r="A1218" t="s">
        <v>690</v>
      </c>
      <c r="B1218" s="1" t="s">
        <v>707</v>
      </c>
      <c r="C1218" t="s">
        <v>1</v>
      </c>
      <c r="D1218" t="s">
        <v>91</v>
      </c>
      <c r="E1218" t="s">
        <v>390</v>
      </c>
      <c r="F1218" t="s">
        <v>391</v>
      </c>
      <c r="G1218">
        <v>1175</v>
      </c>
      <c r="H1218">
        <v>1175</v>
      </c>
      <c r="I1218">
        <v>1175</v>
      </c>
      <c r="J1218">
        <v>1175</v>
      </c>
      <c r="L1218" s="3">
        <v>0</v>
      </c>
      <c r="M1218" s="3">
        <v>0</v>
      </c>
      <c r="N1218" s="3">
        <v>0</v>
      </c>
      <c r="O1218" s="3">
        <v>5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81">
        <f>+Tabla3[[#This Row],[V GRAVADAS]]</f>
        <v>5</v>
      </c>
      <c r="V1218">
        <v>2</v>
      </c>
    </row>
    <row r="1219" spans="1:22" x14ac:dyDescent="0.25">
      <c r="A1219" t="s">
        <v>690</v>
      </c>
      <c r="B1219" s="1" t="s">
        <v>707</v>
      </c>
      <c r="C1219" t="s">
        <v>1</v>
      </c>
      <c r="D1219" t="s">
        <v>91</v>
      </c>
      <c r="E1219" t="s">
        <v>390</v>
      </c>
      <c r="F1219" t="s">
        <v>391</v>
      </c>
      <c r="G1219">
        <v>1176</v>
      </c>
      <c r="H1219">
        <v>1176</v>
      </c>
      <c r="I1219">
        <v>1176</v>
      </c>
      <c r="J1219">
        <v>1176</v>
      </c>
      <c r="L1219" s="3">
        <v>0</v>
      </c>
      <c r="M1219" s="3">
        <v>0</v>
      </c>
      <c r="N1219" s="3">
        <v>0</v>
      </c>
      <c r="O1219" s="3">
        <v>25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81">
        <f>+Tabla3[[#This Row],[V GRAVADAS]]</f>
        <v>25</v>
      </c>
      <c r="V1219">
        <v>2</v>
      </c>
    </row>
    <row r="1220" spans="1:22" x14ac:dyDescent="0.25">
      <c r="A1220" t="s">
        <v>690</v>
      </c>
      <c r="B1220" s="1" t="s">
        <v>707</v>
      </c>
      <c r="C1220" t="s">
        <v>1</v>
      </c>
      <c r="D1220" t="s">
        <v>91</v>
      </c>
      <c r="E1220" t="s">
        <v>390</v>
      </c>
      <c r="F1220" t="s">
        <v>391</v>
      </c>
      <c r="G1220">
        <v>1177</v>
      </c>
      <c r="H1220">
        <v>1177</v>
      </c>
      <c r="I1220">
        <v>1177</v>
      </c>
      <c r="J1220">
        <v>1177</v>
      </c>
      <c r="L1220" s="3">
        <v>0</v>
      </c>
      <c r="M1220" s="3">
        <v>0</v>
      </c>
      <c r="N1220" s="3">
        <v>0</v>
      </c>
      <c r="O1220" s="3">
        <v>2.5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81">
        <f>+Tabla3[[#This Row],[V GRAVADAS]]</f>
        <v>2.5</v>
      </c>
      <c r="V1220">
        <v>2</v>
      </c>
    </row>
    <row r="1221" spans="1:22" x14ac:dyDescent="0.25">
      <c r="A1221" t="s">
        <v>690</v>
      </c>
      <c r="B1221" s="1" t="s">
        <v>707</v>
      </c>
      <c r="C1221" t="s">
        <v>1</v>
      </c>
      <c r="D1221" t="s">
        <v>91</v>
      </c>
      <c r="E1221" t="s">
        <v>390</v>
      </c>
      <c r="F1221" t="s">
        <v>391</v>
      </c>
      <c r="G1221">
        <v>1178</v>
      </c>
      <c r="H1221">
        <v>1178</v>
      </c>
      <c r="I1221">
        <v>1178</v>
      </c>
      <c r="J1221">
        <v>1178</v>
      </c>
      <c r="L1221" s="3">
        <v>0</v>
      </c>
      <c r="M1221" s="3">
        <v>0</v>
      </c>
      <c r="N1221" s="3">
        <v>0</v>
      </c>
      <c r="O1221" s="3">
        <v>10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  <c r="U1221" s="81">
        <f>+Tabla3[[#This Row],[V GRAVADAS]]</f>
        <v>10</v>
      </c>
      <c r="V1221">
        <v>2</v>
      </c>
    </row>
    <row r="1222" spans="1:22" x14ac:dyDescent="0.25">
      <c r="A1222" t="s">
        <v>690</v>
      </c>
      <c r="B1222" s="1" t="s">
        <v>707</v>
      </c>
      <c r="C1222" t="s">
        <v>1</v>
      </c>
      <c r="D1222" t="s">
        <v>91</v>
      </c>
      <c r="E1222" t="s">
        <v>390</v>
      </c>
      <c r="F1222" t="s">
        <v>391</v>
      </c>
      <c r="G1222">
        <v>1179</v>
      </c>
      <c r="H1222">
        <v>1179</v>
      </c>
      <c r="I1222">
        <v>1179</v>
      </c>
      <c r="J1222">
        <v>1179</v>
      </c>
      <c r="L1222" s="3">
        <v>0</v>
      </c>
      <c r="M1222" s="3">
        <v>0</v>
      </c>
      <c r="N1222" s="3">
        <v>0</v>
      </c>
      <c r="O1222" s="3">
        <v>16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81">
        <f>+Tabla3[[#This Row],[V GRAVADAS]]</f>
        <v>16</v>
      </c>
      <c r="V1222">
        <v>2</v>
      </c>
    </row>
    <row r="1223" spans="1:22" x14ac:dyDescent="0.25">
      <c r="A1223" t="s">
        <v>690</v>
      </c>
      <c r="B1223" s="1" t="s">
        <v>708</v>
      </c>
      <c r="C1223" t="s">
        <v>1</v>
      </c>
      <c r="D1223" t="s">
        <v>91</v>
      </c>
      <c r="E1223" t="s">
        <v>390</v>
      </c>
      <c r="F1223" t="s">
        <v>391</v>
      </c>
      <c r="G1223">
        <v>1180</v>
      </c>
      <c r="H1223">
        <v>1180</v>
      </c>
      <c r="I1223">
        <v>1180</v>
      </c>
      <c r="J1223">
        <v>1180</v>
      </c>
      <c r="L1223" s="3">
        <v>0</v>
      </c>
      <c r="M1223" s="3">
        <v>0</v>
      </c>
      <c r="N1223" s="3">
        <v>0</v>
      </c>
      <c r="O1223" s="3">
        <v>5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81">
        <f>+Tabla3[[#This Row],[V GRAVADAS]]</f>
        <v>5</v>
      </c>
      <c r="V1223">
        <v>2</v>
      </c>
    </row>
    <row r="1224" spans="1:22" x14ac:dyDescent="0.25">
      <c r="A1224" t="s">
        <v>690</v>
      </c>
      <c r="B1224" s="1" t="s">
        <v>708</v>
      </c>
      <c r="C1224" t="s">
        <v>1</v>
      </c>
      <c r="D1224" t="s">
        <v>91</v>
      </c>
      <c r="E1224" t="s">
        <v>390</v>
      </c>
      <c r="F1224" t="s">
        <v>391</v>
      </c>
      <c r="G1224">
        <v>1181</v>
      </c>
      <c r="H1224">
        <v>1181</v>
      </c>
      <c r="I1224">
        <v>1181</v>
      </c>
      <c r="J1224">
        <v>1181</v>
      </c>
      <c r="L1224" s="3">
        <v>0</v>
      </c>
      <c r="M1224" s="3">
        <v>0</v>
      </c>
      <c r="N1224" s="3">
        <v>0</v>
      </c>
      <c r="O1224" s="3">
        <v>2.5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81">
        <f>+Tabla3[[#This Row],[V GRAVADAS]]</f>
        <v>2.5</v>
      </c>
      <c r="V1224">
        <v>2</v>
      </c>
    </row>
    <row r="1225" spans="1:22" x14ac:dyDescent="0.25">
      <c r="A1225" t="s">
        <v>690</v>
      </c>
      <c r="B1225" s="1" t="s">
        <v>708</v>
      </c>
      <c r="C1225" t="s">
        <v>1</v>
      </c>
      <c r="D1225" t="s">
        <v>91</v>
      </c>
      <c r="E1225" t="s">
        <v>390</v>
      </c>
      <c r="F1225" t="s">
        <v>391</v>
      </c>
      <c r="G1225">
        <v>1182</v>
      </c>
      <c r="H1225">
        <v>1182</v>
      </c>
      <c r="I1225">
        <v>1182</v>
      </c>
      <c r="J1225">
        <v>1182</v>
      </c>
      <c r="L1225" s="3">
        <v>0</v>
      </c>
      <c r="M1225" s="3">
        <v>0</v>
      </c>
      <c r="N1225" s="3">
        <v>0</v>
      </c>
      <c r="O1225" s="3">
        <v>8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81">
        <f>+Tabla3[[#This Row],[V GRAVADAS]]</f>
        <v>8</v>
      </c>
      <c r="V1225">
        <v>2</v>
      </c>
    </row>
    <row r="1226" spans="1:22" x14ac:dyDescent="0.25">
      <c r="A1226" t="s">
        <v>690</v>
      </c>
      <c r="B1226" s="1" t="s">
        <v>708</v>
      </c>
      <c r="C1226" t="s">
        <v>1</v>
      </c>
      <c r="D1226" t="s">
        <v>91</v>
      </c>
      <c r="E1226" t="s">
        <v>390</v>
      </c>
      <c r="F1226" t="s">
        <v>391</v>
      </c>
      <c r="G1226">
        <v>1183</v>
      </c>
      <c r="H1226">
        <v>1183</v>
      </c>
      <c r="I1226">
        <v>1183</v>
      </c>
      <c r="J1226">
        <v>1183</v>
      </c>
      <c r="L1226" s="3">
        <v>0</v>
      </c>
      <c r="M1226" s="3">
        <v>0</v>
      </c>
      <c r="N1226" s="3">
        <v>0</v>
      </c>
      <c r="O1226" s="3">
        <v>11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81">
        <f>+Tabla3[[#This Row],[V GRAVADAS]]</f>
        <v>11</v>
      </c>
      <c r="V1226">
        <v>2</v>
      </c>
    </row>
    <row r="1227" spans="1:22" x14ac:dyDescent="0.25">
      <c r="A1227" t="s">
        <v>690</v>
      </c>
      <c r="B1227" s="1" t="s">
        <v>708</v>
      </c>
      <c r="C1227" t="s">
        <v>1</v>
      </c>
      <c r="D1227" t="s">
        <v>91</v>
      </c>
      <c r="E1227" t="s">
        <v>390</v>
      </c>
      <c r="F1227" t="s">
        <v>391</v>
      </c>
      <c r="G1227">
        <v>1184</v>
      </c>
      <c r="H1227">
        <v>1184</v>
      </c>
      <c r="I1227">
        <v>1184</v>
      </c>
      <c r="J1227">
        <v>1184</v>
      </c>
      <c r="L1227" s="3">
        <v>0</v>
      </c>
      <c r="M1227" s="3">
        <v>0</v>
      </c>
      <c r="N1227" s="3">
        <v>0</v>
      </c>
      <c r="O1227" s="3">
        <v>15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81">
        <f>+Tabla3[[#This Row],[V GRAVADAS]]</f>
        <v>15</v>
      </c>
      <c r="V1227">
        <v>2</v>
      </c>
    </row>
    <row r="1228" spans="1:22" x14ac:dyDescent="0.25">
      <c r="A1228" t="s">
        <v>690</v>
      </c>
      <c r="B1228" s="1" t="s">
        <v>709</v>
      </c>
      <c r="C1228" t="s">
        <v>1</v>
      </c>
      <c r="D1228" t="s">
        <v>91</v>
      </c>
      <c r="E1228" t="s">
        <v>390</v>
      </c>
      <c r="F1228" t="s">
        <v>391</v>
      </c>
      <c r="G1228">
        <v>1185</v>
      </c>
      <c r="H1228">
        <v>1185</v>
      </c>
      <c r="I1228">
        <v>1185</v>
      </c>
      <c r="J1228">
        <v>1185</v>
      </c>
      <c r="L1228" s="3">
        <v>0</v>
      </c>
      <c r="M1228" s="3">
        <v>0</v>
      </c>
      <c r="N1228" s="3">
        <v>0</v>
      </c>
      <c r="O1228" s="3">
        <v>20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81">
        <f>+Tabla3[[#This Row],[V GRAVADAS]]</f>
        <v>20</v>
      </c>
      <c r="V1228">
        <v>2</v>
      </c>
    </row>
    <row r="1229" spans="1:22" x14ac:dyDescent="0.25">
      <c r="A1229" t="s">
        <v>690</v>
      </c>
      <c r="B1229" s="1" t="s">
        <v>709</v>
      </c>
      <c r="C1229" t="s">
        <v>1</v>
      </c>
      <c r="D1229" t="s">
        <v>91</v>
      </c>
      <c r="E1229" t="s">
        <v>390</v>
      </c>
      <c r="F1229" t="s">
        <v>391</v>
      </c>
      <c r="G1229">
        <v>1186</v>
      </c>
      <c r="H1229">
        <v>1186</v>
      </c>
      <c r="I1229">
        <v>1186</v>
      </c>
      <c r="J1229">
        <v>1186</v>
      </c>
      <c r="L1229" s="3">
        <v>0</v>
      </c>
      <c r="M1229" s="3">
        <v>0</v>
      </c>
      <c r="N1229" s="3">
        <v>0</v>
      </c>
      <c r="O1229" s="3">
        <v>25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81">
        <f>+Tabla3[[#This Row],[V GRAVADAS]]</f>
        <v>25</v>
      </c>
      <c r="V1229">
        <v>2</v>
      </c>
    </row>
    <row r="1230" spans="1:22" x14ac:dyDescent="0.25">
      <c r="A1230" t="s">
        <v>690</v>
      </c>
      <c r="B1230" s="1" t="s">
        <v>709</v>
      </c>
      <c r="C1230" t="s">
        <v>1</v>
      </c>
      <c r="D1230" t="s">
        <v>91</v>
      </c>
      <c r="E1230" t="s">
        <v>390</v>
      </c>
      <c r="F1230" t="s">
        <v>391</v>
      </c>
      <c r="G1230">
        <v>1187</v>
      </c>
      <c r="H1230">
        <v>1187</v>
      </c>
      <c r="I1230">
        <v>1187</v>
      </c>
      <c r="J1230">
        <v>1187</v>
      </c>
      <c r="L1230" s="3">
        <v>0</v>
      </c>
      <c r="M1230" s="3">
        <v>0</v>
      </c>
      <c r="N1230" s="3">
        <v>0</v>
      </c>
      <c r="O1230" s="3">
        <v>15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81">
        <f>+Tabla3[[#This Row],[V GRAVADAS]]</f>
        <v>15</v>
      </c>
      <c r="V1230">
        <v>2</v>
      </c>
    </row>
    <row r="1231" spans="1:22" x14ac:dyDescent="0.25">
      <c r="A1231" t="s">
        <v>690</v>
      </c>
      <c r="B1231" s="1" t="s">
        <v>709</v>
      </c>
      <c r="C1231" t="s">
        <v>1</v>
      </c>
      <c r="D1231" t="s">
        <v>91</v>
      </c>
      <c r="E1231" t="s">
        <v>390</v>
      </c>
      <c r="F1231" t="s">
        <v>391</v>
      </c>
      <c r="G1231">
        <v>1188</v>
      </c>
      <c r="H1231">
        <v>1188</v>
      </c>
      <c r="I1231">
        <v>1188</v>
      </c>
      <c r="J1231">
        <v>1188</v>
      </c>
      <c r="L1231" s="3">
        <v>0</v>
      </c>
      <c r="M1231" s="3">
        <v>0</v>
      </c>
      <c r="N1231" s="3">
        <v>0</v>
      </c>
      <c r="O1231" s="3">
        <v>10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81">
        <f>+Tabla3[[#This Row],[V GRAVADAS]]</f>
        <v>10</v>
      </c>
      <c r="V1231">
        <v>2</v>
      </c>
    </row>
    <row r="1232" spans="1:22" x14ac:dyDescent="0.25">
      <c r="A1232" t="s">
        <v>690</v>
      </c>
      <c r="B1232" s="1" t="s">
        <v>709</v>
      </c>
      <c r="C1232" t="s">
        <v>1</v>
      </c>
      <c r="D1232" t="s">
        <v>91</v>
      </c>
      <c r="E1232" t="s">
        <v>390</v>
      </c>
      <c r="F1232" t="s">
        <v>391</v>
      </c>
      <c r="G1232">
        <v>1189</v>
      </c>
      <c r="H1232">
        <v>1189</v>
      </c>
      <c r="I1232">
        <v>1189</v>
      </c>
      <c r="J1232">
        <v>1189</v>
      </c>
      <c r="L1232" s="3">
        <v>0</v>
      </c>
      <c r="M1232" s="3">
        <v>0</v>
      </c>
      <c r="N1232" s="3">
        <v>0</v>
      </c>
      <c r="O1232" s="3">
        <v>5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81">
        <f>+Tabla3[[#This Row],[V GRAVADAS]]</f>
        <v>5</v>
      </c>
      <c r="V1232">
        <v>2</v>
      </c>
    </row>
    <row r="1233" spans="1:22" x14ac:dyDescent="0.25">
      <c r="A1233" t="s">
        <v>690</v>
      </c>
      <c r="B1233" s="1" t="s">
        <v>710</v>
      </c>
      <c r="C1233" t="s">
        <v>1</v>
      </c>
      <c r="D1233" t="s">
        <v>91</v>
      </c>
      <c r="E1233" t="s">
        <v>390</v>
      </c>
      <c r="F1233" t="s">
        <v>391</v>
      </c>
      <c r="G1233">
        <v>1190</v>
      </c>
      <c r="H1233">
        <v>1190</v>
      </c>
      <c r="I1233">
        <v>1190</v>
      </c>
      <c r="J1233">
        <v>1190</v>
      </c>
      <c r="L1233" s="3">
        <v>0</v>
      </c>
      <c r="M1233" s="3">
        <v>0</v>
      </c>
      <c r="N1233" s="3">
        <v>0</v>
      </c>
      <c r="O1233" s="3">
        <v>25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81">
        <f>+Tabla3[[#This Row],[V GRAVADAS]]</f>
        <v>25</v>
      </c>
      <c r="V1233">
        <v>2</v>
      </c>
    </row>
    <row r="1234" spans="1:22" x14ac:dyDescent="0.25">
      <c r="A1234" t="s">
        <v>690</v>
      </c>
      <c r="B1234" s="1" t="s">
        <v>710</v>
      </c>
      <c r="C1234" t="s">
        <v>1</v>
      </c>
      <c r="D1234" t="s">
        <v>91</v>
      </c>
      <c r="E1234" t="s">
        <v>390</v>
      </c>
      <c r="F1234" t="s">
        <v>391</v>
      </c>
      <c r="G1234">
        <v>1191</v>
      </c>
      <c r="H1234">
        <v>1191</v>
      </c>
      <c r="I1234">
        <v>1191</v>
      </c>
      <c r="J1234">
        <v>1191</v>
      </c>
      <c r="L1234" s="3">
        <v>0</v>
      </c>
      <c r="M1234" s="3">
        <v>0</v>
      </c>
      <c r="N1234" s="3">
        <v>0</v>
      </c>
      <c r="O1234" s="3">
        <v>20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81">
        <f>+Tabla3[[#This Row],[V GRAVADAS]]</f>
        <v>20</v>
      </c>
      <c r="V1234">
        <v>2</v>
      </c>
    </row>
    <row r="1235" spans="1:22" x14ac:dyDescent="0.25">
      <c r="A1235" t="s">
        <v>690</v>
      </c>
      <c r="B1235" s="1" t="s">
        <v>710</v>
      </c>
      <c r="C1235" t="s">
        <v>1</v>
      </c>
      <c r="D1235" t="s">
        <v>91</v>
      </c>
      <c r="E1235" t="s">
        <v>390</v>
      </c>
      <c r="F1235" t="s">
        <v>391</v>
      </c>
      <c r="G1235">
        <v>1192</v>
      </c>
      <c r="H1235">
        <v>1192</v>
      </c>
      <c r="I1235">
        <v>1192</v>
      </c>
      <c r="J1235">
        <v>1192</v>
      </c>
      <c r="L1235" s="3">
        <v>0</v>
      </c>
      <c r="M1235" s="3">
        <v>0</v>
      </c>
      <c r="N1235" s="3">
        <v>0</v>
      </c>
      <c r="O1235" s="3">
        <v>15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81">
        <f>+Tabla3[[#This Row],[V GRAVADAS]]</f>
        <v>15</v>
      </c>
      <c r="V1235">
        <v>2</v>
      </c>
    </row>
    <row r="1236" spans="1:22" x14ac:dyDescent="0.25">
      <c r="A1236" t="s">
        <v>690</v>
      </c>
      <c r="B1236" s="1" t="s">
        <v>710</v>
      </c>
      <c r="C1236" t="s">
        <v>1</v>
      </c>
      <c r="D1236" t="s">
        <v>91</v>
      </c>
      <c r="E1236" t="s">
        <v>390</v>
      </c>
      <c r="F1236" t="s">
        <v>391</v>
      </c>
      <c r="G1236">
        <v>1193</v>
      </c>
      <c r="H1236">
        <v>1193</v>
      </c>
      <c r="I1236">
        <v>1193</v>
      </c>
      <c r="J1236">
        <v>1193</v>
      </c>
      <c r="L1236" s="3">
        <v>0</v>
      </c>
      <c r="M1236" s="3">
        <v>0</v>
      </c>
      <c r="N1236" s="3">
        <v>0</v>
      </c>
      <c r="O1236" s="3">
        <v>10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81">
        <f>+Tabla3[[#This Row],[V GRAVADAS]]</f>
        <v>10</v>
      </c>
      <c r="V1236">
        <v>2</v>
      </c>
    </row>
    <row r="1237" spans="1:22" x14ac:dyDescent="0.25">
      <c r="A1237" t="s">
        <v>690</v>
      </c>
      <c r="B1237" s="1" t="s">
        <v>710</v>
      </c>
      <c r="C1237" t="s">
        <v>1</v>
      </c>
      <c r="D1237" t="s">
        <v>91</v>
      </c>
      <c r="E1237" t="s">
        <v>390</v>
      </c>
      <c r="F1237" t="s">
        <v>391</v>
      </c>
      <c r="G1237">
        <v>1194</v>
      </c>
      <c r="H1237">
        <v>1194</v>
      </c>
      <c r="I1237">
        <v>1194</v>
      </c>
      <c r="J1237">
        <v>1194</v>
      </c>
      <c r="L1237" s="3">
        <v>0</v>
      </c>
      <c r="M1237" s="3">
        <v>0</v>
      </c>
      <c r="N1237" s="3">
        <v>0</v>
      </c>
      <c r="O1237" s="3">
        <v>5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81">
        <f>+Tabla3[[#This Row],[V GRAVADAS]]</f>
        <v>5</v>
      </c>
      <c r="V1237">
        <v>2</v>
      </c>
    </row>
    <row r="1238" spans="1:22" x14ac:dyDescent="0.25">
      <c r="A1238" t="s">
        <v>93</v>
      </c>
      <c r="B1238" s="1"/>
      <c r="C1238"/>
      <c r="L1238" s="2"/>
      <c r="M1238" s="2"/>
      <c r="N1238" s="2"/>
      <c r="O1238" s="29">
        <f>SUBTOTAL(109,Tabla3[V GRAVADAS])</f>
        <v>11941.75</v>
      </c>
      <c r="P1238" s="2"/>
      <c r="Q1238" s="2"/>
      <c r="R1238" s="29">
        <f>SUBTOTAL(109,Tabla3[EX SERVICE])</f>
        <v>0</v>
      </c>
      <c r="S1238" s="2"/>
      <c r="T1238" s="2"/>
      <c r="U1238" s="29">
        <f>SUBTOTAL(109,Tabla3[TOTAL VENTA])</f>
        <v>11941.75</v>
      </c>
      <c r="V1238">
        <f>SUBTOTAL(103,Tabla3[ANEXO])</f>
        <v>1235</v>
      </c>
    </row>
  </sheetData>
  <conditionalFormatting sqref="H1239:H1048576 G2:G1238 H1">
    <cfRule type="duplicateValues" dxfId="10" priority="9"/>
  </conditionalFormatting>
  <conditionalFormatting sqref="H566:H691">
    <cfRule type="duplicateValues" dxfId="9" priority="8"/>
  </conditionalFormatting>
  <conditionalFormatting sqref="I566:I691">
    <cfRule type="duplicateValues" dxfId="8" priority="7"/>
  </conditionalFormatting>
  <conditionalFormatting sqref="J566:J691">
    <cfRule type="duplicateValues" dxfId="7" priority="6"/>
  </conditionalFormatting>
  <conditionalFormatting sqref="H806:H1024">
    <cfRule type="duplicateValues" dxfId="6" priority="5"/>
  </conditionalFormatting>
  <conditionalFormatting sqref="I806:I1022">
    <cfRule type="duplicateValues" dxfId="5" priority="4"/>
  </conditionalFormatting>
  <conditionalFormatting sqref="J806:J1022">
    <cfRule type="duplicateValues" dxfId="4" priority="3"/>
  </conditionalFormatting>
  <conditionalFormatting sqref="I1023:I1024">
    <cfRule type="duplicateValues" dxfId="3" priority="2"/>
  </conditionalFormatting>
  <conditionalFormatting sqref="J1023:J1024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0" t="s">
        <v>447</v>
      </c>
    </row>
    <row r="3" spans="2:4" x14ac:dyDescent="0.25">
      <c r="B3" s="5" t="s">
        <v>2</v>
      </c>
      <c r="D3" s="11" t="s">
        <v>467</v>
      </c>
    </row>
    <row r="4" spans="2:4" x14ac:dyDescent="0.25">
      <c r="B4" s="5" t="s">
        <v>3</v>
      </c>
      <c r="D4" s="14" t="s">
        <v>1</v>
      </c>
    </row>
    <row r="5" spans="2:4" x14ac:dyDescent="0.25">
      <c r="B5" s="20" t="s">
        <v>4</v>
      </c>
      <c r="D5" s="14" t="s">
        <v>91</v>
      </c>
    </row>
    <row r="6" spans="2:4" x14ac:dyDescent="0.25">
      <c r="B6" s="6" t="s">
        <v>83</v>
      </c>
      <c r="D6" s="14" t="s">
        <v>390</v>
      </c>
    </row>
    <row r="7" spans="2:4" x14ac:dyDescent="0.25">
      <c r="B7" s="6" t="s">
        <v>82</v>
      </c>
      <c r="D7" s="14" t="s">
        <v>391</v>
      </c>
    </row>
    <row r="8" spans="2:4" x14ac:dyDescent="0.25">
      <c r="B8" s="6" t="s">
        <v>81</v>
      </c>
      <c r="D8" s="15"/>
    </row>
    <row r="9" spans="2:4" x14ac:dyDescent="0.25">
      <c r="B9" s="5" t="s">
        <v>80</v>
      </c>
      <c r="D9" s="16">
        <f>+D8</f>
        <v>0</v>
      </c>
    </row>
    <row r="10" spans="2:4" x14ac:dyDescent="0.25">
      <c r="B10" s="5" t="s">
        <v>81</v>
      </c>
      <c r="D10" s="22">
        <f>+D9</f>
        <v>0</v>
      </c>
    </row>
    <row r="11" spans="2:4" x14ac:dyDescent="0.25">
      <c r="B11" s="5" t="s">
        <v>80</v>
      </c>
      <c r="D11" s="18">
        <f>+D10</f>
        <v>0</v>
      </c>
    </row>
    <row r="12" spans="2:4" x14ac:dyDescent="0.25">
      <c r="B12" s="5" t="s">
        <v>79</v>
      </c>
      <c r="D12" s="18">
        <v>0</v>
      </c>
    </row>
    <row r="13" spans="2:4" x14ac:dyDescent="0.25">
      <c r="B13" s="5" t="s">
        <v>78</v>
      </c>
      <c r="D13" s="8">
        <v>0</v>
      </c>
    </row>
    <row r="14" spans="2:4" x14ac:dyDescent="0.25">
      <c r="B14" s="5" t="s">
        <v>77</v>
      </c>
      <c r="D14" s="17">
        <v>0</v>
      </c>
    </row>
    <row r="15" spans="2:4" x14ac:dyDescent="0.25">
      <c r="B15" s="21" t="s">
        <v>76</v>
      </c>
      <c r="D15" s="17">
        <v>0</v>
      </c>
    </row>
    <row r="16" spans="2:4" x14ac:dyDescent="0.25">
      <c r="B16" s="21" t="s">
        <v>75</v>
      </c>
      <c r="D16" s="13">
        <v>0</v>
      </c>
    </row>
    <row r="17" spans="2:4" x14ac:dyDescent="0.25">
      <c r="B17" s="21" t="s">
        <v>74</v>
      </c>
      <c r="D17" s="8">
        <v>0</v>
      </c>
    </row>
    <row r="18" spans="2:4" x14ac:dyDescent="0.25">
      <c r="B18" s="21" t="s">
        <v>73</v>
      </c>
      <c r="D18" s="8">
        <v>0</v>
      </c>
    </row>
    <row r="19" spans="2:4" x14ac:dyDescent="0.25">
      <c r="B19" s="21" t="s">
        <v>72</v>
      </c>
      <c r="D19" s="8">
        <v>0</v>
      </c>
    </row>
    <row r="20" spans="2:4" x14ac:dyDescent="0.25">
      <c r="B20" s="21" t="s">
        <v>71</v>
      </c>
      <c r="D20" s="8">
        <v>0</v>
      </c>
    </row>
    <row r="21" spans="2:4" x14ac:dyDescent="0.25">
      <c r="B21" s="21" t="s">
        <v>70</v>
      </c>
      <c r="D21" s="8">
        <v>0</v>
      </c>
    </row>
    <row r="22" spans="2:4" x14ac:dyDescent="0.25">
      <c r="B22" s="21" t="s">
        <v>19</v>
      </c>
      <c r="D22" s="19">
        <f>SUM(D13:D21)</f>
        <v>0</v>
      </c>
    </row>
    <row r="23" spans="2:4" ht="15.75" thickBot="1" x14ac:dyDescent="0.3">
      <c r="B23" s="21" t="s">
        <v>18</v>
      </c>
      <c r="D23" s="83">
        <v>2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G638"/>
  <sheetViews>
    <sheetView topLeftCell="A52" workbookViewId="0">
      <selection activeCell="B2" sqref="B2:B90"/>
    </sheetView>
  </sheetViews>
  <sheetFormatPr baseColWidth="10" defaultRowHeight="15" x14ac:dyDescent="0.25"/>
  <cols>
    <col min="3" max="3" width="11.42578125" style="80"/>
  </cols>
  <sheetData>
    <row r="1" spans="1:7" x14ac:dyDescent="0.25">
      <c r="A1" t="s">
        <v>613</v>
      </c>
      <c r="B1" t="s">
        <v>613</v>
      </c>
      <c r="C1" s="80" t="s">
        <v>613</v>
      </c>
      <c r="D1" t="s">
        <v>613</v>
      </c>
      <c r="E1" t="s">
        <v>613</v>
      </c>
      <c r="F1" t="s">
        <v>613</v>
      </c>
      <c r="G1" t="s">
        <v>613</v>
      </c>
    </row>
    <row r="2" spans="1:7" ht="14.25" customHeight="1" x14ac:dyDescent="0.25">
      <c r="A2">
        <v>1106</v>
      </c>
      <c r="B2">
        <v>25</v>
      </c>
      <c r="C2" s="80" t="s">
        <v>91</v>
      </c>
      <c r="D2" s="1" t="s">
        <v>528</v>
      </c>
      <c r="E2" s="1" t="s">
        <v>98</v>
      </c>
      <c r="F2" s="1" t="s">
        <v>92</v>
      </c>
      <c r="G2" t="str">
        <f t="shared" ref="G2:G65" si="0">+C2&amp;F2&amp;D2&amp;F2&amp;E2</f>
        <v>01/12/2022</v>
      </c>
    </row>
    <row r="3" spans="1:7" x14ac:dyDescent="0.25">
      <c r="A3">
        <v>1107</v>
      </c>
      <c r="B3">
        <v>20</v>
      </c>
      <c r="C3" s="80" t="s">
        <v>91</v>
      </c>
      <c r="D3" s="1" t="s">
        <v>528</v>
      </c>
      <c r="E3" s="1" t="s">
        <v>98</v>
      </c>
      <c r="F3" s="1" t="s">
        <v>92</v>
      </c>
      <c r="G3" t="str">
        <f t="shared" si="0"/>
        <v>01/12/2022</v>
      </c>
    </row>
    <row r="4" spans="1:7" x14ac:dyDescent="0.25">
      <c r="A4">
        <v>1108</v>
      </c>
      <c r="B4">
        <v>15</v>
      </c>
      <c r="C4" s="80" t="s">
        <v>91</v>
      </c>
      <c r="D4" s="1" t="s">
        <v>528</v>
      </c>
      <c r="E4" s="1" t="s">
        <v>98</v>
      </c>
      <c r="F4" s="1" t="s">
        <v>92</v>
      </c>
      <c r="G4" t="str">
        <f t="shared" si="0"/>
        <v>01/12/2022</v>
      </c>
    </row>
    <row r="5" spans="1:7" x14ac:dyDescent="0.25">
      <c r="A5">
        <v>1109</v>
      </c>
      <c r="B5">
        <v>8</v>
      </c>
      <c r="C5" s="80" t="s">
        <v>91</v>
      </c>
      <c r="D5" s="1" t="s">
        <v>528</v>
      </c>
      <c r="E5" s="1" t="s">
        <v>98</v>
      </c>
      <c r="F5" s="1" t="s">
        <v>92</v>
      </c>
      <c r="G5" t="str">
        <f t="shared" si="0"/>
        <v>01/12/2022</v>
      </c>
    </row>
    <row r="6" spans="1:7" x14ac:dyDescent="0.25">
      <c r="A6">
        <v>1110</v>
      </c>
      <c r="B6">
        <v>10</v>
      </c>
      <c r="C6" s="80" t="s">
        <v>91</v>
      </c>
      <c r="D6" s="1" t="s">
        <v>528</v>
      </c>
      <c r="E6" s="1" t="s">
        <v>98</v>
      </c>
      <c r="F6" s="1" t="s">
        <v>92</v>
      </c>
      <c r="G6" t="str">
        <f t="shared" si="0"/>
        <v>01/12/2022</v>
      </c>
    </row>
    <row r="7" spans="1:7" x14ac:dyDescent="0.25">
      <c r="A7">
        <v>1111</v>
      </c>
      <c r="B7">
        <v>20</v>
      </c>
      <c r="C7" s="80" t="s">
        <v>678</v>
      </c>
      <c r="D7" s="1" t="s">
        <v>528</v>
      </c>
      <c r="E7" s="1" t="s">
        <v>98</v>
      </c>
      <c r="F7" s="1" t="s">
        <v>92</v>
      </c>
      <c r="G7" t="str">
        <f t="shared" si="0"/>
        <v>02/12/2022</v>
      </c>
    </row>
    <row r="8" spans="1:7" x14ac:dyDescent="0.25">
      <c r="A8">
        <v>1112</v>
      </c>
      <c r="B8">
        <v>25</v>
      </c>
      <c r="C8" s="80" t="s">
        <v>678</v>
      </c>
      <c r="D8" s="1" t="s">
        <v>528</v>
      </c>
      <c r="E8" s="1" t="s">
        <v>98</v>
      </c>
      <c r="F8" s="1" t="s">
        <v>92</v>
      </c>
      <c r="G8" t="str">
        <f t="shared" si="0"/>
        <v>02/12/2022</v>
      </c>
    </row>
    <row r="9" spans="1:7" x14ac:dyDescent="0.25">
      <c r="A9">
        <v>1113</v>
      </c>
      <c r="B9">
        <v>15</v>
      </c>
      <c r="C9" s="80" t="s">
        <v>678</v>
      </c>
      <c r="D9" s="1" t="s">
        <v>528</v>
      </c>
      <c r="E9" s="1" t="s">
        <v>98</v>
      </c>
      <c r="F9" s="1" t="s">
        <v>92</v>
      </c>
      <c r="G9" t="str">
        <f t="shared" si="0"/>
        <v>02/12/2022</v>
      </c>
    </row>
    <row r="10" spans="1:7" x14ac:dyDescent="0.25">
      <c r="A10">
        <v>1114</v>
      </c>
      <c r="B10">
        <v>9</v>
      </c>
      <c r="C10" s="80" t="s">
        <v>678</v>
      </c>
      <c r="D10" s="1" t="s">
        <v>528</v>
      </c>
      <c r="E10" s="1" t="s">
        <v>98</v>
      </c>
      <c r="F10" s="1" t="s">
        <v>92</v>
      </c>
      <c r="G10" t="str">
        <f t="shared" si="0"/>
        <v>02/12/2022</v>
      </c>
    </row>
    <row r="11" spans="1:7" x14ac:dyDescent="0.25">
      <c r="A11">
        <v>1115</v>
      </c>
      <c r="B11">
        <v>10</v>
      </c>
      <c r="C11" s="80" t="s">
        <v>678</v>
      </c>
      <c r="D11" s="1" t="s">
        <v>528</v>
      </c>
      <c r="E11" s="1" t="s">
        <v>98</v>
      </c>
      <c r="F11" s="1" t="s">
        <v>92</v>
      </c>
      <c r="G11" t="str">
        <f t="shared" si="0"/>
        <v>02/12/2022</v>
      </c>
    </row>
    <row r="12" spans="1:7" x14ac:dyDescent="0.25">
      <c r="A12">
        <v>1116</v>
      </c>
      <c r="B12">
        <v>25</v>
      </c>
      <c r="C12" s="80" t="s">
        <v>679</v>
      </c>
      <c r="D12" s="1" t="s">
        <v>528</v>
      </c>
      <c r="E12" s="1" t="s">
        <v>98</v>
      </c>
      <c r="F12" s="1" t="s">
        <v>92</v>
      </c>
      <c r="G12" t="str">
        <f t="shared" si="0"/>
        <v>06/12/2022</v>
      </c>
    </row>
    <row r="13" spans="1:7" x14ac:dyDescent="0.25">
      <c r="A13">
        <v>1117</v>
      </c>
      <c r="B13">
        <v>20</v>
      </c>
      <c r="C13" s="80" t="s">
        <v>679</v>
      </c>
      <c r="D13" s="1" t="s">
        <v>528</v>
      </c>
      <c r="E13" s="1" t="s">
        <v>98</v>
      </c>
      <c r="F13" s="1" t="s">
        <v>92</v>
      </c>
      <c r="G13" t="str">
        <f t="shared" si="0"/>
        <v>06/12/2022</v>
      </c>
    </row>
    <row r="14" spans="1:7" x14ac:dyDescent="0.25">
      <c r="A14">
        <v>1118</v>
      </c>
      <c r="B14">
        <v>10</v>
      </c>
      <c r="C14" s="80" t="s">
        <v>679</v>
      </c>
      <c r="D14" s="1" t="s">
        <v>528</v>
      </c>
      <c r="E14" s="1" t="s">
        <v>98</v>
      </c>
      <c r="F14" s="1" t="s">
        <v>92</v>
      </c>
      <c r="G14" t="str">
        <f t="shared" si="0"/>
        <v>06/12/2022</v>
      </c>
    </row>
    <row r="15" spans="1:7" x14ac:dyDescent="0.25">
      <c r="A15">
        <v>1119</v>
      </c>
      <c r="B15">
        <v>15</v>
      </c>
      <c r="C15" s="80" t="s">
        <v>679</v>
      </c>
      <c r="D15" s="1" t="s">
        <v>528</v>
      </c>
      <c r="E15" s="1" t="s">
        <v>98</v>
      </c>
      <c r="F15" s="1" t="s">
        <v>92</v>
      </c>
      <c r="G15" t="str">
        <f t="shared" si="0"/>
        <v>06/12/2022</v>
      </c>
    </row>
    <row r="16" spans="1:7" x14ac:dyDescent="0.25">
      <c r="A16">
        <v>1120</v>
      </c>
      <c r="B16">
        <v>11</v>
      </c>
      <c r="C16" s="80" t="s">
        <v>386</v>
      </c>
      <c r="D16" s="1" t="s">
        <v>528</v>
      </c>
      <c r="E16" s="1" t="s">
        <v>98</v>
      </c>
      <c r="F16" s="1" t="s">
        <v>92</v>
      </c>
      <c r="G16" t="str">
        <f t="shared" si="0"/>
        <v>07/12/2022</v>
      </c>
    </row>
    <row r="17" spans="1:7" x14ac:dyDescent="0.25">
      <c r="A17">
        <v>1121</v>
      </c>
      <c r="B17">
        <v>15</v>
      </c>
      <c r="C17" s="80" t="s">
        <v>386</v>
      </c>
      <c r="D17" s="1" t="s">
        <v>528</v>
      </c>
      <c r="E17" s="1" t="s">
        <v>98</v>
      </c>
      <c r="F17" s="1" t="s">
        <v>92</v>
      </c>
      <c r="G17" t="str">
        <f t="shared" si="0"/>
        <v>07/12/2022</v>
      </c>
    </row>
    <row r="18" spans="1:7" x14ac:dyDescent="0.25">
      <c r="A18">
        <v>1122</v>
      </c>
      <c r="B18">
        <v>10</v>
      </c>
      <c r="C18" s="80" t="s">
        <v>386</v>
      </c>
      <c r="D18" s="1" t="s">
        <v>528</v>
      </c>
      <c r="E18" s="1" t="s">
        <v>98</v>
      </c>
      <c r="F18" s="1" t="s">
        <v>92</v>
      </c>
      <c r="G18" t="str">
        <f t="shared" si="0"/>
        <v>07/12/2022</v>
      </c>
    </row>
    <row r="19" spans="1:7" x14ac:dyDescent="0.25">
      <c r="A19">
        <v>1123</v>
      </c>
      <c r="B19">
        <v>8</v>
      </c>
      <c r="C19" s="80" t="s">
        <v>386</v>
      </c>
      <c r="D19" s="1" t="s">
        <v>528</v>
      </c>
      <c r="E19" s="1" t="s">
        <v>98</v>
      </c>
      <c r="F19" s="1" t="s">
        <v>92</v>
      </c>
      <c r="G19" t="str">
        <f t="shared" si="0"/>
        <v>07/12/2022</v>
      </c>
    </row>
    <row r="20" spans="1:7" x14ac:dyDescent="0.25">
      <c r="A20">
        <v>1124</v>
      </c>
      <c r="B20">
        <v>5</v>
      </c>
      <c r="C20" s="80" t="s">
        <v>386</v>
      </c>
      <c r="D20" s="1" t="s">
        <v>528</v>
      </c>
      <c r="E20" s="1" t="s">
        <v>98</v>
      </c>
      <c r="F20" s="1" t="s">
        <v>92</v>
      </c>
      <c r="G20" t="str">
        <f t="shared" si="0"/>
        <v>07/12/2022</v>
      </c>
    </row>
    <row r="21" spans="1:7" x14ac:dyDescent="0.25">
      <c r="A21">
        <v>1125</v>
      </c>
      <c r="B21">
        <v>76</v>
      </c>
      <c r="C21" s="80" t="s">
        <v>551</v>
      </c>
      <c r="D21" s="1" t="s">
        <v>528</v>
      </c>
      <c r="E21" s="1" t="s">
        <v>98</v>
      </c>
      <c r="F21" s="1" t="s">
        <v>92</v>
      </c>
      <c r="G21" t="str">
        <f t="shared" si="0"/>
        <v>08/12/2022</v>
      </c>
    </row>
    <row r="22" spans="1:7" x14ac:dyDescent="0.25">
      <c r="A22">
        <v>1126</v>
      </c>
      <c r="B22">
        <v>15</v>
      </c>
      <c r="C22" s="80" t="s">
        <v>551</v>
      </c>
      <c r="D22" s="1" t="s">
        <v>528</v>
      </c>
      <c r="E22" s="1" t="s">
        <v>98</v>
      </c>
      <c r="F22" s="1" t="s">
        <v>92</v>
      </c>
      <c r="G22" t="str">
        <f t="shared" si="0"/>
        <v>08/12/2022</v>
      </c>
    </row>
    <row r="23" spans="1:7" x14ac:dyDescent="0.25">
      <c r="A23">
        <v>1127</v>
      </c>
      <c r="B23">
        <v>25</v>
      </c>
      <c r="C23" s="80" t="s">
        <v>647</v>
      </c>
      <c r="D23" s="1" t="s">
        <v>528</v>
      </c>
      <c r="E23" s="1" t="s">
        <v>98</v>
      </c>
      <c r="F23" s="1" t="s">
        <v>92</v>
      </c>
      <c r="G23" t="str">
        <f t="shared" si="0"/>
        <v>09/12/2022</v>
      </c>
    </row>
    <row r="24" spans="1:7" x14ac:dyDescent="0.25">
      <c r="A24">
        <v>1128</v>
      </c>
      <c r="B24">
        <v>20</v>
      </c>
      <c r="C24" s="80" t="s">
        <v>647</v>
      </c>
      <c r="D24" s="1" t="s">
        <v>528</v>
      </c>
      <c r="E24" s="1" t="s">
        <v>98</v>
      </c>
      <c r="F24" s="1" t="s">
        <v>92</v>
      </c>
      <c r="G24" t="str">
        <f t="shared" si="0"/>
        <v>09/12/2022</v>
      </c>
    </row>
    <row r="25" spans="1:7" x14ac:dyDescent="0.25">
      <c r="A25">
        <v>1129</v>
      </c>
      <c r="B25">
        <v>15</v>
      </c>
      <c r="C25" s="80" t="s">
        <v>647</v>
      </c>
      <c r="D25" s="1" t="s">
        <v>528</v>
      </c>
      <c r="E25" s="1" t="s">
        <v>98</v>
      </c>
      <c r="F25" s="1" t="s">
        <v>92</v>
      </c>
      <c r="G25" t="str">
        <f t="shared" si="0"/>
        <v>09/12/2022</v>
      </c>
    </row>
    <row r="26" spans="1:7" x14ac:dyDescent="0.25">
      <c r="A26">
        <v>1130</v>
      </c>
      <c r="B26">
        <v>8</v>
      </c>
      <c r="C26" s="80" t="s">
        <v>647</v>
      </c>
      <c r="D26" s="1" t="s">
        <v>528</v>
      </c>
      <c r="E26" s="1" t="s">
        <v>98</v>
      </c>
      <c r="F26" s="1" t="s">
        <v>92</v>
      </c>
      <c r="G26" t="str">
        <f t="shared" si="0"/>
        <v>09/12/2022</v>
      </c>
    </row>
    <row r="27" spans="1:7" x14ac:dyDescent="0.25">
      <c r="A27">
        <v>1131</v>
      </c>
      <c r="B27">
        <v>5</v>
      </c>
      <c r="C27" s="80" t="s">
        <v>647</v>
      </c>
      <c r="D27" s="1" t="s">
        <v>528</v>
      </c>
      <c r="E27" s="1" t="s">
        <v>98</v>
      </c>
      <c r="F27" s="1" t="s">
        <v>92</v>
      </c>
      <c r="G27" t="str">
        <f t="shared" si="0"/>
        <v>09/12/2022</v>
      </c>
    </row>
    <row r="28" spans="1:7" x14ac:dyDescent="0.25">
      <c r="A28">
        <v>1132</v>
      </c>
      <c r="B28">
        <v>25</v>
      </c>
      <c r="C28" s="80" t="s">
        <v>585</v>
      </c>
      <c r="D28" s="1" t="s">
        <v>528</v>
      </c>
      <c r="E28" s="1" t="s">
        <v>98</v>
      </c>
      <c r="F28" s="1" t="s">
        <v>92</v>
      </c>
      <c r="G28" t="str">
        <f t="shared" si="0"/>
        <v>10/12/2022</v>
      </c>
    </row>
    <row r="29" spans="1:7" x14ac:dyDescent="0.25">
      <c r="A29">
        <v>1133</v>
      </c>
      <c r="B29">
        <v>15</v>
      </c>
      <c r="C29" s="80" t="s">
        <v>585</v>
      </c>
      <c r="D29" s="1" t="s">
        <v>528</v>
      </c>
      <c r="E29" s="1" t="s">
        <v>98</v>
      </c>
      <c r="F29" s="1" t="s">
        <v>92</v>
      </c>
      <c r="G29" t="str">
        <f t="shared" si="0"/>
        <v>10/12/2022</v>
      </c>
    </row>
    <row r="30" spans="1:7" x14ac:dyDescent="0.25">
      <c r="A30">
        <v>1134</v>
      </c>
      <c r="B30">
        <v>10</v>
      </c>
      <c r="C30" s="80" t="s">
        <v>585</v>
      </c>
      <c r="D30" s="1" t="s">
        <v>528</v>
      </c>
      <c r="E30" s="1" t="s">
        <v>98</v>
      </c>
      <c r="F30" s="1" t="s">
        <v>92</v>
      </c>
      <c r="G30" t="str">
        <f t="shared" si="0"/>
        <v>10/12/2022</v>
      </c>
    </row>
    <row r="31" spans="1:7" x14ac:dyDescent="0.25">
      <c r="A31">
        <v>1135</v>
      </c>
      <c r="B31">
        <v>8</v>
      </c>
      <c r="C31" s="80" t="s">
        <v>585</v>
      </c>
      <c r="D31" s="1" t="s">
        <v>528</v>
      </c>
      <c r="E31" s="1" t="s">
        <v>98</v>
      </c>
      <c r="F31" s="1" t="s">
        <v>92</v>
      </c>
      <c r="G31" t="str">
        <f t="shared" si="0"/>
        <v>10/12/2022</v>
      </c>
    </row>
    <row r="32" spans="1:7" x14ac:dyDescent="0.25">
      <c r="A32">
        <v>1136</v>
      </c>
      <c r="B32">
        <v>5</v>
      </c>
      <c r="C32" s="80" t="s">
        <v>585</v>
      </c>
      <c r="D32" s="1" t="s">
        <v>528</v>
      </c>
      <c r="E32" s="1" t="s">
        <v>98</v>
      </c>
      <c r="F32" s="1" t="s">
        <v>92</v>
      </c>
      <c r="G32" t="str">
        <f t="shared" si="0"/>
        <v>10/12/2022</v>
      </c>
    </row>
    <row r="33" spans="1:7" x14ac:dyDescent="0.25">
      <c r="A33">
        <v>1137</v>
      </c>
      <c r="B33">
        <v>43.5</v>
      </c>
      <c r="C33" s="80" t="s">
        <v>528</v>
      </c>
      <c r="D33" s="1" t="s">
        <v>528</v>
      </c>
      <c r="E33" s="1" t="s">
        <v>98</v>
      </c>
      <c r="F33" s="1" t="s">
        <v>92</v>
      </c>
      <c r="G33" t="str">
        <f t="shared" si="0"/>
        <v>12/12/2022</v>
      </c>
    </row>
    <row r="34" spans="1:7" x14ac:dyDescent="0.25">
      <c r="A34">
        <v>1138</v>
      </c>
      <c r="B34">
        <v>30</v>
      </c>
      <c r="C34" s="80" t="s">
        <v>680</v>
      </c>
      <c r="D34" s="1" t="s">
        <v>528</v>
      </c>
      <c r="E34" s="1" t="s">
        <v>98</v>
      </c>
      <c r="F34" s="1" t="s">
        <v>92</v>
      </c>
      <c r="G34" t="str">
        <f t="shared" si="0"/>
        <v>13/12/2022</v>
      </c>
    </row>
    <row r="35" spans="1:7" x14ac:dyDescent="0.25">
      <c r="A35">
        <v>1139</v>
      </c>
      <c r="B35">
        <v>5</v>
      </c>
      <c r="C35" s="80" t="s">
        <v>680</v>
      </c>
      <c r="D35" s="1" t="s">
        <v>528</v>
      </c>
      <c r="E35" s="1" t="s">
        <v>98</v>
      </c>
      <c r="F35" s="1" t="s">
        <v>92</v>
      </c>
      <c r="G35" t="str">
        <f t="shared" si="0"/>
        <v>13/12/2022</v>
      </c>
    </row>
    <row r="36" spans="1:7" x14ac:dyDescent="0.25">
      <c r="A36">
        <v>1140</v>
      </c>
      <c r="B36">
        <v>15</v>
      </c>
      <c r="C36" s="80" t="s">
        <v>680</v>
      </c>
      <c r="D36" s="1" t="s">
        <v>528</v>
      </c>
      <c r="E36" s="1" t="s">
        <v>98</v>
      </c>
      <c r="F36" s="1" t="s">
        <v>92</v>
      </c>
      <c r="G36" t="str">
        <f t="shared" si="0"/>
        <v>13/12/2022</v>
      </c>
    </row>
    <row r="37" spans="1:7" x14ac:dyDescent="0.25">
      <c r="A37">
        <v>1141</v>
      </c>
      <c r="B37">
        <v>10</v>
      </c>
      <c r="C37" s="80" t="s">
        <v>680</v>
      </c>
      <c r="D37" s="1" t="s">
        <v>528</v>
      </c>
      <c r="E37" s="1" t="s">
        <v>98</v>
      </c>
      <c r="F37" s="1" t="s">
        <v>92</v>
      </c>
      <c r="G37" t="str">
        <f t="shared" si="0"/>
        <v>13/12/2022</v>
      </c>
    </row>
    <row r="38" spans="1:7" x14ac:dyDescent="0.25">
      <c r="A38">
        <v>1142</v>
      </c>
      <c r="B38">
        <v>8</v>
      </c>
      <c r="C38" s="80" t="s">
        <v>680</v>
      </c>
      <c r="D38" s="1" t="s">
        <v>528</v>
      </c>
      <c r="E38" s="1" t="s">
        <v>98</v>
      </c>
      <c r="F38" s="1" t="s">
        <v>92</v>
      </c>
      <c r="G38" t="str">
        <f t="shared" si="0"/>
        <v>13/12/2022</v>
      </c>
    </row>
    <row r="39" spans="1:7" x14ac:dyDescent="0.25">
      <c r="A39">
        <v>1143</v>
      </c>
      <c r="B39">
        <v>20</v>
      </c>
      <c r="C39" s="80" t="s">
        <v>612</v>
      </c>
      <c r="D39" s="1" t="s">
        <v>528</v>
      </c>
      <c r="E39" s="1" t="s">
        <v>98</v>
      </c>
      <c r="F39" s="1" t="s">
        <v>92</v>
      </c>
      <c r="G39" t="str">
        <f t="shared" si="0"/>
        <v>14/12/2022</v>
      </c>
    </row>
    <row r="40" spans="1:7" x14ac:dyDescent="0.25">
      <c r="A40">
        <v>1144</v>
      </c>
      <c r="B40">
        <v>15</v>
      </c>
      <c r="C40" s="80" t="s">
        <v>612</v>
      </c>
      <c r="D40" s="1" t="s">
        <v>528</v>
      </c>
      <c r="E40" s="1" t="s">
        <v>98</v>
      </c>
      <c r="F40" s="1" t="s">
        <v>92</v>
      </c>
      <c r="G40" t="str">
        <f t="shared" si="0"/>
        <v>14/12/2022</v>
      </c>
    </row>
    <row r="41" spans="1:7" x14ac:dyDescent="0.25">
      <c r="A41">
        <v>1145</v>
      </c>
      <c r="B41">
        <v>15</v>
      </c>
      <c r="C41" s="80" t="s">
        <v>612</v>
      </c>
      <c r="D41" s="1" t="s">
        <v>528</v>
      </c>
      <c r="E41" s="1" t="s">
        <v>98</v>
      </c>
      <c r="F41" s="1" t="s">
        <v>92</v>
      </c>
      <c r="G41" t="str">
        <f t="shared" si="0"/>
        <v>14/12/2022</v>
      </c>
    </row>
    <row r="42" spans="1:7" x14ac:dyDescent="0.25">
      <c r="A42">
        <v>1146</v>
      </c>
      <c r="B42">
        <v>10</v>
      </c>
      <c r="C42" s="80" t="s">
        <v>612</v>
      </c>
      <c r="D42" s="1" t="s">
        <v>528</v>
      </c>
      <c r="E42" s="1" t="s">
        <v>98</v>
      </c>
      <c r="F42" s="1" t="s">
        <v>92</v>
      </c>
      <c r="G42" t="str">
        <f t="shared" si="0"/>
        <v>14/12/2022</v>
      </c>
    </row>
    <row r="43" spans="1:7" x14ac:dyDescent="0.25">
      <c r="A43">
        <v>1147</v>
      </c>
      <c r="B43">
        <v>5</v>
      </c>
      <c r="C43" s="80" t="s">
        <v>612</v>
      </c>
      <c r="D43" s="1" t="s">
        <v>528</v>
      </c>
      <c r="E43" s="1" t="s">
        <v>98</v>
      </c>
      <c r="F43" s="1" t="s">
        <v>92</v>
      </c>
      <c r="G43" t="str">
        <f t="shared" si="0"/>
        <v>14/12/2022</v>
      </c>
    </row>
    <row r="44" spans="1:7" x14ac:dyDescent="0.25">
      <c r="A44">
        <v>1148</v>
      </c>
      <c r="B44">
        <v>8.5</v>
      </c>
      <c r="C44" s="80" t="s">
        <v>612</v>
      </c>
      <c r="D44" s="1" t="s">
        <v>528</v>
      </c>
      <c r="E44" s="1" t="s">
        <v>98</v>
      </c>
      <c r="F44" s="1" t="s">
        <v>92</v>
      </c>
      <c r="G44" t="str">
        <f t="shared" si="0"/>
        <v>14/12/2022</v>
      </c>
    </row>
    <row r="45" spans="1:7" x14ac:dyDescent="0.25">
      <c r="A45">
        <v>1149</v>
      </c>
      <c r="B45">
        <v>15</v>
      </c>
      <c r="C45" s="80" t="s">
        <v>611</v>
      </c>
      <c r="D45" s="1" t="s">
        <v>528</v>
      </c>
      <c r="E45" s="1" t="s">
        <v>98</v>
      </c>
      <c r="F45" s="1" t="s">
        <v>92</v>
      </c>
      <c r="G45" t="str">
        <f t="shared" si="0"/>
        <v>15/12/2022</v>
      </c>
    </row>
    <row r="46" spans="1:7" x14ac:dyDescent="0.25">
      <c r="A46">
        <v>1150</v>
      </c>
      <c r="B46">
        <v>20</v>
      </c>
      <c r="C46" s="80" t="s">
        <v>611</v>
      </c>
      <c r="D46" s="1" t="s">
        <v>528</v>
      </c>
      <c r="E46" s="1" t="s">
        <v>98</v>
      </c>
      <c r="F46" s="1" t="s">
        <v>92</v>
      </c>
      <c r="G46" t="str">
        <f t="shared" si="0"/>
        <v>15/12/2022</v>
      </c>
    </row>
    <row r="47" spans="1:7" x14ac:dyDescent="0.25">
      <c r="A47">
        <v>1151</v>
      </c>
      <c r="B47">
        <v>8</v>
      </c>
      <c r="C47" s="80" t="s">
        <v>611</v>
      </c>
      <c r="D47" s="1" t="s">
        <v>528</v>
      </c>
      <c r="E47" s="1" t="s">
        <v>98</v>
      </c>
      <c r="F47" s="1" t="s">
        <v>92</v>
      </c>
      <c r="G47" t="str">
        <f t="shared" si="0"/>
        <v>15/12/2022</v>
      </c>
    </row>
    <row r="48" spans="1:7" x14ac:dyDescent="0.25">
      <c r="A48">
        <v>1152</v>
      </c>
      <c r="B48">
        <v>5</v>
      </c>
      <c r="C48" s="80" t="s">
        <v>611</v>
      </c>
      <c r="D48" s="1" t="s">
        <v>528</v>
      </c>
      <c r="E48" s="1" t="s">
        <v>98</v>
      </c>
      <c r="F48" s="1" t="s">
        <v>92</v>
      </c>
      <c r="G48" t="str">
        <f t="shared" si="0"/>
        <v>15/12/2022</v>
      </c>
    </row>
    <row r="49" spans="1:7" x14ac:dyDescent="0.25">
      <c r="A49">
        <v>1153</v>
      </c>
      <c r="B49">
        <v>10</v>
      </c>
      <c r="C49" s="80" t="s">
        <v>611</v>
      </c>
      <c r="D49" s="1" t="s">
        <v>528</v>
      </c>
      <c r="E49" s="1" t="s">
        <v>98</v>
      </c>
      <c r="F49" s="1" t="s">
        <v>92</v>
      </c>
      <c r="G49" t="str">
        <f t="shared" si="0"/>
        <v>15/12/2022</v>
      </c>
    </row>
    <row r="50" spans="1:7" x14ac:dyDescent="0.25">
      <c r="A50">
        <v>1154</v>
      </c>
      <c r="B50">
        <v>8</v>
      </c>
      <c r="C50" s="80" t="s">
        <v>611</v>
      </c>
      <c r="D50" s="1" t="s">
        <v>528</v>
      </c>
      <c r="E50" s="1" t="s">
        <v>98</v>
      </c>
      <c r="F50" s="1" t="s">
        <v>92</v>
      </c>
      <c r="G50" t="str">
        <f t="shared" si="0"/>
        <v>15/12/2022</v>
      </c>
    </row>
    <row r="51" spans="1:7" x14ac:dyDescent="0.25">
      <c r="A51">
        <v>1155</v>
      </c>
      <c r="B51">
        <v>15</v>
      </c>
      <c r="C51" s="80" t="s">
        <v>681</v>
      </c>
      <c r="D51" s="1" t="s">
        <v>528</v>
      </c>
      <c r="E51" s="1" t="s">
        <v>98</v>
      </c>
      <c r="F51" s="1" t="s">
        <v>92</v>
      </c>
      <c r="G51" t="str">
        <f t="shared" si="0"/>
        <v>16/12/2022</v>
      </c>
    </row>
    <row r="52" spans="1:7" x14ac:dyDescent="0.25">
      <c r="A52">
        <v>1156</v>
      </c>
      <c r="B52">
        <v>20</v>
      </c>
      <c r="C52" s="80" t="s">
        <v>681</v>
      </c>
      <c r="D52" s="1" t="s">
        <v>528</v>
      </c>
      <c r="E52" s="1" t="s">
        <v>98</v>
      </c>
      <c r="F52" s="1" t="s">
        <v>92</v>
      </c>
      <c r="G52" t="str">
        <f t="shared" si="0"/>
        <v>16/12/2022</v>
      </c>
    </row>
    <row r="53" spans="1:7" x14ac:dyDescent="0.25">
      <c r="A53">
        <v>1157</v>
      </c>
      <c r="B53">
        <v>8</v>
      </c>
      <c r="C53" s="80" t="s">
        <v>681</v>
      </c>
      <c r="D53" s="1" t="s">
        <v>528</v>
      </c>
      <c r="E53" s="1" t="s">
        <v>98</v>
      </c>
      <c r="F53" s="1" t="s">
        <v>92</v>
      </c>
      <c r="G53" t="str">
        <f t="shared" si="0"/>
        <v>16/12/2022</v>
      </c>
    </row>
    <row r="54" spans="1:7" x14ac:dyDescent="0.25">
      <c r="A54">
        <v>1158</v>
      </c>
      <c r="B54">
        <v>5</v>
      </c>
      <c r="C54" s="80" t="s">
        <v>681</v>
      </c>
      <c r="D54" s="1" t="s">
        <v>528</v>
      </c>
      <c r="E54" s="1" t="s">
        <v>98</v>
      </c>
      <c r="F54" s="1" t="s">
        <v>92</v>
      </c>
      <c r="G54" t="str">
        <f t="shared" si="0"/>
        <v>16/12/2022</v>
      </c>
    </row>
    <row r="55" spans="1:7" x14ac:dyDescent="0.25">
      <c r="A55">
        <v>1159</v>
      </c>
      <c r="B55">
        <v>65</v>
      </c>
      <c r="C55" s="80" t="s">
        <v>682</v>
      </c>
      <c r="D55" s="1" t="s">
        <v>528</v>
      </c>
      <c r="E55" s="1" t="s">
        <v>98</v>
      </c>
      <c r="F55" s="1" t="s">
        <v>92</v>
      </c>
      <c r="G55" t="str">
        <f t="shared" si="0"/>
        <v>17/12/2022</v>
      </c>
    </row>
    <row r="56" spans="1:7" x14ac:dyDescent="0.25">
      <c r="A56">
        <v>1160</v>
      </c>
      <c r="B56">
        <v>67.5</v>
      </c>
      <c r="C56" s="80" t="s">
        <v>682</v>
      </c>
      <c r="D56" s="1" t="s">
        <v>528</v>
      </c>
      <c r="E56" s="1" t="s">
        <v>98</v>
      </c>
      <c r="F56" s="1" t="s">
        <v>92</v>
      </c>
      <c r="G56" t="str">
        <f t="shared" si="0"/>
        <v>17/12/2022</v>
      </c>
    </row>
    <row r="57" spans="1:7" x14ac:dyDescent="0.25">
      <c r="A57">
        <v>1161</v>
      </c>
      <c r="B57">
        <v>25</v>
      </c>
      <c r="C57" s="80" t="s">
        <v>683</v>
      </c>
      <c r="D57" s="1" t="s">
        <v>528</v>
      </c>
      <c r="E57" s="1" t="s">
        <v>98</v>
      </c>
      <c r="F57" s="1" t="s">
        <v>92</v>
      </c>
      <c r="G57" t="str">
        <f t="shared" si="0"/>
        <v>19/12/2022</v>
      </c>
    </row>
    <row r="58" spans="1:7" x14ac:dyDescent="0.25">
      <c r="A58">
        <v>1162</v>
      </c>
      <c r="B58">
        <v>25</v>
      </c>
      <c r="C58" s="80" t="s">
        <v>683</v>
      </c>
      <c r="D58" s="1" t="s">
        <v>528</v>
      </c>
      <c r="E58" s="1" t="s">
        <v>98</v>
      </c>
      <c r="F58" s="1" t="s">
        <v>92</v>
      </c>
      <c r="G58" t="str">
        <f t="shared" si="0"/>
        <v>19/12/2022</v>
      </c>
    </row>
    <row r="59" spans="1:7" x14ac:dyDescent="0.25">
      <c r="A59">
        <v>1163</v>
      </c>
      <c r="B59">
        <v>10</v>
      </c>
      <c r="C59" s="80" t="s">
        <v>683</v>
      </c>
      <c r="D59" s="1" t="s">
        <v>528</v>
      </c>
      <c r="E59" s="1" t="s">
        <v>98</v>
      </c>
      <c r="F59" s="1" t="s">
        <v>92</v>
      </c>
      <c r="G59" t="str">
        <f t="shared" si="0"/>
        <v>19/12/2022</v>
      </c>
    </row>
    <row r="60" spans="1:7" x14ac:dyDescent="0.25">
      <c r="A60">
        <v>1164</v>
      </c>
      <c r="B60">
        <v>15</v>
      </c>
      <c r="C60" s="80" t="s">
        <v>683</v>
      </c>
      <c r="D60" s="1" t="s">
        <v>528</v>
      </c>
      <c r="E60" s="1" t="s">
        <v>98</v>
      </c>
      <c r="F60" s="1" t="s">
        <v>92</v>
      </c>
      <c r="G60" t="str">
        <f t="shared" si="0"/>
        <v>19/12/2022</v>
      </c>
    </row>
    <row r="61" spans="1:7" x14ac:dyDescent="0.25">
      <c r="A61">
        <v>1165</v>
      </c>
      <c r="B61">
        <v>5</v>
      </c>
      <c r="C61" s="80" t="s">
        <v>683</v>
      </c>
      <c r="D61" s="1" t="s">
        <v>528</v>
      </c>
      <c r="E61" s="1" t="s">
        <v>98</v>
      </c>
      <c r="F61" s="1" t="s">
        <v>92</v>
      </c>
      <c r="G61" t="str">
        <f t="shared" si="0"/>
        <v>19/12/2022</v>
      </c>
    </row>
    <row r="62" spans="1:7" x14ac:dyDescent="0.25">
      <c r="A62">
        <v>1166</v>
      </c>
      <c r="B62">
        <v>20</v>
      </c>
      <c r="C62" s="80" t="s">
        <v>684</v>
      </c>
      <c r="D62" s="1" t="s">
        <v>528</v>
      </c>
      <c r="E62" s="1" t="s">
        <v>98</v>
      </c>
      <c r="F62" s="1" t="s">
        <v>92</v>
      </c>
      <c r="G62" t="str">
        <f t="shared" si="0"/>
        <v>20/12/2022</v>
      </c>
    </row>
    <row r="63" spans="1:7" x14ac:dyDescent="0.25">
      <c r="A63">
        <v>1167</v>
      </c>
      <c r="B63">
        <v>25</v>
      </c>
      <c r="C63" s="80" t="s">
        <v>684</v>
      </c>
      <c r="D63" s="1" t="s">
        <v>528</v>
      </c>
      <c r="E63" s="1" t="s">
        <v>98</v>
      </c>
      <c r="F63" s="1" t="s">
        <v>92</v>
      </c>
      <c r="G63" t="str">
        <f t="shared" si="0"/>
        <v>20/12/2022</v>
      </c>
    </row>
    <row r="64" spans="1:7" x14ac:dyDescent="0.25">
      <c r="A64">
        <v>1168</v>
      </c>
      <c r="B64">
        <v>10</v>
      </c>
      <c r="C64" s="80" t="s">
        <v>684</v>
      </c>
      <c r="D64" s="1" t="s">
        <v>528</v>
      </c>
      <c r="E64" s="1" t="s">
        <v>98</v>
      </c>
      <c r="F64" s="1" t="s">
        <v>92</v>
      </c>
      <c r="G64" t="str">
        <f t="shared" si="0"/>
        <v>20/12/2022</v>
      </c>
    </row>
    <row r="65" spans="1:7" x14ac:dyDescent="0.25">
      <c r="A65">
        <v>1169</v>
      </c>
      <c r="B65">
        <v>5</v>
      </c>
      <c r="C65" s="80" t="s">
        <v>684</v>
      </c>
      <c r="D65" s="1" t="s">
        <v>528</v>
      </c>
      <c r="E65" s="1" t="s">
        <v>98</v>
      </c>
      <c r="F65" s="1" t="s">
        <v>92</v>
      </c>
      <c r="G65" t="str">
        <f t="shared" si="0"/>
        <v>20/12/2022</v>
      </c>
    </row>
    <row r="66" spans="1:7" x14ac:dyDescent="0.25">
      <c r="A66">
        <v>1170</v>
      </c>
      <c r="B66">
        <v>9</v>
      </c>
      <c r="C66" s="80" t="s">
        <v>684</v>
      </c>
      <c r="D66" s="1" t="s">
        <v>528</v>
      </c>
      <c r="E66" s="1" t="s">
        <v>98</v>
      </c>
      <c r="F66" s="1" t="s">
        <v>92</v>
      </c>
      <c r="G66" t="str">
        <f t="shared" ref="G66:G90" si="1">+C66&amp;F66&amp;D66&amp;F66&amp;E66</f>
        <v>20/12/2022</v>
      </c>
    </row>
    <row r="67" spans="1:7" x14ac:dyDescent="0.25">
      <c r="A67">
        <v>1171</v>
      </c>
      <c r="B67">
        <v>34</v>
      </c>
      <c r="C67" s="80" t="s">
        <v>685</v>
      </c>
      <c r="D67" s="1" t="s">
        <v>528</v>
      </c>
      <c r="E67" s="1" t="s">
        <v>98</v>
      </c>
      <c r="F67" s="1" t="s">
        <v>92</v>
      </c>
      <c r="G67" t="str">
        <f t="shared" si="1"/>
        <v>22/12/2022</v>
      </c>
    </row>
    <row r="68" spans="1:7" x14ac:dyDescent="0.25">
      <c r="A68">
        <v>1172</v>
      </c>
      <c r="B68">
        <v>25</v>
      </c>
      <c r="C68" s="80" t="s">
        <v>685</v>
      </c>
      <c r="D68" s="1" t="s">
        <v>528</v>
      </c>
      <c r="E68" s="1" t="s">
        <v>98</v>
      </c>
      <c r="F68" s="1" t="s">
        <v>92</v>
      </c>
      <c r="G68" t="str">
        <f t="shared" si="1"/>
        <v>22/12/2022</v>
      </c>
    </row>
    <row r="69" spans="1:7" x14ac:dyDescent="0.25">
      <c r="A69">
        <v>1173</v>
      </c>
      <c r="B69">
        <v>15</v>
      </c>
      <c r="C69" s="80" t="s">
        <v>685</v>
      </c>
      <c r="D69" s="1" t="s">
        <v>528</v>
      </c>
      <c r="E69" s="1" t="s">
        <v>98</v>
      </c>
      <c r="F69" s="1" t="s">
        <v>92</v>
      </c>
      <c r="G69" t="str">
        <f t="shared" si="1"/>
        <v>22/12/2022</v>
      </c>
    </row>
    <row r="70" spans="1:7" x14ac:dyDescent="0.25">
      <c r="A70">
        <v>1174</v>
      </c>
      <c r="B70">
        <v>25</v>
      </c>
      <c r="C70" s="80" t="s">
        <v>686</v>
      </c>
      <c r="D70" s="1" t="s">
        <v>528</v>
      </c>
      <c r="E70" s="1" t="s">
        <v>98</v>
      </c>
      <c r="F70" s="1" t="s">
        <v>92</v>
      </c>
      <c r="G70" t="str">
        <f t="shared" si="1"/>
        <v>27/12/2022</v>
      </c>
    </row>
    <row r="71" spans="1:7" x14ac:dyDescent="0.25">
      <c r="A71">
        <v>1175</v>
      </c>
      <c r="B71">
        <v>5</v>
      </c>
      <c r="C71" s="80" t="s">
        <v>686</v>
      </c>
      <c r="D71" s="1" t="s">
        <v>528</v>
      </c>
      <c r="E71" s="1" t="s">
        <v>98</v>
      </c>
      <c r="F71" s="1" t="s">
        <v>92</v>
      </c>
      <c r="G71" t="str">
        <f t="shared" si="1"/>
        <v>27/12/2022</v>
      </c>
    </row>
    <row r="72" spans="1:7" x14ac:dyDescent="0.25">
      <c r="A72">
        <v>1176</v>
      </c>
      <c r="B72">
        <v>25</v>
      </c>
      <c r="C72" s="80" t="s">
        <v>686</v>
      </c>
      <c r="D72" s="1" t="s">
        <v>528</v>
      </c>
      <c r="E72" s="1" t="s">
        <v>98</v>
      </c>
      <c r="F72" s="1" t="s">
        <v>92</v>
      </c>
      <c r="G72" t="str">
        <f t="shared" si="1"/>
        <v>27/12/2022</v>
      </c>
    </row>
    <row r="73" spans="1:7" x14ac:dyDescent="0.25">
      <c r="A73">
        <v>1177</v>
      </c>
      <c r="B73">
        <v>2.5</v>
      </c>
      <c r="C73" s="80" t="s">
        <v>686</v>
      </c>
      <c r="D73" s="1" t="s">
        <v>528</v>
      </c>
      <c r="E73" s="1" t="s">
        <v>98</v>
      </c>
      <c r="F73" s="1" t="s">
        <v>92</v>
      </c>
      <c r="G73" t="str">
        <f t="shared" si="1"/>
        <v>27/12/2022</v>
      </c>
    </row>
    <row r="74" spans="1:7" x14ac:dyDescent="0.25">
      <c r="A74">
        <v>1178</v>
      </c>
      <c r="B74">
        <v>10</v>
      </c>
      <c r="C74" s="80" t="s">
        <v>686</v>
      </c>
      <c r="D74" s="1" t="s">
        <v>528</v>
      </c>
      <c r="E74" s="1" t="s">
        <v>98</v>
      </c>
      <c r="F74" s="1" t="s">
        <v>92</v>
      </c>
      <c r="G74" t="str">
        <f t="shared" si="1"/>
        <v>27/12/2022</v>
      </c>
    </row>
    <row r="75" spans="1:7" x14ac:dyDescent="0.25">
      <c r="A75">
        <v>1179</v>
      </c>
      <c r="B75">
        <v>16</v>
      </c>
      <c r="C75" s="80" t="s">
        <v>686</v>
      </c>
      <c r="D75" s="1" t="s">
        <v>528</v>
      </c>
      <c r="E75" s="1" t="s">
        <v>98</v>
      </c>
      <c r="F75" s="1" t="s">
        <v>92</v>
      </c>
      <c r="G75" t="str">
        <f t="shared" si="1"/>
        <v>27/12/2022</v>
      </c>
    </row>
    <row r="76" spans="1:7" x14ac:dyDescent="0.25">
      <c r="A76">
        <v>1180</v>
      </c>
      <c r="B76">
        <v>5</v>
      </c>
      <c r="C76" s="80" t="s">
        <v>687</v>
      </c>
      <c r="D76" s="1" t="s">
        <v>528</v>
      </c>
      <c r="E76" s="1" t="s">
        <v>98</v>
      </c>
      <c r="F76" s="1" t="s">
        <v>92</v>
      </c>
      <c r="G76" t="str">
        <f t="shared" si="1"/>
        <v>28/12/2022</v>
      </c>
    </row>
    <row r="77" spans="1:7" x14ac:dyDescent="0.25">
      <c r="A77">
        <v>1181</v>
      </c>
      <c r="B77">
        <v>2.5</v>
      </c>
      <c r="C77" s="80" t="s">
        <v>687</v>
      </c>
      <c r="D77" s="1" t="s">
        <v>528</v>
      </c>
      <c r="E77" s="1" t="s">
        <v>98</v>
      </c>
      <c r="F77" s="1" t="s">
        <v>92</v>
      </c>
      <c r="G77" t="str">
        <f t="shared" si="1"/>
        <v>28/12/2022</v>
      </c>
    </row>
    <row r="78" spans="1:7" x14ac:dyDescent="0.25">
      <c r="A78">
        <v>1182</v>
      </c>
      <c r="B78">
        <v>8</v>
      </c>
      <c r="C78" s="80" t="s">
        <v>687</v>
      </c>
      <c r="D78" s="1" t="s">
        <v>528</v>
      </c>
      <c r="E78" s="1" t="s">
        <v>98</v>
      </c>
      <c r="F78" s="1" t="s">
        <v>92</v>
      </c>
      <c r="G78" t="str">
        <f t="shared" si="1"/>
        <v>28/12/2022</v>
      </c>
    </row>
    <row r="79" spans="1:7" x14ac:dyDescent="0.25">
      <c r="A79">
        <v>1183</v>
      </c>
      <c r="B79">
        <v>11</v>
      </c>
      <c r="C79" s="80" t="s">
        <v>687</v>
      </c>
      <c r="D79" s="1" t="s">
        <v>528</v>
      </c>
      <c r="E79" s="1" t="s">
        <v>98</v>
      </c>
      <c r="F79" s="1" t="s">
        <v>92</v>
      </c>
      <c r="G79" t="str">
        <f t="shared" si="1"/>
        <v>28/12/2022</v>
      </c>
    </row>
    <row r="80" spans="1:7" x14ac:dyDescent="0.25">
      <c r="A80">
        <v>1184</v>
      </c>
      <c r="B80">
        <v>15</v>
      </c>
      <c r="C80" s="80" t="s">
        <v>687</v>
      </c>
      <c r="D80" s="1" t="s">
        <v>528</v>
      </c>
      <c r="E80" s="1" t="s">
        <v>98</v>
      </c>
      <c r="F80" s="1" t="s">
        <v>92</v>
      </c>
      <c r="G80" t="str">
        <f t="shared" si="1"/>
        <v>28/12/2022</v>
      </c>
    </row>
    <row r="81" spans="1:7" x14ac:dyDescent="0.25">
      <c r="A81">
        <v>1185</v>
      </c>
      <c r="B81">
        <v>20</v>
      </c>
      <c r="C81" s="80" t="s">
        <v>688</v>
      </c>
      <c r="D81" s="1" t="s">
        <v>528</v>
      </c>
      <c r="E81" s="1" t="s">
        <v>98</v>
      </c>
      <c r="F81" s="1" t="s">
        <v>92</v>
      </c>
      <c r="G81" t="str">
        <f t="shared" si="1"/>
        <v>29/12/2022</v>
      </c>
    </row>
    <row r="82" spans="1:7" x14ac:dyDescent="0.25">
      <c r="A82">
        <v>1186</v>
      </c>
      <c r="B82">
        <v>25</v>
      </c>
      <c r="C82" s="80" t="s">
        <v>688</v>
      </c>
      <c r="D82" s="1" t="s">
        <v>528</v>
      </c>
      <c r="E82" s="1" t="s">
        <v>98</v>
      </c>
      <c r="F82" s="1" t="s">
        <v>92</v>
      </c>
      <c r="G82" t="str">
        <f t="shared" si="1"/>
        <v>29/12/2022</v>
      </c>
    </row>
    <row r="83" spans="1:7" x14ac:dyDescent="0.25">
      <c r="A83">
        <v>1187</v>
      </c>
      <c r="B83">
        <v>15</v>
      </c>
      <c r="C83" s="80" t="s">
        <v>688</v>
      </c>
      <c r="D83" s="1" t="s">
        <v>528</v>
      </c>
      <c r="E83" s="1" t="s">
        <v>98</v>
      </c>
      <c r="F83" s="1" t="s">
        <v>92</v>
      </c>
      <c r="G83" t="str">
        <f t="shared" si="1"/>
        <v>29/12/2022</v>
      </c>
    </row>
    <row r="84" spans="1:7" x14ac:dyDescent="0.25">
      <c r="A84">
        <v>1188</v>
      </c>
      <c r="B84">
        <v>10</v>
      </c>
      <c r="C84" s="80" t="s">
        <v>688</v>
      </c>
      <c r="D84" s="1" t="s">
        <v>528</v>
      </c>
      <c r="E84" s="1" t="s">
        <v>98</v>
      </c>
      <c r="F84" s="1" t="s">
        <v>92</v>
      </c>
      <c r="G84" t="str">
        <f t="shared" si="1"/>
        <v>29/12/2022</v>
      </c>
    </row>
    <row r="85" spans="1:7" x14ac:dyDescent="0.25">
      <c r="A85">
        <v>1189</v>
      </c>
      <c r="B85">
        <v>5</v>
      </c>
      <c r="C85" s="80" t="s">
        <v>688</v>
      </c>
      <c r="D85" s="1" t="s">
        <v>528</v>
      </c>
      <c r="E85" s="1" t="s">
        <v>98</v>
      </c>
      <c r="F85" s="1" t="s">
        <v>92</v>
      </c>
      <c r="G85" t="str">
        <f t="shared" si="1"/>
        <v>29/12/2022</v>
      </c>
    </row>
    <row r="86" spans="1:7" x14ac:dyDescent="0.25">
      <c r="A86">
        <v>1190</v>
      </c>
      <c r="B86">
        <v>25</v>
      </c>
      <c r="C86" s="80" t="s">
        <v>689</v>
      </c>
      <c r="D86" s="1" t="s">
        <v>528</v>
      </c>
      <c r="E86" s="1" t="s">
        <v>98</v>
      </c>
      <c r="F86" s="1" t="s">
        <v>92</v>
      </c>
      <c r="G86" t="str">
        <f t="shared" si="1"/>
        <v>30/12/2022</v>
      </c>
    </row>
    <row r="87" spans="1:7" x14ac:dyDescent="0.25">
      <c r="A87">
        <v>1191</v>
      </c>
      <c r="B87">
        <v>20</v>
      </c>
      <c r="C87" s="80" t="s">
        <v>689</v>
      </c>
      <c r="D87" s="1" t="s">
        <v>528</v>
      </c>
      <c r="E87" s="1" t="s">
        <v>98</v>
      </c>
      <c r="F87" s="1" t="s">
        <v>92</v>
      </c>
      <c r="G87" t="str">
        <f t="shared" si="1"/>
        <v>30/12/2022</v>
      </c>
    </row>
    <row r="88" spans="1:7" x14ac:dyDescent="0.25">
      <c r="A88">
        <v>1192</v>
      </c>
      <c r="B88">
        <v>15</v>
      </c>
      <c r="C88" s="80" t="s">
        <v>689</v>
      </c>
      <c r="D88" s="1" t="s">
        <v>528</v>
      </c>
      <c r="E88" s="1" t="s">
        <v>98</v>
      </c>
      <c r="F88" s="1" t="s">
        <v>92</v>
      </c>
      <c r="G88" t="str">
        <f t="shared" si="1"/>
        <v>30/12/2022</v>
      </c>
    </row>
    <row r="89" spans="1:7" x14ac:dyDescent="0.25">
      <c r="A89">
        <v>1193</v>
      </c>
      <c r="B89">
        <v>10</v>
      </c>
      <c r="C89" s="80" t="s">
        <v>689</v>
      </c>
      <c r="D89" s="1" t="s">
        <v>528</v>
      </c>
      <c r="E89" s="1" t="s">
        <v>98</v>
      </c>
      <c r="F89" s="1" t="s">
        <v>92</v>
      </c>
      <c r="G89" t="str">
        <f t="shared" si="1"/>
        <v>30/12/2022</v>
      </c>
    </row>
    <row r="90" spans="1:7" x14ac:dyDescent="0.25">
      <c r="A90">
        <v>1194</v>
      </c>
      <c r="B90">
        <v>5</v>
      </c>
      <c r="C90" s="80" t="s">
        <v>689</v>
      </c>
      <c r="D90" s="1" t="s">
        <v>528</v>
      </c>
      <c r="E90" s="1" t="s">
        <v>98</v>
      </c>
      <c r="F90" s="1" t="s">
        <v>92</v>
      </c>
      <c r="G90" t="str">
        <f t="shared" si="1"/>
        <v>30/12/2022</v>
      </c>
    </row>
    <row r="91" spans="1:7" x14ac:dyDescent="0.25">
      <c r="D91" s="1"/>
      <c r="E91" s="1"/>
      <c r="F91" s="1"/>
    </row>
    <row r="92" spans="1:7" x14ac:dyDescent="0.25">
      <c r="D92" s="1"/>
      <c r="E92" s="1"/>
      <c r="F92" s="1"/>
    </row>
    <row r="93" spans="1:7" x14ac:dyDescent="0.25">
      <c r="D93" s="1"/>
      <c r="E93" s="1"/>
      <c r="F93" s="1"/>
    </row>
    <row r="94" spans="1:7" x14ac:dyDescent="0.25">
      <c r="D94" s="1"/>
      <c r="E94" s="1"/>
      <c r="F94" s="1"/>
    </row>
    <row r="95" spans="1:7" x14ac:dyDescent="0.25">
      <c r="D95" s="1"/>
      <c r="E95" s="1"/>
      <c r="F95" s="1"/>
    </row>
    <row r="96" spans="1:7" x14ac:dyDescent="0.25">
      <c r="D96" s="1"/>
      <c r="E96" s="1"/>
      <c r="F96" s="1"/>
    </row>
    <row r="97" spans="4:6" x14ac:dyDescent="0.25">
      <c r="D97" s="1"/>
      <c r="E97" s="1"/>
      <c r="F97" s="1"/>
    </row>
    <row r="98" spans="4:6" x14ac:dyDescent="0.25">
      <c r="D98" s="1"/>
      <c r="E98" s="1"/>
      <c r="F98" s="1"/>
    </row>
    <row r="99" spans="4:6" x14ac:dyDescent="0.25">
      <c r="D99" s="1"/>
      <c r="E99" s="1"/>
      <c r="F99" s="1"/>
    </row>
    <row r="100" spans="4:6" x14ac:dyDescent="0.25">
      <c r="D100" s="1"/>
      <c r="E100" s="1"/>
      <c r="F100" s="1"/>
    </row>
    <row r="101" spans="4:6" x14ac:dyDescent="0.25">
      <c r="D101" s="1"/>
      <c r="E101" s="1"/>
      <c r="F101" s="1"/>
    </row>
    <row r="102" spans="4:6" x14ac:dyDescent="0.25">
      <c r="D102" s="1"/>
      <c r="E102" s="1"/>
      <c r="F102" s="1"/>
    </row>
    <row r="103" spans="4:6" x14ac:dyDescent="0.25">
      <c r="D103" s="1"/>
      <c r="E103" s="1"/>
      <c r="F103" s="1"/>
    </row>
    <row r="104" spans="4:6" x14ac:dyDescent="0.25">
      <c r="D104" s="1"/>
      <c r="E104" s="1"/>
      <c r="F104" s="1"/>
    </row>
    <row r="105" spans="4:6" x14ac:dyDescent="0.25">
      <c r="D105" s="1"/>
      <c r="E105" s="1"/>
      <c r="F105" s="1"/>
    </row>
    <row r="106" spans="4:6" x14ac:dyDescent="0.25">
      <c r="D106" s="1"/>
      <c r="E106" s="1"/>
      <c r="F106" s="1"/>
    </row>
    <row r="107" spans="4:6" x14ac:dyDescent="0.25">
      <c r="D107" s="1"/>
      <c r="E107" s="1"/>
      <c r="F107" s="1"/>
    </row>
    <row r="108" spans="4:6" x14ac:dyDescent="0.25">
      <c r="D108" s="1"/>
      <c r="E108" s="1"/>
      <c r="F108" s="1"/>
    </row>
    <row r="109" spans="4:6" x14ac:dyDescent="0.25">
      <c r="D109" s="1"/>
      <c r="E109" s="1"/>
      <c r="F109" s="1"/>
    </row>
    <row r="110" spans="4:6" x14ac:dyDescent="0.25">
      <c r="D110" s="1"/>
      <c r="E110" s="1"/>
      <c r="F110" s="1"/>
    </row>
    <row r="111" spans="4:6" x14ac:dyDescent="0.25">
      <c r="D111" s="1"/>
      <c r="E111" s="1"/>
      <c r="F111" s="1"/>
    </row>
    <row r="112" spans="4:6" x14ac:dyDescent="0.25">
      <c r="D112" s="1"/>
      <c r="E112" s="1"/>
      <c r="F112" s="1"/>
    </row>
    <row r="113" spans="4:6" x14ac:dyDescent="0.25">
      <c r="D113" s="1"/>
      <c r="E113" s="1"/>
      <c r="F113" s="1"/>
    </row>
    <row r="114" spans="4:6" x14ac:dyDescent="0.25">
      <c r="D114" s="1"/>
      <c r="E114" s="1"/>
      <c r="F114" s="1"/>
    </row>
    <row r="115" spans="4:6" x14ac:dyDescent="0.25">
      <c r="D115" s="1"/>
      <c r="E115" s="1"/>
      <c r="F115" s="1"/>
    </row>
    <row r="116" spans="4:6" x14ac:dyDescent="0.25">
      <c r="D116" s="1"/>
      <c r="E116" s="1"/>
      <c r="F116" s="1"/>
    </row>
    <row r="117" spans="4:6" x14ac:dyDescent="0.25">
      <c r="D117" s="1"/>
      <c r="E117" s="1"/>
      <c r="F117" s="1"/>
    </row>
    <row r="118" spans="4:6" x14ac:dyDescent="0.25">
      <c r="D118" s="1"/>
      <c r="E118" s="1"/>
      <c r="F118" s="1"/>
    </row>
    <row r="119" spans="4:6" x14ac:dyDescent="0.25">
      <c r="D119" s="1"/>
      <c r="E119" s="1"/>
      <c r="F119" s="1"/>
    </row>
    <row r="120" spans="4:6" x14ac:dyDescent="0.25">
      <c r="D120" s="1"/>
      <c r="E120" s="1"/>
      <c r="F120" s="1"/>
    </row>
    <row r="121" spans="4:6" x14ac:dyDescent="0.25">
      <c r="D121" s="1"/>
      <c r="E121" s="1"/>
      <c r="F121" s="1"/>
    </row>
    <row r="122" spans="4:6" x14ac:dyDescent="0.25">
      <c r="D122" s="1"/>
      <c r="E122" s="1"/>
      <c r="F122" s="1"/>
    </row>
    <row r="123" spans="4:6" x14ac:dyDescent="0.25">
      <c r="D123" s="1"/>
      <c r="E123" s="1"/>
      <c r="F123" s="1"/>
    </row>
    <row r="124" spans="4:6" x14ac:dyDescent="0.25">
      <c r="D124" s="1"/>
      <c r="E124" s="1"/>
      <c r="F124" s="1"/>
    </row>
    <row r="125" spans="4:6" x14ac:dyDescent="0.25">
      <c r="D125" s="1"/>
      <c r="E125" s="1"/>
      <c r="F125" s="1"/>
    </row>
    <row r="126" spans="4:6" x14ac:dyDescent="0.25">
      <c r="D126" s="1"/>
      <c r="E126" s="1"/>
      <c r="F126" s="1"/>
    </row>
    <row r="127" spans="4:6" x14ac:dyDescent="0.25">
      <c r="D127" s="1"/>
      <c r="E127" s="1"/>
      <c r="F127" s="1"/>
    </row>
    <row r="128" spans="4:6" x14ac:dyDescent="0.25">
      <c r="D128" s="1"/>
      <c r="E128" s="1"/>
      <c r="F128" s="1"/>
    </row>
    <row r="129" spans="2:6" x14ac:dyDescent="0.25">
      <c r="D129" s="1"/>
      <c r="E129" s="1"/>
      <c r="F129" s="1"/>
    </row>
    <row r="130" spans="2:6" x14ac:dyDescent="0.25">
      <c r="B130">
        <f>SUM(B2:B129)</f>
        <v>1432.5</v>
      </c>
      <c r="D130" s="1"/>
      <c r="E130" s="1"/>
      <c r="F130" s="1"/>
    </row>
    <row r="131" spans="2:6" x14ac:dyDescent="0.25">
      <c r="D131" s="1"/>
      <c r="E131" s="1"/>
      <c r="F131" s="1"/>
    </row>
    <row r="132" spans="2:6" x14ac:dyDescent="0.25">
      <c r="D132" s="1"/>
      <c r="E132" s="1"/>
      <c r="F132" s="1"/>
    </row>
    <row r="133" spans="2:6" x14ac:dyDescent="0.25">
      <c r="D133" s="1"/>
      <c r="E133" s="1"/>
      <c r="F133" s="1"/>
    </row>
    <row r="134" spans="2:6" x14ac:dyDescent="0.25">
      <c r="D134" s="1"/>
      <c r="E134" s="1"/>
      <c r="F134" s="1"/>
    </row>
    <row r="135" spans="2:6" x14ac:dyDescent="0.25">
      <c r="D135" s="1"/>
      <c r="E135" s="1"/>
      <c r="F135" s="1"/>
    </row>
    <row r="136" spans="2:6" x14ac:dyDescent="0.25">
      <c r="D136" s="1"/>
      <c r="E136" s="1"/>
      <c r="F136" s="1"/>
    </row>
    <row r="137" spans="2:6" x14ac:dyDescent="0.25">
      <c r="D137" s="1"/>
      <c r="E137" s="1"/>
      <c r="F137" s="1"/>
    </row>
    <row r="138" spans="2:6" x14ac:dyDescent="0.25">
      <c r="D138" s="1"/>
      <c r="E138" s="1"/>
      <c r="F138" s="1"/>
    </row>
    <row r="139" spans="2:6" x14ac:dyDescent="0.25">
      <c r="D139" s="1"/>
      <c r="E139" s="1"/>
      <c r="F139" s="1"/>
    </row>
    <row r="140" spans="2:6" x14ac:dyDescent="0.25">
      <c r="D140" s="1"/>
      <c r="E140" s="1"/>
      <c r="F140" s="1"/>
    </row>
    <row r="141" spans="2:6" x14ac:dyDescent="0.25">
      <c r="D141" s="1"/>
      <c r="E141" s="1"/>
      <c r="F141" s="1"/>
    </row>
    <row r="142" spans="2:6" x14ac:dyDescent="0.25">
      <c r="D142" s="1"/>
      <c r="E142" s="1"/>
      <c r="F142" s="1"/>
    </row>
    <row r="143" spans="2:6" x14ac:dyDescent="0.25">
      <c r="D143" s="1"/>
      <c r="E143" s="1"/>
      <c r="F143" s="1"/>
    </row>
    <row r="144" spans="2:6" x14ac:dyDescent="0.25">
      <c r="D144" s="1"/>
      <c r="E144" s="1"/>
      <c r="F144" s="1"/>
    </row>
    <row r="145" spans="4:6" x14ac:dyDescent="0.25">
      <c r="D145" s="1"/>
      <c r="E145" s="1"/>
      <c r="F145" s="1"/>
    </row>
    <row r="146" spans="4:6" x14ac:dyDescent="0.25">
      <c r="D146" s="1"/>
      <c r="E146" s="1"/>
      <c r="F146" s="1"/>
    </row>
    <row r="147" spans="4:6" x14ac:dyDescent="0.25">
      <c r="D147" s="1"/>
      <c r="E147" s="1"/>
      <c r="F147" s="1"/>
    </row>
    <row r="148" spans="4:6" x14ac:dyDescent="0.25">
      <c r="D148" s="1"/>
      <c r="E148" s="1"/>
      <c r="F148" s="1"/>
    </row>
    <row r="149" spans="4:6" x14ac:dyDescent="0.25">
      <c r="D149" s="1"/>
      <c r="E149" s="1"/>
      <c r="F149" s="1"/>
    </row>
    <row r="150" spans="4:6" x14ac:dyDescent="0.25">
      <c r="D150" s="1"/>
      <c r="E150" s="1"/>
      <c r="F150" s="1"/>
    </row>
    <row r="151" spans="4:6" x14ac:dyDescent="0.25">
      <c r="D151" s="1"/>
      <c r="E151" s="1"/>
      <c r="F151" s="1"/>
    </row>
    <row r="152" spans="4:6" x14ac:dyDescent="0.25">
      <c r="D152" s="1"/>
      <c r="E152" s="1"/>
      <c r="F152" s="1"/>
    </row>
    <row r="153" spans="4:6" x14ac:dyDescent="0.25">
      <c r="D153" s="1"/>
      <c r="E153" s="1"/>
      <c r="F153" s="1"/>
    </row>
    <row r="154" spans="4:6" x14ac:dyDescent="0.25">
      <c r="D154" s="1"/>
      <c r="E154" s="1"/>
      <c r="F154" s="1"/>
    </row>
    <row r="155" spans="4:6" x14ac:dyDescent="0.25">
      <c r="D155" s="1"/>
      <c r="E155" s="1"/>
      <c r="F155" s="1"/>
    </row>
    <row r="156" spans="4:6" x14ac:dyDescent="0.25">
      <c r="D156" s="1"/>
      <c r="E156" s="1"/>
      <c r="F156" s="1"/>
    </row>
    <row r="157" spans="4:6" x14ac:dyDescent="0.25">
      <c r="D157" s="1"/>
      <c r="E157" s="1"/>
      <c r="F157" s="1"/>
    </row>
    <row r="158" spans="4:6" x14ac:dyDescent="0.25">
      <c r="D158" s="1"/>
      <c r="E158" s="1"/>
      <c r="F158" s="1"/>
    </row>
    <row r="159" spans="4:6" x14ac:dyDescent="0.25">
      <c r="D159" s="1"/>
      <c r="E159" s="1"/>
      <c r="F159" s="1"/>
    </row>
    <row r="160" spans="4:6" x14ac:dyDescent="0.25">
      <c r="D160" s="1"/>
      <c r="E160" s="1"/>
      <c r="F160" s="1"/>
    </row>
    <row r="161" spans="4:6" x14ac:dyDescent="0.25">
      <c r="D161" s="1"/>
      <c r="E161" s="1"/>
      <c r="F161" s="1"/>
    </row>
    <row r="162" spans="4:6" x14ac:dyDescent="0.25">
      <c r="D162" s="1"/>
      <c r="E162" s="1"/>
      <c r="F162" s="1"/>
    </row>
    <row r="163" spans="4:6" x14ac:dyDescent="0.25">
      <c r="D163" s="1"/>
      <c r="E163" s="1"/>
      <c r="F163" s="1"/>
    </row>
    <row r="164" spans="4:6" x14ac:dyDescent="0.25">
      <c r="D164" s="1"/>
      <c r="E164" s="1"/>
      <c r="F164" s="1"/>
    </row>
    <row r="165" spans="4:6" x14ac:dyDescent="0.25">
      <c r="D165" s="1"/>
      <c r="E165" s="1"/>
      <c r="F165" s="1"/>
    </row>
    <row r="166" spans="4:6" x14ac:dyDescent="0.25">
      <c r="D166" s="1"/>
      <c r="E166" s="1"/>
      <c r="F166" s="1"/>
    </row>
    <row r="167" spans="4:6" x14ac:dyDescent="0.25">
      <c r="D167" s="1"/>
      <c r="E167" s="1"/>
      <c r="F167" s="1"/>
    </row>
    <row r="168" spans="4:6" x14ac:dyDescent="0.25">
      <c r="D168" s="1"/>
      <c r="E168" s="1"/>
      <c r="F168" s="1"/>
    </row>
    <row r="169" spans="4:6" x14ac:dyDescent="0.25">
      <c r="D169" s="1"/>
      <c r="E169" s="1"/>
      <c r="F169" s="1"/>
    </row>
    <row r="170" spans="4:6" x14ac:dyDescent="0.25">
      <c r="D170" s="1"/>
      <c r="E170" s="1"/>
      <c r="F170" s="1"/>
    </row>
    <row r="171" spans="4:6" x14ac:dyDescent="0.25">
      <c r="D171" s="1"/>
      <c r="E171" s="1"/>
      <c r="F171" s="1"/>
    </row>
    <row r="172" spans="4:6" x14ac:dyDescent="0.25">
      <c r="D172" s="1"/>
      <c r="E172" s="1"/>
      <c r="F172" s="1"/>
    </row>
    <row r="173" spans="4:6" x14ac:dyDescent="0.25">
      <c r="D173" s="1"/>
      <c r="E173" s="1"/>
      <c r="F173" s="1"/>
    </row>
    <row r="174" spans="4:6" x14ac:dyDescent="0.25">
      <c r="D174" s="1"/>
      <c r="E174" s="1"/>
      <c r="F174" s="1"/>
    </row>
    <row r="175" spans="4:6" x14ac:dyDescent="0.25">
      <c r="D175" s="1"/>
      <c r="E175" s="1"/>
      <c r="F175" s="1"/>
    </row>
    <row r="176" spans="4:6" x14ac:dyDescent="0.25">
      <c r="D176" s="1"/>
      <c r="E176" s="1"/>
      <c r="F176" s="1"/>
    </row>
    <row r="177" spans="4:6" x14ac:dyDescent="0.25">
      <c r="D177" s="1"/>
      <c r="E177" s="1"/>
      <c r="F177" s="1"/>
    </row>
    <row r="178" spans="4:6" x14ac:dyDescent="0.25">
      <c r="D178" s="1"/>
      <c r="E178" s="1"/>
      <c r="F178" s="1"/>
    </row>
    <row r="179" spans="4:6" x14ac:dyDescent="0.25">
      <c r="D179" s="1"/>
      <c r="E179" s="1"/>
      <c r="F179" s="1"/>
    </row>
    <row r="180" spans="4:6" x14ac:dyDescent="0.25">
      <c r="D180" s="1"/>
      <c r="E180" s="1"/>
      <c r="F180" s="1"/>
    </row>
    <row r="181" spans="4:6" x14ac:dyDescent="0.25">
      <c r="D181" s="1"/>
      <c r="E181" s="1"/>
      <c r="F181" s="1"/>
    </row>
    <row r="182" spans="4:6" x14ac:dyDescent="0.25">
      <c r="D182" s="1"/>
      <c r="E182" s="1"/>
      <c r="F182" s="1"/>
    </row>
    <row r="183" spans="4:6" x14ac:dyDescent="0.25">
      <c r="D183" s="1"/>
      <c r="E183" s="1"/>
      <c r="F183" s="1"/>
    </row>
    <row r="184" spans="4:6" x14ac:dyDescent="0.25">
      <c r="D184" s="1"/>
      <c r="E184" s="1"/>
      <c r="F184" s="1"/>
    </row>
    <row r="185" spans="4:6" x14ac:dyDescent="0.25">
      <c r="D185" s="1"/>
      <c r="E185" s="1"/>
      <c r="F185" s="1"/>
    </row>
    <row r="186" spans="4:6" x14ac:dyDescent="0.25">
      <c r="D186" s="1"/>
      <c r="E186" s="1"/>
      <c r="F186" s="1"/>
    </row>
    <row r="187" spans="4:6" x14ac:dyDescent="0.25">
      <c r="D187" s="1"/>
      <c r="E187" s="1"/>
      <c r="F187" s="1"/>
    </row>
    <row r="188" spans="4:6" x14ac:dyDescent="0.25">
      <c r="D188" s="1"/>
      <c r="E188" s="1"/>
      <c r="F188" s="1"/>
    </row>
    <row r="189" spans="4:6" x14ac:dyDescent="0.25">
      <c r="D189" s="1"/>
      <c r="E189" s="1"/>
      <c r="F189" s="1"/>
    </row>
    <row r="190" spans="4:6" x14ac:dyDescent="0.25">
      <c r="D190" s="1"/>
      <c r="E190" s="1"/>
      <c r="F190" s="1"/>
    </row>
    <row r="191" spans="4:6" x14ac:dyDescent="0.25">
      <c r="D191" s="1"/>
      <c r="E191" s="1"/>
      <c r="F191" s="1"/>
    </row>
    <row r="192" spans="4:6" x14ac:dyDescent="0.25">
      <c r="D192" s="1"/>
      <c r="E192" s="1"/>
      <c r="F192" s="1"/>
    </row>
    <row r="193" spans="4:6" x14ac:dyDescent="0.25">
      <c r="D193" s="1"/>
      <c r="E193" s="1"/>
      <c r="F193" s="1"/>
    </row>
    <row r="194" spans="4:6" x14ac:dyDescent="0.25">
      <c r="D194" s="1"/>
      <c r="E194" s="1"/>
      <c r="F194" s="1"/>
    </row>
    <row r="195" spans="4:6" x14ac:dyDescent="0.25">
      <c r="D195" s="1"/>
      <c r="E195" s="1"/>
      <c r="F195" s="1"/>
    </row>
    <row r="196" spans="4:6" x14ac:dyDescent="0.25">
      <c r="D196" s="1"/>
      <c r="E196" s="1"/>
      <c r="F196" s="1"/>
    </row>
    <row r="197" spans="4:6" x14ac:dyDescent="0.25">
      <c r="D197" s="1"/>
      <c r="E197" s="1"/>
      <c r="F197" s="1"/>
    </row>
    <row r="198" spans="4:6" x14ac:dyDescent="0.25">
      <c r="D198" s="1"/>
      <c r="E198" s="1"/>
      <c r="F198" s="1"/>
    </row>
    <row r="199" spans="4:6" x14ac:dyDescent="0.25">
      <c r="D199" s="1"/>
      <c r="E199" s="1"/>
      <c r="F199" s="1"/>
    </row>
    <row r="200" spans="4:6" x14ac:dyDescent="0.25">
      <c r="D200" s="1"/>
      <c r="E200" s="1"/>
      <c r="F200" s="1"/>
    </row>
    <row r="201" spans="4:6" x14ac:dyDescent="0.25">
      <c r="D201" s="1"/>
      <c r="E201" s="1"/>
      <c r="F201" s="1"/>
    </row>
    <row r="202" spans="4:6" x14ac:dyDescent="0.25">
      <c r="D202" s="1"/>
      <c r="E202" s="1"/>
      <c r="F202" s="1"/>
    </row>
    <row r="203" spans="4:6" x14ac:dyDescent="0.25">
      <c r="D203" s="1"/>
      <c r="E203" s="1"/>
      <c r="F203" s="1"/>
    </row>
    <row r="204" spans="4:6" x14ac:dyDescent="0.25">
      <c r="D204" s="1"/>
      <c r="E204" s="1"/>
      <c r="F204" s="1"/>
    </row>
    <row r="205" spans="4:6" x14ac:dyDescent="0.25">
      <c r="D205" s="1"/>
      <c r="E205" s="1"/>
      <c r="F205" s="1"/>
    </row>
    <row r="206" spans="4:6" x14ac:dyDescent="0.25">
      <c r="D206" s="1"/>
      <c r="E206" s="1"/>
      <c r="F206" s="1"/>
    </row>
    <row r="207" spans="4:6" x14ac:dyDescent="0.25">
      <c r="D207" s="1"/>
      <c r="E207" s="1"/>
      <c r="F207" s="1"/>
    </row>
    <row r="208" spans="4:6" x14ac:dyDescent="0.25">
      <c r="D208" s="1"/>
      <c r="E208" s="1"/>
      <c r="F208" s="1"/>
    </row>
    <row r="209" spans="4:6" x14ac:dyDescent="0.25">
      <c r="D209" s="1"/>
      <c r="E209" s="1"/>
      <c r="F209" s="1"/>
    </row>
    <row r="210" spans="4:6" x14ac:dyDescent="0.25">
      <c r="D210" s="1"/>
      <c r="E210" s="1"/>
      <c r="F210" s="1"/>
    </row>
    <row r="211" spans="4:6" x14ac:dyDescent="0.25">
      <c r="D211" s="1"/>
      <c r="E211" s="1"/>
      <c r="F211" s="1"/>
    </row>
    <row r="212" spans="4:6" x14ac:dyDescent="0.25">
      <c r="D212" s="1"/>
      <c r="E212" s="1"/>
      <c r="F212" s="1"/>
    </row>
    <row r="213" spans="4:6" x14ac:dyDescent="0.25">
      <c r="D213" s="1"/>
      <c r="E213" s="1"/>
      <c r="F213" s="1"/>
    </row>
    <row r="214" spans="4:6" x14ac:dyDescent="0.25">
      <c r="D214" s="1"/>
      <c r="E214" s="1"/>
      <c r="F214" s="1"/>
    </row>
    <row r="215" spans="4:6" x14ac:dyDescent="0.25">
      <c r="D215" s="1"/>
      <c r="E215" s="1"/>
      <c r="F215" s="1"/>
    </row>
    <row r="216" spans="4:6" x14ac:dyDescent="0.25">
      <c r="D216" s="1"/>
      <c r="E216" s="1"/>
      <c r="F216" s="1"/>
    </row>
    <row r="217" spans="4:6" x14ac:dyDescent="0.25">
      <c r="D217" s="1"/>
      <c r="E217" s="1"/>
      <c r="F217" s="1"/>
    </row>
    <row r="218" spans="4:6" x14ac:dyDescent="0.25">
      <c r="D218" s="1"/>
      <c r="E218" s="1"/>
      <c r="F218" s="1"/>
    </row>
    <row r="299" spans="5:5" x14ac:dyDescent="0.25">
      <c r="E299" s="29"/>
    </row>
    <row r="638" spans="3:4" x14ac:dyDescent="0.25">
      <c r="C638" s="1"/>
      <c r="D638">
        <f>+B638-C638</f>
        <v>0</v>
      </c>
    </row>
  </sheetData>
  <autoFilter ref="A1:G1">
    <sortState ref="A2:G218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A1:I3"/>
  <sheetViews>
    <sheetView zoomScaleNormal="100" workbookViewId="0">
      <selection activeCell="A2" sqref="A2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79"/>
    <col min="8" max="8" width="13.28515625" style="79" customWidth="1"/>
    <col min="9" max="9" width="11.42578125" style="1"/>
  </cols>
  <sheetData>
    <row r="1" spans="1:9" x14ac:dyDescent="0.25">
      <c r="A1" t="s">
        <v>17</v>
      </c>
      <c r="B1" s="1" t="s">
        <v>69</v>
      </c>
      <c r="C1" s="1" t="s">
        <v>2</v>
      </c>
      <c r="D1" s="1" t="s">
        <v>382</v>
      </c>
      <c r="E1" s="1" t="s">
        <v>82</v>
      </c>
      <c r="F1" s="1" t="s">
        <v>383</v>
      </c>
      <c r="G1" s="79" t="s">
        <v>384</v>
      </c>
      <c r="H1" s="79" t="s">
        <v>385</v>
      </c>
      <c r="I1" s="1" t="s">
        <v>18</v>
      </c>
    </row>
    <row r="2" spans="1:9" x14ac:dyDescent="0.25">
      <c r="D2" s="1" t="s">
        <v>386</v>
      </c>
      <c r="I2" s="1" t="s">
        <v>387</v>
      </c>
    </row>
    <row r="3" spans="1:9" x14ac:dyDescent="0.25">
      <c r="A3" t="s">
        <v>93</v>
      </c>
      <c r="B3"/>
      <c r="C3"/>
      <c r="D3"/>
      <c r="E3"/>
      <c r="F3"/>
      <c r="G3" s="79">
        <f>SUBTOTAL(109,Tabla4[MONTO])</f>
        <v>0</v>
      </c>
      <c r="H3" s="79">
        <f>SUBTOTAL(109,Tabla4[RETENCION])</f>
        <v>0</v>
      </c>
      <c r="I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Compras</vt:lpstr>
      <vt:lpstr>Libro de Compras</vt:lpstr>
      <vt:lpstr>Contribuyente</vt:lpstr>
      <vt:lpstr>Libro de Contribuyente</vt:lpstr>
      <vt:lpstr>base de clientes</vt:lpstr>
      <vt:lpstr>Libro de Consumidor</vt:lpstr>
      <vt:lpstr>Consumidor</vt:lpstr>
      <vt:lpstr>Hoja1</vt:lpstr>
      <vt:lpstr>RET 1%</vt:lpstr>
      <vt:lpstr>DECLARACION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2023-05-03T00:34:46Z</dcterms:modified>
</cp:coreProperties>
</file>