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espa\Documents\LIBROS DE IVA 2022\MARIO CHACON\"/>
    </mc:Choice>
  </mc:AlternateContent>
  <xr:revisionPtr revIDLastSave="0" documentId="13_ncr:1_{8F6A4B62-71FA-4DBB-A0EA-A22E425D2F63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</sheets>
  <externalReferences>
    <externalReference r:id="rId8"/>
  </externalReferences>
  <definedNames>
    <definedName name="_xlnm._FilterDatabase" localSheetId="6" hidden="1">'base de clientes'!$A$1:$B$889</definedName>
    <definedName name="_xlnm.Print_Area" localSheetId="2">Contribuyente!$A$1:$E$24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6" l="1"/>
  <c r="D9" i="6"/>
  <c r="K98" i="7"/>
  <c r="P4" i="8" l="1"/>
  <c r="Q4" i="8"/>
  <c r="N4" i="8"/>
  <c r="M4" i="8"/>
  <c r="D15" i="5"/>
  <c r="D11" i="5" l="1"/>
  <c r="D9" i="5" l="1"/>
  <c r="U521" i="10" l="1"/>
  <c r="T521" i="10"/>
  <c r="S521" i="10"/>
  <c r="R521" i="10"/>
  <c r="Q521" i="10"/>
  <c r="P521" i="10"/>
  <c r="O521" i="10"/>
  <c r="N521" i="10"/>
  <c r="M521" i="10"/>
  <c r="L521" i="10"/>
  <c r="D22" i="9"/>
  <c r="D9" i="9"/>
  <c r="D10" i="9" s="1"/>
  <c r="D11" i="9" s="1"/>
  <c r="D18" i="5"/>
  <c r="P98" i="7"/>
  <c r="O98" i="7"/>
  <c r="N98" i="7"/>
  <c r="M98" i="7"/>
  <c r="L98" i="7"/>
  <c r="J98" i="7"/>
  <c r="I98" i="7"/>
  <c r="H98" i="7"/>
  <c r="D1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<sst xmlns="http://schemas.openxmlformats.org/spreadsheetml/2006/main" count="5190" uniqueCount="761">
  <si>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</si>
  <si>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</si>
  <si>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</si>
  <si>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</si>
  <si>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</si>
  <si>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</si>
  <si>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</si>
  <si>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</si>
  <si>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</si>
  <si>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</si>
  <si>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</si>
  <si>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</si>
  <si>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</si>
  <si>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</si>
  <si>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</si>
  <si>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</si>
  <si>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</si>
  <si>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</si>
  <si>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</si>
  <si>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</si>
  <si>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</si>
  <si>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</si>
  <si>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</si>
  <si>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</si>
  <si>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</si>
  <si>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</si>
  <si>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</si>
  <si>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</si>
  <si>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</si>
  <si>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</si>
  <si>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</si>
  <si>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</si>
  <si>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</si>
  <si>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</si>
  <si>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</si>
  <si>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</si>
  <si>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</si>
  <si>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</si>
  <si>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</si>
  <si>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</si>
  <si>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</si>
  <si>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</si>
  <si>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</si>
  <si>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</si>
  <si>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</si>
  <si>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</si>
  <si>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</si>
  <si>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SUBTOTALES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</si>
  <si>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</si>
  <si>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</si>
  <si>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</si>
  <si>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</si>
  <si>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</si>
  <si>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</si>
  <si>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</si>
  <si>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01</t>
  </si>
  <si>
    <t>06143001780012</t>
  </si>
  <si>
    <t>La casa del repuesto S.A de C.V</t>
  </si>
  <si>
    <t>0-0</t>
  </si>
  <si>
    <t>ANULADA</t>
  </si>
  <si>
    <t>06140906891121</t>
  </si>
  <si>
    <t>ANA GABRIELA GOMEZ CASTILLO</t>
  </si>
  <si>
    <t>06141712031055</t>
  </si>
  <si>
    <t>SERVICIOS COMERCIALES MULTI, S.A. DE C.V.</t>
  </si>
  <si>
    <t>06142302131075</t>
  </si>
  <si>
    <t>GRUPO LD, S.A DE C.V.</t>
  </si>
  <si>
    <t>06140210891046</t>
  </si>
  <si>
    <t>ALKEMY EL SALVADOR, S.A DE C.V</t>
  </si>
  <si>
    <t>06140702911018</t>
  </si>
  <si>
    <t>INDUSTRIAS FACELA, S.A DE C.V.</t>
  </si>
  <si>
    <t>11042210791015</t>
  </si>
  <si>
    <t>JOSE ROLANDO CRUZ MARTINEZ</t>
  </si>
  <si>
    <t>06142402700041</t>
  </si>
  <si>
    <t>BARRAZA DOMINGUEZ, RODRIGO</t>
  </si>
  <si>
    <t>06141004121078</t>
  </si>
  <si>
    <t>PART PLUS, S.A. DE C.V.</t>
  </si>
  <si>
    <t>REPUESTOS DIDEA, S.A. DE C.V.</t>
  </si>
  <si>
    <t>JOSE TAMACAS CHAVEZ</t>
  </si>
  <si>
    <t>GUILLERMO ERNESTO BAHALA</t>
  </si>
  <si>
    <t>OD EL SALVADOR LIMITADA, DE C.V.</t>
  </si>
  <si>
    <t>06142208921011</t>
  </si>
  <si>
    <t>IMPORT CAR, SA. DE C.V.</t>
  </si>
  <si>
    <t>GRUPO Q. EL SALVADOR, S.A. DE</t>
  </si>
  <si>
    <t>ANULADO</t>
  </si>
  <si>
    <t>ASSA COMPAÑIA DE SEGUROS, S.A.</t>
  </si>
  <si>
    <t>06141312850038</t>
  </si>
  <si>
    <t>IMPRESSA REPUESTOS, S.A.</t>
  </si>
  <si>
    <t>REPSA</t>
  </si>
  <si>
    <t>PEÑA MIRANDA, S.A. DE C.V.</t>
  </si>
  <si>
    <t>FREUND, S.A. DE C.V.</t>
  </si>
  <si>
    <t>EPA! , S.A. DE C.V.</t>
  </si>
  <si>
    <t>MANGUERAS Y SERVICIOS DE ING,</t>
  </si>
  <si>
    <t>MARIO ERNESTO GARCIA COTO</t>
  </si>
  <si>
    <t>AUTOPARTS, S.A. DE C.V.</t>
  </si>
  <si>
    <t>INFRASAL, S,A, DE C.V.</t>
  </si>
  <si>
    <t>CHULA</t>
  </si>
  <si>
    <t>POWER SUPPLY, S.A. DE C.V.</t>
  </si>
  <si>
    <t>ALMACENES VIDRI, S.A.  DE C.V.</t>
  </si>
  <si>
    <t>FOX EN FOX S.A DE C.V.</t>
  </si>
  <si>
    <t>BATERIAS AMERICAN LASSER, S.A.</t>
  </si>
  <si>
    <t>TIRE GROUP INTERNATIONAL SA DE</t>
  </si>
  <si>
    <t>KOORMAOS, S.A DE C.V.</t>
  </si>
  <si>
    <t>06140510560017</t>
  </si>
  <si>
    <t>PROYECTOS INDUSTRIALES S.A DE</t>
  </si>
  <si>
    <t>05110505121013</t>
  </si>
  <si>
    <t>ELECTRORED, S.A. DE C.V.</t>
  </si>
  <si>
    <t>JOSE ANTONIO CASTRO</t>
  </si>
  <si>
    <t>DYA REPUESTOS SA DE CV</t>
  </si>
  <si>
    <t>HR IMPORTS, S.A. DE C-V-</t>
  </si>
  <si>
    <t>TECNO-FRIO, S.A. DE C.V.</t>
  </si>
  <si>
    <t>CASA RIVAS S.A.DE C.V.</t>
  </si>
  <si>
    <t>MARTA LUZ PEÑA DE TORRES</t>
  </si>
  <si>
    <t>JUAN JOSE RIVAS MOZ</t>
  </si>
  <si>
    <t>CALLEJAS, S.A. DE C.V.</t>
  </si>
  <si>
    <t>J. ERNESTO N. SANDOVAL</t>
  </si>
  <si>
    <t>ARME PARTS, S.A. DE C.V.</t>
  </si>
  <si>
    <t>CRB PARTES Y ACCESORIOS, S.A. DE C.V.</t>
  </si>
  <si>
    <t>EL SURCO, S.A. DE C.V.</t>
  </si>
  <si>
    <t>NANCCY ESTER SORTO DE RIVERA</t>
  </si>
  <si>
    <t>06142610981012</t>
  </si>
  <si>
    <t>ANDERSON MAURICIO GONZALEZ</t>
  </si>
  <si>
    <t>GRUPO TICAL EL SALVADOR</t>
  </si>
  <si>
    <t>06142703981055</t>
  </si>
  <si>
    <t>HELADOS SARITA, S.A. DE C.V.</t>
  </si>
  <si>
    <t>04070802600010</t>
  </si>
  <si>
    <t>JOSE ELIAS ESCOBAR</t>
  </si>
  <si>
    <t>06140711071030</t>
  </si>
  <si>
    <t>BANCO SALVADOREÑO</t>
  </si>
  <si>
    <t>FERROCENTRO S.A DE C.V.</t>
  </si>
  <si>
    <t>06142407750010</t>
  </si>
  <si>
    <t>WLS INVERSIONES, S.A. DE C.V.</t>
  </si>
  <si>
    <t>OSCAR EDUARDO MARTINEZ</t>
  </si>
  <si>
    <t>06140108580017</t>
  </si>
  <si>
    <t>06140307951051</t>
  </si>
  <si>
    <t>INVERSIONES ALBRI, S.A. DE C.V.</t>
  </si>
  <si>
    <t>06142911101042</t>
  </si>
  <si>
    <t>CALLEJA S.A. DE C.V.</t>
  </si>
  <si>
    <t>06140511881038</t>
  </si>
  <si>
    <t>RASEGO, S.A. DE C.V.</t>
  </si>
  <si>
    <t>ERICK RAMON MARTELL</t>
  </si>
  <si>
    <t>MARIEL ELIZABETH NAVARRO</t>
  </si>
  <si>
    <t>14070503650018</t>
  </si>
  <si>
    <t>CONNECTING BUSSINESS SERVICE</t>
  </si>
  <si>
    <t>SERVICIO SALVADOREÑO DE</t>
  </si>
  <si>
    <t>DROGUERIA PISA, S.A. DE C.V.</t>
  </si>
  <si>
    <t>OSCAR HUMBERTO RIVAS</t>
  </si>
  <si>
    <t>ANA CELIA ISABEL BERRIOS</t>
  </si>
  <si>
    <t>DISTRIBUIDORA DE L Y C. S.A DE C.V.</t>
  </si>
  <si>
    <t>CENTROAMERICA COMERCIAL, S.A.</t>
  </si>
  <si>
    <t>LABORATORIOS VIJOSA S.A DE C.V</t>
  </si>
  <si>
    <t>HUMBERTO BUKELE, S.A. DE C.V.</t>
  </si>
  <si>
    <t>TRANSPORTE ASHVA</t>
  </si>
  <si>
    <t>MINISTERIO DE AGRICULTURA Y</t>
  </si>
  <si>
    <t>JOAQUIN EDGARDO PORTILLO</t>
  </si>
  <si>
    <t>MOTORES Y VEHICULOS, S.A. DE</t>
  </si>
  <si>
    <t>PROQUIRSA, S.A. DE C.V.</t>
  </si>
  <si>
    <t>COMISION EJECUTIVA PORTUARIA</t>
  </si>
  <si>
    <t>OSCAR ALBERTO QUINTANILLA</t>
  </si>
  <si>
    <t>06141708071034</t>
  </si>
  <si>
    <t>GRUPO ENTU-SIASMO, S.A. DE C.V.</t>
  </si>
  <si>
    <t>14162710661017</t>
  </si>
  <si>
    <t>JAVIER DANILO RUIZ MORALES</t>
  </si>
  <si>
    <t>MERCANTIL FARMACEUTICA S.A DE</t>
  </si>
  <si>
    <t>SPORTSCARS, S.A. DE C.V.</t>
  </si>
  <si>
    <t>06142407500017</t>
  </si>
  <si>
    <t>MANUFACTURAS FERNANDEZ, S.A</t>
  </si>
  <si>
    <t>JOSE EDUARDO HERNANDEZ</t>
  </si>
  <si>
    <t>CENTRUM, S.A. DE C.V.</t>
  </si>
  <si>
    <t>ECSA EL SALVADOR, S.A. DE C.V.</t>
  </si>
  <si>
    <t>GREENMED S.A DE C.V.</t>
  </si>
  <si>
    <t>TEXACO MONSERRAT</t>
  </si>
  <si>
    <t>LA ESQUINA DE LA LLANTA</t>
  </si>
  <si>
    <t>DROG PHARMA, S.A. DE C.V.</t>
  </si>
  <si>
    <t>MARTHA ALICIA AREVALO LEIVA</t>
  </si>
  <si>
    <t>SHEYLA JOSSABETH GAITAN</t>
  </si>
  <si>
    <t>TRANSPORTES WALNYS, S.A. DE</t>
  </si>
  <si>
    <t>DANIEL ADONIAS ALFARO RAMOS</t>
  </si>
  <si>
    <t>REINA ISABEL ABREGO CARDOZA</t>
  </si>
  <si>
    <t>ANGEL S.A DE C.V.</t>
  </si>
  <si>
    <t>RAFAEL RENE CANALES PINAUD</t>
  </si>
  <si>
    <t>JOSE REYNALDO ARGUERA</t>
  </si>
  <si>
    <t>MUEBLES DIVERSOS, S.A. DE C.V.</t>
  </si>
  <si>
    <t>SANTOS RODRIGUEZ LOPEZ</t>
  </si>
  <si>
    <t>GRUPO CASTRO ASESORIA</t>
  </si>
  <si>
    <t>06140812610145</t>
  </si>
  <si>
    <t>C IMBERTON, S.A.DE C.V.</t>
  </si>
  <si>
    <t>SERVICIOS DIVERSIFICADOS</t>
  </si>
  <si>
    <t>CHECK POINT, S.A. DE C.V.</t>
  </si>
  <si>
    <t>FORZA ENERGY, S.A. DE C.V.</t>
  </si>
  <si>
    <t>DIFAMA S.A DE C.V.</t>
  </si>
  <si>
    <t>DROCOSAL, S.A. DE C.V.</t>
  </si>
  <si>
    <t>OPRUMEDICAL, S.A. DE C.V.</t>
  </si>
  <si>
    <t>SAUL POCASANGRE ESCOBAR</t>
  </si>
  <si>
    <t>SALVADOR ANTONIO DURAN</t>
  </si>
  <si>
    <t>COMERCIALIZADORA INTER, S.A. DE</t>
  </si>
  <si>
    <t>MQ SUPLEMENTOS</t>
  </si>
  <si>
    <t>IMPRESOS GENESIS</t>
  </si>
  <si>
    <t>TIENDA MORENA</t>
  </si>
  <si>
    <t>06141909001034</t>
  </si>
  <si>
    <t>RAMIREZ VENTURA, S.A. DE C.V.</t>
  </si>
  <si>
    <t>DIPROMEQUI, S.A. DE C.V.</t>
  </si>
  <si>
    <t>JUGUESAL. S.A. DE C.V.</t>
  </si>
  <si>
    <t>COMLUB, S.A. DE C.V.</t>
  </si>
  <si>
    <t>MEDICAL RENT, S.A DE C.V.</t>
  </si>
  <si>
    <t>CONSULTA EMPRESARIAL S.A DE</t>
  </si>
  <si>
    <t>ESTUDIO ARQ.</t>
  </si>
  <si>
    <t>ELECTROPUERTAS, S.A. DE C.V.</t>
  </si>
  <si>
    <t>CASTILLO HERNANDEZ</t>
  </si>
  <si>
    <t>TESSA, S.A. DE C.V.</t>
  </si>
  <si>
    <t>INVERSIONES CALMA, S.A. DE C.V.</t>
  </si>
  <si>
    <t>NIPRO MEDICAL CORPORATION SUC</t>
  </si>
  <si>
    <t>DM &amp; M, S.A. DE C.V.</t>
  </si>
  <si>
    <t>VLADIMIR IVAN JUAREZ</t>
  </si>
  <si>
    <t>DIPROSERVI S.A DE C.V.</t>
  </si>
  <si>
    <t>INVERSIONES Y SERVICIOS</t>
  </si>
  <si>
    <t>DISTRIBUIDORA DE ETIQUETAS</t>
  </si>
  <si>
    <t>LUIGEMI, S.A. DE C.V.</t>
  </si>
  <si>
    <t>CEFA, S.A. DE C.V.</t>
  </si>
  <si>
    <t>INVERSIONES RAMIREZ S.A DE C.V</t>
  </si>
  <si>
    <t>TRANSPORTES RAF</t>
  </si>
  <si>
    <t>KREACONARTE</t>
  </si>
  <si>
    <t>COVI, S.A. DE C.V.</t>
  </si>
  <si>
    <t>PROCESADORA Y DISTRIBUIDORA</t>
  </si>
  <si>
    <t>MARIO ALBERTO MIRANDA FONSECA</t>
  </si>
  <si>
    <t>ISMER, S.A. DE C.V.</t>
  </si>
  <si>
    <t>INVERSIONES CAPITOL, S.A. DE C.V.</t>
  </si>
  <si>
    <t>JOSE RICARDO MOLINA</t>
  </si>
  <si>
    <t>ADGARD ANTONIO AVILEZ</t>
  </si>
  <si>
    <t>06143107620016</t>
  </si>
  <si>
    <t>PETROLERAS DE EL SALVADOR, S.A.</t>
  </si>
  <si>
    <t>PAPELERIA SAN REY</t>
  </si>
  <si>
    <t>MARIA CONSUELO AGUILAR</t>
  </si>
  <si>
    <t>TRANSIMPORT RYR S.A DE C.V.</t>
  </si>
  <si>
    <t>ACACIA S.A DE C.V.</t>
  </si>
  <si>
    <t>08110901590016</t>
  </si>
  <si>
    <t>MANUEL DE JESUS HERNANDEZ</t>
  </si>
  <si>
    <t>JOSE ALEJANDRO MONTOYA</t>
  </si>
  <si>
    <t>06141512001054</t>
  </si>
  <si>
    <t>GRUPO PAILL, S.A. DE C.V.</t>
  </si>
  <si>
    <t>MENFAR, S.A. DE C.V.</t>
  </si>
  <si>
    <t>EDGAR OSWALDO PINTO MIRANDA</t>
  </si>
  <si>
    <t>VITAL MEDICAL, S.A. DE C.V</t>
  </si>
  <si>
    <t>MARIO ANTONIO NOUBLEAU</t>
  </si>
  <si>
    <t>GRUPO EDEM, S.A. DE C.V.</t>
  </si>
  <si>
    <t>GRUPO ROMEN SA DE CV</t>
  </si>
  <si>
    <t>EDUARDO AVELAR LOPEZ</t>
  </si>
  <si>
    <t>PANADERIA TECLEÑA, S.A. DE C.V.</t>
  </si>
  <si>
    <t>JOSE RAUL CARRILLO RAMOS</t>
  </si>
  <si>
    <t>VACUNA S.A DE C.V.</t>
  </si>
  <si>
    <t>06142403071030</t>
  </si>
  <si>
    <t>VISOR, S.A. DE C.V.</t>
  </si>
  <si>
    <t>CRB PARTES Y ACCESORIOS, S.A.</t>
  </si>
  <si>
    <t>EMPRENDIA, S.A. DE C.V.</t>
  </si>
  <si>
    <t>RICARDO SANTOS</t>
  </si>
  <si>
    <t>ROCELI CONSULTORES, S.A. DE C.</t>
  </si>
  <si>
    <t>RECINOS, S.A. DE C.V.</t>
  </si>
  <si>
    <t>FERRUSAL, S.A. DE C.V.</t>
  </si>
  <si>
    <t>ANGREY, S.A. DE C.V.</t>
  </si>
  <si>
    <t>EDWARD LEONIDAS GUTIERREZ</t>
  </si>
  <si>
    <t>SERVICIO SALVADOREÑO DE PROTECCION, S.A. DE C.V.</t>
  </si>
  <si>
    <t>JOSE ERNESTO CONSUEGRA</t>
  </si>
  <si>
    <t>CTE TELECOM PERSONAL S.A. DE C.V.</t>
  </si>
  <si>
    <t>CARLOS DENIS RAMIREZ VENTURA</t>
  </si>
  <si>
    <t>07151508430012</t>
  </si>
  <si>
    <t>MARIA TRANSITO FIGUEROA</t>
  </si>
  <si>
    <t>DISTRIBUCIONES MULTIPLES, S.A. DE C.V.</t>
  </si>
  <si>
    <t>IMPORTADORA RAMIREZ S.A. DE C.V.</t>
  </si>
  <si>
    <t>DHL EXPRESS, S.A. DE C.V.</t>
  </si>
  <si>
    <t>NELSON ANTONIO DOÑAN</t>
  </si>
  <si>
    <t>A&amp;R MEDICAL SUPPLY, S.A. DE C.V.</t>
  </si>
  <si>
    <t>06141511720027</t>
  </si>
  <si>
    <t>SUPER REPUESTOS EL SALVADOR, S.A. DE C.V.</t>
  </si>
  <si>
    <t>06141907740020</t>
  </si>
  <si>
    <t>ACTIVA, S.A. DE C.V.</t>
  </si>
  <si>
    <t>06142801420027</t>
  </si>
  <si>
    <t>DROGUERIA SANTA LUCIA, S.A. DE C.V.</t>
  </si>
  <si>
    <t>06142201151032</t>
  </si>
  <si>
    <t>DROGUERIA ALTERNATIVA FARMACEUTICA</t>
  </si>
  <si>
    <t>06141604071016</t>
  </si>
  <si>
    <t>CARS LAND, S.A. DE C.V.</t>
  </si>
  <si>
    <t>06143008800030</t>
  </si>
  <si>
    <t>DORGUERIA NUEVA SAN CARLOS, S.A. DE C.V.</t>
  </si>
  <si>
    <t>06143107971090</t>
  </si>
  <si>
    <t>OPERADORA DEL SUR, S.A.DE C.V.</t>
  </si>
  <si>
    <t>06141505091030</t>
  </si>
  <si>
    <t>INTERNACIOONAL, S.A. DE C.V.</t>
  </si>
  <si>
    <t>06140407951016</t>
  </si>
  <si>
    <t>DROGUERIA MASTERS, S.A. DE C.V.</t>
  </si>
  <si>
    <t>06142808921104</t>
  </si>
  <si>
    <t>GUARDADO, S.A.DE C.V.</t>
  </si>
  <si>
    <t>06141101181086</t>
  </si>
  <si>
    <t>ANALIZA</t>
  </si>
  <si>
    <t>06140412031073</t>
  </si>
  <si>
    <t>VASMAR, S.A. DE C.V.</t>
  </si>
  <si>
    <t>06142808780037</t>
  </si>
  <si>
    <t>PROCAPS, S.A. DE C.V.</t>
  </si>
  <si>
    <t>06142708101053</t>
  </si>
  <si>
    <t>NSV, S.A. DE C.V.</t>
  </si>
  <si>
    <t>06140402191021</t>
  </si>
  <si>
    <t>CHEROS AUTOS, S.A. DE C.V.</t>
  </si>
  <si>
    <t>06190912650013</t>
  </si>
  <si>
    <t>DISTRIBUIDORA DE ELECTRICIDAD DEL SUR, S.A. DE C.V.</t>
  </si>
  <si>
    <t>06142406870019</t>
  </si>
  <si>
    <t>RICOH EL SALVADOR, S.A. DE C.V.</t>
  </si>
  <si>
    <t>IMPRESA REPUESTOS</t>
  </si>
  <si>
    <t>14080506360015</t>
  </si>
  <si>
    <t>LUIS ALFREDO VENTURA</t>
  </si>
  <si>
    <t>04050904691013</t>
  </si>
  <si>
    <t>SANTOS RAMON</t>
  </si>
  <si>
    <t>12151904761013</t>
  </si>
  <si>
    <t>SOCRATES CHAVES RIVAS</t>
  </si>
  <si>
    <t>06141902091038</t>
  </si>
  <si>
    <t>PRODYLAB, S.A. DE C.V.</t>
  </si>
  <si>
    <t>06142601121035</t>
  </si>
  <si>
    <t>06140104620021</t>
  </si>
  <si>
    <t>TALLER DIDEA, S.A. DE C.V.</t>
  </si>
  <si>
    <t>06142701721137</t>
  </si>
  <si>
    <t>RUTH MARGARITA CATEDRAL DE PEÑATE</t>
  </si>
  <si>
    <t>06142312610117</t>
  </si>
  <si>
    <t>RODRIGO ANTONIO ARGUETA</t>
  </si>
  <si>
    <t>06141710891014</t>
  </si>
  <si>
    <t>EUROSALVADOREÑA, S.A. DE C.V.</t>
  </si>
  <si>
    <t>06141407790021</t>
  </si>
  <si>
    <t>GAMA LABORATORIES, S.A. DE C.V.</t>
  </si>
  <si>
    <t>06140206091035</t>
  </si>
  <si>
    <t>DISTRIBUIDORA VAZ, S.A. DE C.V.</t>
  </si>
  <si>
    <t>0614160407106</t>
  </si>
  <si>
    <t>06141901770025</t>
  </si>
  <si>
    <t>RONASA, S.A. DE C.V.</t>
  </si>
  <si>
    <t>12172105590016</t>
  </si>
  <si>
    <t>DROGUERIA, M.A. ARGUELLOY CIA</t>
  </si>
  <si>
    <t>06141609870027</t>
  </si>
  <si>
    <t>B. BRAUND MEDICAL CENTRAL AMERICA &amp; CARIBE, S.A. DE C.V.</t>
  </si>
  <si>
    <t>06140210961028</t>
  </si>
  <si>
    <t>DISTRIBUIDORA E INVERSION, S.A. DE C.V.</t>
  </si>
  <si>
    <t>06142505071078</t>
  </si>
  <si>
    <t>LETERAGO, S.A. DE C.V.</t>
  </si>
  <si>
    <t>94052301671014</t>
  </si>
  <si>
    <t>DISTRIBUIDIRA ODISEA</t>
  </si>
  <si>
    <t>06140611800022</t>
  </si>
  <si>
    <t>LABORATORIOS SUIZOS S.A DE C.V</t>
  </si>
  <si>
    <t>06140707071018</t>
  </si>
  <si>
    <t>DORGUERIA PIERRI, S.A. DE C.V.</t>
  </si>
  <si>
    <t>07092405671015</t>
  </si>
  <si>
    <t>MARIA SUCIBEL HERNANDEZ</t>
  </si>
  <si>
    <t>06142508991046</t>
  </si>
  <si>
    <t>UNISERFA, S.A. DE C.V.</t>
  </si>
  <si>
    <t>10092504680019</t>
  </si>
  <si>
    <t>ALFREDO ANTONIO RODRIGUEZ DURAN</t>
  </si>
  <si>
    <t>06143004081029</t>
  </si>
  <si>
    <t>INSUMED, S.A. DE C.V.</t>
  </si>
  <si>
    <t>13041708661012</t>
  </si>
  <si>
    <t>JOSE HERNAN ALVARADO PEREZ</t>
  </si>
  <si>
    <t>06140303881024</t>
  </si>
  <si>
    <t>MOLSAL, S.A. DE C.V.</t>
  </si>
  <si>
    <t>06140102021043</t>
  </si>
  <si>
    <t>INVERSIONES GIBRALTAR, S.A. DE C.V.</t>
  </si>
  <si>
    <t>06140807560019</t>
  </si>
  <si>
    <t>PINSAL, S.A. DE C.V.</t>
  </si>
  <si>
    <t>LA CASA DEL REPUESTO</t>
  </si>
  <si>
    <t>06141205111012</t>
  </si>
  <si>
    <t>COPRPORACION LEMUS, S.A. DE C.V.</t>
  </si>
  <si>
    <t>06141408850049</t>
  </si>
  <si>
    <t>CORPORACION DE METALES, S.A. DE C.V.</t>
  </si>
  <si>
    <t>06142908171021</t>
  </si>
  <si>
    <t>JOPEGALAMB, S.A. DE C.V.</t>
  </si>
  <si>
    <t>06142709961072</t>
  </si>
  <si>
    <t>GLOBAL MOTORS, S.A. DE C.V.</t>
  </si>
  <si>
    <t>06141709191017</t>
  </si>
  <si>
    <t>HM IMPORT, S.A. DE C.V.</t>
  </si>
  <si>
    <t>05111408191011</t>
  </si>
  <si>
    <t>REPUESTOS CASTILLO, S.A. DE C.V.</t>
  </si>
  <si>
    <t>03152702141015</t>
  </si>
  <si>
    <t>TOAUTO, S.A. DE C.V.</t>
  </si>
  <si>
    <t>OJST HERNANDEZ, SA.</t>
  </si>
  <si>
    <t>06141503191037</t>
  </si>
  <si>
    <t>AUTOPARTES, S.A DE C.V.</t>
  </si>
  <si>
    <t>06142009141015</t>
  </si>
  <si>
    <t>UDP, KOREA REPUESTOS</t>
  </si>
  <si>
    <t>06142212650014</t>
  </si>
  <si>
    <t>FASANI, S.A DE C.V.</t>
  </si>
  <si>
    <t>03151209171014</t>
  </si>
  <si>
    <t>MULTIBALEROS, S.A DE C. V.</t>
  </si>
  <si>
    <t>94830209091012</t>
  </si>
  <si>
    <t>ABRO DE EL SALVADOR, S.A DE C.V.</t>
  </si>
  <si>
    <t>06010811680011</t>
  </si>
  <si>
    <t>JOSE MARIA SALINAS</t>
  </si>
  <si>
    <t>06142302770010</t>
  </si>
  <si>
    <t>ALPINA, S.A. DE C.V.</t>
  </si>
  <si>
    <t>06141603991030</t>
  </si>
  <si>
    <t>PRICESMART EL SALVADOR, S.A. DE</t>
  </si>
  <si>
    <t>06140509161028</t>
  </si>
  <si>
    <t>NEGOCIOS AUTOMOTRICES, S.A. DE</t>
  </si>
  <si>
    <t>06141807051010</t>
  </si>
  <si>
    <t>FRIO AIRE, S..A DE C.V.</t>
  </si>
  <si>
    <t>06142710780035</t>
  </si>
  <si>
    <t>ROMENA DEL PACIFICO</t>
  </si>
  <si>
    <t>15041RESIN026362021</t>
  </si>
  <si>
    <t>21DS000C</t>
  </si>
  <si>
    <t>08211502791095</t>
  </si>
  <si>
    <t>0</t>
  </si>
  <si>
    <t>RAMIREZ PORTAN, NAUNCEO ERNESTO</t>
  </si>
  <si>
    <t>09080706781010</t>
  </si>
  <si>
    <t>CALLEJAS, MARELI</t>
  </si>
  <si>
    <t>04131805640018</t>
  </si>
  <si>
    <t>PORTILLO MATA, HUMBERTO</t>
  </si>
  <si>
    <t>06142402771039</t>
  </si>
  <si>
    <t>CARBAJAL SERRANO, JUAN RAMON</t>
  </si>
  <si>
    <t>06141402560013</t>
  </si>
  <si>
    <t>02101911710016</t>
  </si>
  <si>
    <t>06142401061038</t>
  </si>
  <si>
    <t>LOS FRENOS, S.A. DE C.V.</t>
  </si>
  <si>
    <t>06141510911010</t>
  </si>
  <si>
    <t>06143011131031</t>
  </si>
  <si>
    <t>NEGOCIOS AUTOMOTRICES, S.A. DE C.V.</t>
  </si>
  <si>
    <t>06142012731095</t>
  </si>
  <si>
    <t>ORELLANA NUÑEZ, EDWIN GILBERTO</t>
  </si>
  <si>
    <t>GRUPO NSV, S.A. DE C.V.</t>
  </si>
  <si>
    <t>06140202961035</t>
  </si>
  <si>
    <t>SACUAANJOCCHE, S.A. DE C.V.</t>
  </si>
  <si>
    <t>06141907161115</t>
  </si>
  <si>
    <t>GRANADOS CRUZ, S.A. DE C.V.</t>
  </si>
  <si>
    <t>06142509131083</t>
  </si>
  <si>
    <t>FLEXAPRINT DE EL SALVADOR, S.A. DE C.V.</t>
  </si>
  <si>
    <t>06140305121035</t>
  </si>
  <si>
    <t>MET3GER INDUSTRIAS SUPPLIES, S.A. DE C.V.</t>
  </si>
  <si>
    <t>06140210081052</t>
  </si>
  <si>
    <t>FERRETERIA EPA, S.A. DE C.V.</t>
  </si>
  <si>
    <t>06140701780024</t>
  </si>
  <si>
    <t>EL PROGRESO, S.A. DE C.V.</t>
  </si>
  <si>
    <t>06141307921051</t>
  </si>
  <si>
    <t>ELECTROLAB MEDIC, S.A. DE C.V.</t>
  </si>
  <si>
    <t>06142807810010</t>
  </si>
  <si>
    <t>TRANVA, S.A. DE C.V.</t>
  </si>
  <si>
    <t>FERRETERIA LA PALMA, S.A. DE C.V.</t>
  </si>
  <si>
    <t>06141403161033</t>
  </si>
  <si>
    <t>ECSA OPERADORA EL SALVADOR, S.A. DE C.V</t>
  </si>
  <si>
    <t>12040103570015</t>
  </si>
  <si>
    <t>JULIO NEFTALI CAÑAS ZELAYA</t>
  </si>
  <si>
    <t>06140107690022</t>
  </si>
  <si>
    <t>02102906730019</t>
  </si>
  <si>
    <t>GUINEA DELGADO LILISARA IXCHEL</t>
  </si>
  <si>
    <t>05112810981025</t>
  </si>
  <si>
    <t>CASTANEDA RIVAS, BREAYAN ERNESTO</t>
  </si>
  <si>
    <t>06140506771259</t>
  </si>
  <si>
    <t xml:space="preserve">MAURICIO ALFREDO PORTILLO OCHOA </t>
  </si>
  <si>
    <t>06140511911425</t>
  </si>
  <si>
    <t>LOPEZ CABRERA YOLANDA ELIZABETH</t>
  </si>
  <si>
    <t>ANEXO 4</t>
  </si>
  <si>
    <t>ANEXO 5</t>
  </si>
  <si>
    <t>06141702660013</t>
  </si>
  <si>
    <t>ALMACENES SIMAN, S.A DE C.V.</t>
  </si>
  <si>
    <t>04122110530015</t>
  </si>
  <si>
    <t>AUTO QUICK, RAFAEL MENDEZ</t>
  </si>
  <si>
    <t>06142202770023</t>
  </si>
  <si>
    <t>INFRA DE EL SALVADOR, S.A DE C.V.</t>
  </si>
  <si>
    <t>06142505731094</t>
  </si>
  <si>
    <t>EDWAR LEOMIDAS GUTIERREZ PORTILLO</t>
  </si>
  <si>
    <t>TECNO VIDRI S.A DE C.V.</t>
  </si>
  <si>
    <t>COPARTES, S.A DE C.V.</t>
  </si>
  <si>
    <t>06140410021046</t>
  </si>
  <si>
    <t>GRUPO 3 INVERSIONES S.A. DE C.V.</t>
  </si>
  <si>
    <t>ENERO</t>
  </si>
  <si>
    <t>DUI</t>
  </si>
  <si>
    <t>PERCEPCION</t>
  </si>
  <si>
    <t>ANEXO 6</t>
  </si>
  <si>
    <t>12/01/2022</t>
  </si>
  <si>
    <t>29/01/2022</t>
  </si>
  <si>
    <t>17/01/2022</t>
  </si>
  <si>
    <t>05112508861045</t>
  </si>
  <si>
    <t>DANIEL ERNESTO RIVERA PANIAGUA</t>
  </si>
  <si>
    <t>Total</t>
  </si>
  <si>
    <t>06143103001207</t>
  </si>
  <si>
    <t>MOTORES ACCESORIOS Y REPUESTOS, S.A. DE C.V.</t>
  </si>
  <si>
    <t>06080810721010</t>
  </si>
  <si>
    <t>FERNANDO ANTONIO TEJADA RODRIUEZ</t>
  </si>
  <si>
    <t>06143011931011</t>
  </si>
  <si>
    <t>DISTRIBUIDORA GRANADA, S.A. DE C.V.</t>
  </si>
  <si>
    <t>06141202151030</t>
  </si>
  <si>
    <t>CORPORACION JHOR60M, S.A. DE C.V.</t>
  </si>
  <si>
    <t>0614130786143-1</t>
  </si>
  <si>
    <t>NELSON OSEGUEDA MIRANDA</t>
  </si>
  <si>
    <t>06140810981626</t>
  </si>
  <si>
    <t>JENNY MARIA CAÑAS ORELLANA</t>
  </si>
  <si>
    <t>03151711851010</t>
  </si>
  <si>
    <t>REYNALDO CABRERA BARAHONA</t>
  </si>
  <si>
    <t>05150607891011</t>
  </si>
  <si>
    <t>JESUS MENJIVAR TRUJILLO</t>
  </si>
  <si>
    <t>02102908061017</t>
  </si>
  <si>
    <t>V &amp; G DE EL SALVADOR, S.A. DE C.V.</t>
  </si>
  <si>
    <t>06142709061020</t>
  </si>
  <si>
    <t>SOLUCIONES Y HERRAMIENTAS, S.A. DE C.V.</t>
  </si>
  <si>
    <t>05112105901012</t>
  </si>
  <si>
    <t>SUMER, S.A. DE C.V.</t>
  </si>
  <si>
    <t>ABRO EL SALVADOR, S.A. DE C.V.</t>
  </si>
  <si>
    <t>06140109750022</t>
  </si>
  <si>
    <t>BOLCA, S.A. DE C.V.</t>
  </si>
  <si>
    <t>06140903820021</t>
  </si>
  <si>
    <t>COMERSAL, S.A. DE C.V.</t>
  </si>
  <si>
    <t>05111504991010</t>
  </si>
  <si>
    <t>FERNANDA DAMARIS MENENDEZ ACOSTA</t>
  </si>
  <si>
    <t>02100208011016</t>
  </si>
  <si>
    <t>INDUSTRIAS MAGAÐA, SA. DE C.V.</t>
  </si>
  <si>
    <t>06141407001014</t>
  </si>
  <si>
    <t>INVERSIONES LEMUS, S.A. DE C.V.</t>
  </si>
  <si>
    <t>01071311731015</t>
  </si>
  <si>
    <t>ANGEL JIMENES</t>
  </si>
  <si>
    <t>06141502131065</t>
  </si>
  <si>
    <t>CEFECO, S.A. DE C.V.</t>
  </si>
  <si>
    <t>06141402051099</t>
  </si>
  <si>
    <t>JEA, S.A. DE C.V.</t>
  </si>
  <si>
    <t>06141501181026</t>
  </si>
  <si>
    <t>BANMURHEN S.A. DE C.V.</t>
  </si>
  <si>
    <t>06140911041039</t>
  </si>
  <si>
    <t>IMPORTADORA DEL RIO S.A. DE C.V.</t>
  </si>
  <si>
    <t>03012810721030</t>
  </si>
  <si>
    <t>MARIA ARELY DIAZ</t>
  </si>
  <si>
    <t>06141612061020</t>
  </si>
  <si>
    <t>DE LA PEÑA S.A DE C.V</t>
  </si>
  <si>
    <t>06140806450012</t>
  </si>
  <si>
    <t>VIDUC, S.A. DE C.V.</t>
  </si>
  <si>
    <t>06142503941083</t>
  </si>
  <si>
    <t>CANTESA, S.A. DE C.V.</t>
  </si>
  <si>
    <t>06141001001056</t>
  </si>
  <si>
    <t>INVERSIONES EL PINABETE, S.A.</t>
  </si>
  <si>
    <t>06142809061036</t>
  </si>
  <si>
    <t>DURECO DE EL SALVADOR</t>
  </si>
  <si>
    <t>02133003651018</t>
  </si>
  <si>
    <t>JOSE ADAN MAGAÐA LOPEZ</t>
  </si>
  <si>
    <t>06141106121030</t>
  </si>
  <si>
    <t>CHEMICAL COLOR, S.A. DE C.V.</t>
  </si>
  <si>
    <t>05111407791023</t>
  </si>
  <si>
    <t>RICARDO BENCIO PALMA</t>
  </si>
  <si>
    <t>06142809981046</t>
  </si>
  <si>
    <t>CORPORACION CME, S.A. DE C.V.</t>
  </si>
  <si>
    <t>06141101121121</t>
  </si>
  <si>
    <t>DISTRIBUIDORA UNIVERSAL, C.A. S.A. DE C.V.</t>
  </si>
  <si>
    <t>06142608081012</t>
  </si>
  <si>
    <t>LANCO EL SALVADOR, S.A. DEC.V.</t>
  </si>
  <si>
    <t>05110111081016</t>
  </si>
  <si>
    <t>PISOS LAS DELICIAS, S.A. DE C.V.</t>
  </si>
  <si>
    <t>06141110941026</t>
  </si>
  <si>
    <t>MADE, S.A. DE C.V.</t>
  </si>
  <si>
    <t>06141604071024</t>
  </si>
  <si>
    <t>REGIOAMERICA, S.A. DE C.V.</t>
  </si>
  <si>
    <t>06141710490010</t>
  </si>
  <si>
    <t>HOLCIM EL SALVADOR, S.A. DE C.V.</t>
  </si>
  <si>
    <t>06141608021030</t>
  </si>
  <si>
    <t>GRIFERIA Y CERRADURAS INTERNACIONALES, S.A. DE C.V.</t>
  </si>
  <si>
    <t>06142711870044</t>
  </si>
  <si>
    <t>PROMOTORA COMERCIAL, S.A.</t>
  </si>
  <si>
    <t>06141707191052</t>
  </si>
  <si>
    <t>AY R INVERSIONES, S.A. DE C.V.</t>
  </si>
  <si>
    <t>06141502840020</t>
  </si>
  <si>
    <t>FUNES HARTMANN, S.A. DE C.V.</t>
  </si>
  <si>
    <t>06143108981013</t>
  </si>
  <si>
    <t>AMAZAONAS, S.A. DE C.V.</t>
  </si>
  <si>
    <t>02101203640012</t>
  </si>
  <si>
    <t>IMACASA, S.A. DE C.V.</t>
  </si>
  <si>
    <t>06142905730010</t>
  </si>
  <si>
    <t>DURALITA DE CENTROAMERICA, S.A. DE C.V.</t>
  </si>
  <si>
    <t>06142601211050</t>
  </si>
  <si>
    <t>DIMARGO, S.A. DE C.V.</t>
  </si>
  <si>
    <t>06142501111075</t>
  </si>
  <si>
    <t>ATRCTIVO, S.A. DE C.V.</t>
  </si>
  <si>
    <t>06142407071043</t>
  </si>
  <si>
    <t>PVC, S.A. DE C.V.</t>
  </si>
  <si>
    <t>06143101750030</t>
  </si>
  <si>
    <t>PEDRERA PROTERSA, S.A. DE C.V.</t>
  </si>
  <si>
    <t>CORPORACION LEMUS, S.A. DE C.V.</t>
  </si>
  <si>
    <t>10100911580029</t>
  </si>
  <si>
    <t>HUGO OSSIRIS AYALA MUÑOZ</t>
  </si>
  <si>
    <t>06142303911015</t>
  </si>
  <si>
    <t>TELEMOVIL EL SALVADOR S.A DE C.V.</t>
  </si>
  <si>
    <t>06143012871071</t>
  </si>
  <si>
    <t>ESTACION DE SERVICIO PUMA EL DESVÍO</t>
  </si>
  <si>
    <t>05120305630027</t>
  </si>
  <si>
    <t>TONY ALBERTO PEREZ</t>
  </si>
  <si>
    <t>RAMIREZ VENTURA S.A DE C.V.</t>
  </si>
  <si>
    <t>06142006031022</t>
  </si>
  <si>
    <t>FERRUSAL S.A DE C.V.</t>
  </si>
  <si>
    <t>GRUPO NSV S.A. DE C.V.</t>
  </si>
  <si>
    <t>06142908131038</t>
  </si>
  <si>
    <t>MEILUO TRADING S.A DE C.V.</t>
  </si>
  <si>
    <t>FREUND S.A DE C.V.</t>
  </si>
  <si>
    <t>06141211131017</t>
  </si>
  <si>
    <t>CORPORACION PROSPERO S.A DE C.V.</t>
  </si>
  <si>
    <t>06140207670045</t>
  </si>
  <si>
    <t>06141804851075</t>
  </si>
  <si>
    <t>HENRY EDGARDO LARREYNAGA</t>
  </si>
  <si>
    <t>15041RESIN053222022</t>
  </si>
  <si>
    <t>22NU000F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</si>
  <si>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</si>
  <si>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</si>
  <si>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</si>
  <si>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</si>
  <si>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</si>
  <si>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</si>
  <si>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</si>
  <si>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</si>
  <si>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</si>
  <si>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</si>
  <si>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</si>
  <si>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13/01/2022</t>
  </si>
  <si>
    <t>15/01/2022</t>
  </si>
  <si>
    <t>16/01/2022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</si>
  <si>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</si>
  <si>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</si>
  <si>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</si>
  <si>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</si>
  <si>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</si>
  <si>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</si>
  <si>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</si>
  <si>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</si>
  <si>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</si>
  <si>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</si>
  <si>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30/01/2022</t>
  </si>
  <si>
    <t>31/01/2022</t>
  </si>
  <si>
    <t>14/01/2022</t>
  </si>
  <si>
    <t>21/12/2021</t>
  </si>
  <si>
    <t>27/12/2021</t>
  </si>
  <si>
    <t>23/12/2021</t>
  </si>
  <si>
    <t>25/12/2021</t>
  </si>
  <si>
    <t>02101809761019</t>
  </si>
  <si>
    <t>ALEJANDRO FRANCISCO MONTOYA GIRON</t>
  </si>
  <si>
    <t>0614261141050</t>
  </si>
  <si>
    <t>GRUPO CENTRA, S.A. DE C.V.</t>
  </si>
  <si>
    <t>FEBRERO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</si>
  <si>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</si>
  <si>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</si>
  <si>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</si>
  <si>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</si>
  <si>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</si>
  <si>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</si>
  <si>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</si>
  <si>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</si>
  <si>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</si>
  <si>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</si>
  <si>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</si>
  <si>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</si>
  <si>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</si>
  <si>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</si>
  <si>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</si>
  <si>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</si>
  <si>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</si>
  <si>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</si>
  <si>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</si>
  <si>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</si>
  <si>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22/02/2022</t>
  </si>
  <si>
    <t>23/02/2022</t>
  </si>
  <si>
    <t>24/02/2022</t>
  </si>
  <si>
    <t>25/02/2022</t>
  </si>
  <si>
    <t>26/02/2022</t>
  </si>
  <si>
    <t>28/02/2022</t>
  </si>
  <si>
    <t>06141706141027</t>
  </si>
  <si>
    <t>GRUPO ENDO, S.A. DE C.V.</t>
  </si>
  <si>
    <t>09061901771024</t>
  </si>
  <si>
    <t>MARTHA TORRES LOPEZ</t>
  </si>
  <si>
    <t>MARZO</t>
  </si>
  <si>
    <t>02/03/2022</t>
  </si>
  <si>
    <t>03/03/2022</t>
  </si>
  <si>
    <t>04/03/2022</t>
  </si>
  <si>
    <t>05/03/2022</t>
  </si>
  <si>
    <t>07/03/2022</t>
  </si>
  <si>
    <t>08/03/2022</t>
  </si>
  <si>
    <t>09/03/2022</t>
  </si>
  <si>
    <t>10/03/2022</t>
  </si>
  <si>
    <t>11/03/2022</t>
  </si>
  <si>
    <t>12/03/2022</t>
  </si>
  <si>
    <t>14/03/2022</t>
  </si>
  <si>
    <t>15/03/2022</t>
  </si>
  <si>
    <t>01/03/2022</t>
  </si>
  <si>
    <t>16/03/2022</t>
  </si>
  <si>
    <t>17/03/2022</t>
  </si>
  <si>
    <t>18/03/2022</t>
  </si>
  <si>
    <t>19/03/2022</t>
  </si>
  <si>
    <t>21/03/2022</t>
  </si>
  <si>
    <t>22/03/2022</t>
  </si>
  <si>
    <t>23/03/2022</t>
  </si>
  <si>
    <t>24/03/2022</t>
  </si>
  <si>
    <t>25/03/2022</t>
  </si>
  <si>
    <t>26/03/2022</t>
  </si>
  <si>
    <t>28/03/2022</t>
  </si>
  <si>
    <t>29/03/2022</t>
  </si>
  <si>
    <t>30/03/2022</t>
  </si>
  <si>
    <t>31/03/2022</t>
  </si>
  <si>
    <t>0210180976109</t>
  </si>
  <si>
    <t>06142611141050</t>
  </si>
  <si>
    <t>06142003971040</t>
  </si>
  <si>
    <t>DURACION EN ELECTRODOMESTICOS, S.A. DE C.V.</t>
  </si>
  <si>
    <t>011500974</t>
  </si>
  <si>
    <t>NOVIEMBRE</t>
  </si>
  <si>
    <t>01/11/2022</t>
  </si>
  <si>
    <t>03/11/2022</t>
  </si>
  <si>
    <t>04/11/2022</t>
  </si>
  <si>
    <t>05/11/2022</t>
  </si>
  <si>
    <t>08/11/2022</t>
  </si>
  <si>
    <t>09/11/2022</t>
  </si>
  <si>
    <t>10/11/2022</t>
  </si>
  <si>
    <t>11/11/2022</t>
  </si>
  <si>
    <t>12/11/2022</t>
  </si>
  <si>
    <t>14/11/2022</t>
  </si>
  <si>
    <t>15/11/2022</t>
  </si>
  <si>
    <t>16/11/2022</t>
  </si>
  <si>
    <t>17/11/2022</t>
  </si>
  <si>
    <t>19/11/2022</t>
  </si>
  <si>
    <t>20/11/2022</t>
  </si>
  <si>
    <t>21/11/2022</t>
  </si>
  <si>
    <t>22/11/2022</t>
  </si>
  <si>
    <t>24/11/2022</t>
  </si>
  <si>
    <t>26/11/2022</t>
  </si>
  <si>
    <t>27/11/2022</t>
  </si>
  <si>
    <t>28/11/2022</t>
  </si>
  <si>
    <t>29/11/2022</t>
  </si>
  <si>
    <t>30/11/2022</t>
  </si>
  <si>
    <t>12170403031010</t>
  </si>
  <si>
    <t>INVERSIONES ZOTRERAS, S.A. DE C.V.</t>
  </si>
  <si>
    <t>23/11/2022</t>
  </si>
  <si>
    <t>25/11/2022</t>
  </si>
  <si>
    <t>DICIEMBRE</t>
  </si>
  <si>
    <t>01/12/2022</t>
  </si>
  <si>
    <t>02/12/2022</t>
  </si>
  <si>
    <t>03/12/2022</t>
  </si>
  <si>
    <t>04/12/2022</t>
  </si>
  <si>
    <t>05/12/2022</t>
  </si>
  <si>
    <t>06/12/2022</t>
  </si>
  <si>
    <t>07/12/2022</t>
  </si>
  <si>
    <t>08/12/2022</t>
  </si>
  <si>
    <t>09/12/2022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</si>
  <si>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</si>
  <si>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</si>
  <si>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</si>
  <si>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</si>
  <si>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</si>
  <si>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</si>
  <si>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</si>
  <si>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</si>
  <si>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</si>
  <si>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</si>
  <si>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</si>
  <si>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23/12/2022</t>
  </si>
  <si>
    <t>24/12/2022</t>
  </si>
  <si>
    <t>26/12/2022</t>
  </si>
  <si>
    <t>27/12/2022</t>
  </si>
  <si>
    <t>28/12/2022</t>
  </si>
  <si>
    <t>29/12/2022</t>
  </si>
  <si>
    <t>30/12/2022</t>
  </si>
  <si>
    <t>31/12/2022</t>
  </si>
  <si>
    <t>06142502211049</t>
  </si>
  <si>
    <t>CARS CENTER, S.A. DE C.V.</t>
  </si>
  <si>
    <t>05182910731016</t>
  </si>
  <si>
    <t>NARCISO BELTRAN VARGAS</t>
  </si>
  <si>
    <t>94261403711019</t>
  </si>
  <si>
    <t>ZHONGJIE WNAG</t>
  </si>
  <si>
    <t>21/12/2022</t>
  </si>
  <si>
    <t>06142308191088</t>
  </si>
  <si>
    <t>COMINTERSAL, S.A. DE C.V.</t>
  </si>
  <si>
    <t>06141311741092</t>
  </si>
  <si>
    <t>ROSA MIRIAM GONZALEZ DE ROMERO</t>
  </si>
  <si>
    <t>06140105851136</t>
  </si>
  <si>
    <t>EVER MAURICIO MENCOS OLMERO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</si>
</sst>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4"/>
      </top>
      <bottom/>
      <diagonal/>
    </border>
    <border>
      <left/>
      <right style="thin">
        <color theme="6"/>
      </right>
      <top style="thin">
        <color theme="4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4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4"/>
      </left>
      <right/>
      <top style="thin">
        <color theme="6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44" fontId="0" fillId="0" borderId="0" xfId="1" applyFont="1"/>
    <xf numFmtId="44" fontId="3" fillId="0" borderId="1" xfId="1" applyFont="1" applyBorder="1"/>
    <xf numFmtId="44" fontId="0" fillId="0" borderId="1" xfId="1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Border="1" applyAlignment="1">
      <alignment horizontal="center"/>
    </xf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Border="1" applyAlignment="1"/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4" borderId="6" xfId="1" applyFont="1" applyFill="1" applyBorder="1" applyAlignment="1">
      <alignment horizontal="right"/>
    </xf>
    <xf numFmtId="49" fontId="8" fillId="0" borderId="8" xfId="0" applyNumberFormat="1" applyFont="1" applyBorder="1" applyAlignment="1">
      <alignment vertical="top"/>
    </xf>
    <xf numFmtId="2" fontId="0" fillId="0" borderId="9" xfId="0" applyNumberFormat="1" applyBorder="1"/>
    <xf numFmtId="49" fontId="9" fillId="0" borderId="8" xfId="0" applyNumberFormat="1" applyFont="1" applyBorder="1"/>
    <xf numFmtId="0" fontId="0" fillId="0" borderId="8" xfId="0" applyBorder="1"/>
    <xf numFmtId="49" fontId="10" fillId="0" borderId="8" xfId="0" applyNumberFormat="1" applyFont="1" applyBorder="1"/>
    <xf numFmtId="49" fontId="0" fillId="0" borderId="8" xfId="0" applyNumberFormat="1" applyBorder="1"/>
    <xf numFmtId="0" fontId="11" fillId="0" borderId="10" xfId="0" applyFont="1" applyBorder="1"/>
    <xf numFmtId="0" fontId="0" fillId="0" borderId="9" xfId="0" applyBorder="1"/>
    <xf numFmtId="2" fontId="9" fillId="0" borderId="8" xfId="0" quotePrefix="1" applyNumberFormat="1" applyFont="1" applyBorder="1" applyAlignment="1">
      <alignment horizontal="left"/>
    </xf>
    <xf numFmtId="0" fontId="7" fillId="3" borderId="6" xfId="0" applyFont="1" applyFill="1" applyBorder="1" applyAlignment="1">
      <alignment horizontal="center" vertical="center"/>
    </xf>
    <xf numFmtId="49" fontId="0" fillId="0" borderId="11" xfId="0" applyNumberFormat="1" applyBorder="1"/>
    <xf numFmtId="49" fontId="0" fillId="0" borderId="12" xfId="0" applyNumberFormat="1" applyBorder="1"/>
    <xf numFmtId="49" fontId="9" fillId="0" borderId="11" xfId="0" applyNumberFormat="1" applyFont="1" applyBorder="1"/>
    <xf numFmtId="49" fontId="9" fillId="0" borderId="12" xfId="0" applyNumberFormat="1" applyFont="1" applyBorder="1"/>
    <xf numFmtId="49" fontId="0" fillId="0" borderId="13" xfId="0" applyNumberFormat="1" applyBorder="1"/>
    <xf numFmtId="49" fontId="9" fillId="0" borderId="14" xfId="0" applyNumberFormat="1" applyFont="1" applyBorder="1"/>
    <xf numFmtId="49" fontId="9" fillId="0" borderId="15" xfId="0" applyNumberFormat="1" applyFont="1" applyBorder="1"/>
    <xf numFmtId="49" fontId="9" fillId="0" borderId="16" xfId="0" applyNumberFormat="1" applyFont="1" applyBorder="1"/>
    <xf numFmtId="0" fontId="7" fillId="3" borderId="6" xfId="0" applyFont="1" applyFill="1" applyBorder="1" applyAlignment="1">
      <alignment horizontal="center"/>
    </xf>
    <xf numFmtId="0" fontId="0" fillId="0" borderId="18" xfId="0" applyBorder="1"/>
    <xf numFmtId="49" fontId="0" fillId="0" borderId="20" xfId="0" applyNumberFormat="1" applyBorder="1"/>
    <xf numFmtId="49" fontId="0" fillId="0" borderId="18" xfId="0" applyNumberFormat="1" applyBorder="1"/>
    <xf numFmtId="49" fontId="0" fillId="0" borderId="17" xfId="0" applyNumberFormat="1" applyBorder="1"/>
    <xf numFmtId="0" fontId="0" fillId="0" borderId="14" xfId="0" applyBorder="1"/>
    <xf numFmtId="49" fontId="8" fillId="0" borderId="19" xfId="0" applyNumberFormat="1" applyFont="1" applyBorder="1" applyAlignment="1">
      <alignment vertical="top"/>
    </xf>
    <xf numFmtId="0" fontId="0" fillId="0" borderId="20" xfId="0" quotePrefix="1" applyBorder="1"/>
    <xf numFmtId="49" fontId="9" fillId="0" borderId="18" xfId="0" applyNumberFormat="1" applyFont="1" applyBorder="1"/>
    <xf numFmtId="49" fontId="7" fillId="0" borderId="21" xfId="1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4" fontId="7" fillId="0" borderId="0" xfId="1" applyFont="1" applyBorder="1" applyAlignment="1">
      <alignment horizontal="right"/>
    </xf>
    <xf numFmtId="14" fontId="7" fillId="3" borderId="6" xfId="0" applyNumberFormat="1" applyFont="1" applyFill="1" applyBorder="1" applyAlignment="1">
      <alignment horizontal="center"/>
    </xf>
    <xf numFmtId="49" fontId="0" fillId="0" borderId="0" xfId="1" applyNumberFormat="1" applyFont="1"/>
    <xf numFmtId="44" fontId="0" fillId="0" borderId="0" xfId="0" applyNumberFormat="1"/>
    <xf numFmtId="0" fontId="0" fillId="0" borderId="0" xfId="0" quotePrefix="1"/>
    <xf numFmtId="0" fontId="0" fillId="5" borderId="22" xfId="0" applyFill="1" applyBorder="1"/>
    <xf numFmtId="0" fontId="0" fillId="5" borderId="23" xfId="0" applyFill="1" applyBorder="1"/>
    <xf numFmtId="0" fontId="0" fillId="0" borderId="22" xfId="0" applyBorder="1"/>
    <xf numFmtId="0" fontId="0" fillId="0" borderId="23" xfId="0" applyBorder="1"/>
    <xf numFmtId="0" fontId="0" fillId="5" borderId="24" xfId="0" applyFill="1" applyBorder="1"/>
    <xf numFmtId="0" fontId="0" fillId="0" borderId="24" xfId="0" applyBorder="1"/>
    <xf numFmtId="44" fontId="0" fillId="5" borderId="23" xfId="1" applyFont="1" applyFill="1" applyBorder="1"/>
    <xf numFmtId="44" fontId="0" fillId="0" borderId="23" xfId="1" applyFont="1" applyBorder="1"/>
    <xf numFmtId="0" fontId="0" fillId="6" borderId="0" xfId="0" applyFill="1"/>
    <xf numFmtId="44" fontId="0" fillId="6" borderId="0" xfId="1" applyFont="1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22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23</xdr:row>
      <xdr:rowOff>134472</xdr:rowOff>
    </xdr:from>
    <xdr:to>
      <xdr:col>3</xdr:col>
      <xdr:colOff>1322293</xdr:colOff>
      <xdr:row>24</xdr:row>
      <xdr:rowOff>168089</xdr:rowOff>
    </xdr:to>
    <xdr:sp macro="[1]!GuardarDatos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23</xdr:row>
      <xdr:rowOff>123265</xdr:rowOff>
    </xdr:from>
    <xdr:to>
      <xdr:col>2</xdr:col>
      <xdr:colOff>145676</xdr:colOff>
      <xdr:row>24</xdr:row>
      <xdr:rowOff>156882</xdr:rowOff>
    </xdr:to>
    <xdr:sp macro="[1]!LimpiarDatos" textlink="">
      <xdr:nvSpPr>
        <xdr:cNvPr id="5" name="4 Bisel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25</xdr:row>
      <xdr:rowOff>179293</xdr:rowOff>
    </xdr:from>
    <xdr:to>
      <xdr:col>3</xdr:col>
      <xdr:colOff>784412</xdr:colOff>
      <xdr:row>27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3" name="2 Bisel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4" name="3 Bisel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20</xdr:row>
      <xdr:rowOff>104774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1]!LimpiarConsumi" textlink="">
      <xdr:nvSpPr>
        <xdr:cNvPr id="3" name="2 Bisel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1]!DatosConsum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spa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T97" totalsRowShown="0" dataDxfId="23" dataCellStyle="Moneda">
  <autoFilter ref="A2:T97" xr:uid="{00000000-000C-0000-FFFF-FFFF00000000}">
    <filterColumn colId="0">
      <filters>
        <filter val="DICIEMBRE"/>
      </filters>
    </filterColumn>
  </autoFilter>
  <tableColumns count="20">
    <tableColumn id="1" xr3:uid="{00000000-0010-0000-0000-000001000000}" name="MES"/>
    <tableColumn id="2" xr3:uid="{00000000-0010-0000-0000-000002000000}" name="FECHA"/>
    <tableColumn id="3" xr3:uid="{00000000-0010-0000-0000-000003000000}" name="CLASE DE DOC"/>
    <tableColumn id="4" xr3:uid="{00000000-0010-0000-0000-000004000000}" name="TIPO DE DOC"/>
    <tableColumn id="5" xr3:uid="{00000000-0010-0000-0000-000005000000}" name="CORRELATIVO"/>
    <tableColumn id="6" xr3:uid="{00000000-0010-0000-0000-000006000000}" name="NIT PROV"/>
    <tableColumn id="7" xr3:uid="{00000000-0010-0000-0000-000007000000}" name="N PROVEEDOR"/>
    <tableColumn id="8" xr3:uid="{00000000-0010-0000-0000-000008000000}" name="C. EXENTAS" dataDxfId="22" dataCellStyle="Moneda"/>
    <tableColumn id="9" xr3:uid="{00000000-0010-0000-0000-000009000000}" name="I. EXENTAS" dataDxfId="21" dataCellStyle="Moneda"/>
    <tableColumn id="10" xr3:uid="{00000000-0010-0000-0000-00000A000000}" name="IMPOR EX" dataDxfId="20" dataCellStyle="Moneda"/>
    <tableColumn id="11" xr3:uid="{00000000-0010-0000-0000-00000B000000}" name="C. GRAVADA" dataDxfId="19" dataCellStyle="Moneda"/>
    <tableColumn id="12" xr3:uid="{00000000-0010-0000-0000-00000C000000}" name="INTER GRAVA" dataDxfId="18" dataCellStyle="Moneda"/>
    <tableColumn id="13" xr3:uid="{00000000-0010-0000-0000-00000D000000}" name="IMPOR BIENES" dataDxfId="17" dataCellStyle="Moneda"/>
    <tableColumn id="14" xr3:uid="{00000000-0010-0000-0000-00000E000000}" name="IMPOR SERV" dataDxfId="16" dataCellStyle="Moneda"/>
    <tableColumn id="15" xr3:uid="{00000000-0010-0000-0000-00000F000000}" name="IVA" dataDxfId="15" dataCellStyle="Moneda"/>
    <tableColumn id="16" xr3:uid="{00000000-0010-0000-0000-000010000000}" name="TOTAL C." dataDxfId="14" dataCellStyle="Moneda"/>
    <tableColumn id="17" xr3:uid="{00000000-0010-0000-0000-000011000000}" name="DUI" dataDxfId="13" dataCellStyle="Moneda"/>
    <tableColumn id="18" xr3:uid="{00000000-0010-0000-0000-000012000000}" name="ANEXO 4" dataCellStyle="Moneda"/>
    <tableColumn id="19" xr3:uid="{00000000-0010-0000-0000-000013000000}" name="ANEXO 5" dataCellStyle="Moneda"/>
    <tableColumn id="20" xr3:uid="{1BD3E9DC-809E-4A64-851C-F0F953AFD246}" name="ANEXO 6" dataDxfId="12" dataCellStyle="Mon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2:S4" totalsRowCount="1">
  <tableColumns count="19">
    <tableColumn id="1" xr3:uid="{00000000-0010-0000-0100-000001000000}" name="MES" totalsRowLabel="Total"/>
    <tableColumn id="2" xr3:uid="{00000000-0010-0000-0100-000002000000}" name="FECHA"/>
    <tableColumn id="3" xr3:uid="{00000000-0010-0000-0100-000003000000}" name="CLASE DE DOC"/>
    <tableColumn id="4" xr3:uid="{00000000-0010-0000-0100-000004000000}" name="TIPO DE DOC"/>
    <tableColumn id="5" xr3:uid="{00000000-0010-0000-0100-000005000000}" name="N° DE RESOLUCION"/>
    <tableColumn id="6" xr3:uid="{00000000-0010-0000-0100-000006000000}" name="SERIE "/>
    <tableColumn id="7" xr3:uid="{00000000-0010-0000-0100-000007000000}" name="N° DOC"/>
    <tableColumn id="8" xr3:uid="{00000000-0010-0000-0100-000008000000}" name="CONTROL"/>
    <tableColumn id="9" xr3:uid="{00000000-0010-0000-0100-000009000000}" name="NIT DE CLIENTE"/>
    <tableColumn id="10" xr3:uid="{00000000-0010-0000-0100-00000A000000}" name="NOMBRE DE CLIENTE"/>
    <tableColumn id="11" xr3:uid="{00000000-0010-0000-0100-00000B000000}" name="VENTA EXENTA"/>
    <tableColumn id="12" xr3:uid="{00000000-0010-0000-0100-00000C000000}" name="VENTA NO SUJETA"/>
    <tableColumn id="13" xr3:uid="{00000000-0010-0000-0100-00000D000000}" name="V. GRAVADA" totalsRowFunction="sum" totalsRowDxfId="11"/>
    <tableColumn id="14" xr3:uid="{00000000-0010-0000-0100-00000E000000}" name="D.FISCAL" totalsRowFunction="sum" totalsRowDxfId="10"/>
    <tableColumn id="15" xr3:uid="{00000000-0010-0000-0100-00000F000000}" name="V CTA DE 3" totalsRowDxfId="9"/>
    <tableColumn id="16" xr3:uid="{00000000-0010-0000-0100-000010000000}" name="D. FISCAL A 3" totalsRowFunction="custom" totalsRowDxfId="8">
      <totalsRowFormula>SUBTOTAL(109,Tabla2[V CTA DE 3])</totalsRowFormula>
    </tableColumn>
    <tableColumn id="17" xr3:uid="{00000000-0010-0000-0100-000011000000}" name="VENTA TOTAL" totalsRowFunction="custom" totalsRowDxfId="7">
      <totalsRowFormula>SUBTOTAL(109,Tabla2[V CTA DE 3])</totalsRowFormula>
    </tableColumn>
    <tableColumn id="19" xr3:uid="{62E56C27-80A1-4DE6-8616-85F8C6FC95E1}" name="DUI" dataDxfId="6" totalsRowDxfId="5" dataCellStyle="Moneda"/>
    <tableColumn id="18" xr3:uid="{00000000-0010-0000-0100-000012000000}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V520" totalsRowShown="0">
  <autoFilter ref="A2:V520" xr:uid="{00000000-000C-0000-FFFF-FFFF02000000}">
    <filterColumn colId="0">
      <filters>
        <filter val="DICIEMBRE"/>
      </filters>
    </filterColumn>
  </autoFilter>
  <tableColumns count="22">
    <tableColumn id="1" xr3:uid="{00000000-0010-0000-0200-000001000000}" name="MES"/>
    <tableColumn id="2" xr3:uid="{00000000-0010-0000-0200-000002000000}" name="FECHA"/>
    <tableColumn id="3" xr3:uid="{00000000-0010-0000-0200-000003000000}" name="CLASE DE DOC"/>
    <tableColumn id="4" xr3:uid="{00000000-0010-0000-0200-000004000000}" name="TIPO DE DOC"/>
    <tableColumn id="5" xr3:uid="{00000000-0010-0000-0200-000005000000}" name="RESOLUCION"/>
    <tableColumn id="6" xr3:uid="{00000000-0010-0000-0200-000006000000}" name="SERIE"/>
    <tableColumn id="7" xr3:uid="{00000000-0010-0000-0200-000007000000}" name="CORRELTIVO"/>
    <tableColumn id="8" xr3:uid="{00000000-0010-0000-0200-000008000000}" name="FINAL"/>
    <tableColumn id="9" xr3:uid="{00000000-0010-0000-0200-000009000000}" name="CORRELTIVO2"/>
    <tableColumn id="10" xr3:uid="{00000000-0010-0000-0200-00000A000000}" name="FINAL3"/>
    <tableColumn id="11" xr3:uid="{00000000-0010-0000-0200-00000B000000}" name="VACIO"/>
    <tableColumn id="12" xr3:uid="{00000000-0010-0000-0200-00000C000000}" name="V EXENTA"/>
    <tableColumn id="13" xr3:uid="{00000000-0010-0000-0200-00000D000000}" name="VENTAS NO"/>
    <tableColumn id="14" xr3:uid="{00000000-0010-0000-0200-00000E000000}" name="V NO SUJETAS"/>
    <tableColumn id="15" xr3:uid="{00000000-0010-0000-0200-00000F000000}" name="V GRAVADAS"/>
    <tableColumn id="16" xr3:uid="{00000000-0010-0000-0200-000010000000}" name="EX IN CA"/>
    <tableColumn id="17" xr3:uid="{00000000-0010-0000-0200-000011000000}" name="EX OUT CA"/>
    <tableColumn id="18" xr3:uid="{00000000-0010-0000-0200-000012000000}" name="EX SERVICE"/>
    <tableColumn id="19" xr3:uid="{00000000-0010-0000-0200-000013000000}" name="V ZONA FRAN"/>
    <tableColumn id="20" xr3:uid="{00000000-0010-0000-0200-000014000000}" name="V CTA A 3ERO"/>
    <tableColumn id="21" xr3:uid="{00000000-0010-0000-0200-000015000000}" name="TOTAL VENTA"/>
    <tableColumn id="22" xr3:uid="{00000000-0010-0000-0200-000016000000}" name="ANEXO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E01732-C660-463E-A45D-42E9E71193D8}" name="Tabla4" displayName="Tabla4" ref="A1:B889" totalsRowShown="0" tableBorderDxfId="4">
  <autoFilter ref="A1:B889" xr:uid="{00000000-0009-0000-0000-000008000000}"/>
  <tableColumns count="2">
    <tableColumn id="1" xr3:uid="{074139DA-921A-43F3-A100-5EF15C35E9A4}" name="NIT" dataDxfId="3"/>
    <tableColumn id="2" xr3:uid="{31027B01-C749-4326-BC4F-5D4B53616D80}" name="PROVEED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B1:G24"/>
  <sheetViews>
    <sheetView showGridLines="0" tabSelected="1" zoomScale="120" zoomScaleNormal="120" zoomScaleSheetLayoutView="85" workbookViewId="0">
      <selection activeCell="D8" sqref="D8"/>
    </sheetView>
  </sheetViews>
  <sheetFormatPr baseColWidth="10" defaultColWidth="11.42578125" defaultRowHeight="15" x14ac:dyDescent="0.25"/>
  <cols>
    <col min="2" max="2" width="13.7109375" bestFit="1" customWidth="1"/>
    <col min="3" max="3" width="3.85546875" customWidth="1"/>
    <col min="4" max="4" width="21.140625" customWidth="1"/>
    <col min="5" max="5" width="7.85546875" customWidth="1"/>
  </cols>
  <sheetData>
    <row r="1" spans="2:7" ht="49.5" customHeight="1" x14ac:dyDescent="0.25"/>
    <row r="2" spans="2:7" ht="15.75" thickBot="1" x14ac:dyDescent="0.3"/>
    <row r="3" spans="2:7" x14ac:dyDescent="0.25">
      <c r="B3" s="5" t="s">
        <v>17</v>
      </c>
      <c r="D3" s="11" t="s">
        <v>719</v>
      </c>
    </row>
    <row r="4" spans="2:7" x14ac:dyDescent="0.25">
      <c r="B4" s="5" t="s">
        <v>2</v>
      </c>
      <c r="D4" s="12" t="s">
        <v>745</v>
      </c>
    </row>
    <row r="5" spans="2:7" hidden="1" x14ac:dyDescent="0.25">
      <c r="B5" s="5" t="s">
        <v>3</v>
      </c>
      <c r="D5" s="7" t="s">
        <v>1</v>
      </c>
    </row>
    <row r="6" spans="2:7" hidden="1" x14ac:dyDescent="0.25">
      <c r="B6" s="5" t="s">
        <v>4</v>
      </c>
      <c r="D6" s="7" t="s">
        <v>0</v>
      </c>
    </row>
    <row r="7" spans="2:7" x14ac:dyDescent="0.25">
      <c r="B7" s="5" t="s">
        <v>5</v>
      </c>
      <c r="D7" s="34">
        <v>1128</v>
      </c>
    </row>
    <row r="8" spans="2:7" x14ac:dyDescent="0.25">
      <c r="B8" s="5" t="s">
        <v>6</v>
      </c>
      <c r="D8" s="12" t="s">
        <v>759</v>
      </c>
    </row>
    <row r="9" spans="2:7" x14ac:dyDescent="0.25">
      <c r="B9" s="5" t="s">
        <v>46</v>
      </c>
      <c r="D9" s="18" t="str">
        <f>IFERROR(VLOOKUP(D8,Tabla4[#All],2,0),"")</f>
        <v>EVER MAURICIO MENCOS OLMERO</v>
      </c>
    </row>
    <row r="10" spans="2:7" x14ac:dyDescent="0.25">
      <c r="B10" s="5" t="s">
        <v>7</v>
      </c>
      <c r="D10" s="8">
        <v>0</v>
      </c>
      <c r="F10" s="2"/>
    </row>
    <row r="11" spans="2:7" hidden="1" x14ac:dyDescent="0.25">
      <c r="B11" s="5" t="s">
        <v>8</v>
      </c>
      <c r="D11" s="8">
        <v>0</v>
      </c>
      <c r="F11" s="2"/>
    </row>
    <row r="12" spans="2:7" hidden="1" x14ac:dyDescent="0.25">
      <c r="B12" s="5" t="s">
        <v>9</v>
      </c>
      <c r="D12" s="8">
        <v>0</v>
      </c>
      <c r="F12" s="2"/>
    </row>
    <row r="13" spans="2:7" x14ac:dyDescent="0.25">
      <c r="B13" s="5" t="s">
        <v>10</v>
      </c>
      <c r="D13" s="13"/>
      <c r="F13" s="2"/>
      <c r="G13" s="2"/>
    </row>
    <row r="14" spans="2:7" x14ac:dyDescent="0.25">
      <c r="B14" s="5" t="s">
        <v>11</v>
      </c>
      <c r="D14" s="8">
        <v>0</v>
      </c>
      <c r="F14" s="2"/>
    </row>
    <row r="15" spans="2:7" x14ac:dyDescent="0.25">
      <c r="B15" s="5" t="s">
        <v>13</v>
      </c>
      <c r="D15" s="8">
        <v>0</v>
      </c>
      <c r="F15" s="2"/>
    </row>
    <row r="16" spans="2:7" x14ac:dyDescent="0.25">
      <c r="B16" s="5" t="s">
        <v>12</v>
      </c>
      <c r="D16" s="8">
        <v>0</v>
      </c>
      <c r="F16" s="2"/>
    </row>
    <row r="17" spans="2:6" x14ac:dyDescent="0.25">
      <c r="B17" s="5" t="s">
        <v>14</v>
      </c>
      <c r="D17" s="8">
        <f>+(D16++D15+D14+D13)*0.13</f>
        <v>0</v>
      </c>
      <c r="F17" s="2"/>
    </row>
    <row r="18" spans="2:6" x14ac:dyDescent="0.25">
      <c r="B18" s="5" t="s">
        <v>15</v>
      </c>
      <c r="D18" s="8">
        <f>+SUBTOTAL(9,D10,D11,D12,D13,D14,D15,D16,D17)</f>
        <v>0</v>
      </c>
      <c r="F18" s="2"/>
    </row>
    <row r="19" spans="2:6" x14ac:dyDescent="0.25">
      <c r="B19" s="5" t="s">
        <v>463</v>
      </c>
      <c r="D19" s="52" t="s">
        <v>400</v>
      </c>
      <c r="F19" s="2"/>
    </row>
    <row r="20" spans="2:6" ht="15.75" thickBot="1" x14ac:dyDescent="0.3">
      <c r="B20" s="5" t="s">
        <v>16</v>
      </c>
      <c r="D20" s="10">
        <v>3</v>
      </c>
    </row>
    <row r="21" spans="2:6" x14ac:dyDescent="0.25">
      <c r="B21" s="5" t="s">
        <v>44</v>
      </c>
      <c r="D21" s="53" t="s">
        <v>400</v>
      </c>
    </row>
    <row r="22" spans="2:6" x14ac:dyDescent="0.25">
      <c r="B22" s="5" t="s">
        <v>464</v>
      </c>
      <c r="D22" s="54">
        <v>0</v>
      </c>
    </row>
    <row r="23" spans="2:6" x14ac:dyDescent="0.25">
      <c r="F23" s="2"/>
    </row>
    <row r="24" spans="2:6" x14ac:dyDescent="0.25">
      <c r="F24" s="2"/>
    </row>
  </sheetData>
  <dataValidations count="2">
    <dataValidation type="decimal" allowBlank="1" showInputMessage="1" showErrorMessage="1" errorTitle="Error de ingreso" error="Los datos ingresados no son validos solo se aceptan numeros" sqref="D10:D16" xr:uid="{00000000-0002-0000-0000-000000000000}">
      <formula1>0</formula1>
      <formula2>10000000</formula2>
    </dataValidation>
    <dataValidation type="list" allowBlank="1" showInputMessage="1" showErrorMessage="1" sqref="D6" xr:uid="{00000000-0002-0000-0000-000001000000}">
      <formula1>"03,05,11"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5"/>
  </sheetPr>
  <dimension ref="A2:U98"/>
  <sheetViews>
    <sheetView workbookViewId="0">
      <selection activeCell="H12" sqref="H12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5" bestFit="1" customWidth="1"/>
    <col min="7" max="7" width="24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customWidth="1"/>
    <col min="15" max="16" width="11.42578125" style="2"/>
  </cols>
  <sheetData>
    <row r="2" spans="1:21" x14ac:dyDescent="0.25">
      <c r="A2" t="s">
        <v>17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46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13</v>
      </c>
      <c r="N2" s="2" t="s">
        <v>12</v>
      </c>
      <c r="O2" s="2" t="s">
        <v>14</v>
      </c>
      <c r="P2" s="2" t="s">
        <v>15</v>
      </c>
      <c r="Q2" t="s">
        <v>463</v>
      </c>
      <c r="R2" t="s">
        <v>448</v>
      </c>
      <c r="S2" t="s">
        <v>449</v>
      </c>
      <c r="T2" t="s">
        <v>465</v>
      </c>
    </row>
    <row r="3" spans="1:21" x14ac:dyDescent="0.25">
      <c r="A3" t="s">
        <v>719</v>
      </c>
      <c r="B3" t="s">
        <v>745</v>
      </c>
      <c r="C3" t="s">
        <v>1</v>
      </c>
      <c r="D3" t="s">
        <v>0</v>
      </c>
      <c r="E3">
        <v>348</v>
      </c>
      <c r="F3" t="s">
        <v>759</v>
      </c>
      <c r="G3" t="s">
        <v>760</v>
      </c>
      <c r="H3" s="2">
        <v>0</v>
      </c>
      <c r="I3" s="2">
        <v>0</v>
      </c>
      <c r="J3" s="2">
        <v>0</v>
      </c>
      <c r="K3" s="2">
        <v>92.92</v>
      </c>
      <c r="L3" s="2">
        <v>0</v>
      </c>
      <c r="M3" s="2">
        <v>0</v>
      </c>
      <c r="N3" s="2">
        <v>0</v>
      </c>
      <c r="O3" s="2">
        <v>12.079600000000001</v>
      </c>
      <c r="P3" s="2">
        <v>104.9996</v>
      </c>
      <c r="Q3" s="2" t="s">
        <v>400</v>
      </c>
      <c r="R3">
        <v>3</v>
      </c>
      <c r="S3" t="s">
        <v>400</v>
      </c>
      <c r="T3">
        <v>0</v>
      </c>
      <c r="U3" s="2"/>
    </row>
    <row r="4" spans="1:21" x14ac:dyDescent="0.25">
      <c r="A4" t="s">
        <v>719</v>
      </c>
      <c r="B4" t="s">
        <v>745</v>
      </c>
      <c r="C4" t="s">
        <v>1</v>
      </c>
      <c r="D4" t="s">
        <v>0</v>
      </c>
      <c r="E4">
        <v>5507</v>
      </c>
      <c r="F4" t="s">
        <v>757</v>
      </c>
      <c r="G4" t="s">
        <v>758</v>
      </c>
      <c r="H4" s="2">
        <v>0</v>
      </c>
      <c r="I4" s="2">
        <v>0</v>
      </c>
      <c r="J4" s="2">
        <v>0</v>
      </c>
      <c r="K4" s="2">
        <v>114.98</v>
      </c>
      <c r="L4" s="2">
        <v>0</v>
      </c>
      <c r="M4" s="2">
        <v>0</v>
      </c>
      <c r="N4" s="2">
        <v>0</v>
      </c>
      <c r="O4" s="2">
        <v>14.947400000000002</v>
      </c>
      <c r="P4" s="2">
        <v>129.92740000000001</v>
      </c>
      <c r="Q4" s="2" t="s">
        <v>400</v>
      </c>
      <c r="R4">
        <v>3</v>
      </c>
      <c r="S4" t="s">
        <v>400</v>
      </c>
      <c r="T4">
        <v>0</v>
      </c>
      <c r="U4" s="2"/>
    </row>
    <row r="5" spans="1:21" x14ac:dyDescent="0.25">
      <c r="A5" t="s">
        <v>719</v>
      </c>
      <c r="B5" t="s">
        <v>745</v>
      </c>
      <c r="C5" t="s">
        <v>1</v>
      </c>
      <c r="D5" t="s">
        <v>0</v>
      </c>
      <c r="E5">
        <v>1736</v>
      </c>
      <c r="F5" t="s">
        <v>588</v>
      </c>
      <c r="G5" t="s">
        <v>589</v>
      </c>
      <c r="H5" s="2">
        <v>0</v>
      </c>
      <c r="I5" s="2">
        <v>0</v>
      </c>
      <c r="J5" s="2">
        <v>0</v>
      </c>
      <c r="K5" s="2">
        <v>65.13</v>
      </c>
      <c r="L5" s="2">
        <v>0</v>
      </c>
      <c r="M5" s="2">
        <v>0</v>
      </c>
      <c r="N5" s="2">
        <v>0</v>
      </c>
      <c r="O5" s="2">
        <v>8.466899999999999</v>
      </c>
      <c r="P5" s="2">
        <v>73.596899999999991</v>
      </c>
      <c r="Q5" s="2" t="s">
        <v>400</v>
      </c>
      <c r="R5">
        <v>3</v>
      </c>
      <c r="S5" t="s">
        <v>400</v>
      </c>
      <c r="T5">
        <v>0</v>
      </c>
      <c r="U5" s="2"/>
    </row>
    <row r="6" spans="1:21" x14ac:dyDescent="0.25">
      <c r="A6" t="s">
        <v>719</v>
      </c>
      <c r="B6" t="s">
        <v>744</v>
      </c>
      <c r="C6" t="s">
        <v>1</v>
      </c>
      <c r="D6" t="s">
        <v>0</v>
      </c>
      <c r="E6">
        <v>244</v>
      </c>
      <c r="F6" t="s">
        <v>755</v>
      </c>
      <c r="G6" t="s">
        <v>756</v>
      </c>
      <c r="H6" s="2">
        <v>0</v>
      </c>
      <c r="I6" s="2">
        <v>0</v>
      </c>
      <c r="J6" s="2">
        <v>0</v>
      </c>
      <c r="K6" s="2">
        <v>46.23</v>
      </c>
      <c r="L6" s="2">
        <v>0</v>
      </c>
      <c r="M6" s="2">
        <v>0</v>
      </c>
      <c r="N6" s="2">
        <v>0</v>
      </c>
      <c r="O6" s="2">
        <v>6.0099</v>
      </c>
      <c r="P6" s="2">
        <v>52.239899999999999</v>
      </c>
      <c r="Q6" s="2" t="s">
        <v>400</v>
      </c>
      <c r="R6">
        <v>3</v>
      </c>
      <c r="S6" t="s">
        <v>400</v>
      </c>
      <c r="T6">
        <v>0</v>
      </c>
      <c r="U6" s="2"/>
    </row>
    <row r="7" spans="1:21" x14ac:dyDescent="0.25">
      <c r="A7" t="s">
        <v>719</v>
      </c>
      <c r="B7" t="s">
        <v>744</v>
      </c>
      <c r="C7" t="s">
        <v>1</v>
      </c>
      <c r="D7" t="s">
        <v>0</v>
      </c>
      <c r="E7">
        <v>3121</v>
      </c>
      <c r="F7" t="s">
        <v>752</v>
      </c>
      <c r="G7" t="s">
        <v>753</v>
      </c>
      <c r="H7" s="2">
        <v>0</v>
      </c>
      <c r="I7" s="2">
        <v>0</v>
      </c>
      <c r="J7" s="2">
        <v>0</v>
      </c>
      <c r="K7" s="2">
        <v>70.040000000000006</v>
      </c>
      <c r="L7" s="2">
        <v>0</v>
      </c>
      <c r="M7" s="2">
        <v>0</v>
      </c>
      <c r="N7" s="2">
        <v>0</v>
      </c>
      <c r="O7" s="2">
        <v>9.1052000000000017</v>
      </c>
      <c r="P7" s="2">
        <v>79.145200000000003</v>
      </c>
      <c r="Q7" s="2" t="s">
        <v>400</v>
      </c>
      <c r="R7">
        <v>3</v>
      </c>
      <c r="S7" t="s">
        <v>400</v>
      </c>
      <c r="T7">
        <v>0</v>
      </c>
      <c r="U7" s="2"/>
    </row>
    <row r="8" spans="1:21" x14ac:dyDescent="0.25">
      <c r="A8" t="s">
        <v>719</v>
      </c>
      <c r="B8" t="s">
        <v>741</v>
      </c>
      <c r="C8" t="s">
        <v>1</v>
      </c>
      <c r="D8" t="s">
        <v>0</v>
      </c>
      <c r="E8">
        <v>19584</v>
      </c>
      <c r="F8" t="s">
        <v>579</v>
      </c>
      <c r="G8" t="s">
        <v>580</v>
      </c>
      <c r="H8" s="2">
        <v>1.51</v>
      </c>
      <c r="I8" s="2">
        <v>0</v>
      </c>
      <c r="J8" s="2">
        <v>0</v>
      </c>
      <c r="K8" s="2">
        <v>16.36</v>
      </c>
      <c r="L8" s="2">
        <v>0</v>
      </c>
      <c r="M8" s="2">
        <v>0</v>
      </c>
      <c r="N8" s="2">
        <v>0</v>
      </c>
      <c r="O8" s="2">
        <v>2.1267999999999998</v>
      </c>
      <c r="P8" s="2">
        <v>19.9968</v>
      </c>
      <c r="Q8" s="2" t="s">
        <v>400</v>
      </c>
      <c r="R8">
        <v>3</v>
      </c>
      <c r="S8" t="s">
        <v>400</v>
      </c>
      <c r="T8">
        <v>0</v>
      </c>
      <c r="U8" s="2"/>
    </row>
    <row r="9" spans="1:21" x14ac:dyDescent="0.25">
      <c r="A9" t="s">
        <v>719</v>
      </c>
      <c r="B9" t="s">
        <v>740</v>
      </c>
      <c r="C9" t="s">
        <v>1</v>
      </c>
      <c r="D9" t="s">
        <v>0</v>
      </c>
      <c r="E9">
        <v>508973</v>
      </c>
      <c r="F9" t="s">
        <v>164</v>
      </c>
      <c r="G9" t="s">
        <v>78</v>
      </c>
      <c r="H9" s="2">
        <v>0.7</v>
      </c>
      <c r="I9" s="2">
        <v>0</v>
      </c>
      <c r="J9" s="2">
        <v>0</v>
      </c>
      <c r="K9" s="2">
        <v>8.23</v>
      </c>
      <c r="L9" s="2">
        <v>0</v>
      </c>
      <c r="M9" s="2">
        <v>0</v>
      </c>
      <c r="N9" s="2">
        <v>0</v>
      </c>
      <c r="O9" s="2">
        <v>1.0699000000000001</v>
      </c>
      <c r="P9" s="2">
        <v>9.9999000000000002</v>
      </c>
      <c r="Q9" s="2" t="s">
        <v>400</v>
      </c>
      <c r="R9">
        <v>3</v>
      </c>
      <c r="S9" t="s">
        <v>400</v>
      </c>
      <c r="T9">
        <v>0</v>
      </c>
      <c r="U9" s="2"/>
    </row>
    <row r="10" spans="1:21" x14ac:dyDescent="0.25">
      <c r="A10" t="s">
        <v>719</v>
      </c>
      <c r="B10" t="s">
        <v>754</v>
      </c>
      <c r="C10" t="s">
        <v>1</v>
      </c>
      <c r="D10" t="s">
        <v>0</v>
      </c>
      <c r="E10">
        <v>61828</v>
      </c>
      <c r="F10" t="s">
        <v>133</v>
      </c>
      <c r="G10" t="s">
        <v>134</v>
      </c>
      <c r="H10" s="2">
        <v>0.77</v>
      </c>
      <c r="I10" s="2">
        <v>0</v>
      </c>
      <c r="J10" s="2">
        <v>0</v>
      </c>
      <c r="K10" s="2">
        <v>8.18</v>
      </c>
      <c r="L10" s="2">
        <v>0</v>
      </c>
      <c r="M10" s="2">
        <v>0</v>
      </c>
      <c r="N10" s="2">
        <v>0</v>
      </c>
      <c r="O10" s="2">
        <v>1.0633999999999999</v>
      </c>
      <c r="P10" s="2">
        <v>10.013399999999999</v>
      </c>
      <c r="Q10" s="2" t="s">
        <v>400</v>
      </c>
      <c r="R10">
        <v>3</v>
      </c>
      <c r="S10" t="s">
        <v>400</v>
      </c>
      <c r="T10">
        <v>0</v>
      </c>
      <c r="U10" s="2"/>
    </row>
    <row r="11" spans="1:21" x14ac:dyDescent="0.25">
      <c r="A11" t="s">
        <v>719</v>
      </c>
      <c r="B11" t="s">
        <v>738</v>
      </c>
      <c r="C11" t="s">
        <v>1</v>
      </c>
      <c r="D11" t="s">
        <v>0</v>
      </c>
      <c r="E11">
        <v>3112</v>
      </c>
      <c r="F11" t="s">
        <v>752</v>
      </c>
      <c r="G11" t="s">
        <v>753</v>
      </c>
      <c r="H11" s="2">
        <v>0</v>
      </c>
      <c r="I11" s="2">
        <v>0</v>
      </c>
      <c r="J11" s="2">
        <v>0</v>
      </c>
      <c r="K11" s="2">
        <v>192.42</v>
      </c>
      <c r="L11" s="2">
        <v>0</v>
      </c>
      <c r="M11" s="2">
        <v>0</v>
      </c>
      <c r="N11" s="2">
        <v>0</v>
      </c>
      <c r="O11" s="2">
        <v>25.014599999999998</v>
      </c>
      <c r="P11" s="2">
        <v>217.43459999999999</v>
      </c>
      <c r="Q11" s="2" t="s">
        <v>400</v>
      </c>
      <c r="R11">
        <v>3</v>
      </c>
      <c r="S11" t="s">
        <v>400</v>
      </c>
      <c r="T11">
        <v>0</v>
      </c>
      <c r="U11" s="2"/>
    </row>
    <row r="12" spans="1:21" x14ac:dyDescent="0.25">
      <c r="A12" t="s">
        <v>719</v>
      </c>
      <c r="B12" t="s">
        <v>735</v>
      </c>
      <c r="C12" t="s">
        <v>1</v>
      </c>
      <c r="D12" t="s">
        <v>0</v>
      </c>
      <c r="E12">
        <v>1068165</v>
      </c>
      <c r="F12" t="s">
        <v>198</v>
      </c>
      <c r="G12" t="s">
        <v>199</v>
      </c>
      <c r="H12" s="2">
        <v>0.77</v>
      </c>
      <c r="I12" s="2">
        <v>0</v>
      </c>
      <c r="J12" s="2">
        <v>0</v>
      </c>
      <c r="K12" s="2">
        <v>8.17</v>
      </c>
      <c r="L12" s="2">
        <v>0</v>
      </c>
      <c r="M12" s="2">
        <v>0</v>
      </c>
      <c r="N12" s="2">
        <v>0</v>
      </c>
      <c r="O12" s="2">
        <v>1.0621</v>
      </c>
      <c r="P12" s="2">
        <v>10.002099999999999</v>
      </c>
      <c r="Q12" s="2" t="s">
        <v>400</v>
      </c>
      <c r="R12">
        <v>3</v>
      </c>
      <c r="S12" t="s">
        <v>400</v>
      </c>
      <c r="T12">
        <v>0</v>
      </c>
      <c r="U12" s="2"/>
    </row>
    <row r="13" spans="1:21" x14ac:dyDescent="0.25">
      <c r="A13" t="s">
        <v>719</v>
      </c>
      <c r="B13" t="s">
        <v>734</v>
      </c>
      <c r="C13" t="s">
        <v>1</v>
      </c>
      <c r="D13" t="s">
        <v>0</v>
      </c>
      <c r="E13">
        <v>16277</v>
      </c>
      <c r="F13" t="s">
        <v>574</v>
      </c>
      <c r="G13" t="s">
        <v>575</v>
      </c>
      <c r="H13" s="2">
        <v>0.76</v>
      </c>
      <c r="I13" s="2">
        <v>0</v>
      </c>
      <c r="J13" s="2">
        <v>0</v>
      </c>
      <c r="K13" s="2">
        <v>8.18</v>
      </c>
      <c r="L13" s="2">
        <v>0</v>
      </c>
      <c r="M13" s="2">
        <v>0</v>
      </c>
      <c r="N13" s="2">
        <v>0</v>
      </c>
      <c r="O13" s="2">
        <v>1.0633999999999999</v>
      </c>
      <c r="P13" s="2">
        <v>10.003399999999999</v>
      </c>
      <c r="Q13" s="2" t="s">
        <v>400</v>
      </c>
      <c r="R13">
        <v>3</v>
      </c>
      <c r="S13" t="s">
        <v>400</v>
      </c>
      <c r="T13">
        <v>0</v>
      </c>
      <c r="U13" s="2"/>
    </row>
    <row r="14" spans="1:21" x14ac:dyDescent="0.25">
      <c r="A14" t="s">
        <v>719</v>
      </c>
      <c r="B14" t="s">
        <v>732</v>
      </c>
      <c r="C14" t="s">
        <v>1</v>
      </c>
      <c r="D14" t="s">
        <v>0</v>
      </c>
      <c r="E14">
        <v>1617</v>
      </c>
      <c r="F14" t="s">
        <v>715</v>
      </c>
      <c r="G14" t="s">
        <v>716</v>
      </c>
      <c r="H14" s="2">
        <v>0</v>
      </c>
      <c r="I14" s="2">
        <v>0</v>
      </c>
      <c r="J14" s="2">
        <v>0</v>
      </c>
      <c r="K14" s="2">
        <v>99.11</v>
      </c>
      <c r="L14" s="2">
        <v>0</v>
      </c>
      <c r="M14" s="2">
        <v>0</v>
      </c>
      <c r="N14" s="2">
        <v>0</v>
      </c>
      <c r="O14" s="2">
        <v>12.8843</v>
      </c>
      <c r="P14" s="2">
        <v>111.9943</v>
      </c>
      <c r="Q14" s="2" t="s">
        <v>400</v>
      </c>
      <c r="R14">
        <v>3</v>
      </c>
      <c r="S14" t="s">
        <v>400</v>
      </c>
      <c r="T14">
        <v>0</v>
      </c>
      <c r="U14" s="2"/>
    </row>
    <row r="15" spans="1:21" x14ac:dyDescent="0.25">
      <c r="A15" t="s">
        <v>719</v>
      </c>
      <c r="B15" t="s">
        <v>731</v>
      </c>
      <c r="C15" t="s">
        <v>1</v>
      </c>
      <c r="D15" t="s">
        <v>0</v>
      </c>
      <c r="E15">
        <v>1064866</v>
      </c>
      <c r="F15" t="s">
        <v>198</v>
      </c>
      <c r="G15" t="s">
        <v>199</v>
      </c>
      <c r="H15" s="2">
        <v>0.73</v>
      </c>
      <c r="I15" s="2">
        <v>0</v>
      </c>
      <c r="J15" s="2">
        <v>0</v>
      </c>
      <c r="K15" s="2">
        <v>8.1999999999999993</v>
      </c>
      <c r="L15" s="2">
        <v>0</v>
      </c>
      <c r="M15" s="2">
        <v>0</v>
      </c>
      <c r="N15" s="2">
        <v>0</v>
      </c>
      <c r="O15" s="2">
        <v>1.0659999999999998</v>
      </c>
      <c r="P15" s="2">
        <v>9.9959999999999987</v>
      </c>
      <c r="Q15" s="2" t="s">
        <v>400</v>
      </c>
      <c r="R15">
        <v>3</v>
      </c>
      <c r="S15" t="s">
        <v>400</v>
      </c>
      <c r="T15">
        <v>0</v>
      </c>
      <c r="U15" s="2"/>
    </row>
    <row r="16" spans="1:21" x14ac:dyDescent="0.25">
      <c r="A16" t="s">
        <v>719</v>
      </c>
      <c r="B16" t="s">
        <v>730</v>
      </c>
      <c r="C16" t="s">
        <v>1</v>
      </c>
      <c r="D16" t="s">
        <v>0</v>
      </c>
      <c r="E16">
        <v>336</v>
      </c>
      <c r="G16" t="s">
        <v>577</v>
      </c>
      <c r="H16" s="2">
        <v>0.73</v>
      </c>
      <c r="I16" s="2">
        <v>0</v>
      </c>
      <c r="J16" s="2">
        <v>0</v>
      </c>
      <c r="K16" s="2">
        <v>8.2100000000000009</v>
      </c>
      <c r="L16" s="2">
        <v>0</v>
      </c>
      <c r="M16" s="2">
        <v>0</v>
      </c>
      <c r="N16" s="2">
        <v>0</v>
      </c>
      <c r="O16" s="2">
        <v>1.0673000000000001</v>
      </c>
      <c r="P16" s="2">
        <v>10.007300000000001</v>
      </c>
      <c r="Q16" t="s">
        <v>690</v>
      </c>
      <c r="R16">
        <v>3</v>
      </c>
      <c r="S16" t="s">
        <v>400</v>
      </c>
      <c r="T16">
        <v>0</v>
      </c>
      <c r="U16" s="2"/>
    </row>
    <row r="17" spans="1:21" x14ac:dyDescent="0.25">
      <c r="A17" t="s">
        <v>719</v>
      </c>
      <c r="B17" t="s">
        <v>729</v>
      </c>
      <c r="C17" t="s">
        <v>1</v>
      </c>
      <c r="D17" t="s">
        <v>0</v>
      </c>
      <c r="E17">
        <v>15826</v>
      </c>
      <c r="F17" t="s">
        <v>574</v>
      </c>
      <c r="G17" t="s">
        <v>575</v>
      </c>
      <c r="H17" s="2">
        <v>0.71</v>
      </c>
      <c r="I17" s="2">
        <v>0</v>
      </c>
      <c r="J17" s="2">
        <v>0</v>
      </c>
      <c r="K17" s="2">
        <v>8.2200000000000006</v>
      </c>
      <c r="L17" s="2">
        <v>0</v>
      </c>
      <c r="M17" s="2">
        <v>0</v>
      </c>
      <c r="N17" s="2">
        <v>0</v>
      </c>
      <c r="O17" s="2">
        <v>1.0686000000000002</v>
      </c>
      <c r="P17" s="2">
        <v>9.9985999999999997</v>
      </c>
      <c r="Q17" s="2" t="s">
        <v>400</v>
      </c>
      <c r="R17">
        <v>3</v>
      </c>
      <c r="S17" t="s">
        <v>400</v>
      </c>
      <c r="T17">
        <v>0</v>
      </c>
      <c r="U17" s="2"/>
    </row>
    <row r="18" spans="1:21" x14ac:dyDescent="0.25">
      <c r="A18" t="s">
        <v>719</v>
      </c>
      <c r="B18" t="s">
        <v>728</v>
      </c>
      <c r="C18" t="s">
        <v>1</v>
      </c>
      <c r="D18" t="s">
        <v>0</v>
      </c>
      <c r="E18">
        <v>2161836</v>
      </c>
      <c r="F18" t="s">
        <v>296</v>
      </c>
      <c r="G18" t="s">
        <v>297</v>
      </c>
      <c r="H18" s="2">
        <v>0.73</v>
      </c>
      <c r="I18" s="2">
        <v>0</v>
      </c>
      <c r="J18" s="2">
        <v>0</v>
      </c>
      <c r="K18" s="2">
        <v>8.2100000000000009</v>
      </c>
      <c r="L18" s="2">
        <v>0</v>
      </c>
      <c r="M18" s="2">
        <v>0</v>
      </c>
      <c r="N18" s="2">
        <v>0</v>
      </c>
      <c r="O18" s="2">
        <v>1.0673000000000001</v>
      </c>
      <c r="P18" s="2">
        <v>10.007300000000001</v>
      </c>
      <c r="Q18" s="2" t="s">
        <v>400</v>
      </c>
      <c r="R18">
        <v>3</v>
      </c>
      <c r="S18" t="s">
        <v>400</v>
      </c>
      <c r="T18">
        <v>0</v>
      </c>
      <c r="U18" s="2"/>
    </row>
    <row r="19" spans="1:21" x14ac:dyDescent="0.25">
      <c r="A19" t="s">
        <v>719</v>
      </c>
      <c r="B19" t="s">
        <v>728</v>
      </c>
      <c r="C19" t="s">
        <v>1</v>
      </c>
      <c r="D19" t="s">
        <v>0</v>
      </c>
      <c r="E19">
        <v>475</v>
      </c>
      <c r="F19" t="s">
        <v>750</v>
      </c>
      <c r="G19" t="s">
        <v>751</v>
      </c>
      <c r="H19" s="2">
        <v>0</v>
      </c>
      <c r="I19" s="2">
        <v>0</v>
      </c>
      <c r="J19" s="2">
        <v>0</v>
      </c>
      <c r="K19" s="2">
        <v>70.8</v>
      </c>
      <c r="L19" s="2">
        <v>0</v>
      </c>
      <c r="M19" s="2">
        <v>0</v>
      </c>
      <c r="N19" s="2">
        <v>0</v>
      </c>
      <c r="O19" s="2">
        <v>9.2040000000000006</v>
      </c>
      <c r="P19" s="2">
        <v>80.003999999999991</v>
      </c>
      <c r="Q19" s="2" t="s">
        <v>400</v>
      </c>
      <c r="R19">
        <v>3</v>
      </c>
      <c r="S19" t="s">
        <v>400</v>
      </c>
      <c r="T19">
        <v>0</v>
      </c>
      <c r="U19" s="2"/>
    </row>
    <row r="20" spans="1:21" x14ac:dyDescent="0.25">
      <c r="A20" t="s">
        <v>719</v>
      </c>
      <c r="B20" t="s">
        <v>728</v>
      </c>
      <c r="C20" t="s">
        <v>1</v>
      </c>
      <c r="D20" t="s">
        <v>0</v>
      </c>
      <c r="E20">
        <v>2708</v>
      </c>
      <c r="F20" t="s">
        <v>748</v>
      </c>
      <c r="G20" t="s">
        <v>749</v>
      </c>
      <c r="H20" s="2">
        <v>0</v>
      </c>
      <c r="I20" s="2">
        <v>0</v>
      </c>
      <c r="J20" s="2">
        <v>0</v>
      </c>
      <c r="K20" s="2">
        <v>8.85</v>
      </c>
      <c r="L20" s="2">
        <v>0</v>
      </c>
      <c r="M20" s="2">
        <v>0</v>
      </c>
      <c r="N20" s="2">
        <v>0</v>
      </c>
      <c r="O20" s="2">
        <v>1.1505000000000001</v>
      </c>
      <c r="P20" s="2">
        <v>10.000499999999999</v>
      </c>
      <c r="Q20" s="2" t="s">
        <v>400</v>
      </c>
      <c r="R20">
        <v>3</v>
      </c>
      <c r="S20" t="s">
        <v>400</v>
      </c>
      <c r="T20">
        <v>0</v>
      </c>
      <c r="U20" s="2"/>
    </row>
    <row r="21" spans="1:21" x14ac:dyDescent="0.25">
      <c r="A21" t="s">
        <v>719</v>
      </c>
      <c r="B21" t="s">
        <v>724</v>
      </c>
      <c r="C21" t="s">
        <v>1</v>
      </c>
      <c r="D21" t="s">
        <v>0</v>
      </c>
      <c r="E21">
        <v>1466</v>
      </c>
      <c r="F21" t="s">
        <v>588</v>
      </c>
      <c r="G21" t="s">
        <v>589</v>
      </c>
      <c r="H21" s="2">
        <v>0</v>
      </c>
      <c r="I21" s="2">
        <v>0</v>
      </c>
      <c r="J21" s="2">
        <v>0</v>
      </c>
      <c r="K21" s="2">
        <v>38.229999999999997</v>
      </c>
      <c r="L21" s="2">
        <v>0</v>
      </c>
      <c r="M21" s="2">
        <v>0</v>
      </c>
      <c r="N21" s="2">
        <v>0</v>
      </c>
      <c r="O21" s="2">
        <v>4.9699</v>
      </c>
      <c r="P21" s="2">
        <v>43.1999</v>
      </c>
      <c r="Q21" s="2" t="s">
        <v>400</v>
      </c>
      <c r="R21">
        <v>3</v>
      </c>
      <c r="S21" t="s">
        <v>400</v>
      </c>
      <c r="T21">
        <v>0</v>
      </c>
      <c r="U21" s="2"/>
    </row>
    <row r="22" spans="1:21" x14ac:dyDescent="0.25">
      <c r="A22" t="s">
        <v>719</v>
      </c>
      <c r="B22" t="s">
        <v>722</v>
      </c>
      <c r="C22" t="s">
        <v>1</v>
      </c>
      <c r="D22" t="s">
        <v>0</v>
      </c>
      <c r="E22">
        <v>32</v>
      </c>
      <c r="F22" t="s">
        <v>715</v>
      </c>
      <c r="G22" t="s">
        <v>716</v>
      </c>
      <c r="H22" s="2">
        <v>0</v>
      </c>
      <c r="I22" s="2">
        <v>0</v>
      </c>
      <c r="J22" s="2">
        <v>0</v>
      </c>
      <c r="K22" s="2">
        <v>61.06</v>
      </c>
      <c r="L22" s="2">
        <v>0</v>
      </c>
      <c r="M22" s="2">
        <v>0</v>
      </c>
      <c r="N22" s="2">
        <v>0</v>
      </c>
      <c r="O22" s="2">
        <v>7.9378000000000002</v>
      </c>
      <c r="P22" s="2">
        <v>68.997799999999998</v>
      </c>
      <c r="Q22" s="2" t="s">
        <v>400</v>
      </c>
      <c r="R22">
        <v>3</v>
      </c>
      <c r="S22" t="s">
        <v>400</v>
      </c>
      <c r="T22">
        <v>0</v>
      </c>
      <c r="U22" s="2"/>
    </row>
    <row r="23" spans="1:21" x14ac:dyDescent="0.25">
      <c r="A23" t="s">
        <v>719</v>
      </c>
      <c r="B23" t="s">
        <v>722</v>
      </c>
      <c r="C23" t="s">
        <v>1</v>
      </c>
      <c r="D23" t="s">
        <v>0</v>
      </c>
      <c r="E23">
        <v>1582</v>
      </c>
      <c r="F23" t="s">
        <v>588</v>
      </c>
      <c r="G23" t="s">
        <v>589</v>
      </c>
      <c r="H23" s="2">
        <v>0</v>
      </c>
      <c r="I23" s="2">
        <v>0</v>
      </c>
      <c r="J23" s="2">
        <v>0</v>
      </c>
      <c r="K23" s="2">
        <v>33.58</v>
      </c>
      <c r="L23" s="2">
        <v>0</v>
      </c>
      <c r="M23" s="2">
        <v>0</v>
      </c>
      <c r="N23" s="2">
        <v>0</v>
      </c>
      <c r="O23" s="2">
        <v>4.3654000000000002</v>
      </c>
      <c r="P23" s="2">
        <v>37.945399999999999</v>
      </c>
      <c r="Q23" s="2" t="s">
        <v>400</v>
      </c>
      <c r="R23">
        <v>3</v>
      </c>
      <c r="S23" t="s">
        <v>400</v>
      </c>
      <c r="T23">
        <v>0</v>
      </c>
      <c r="U23" s="2"/>
    </row>
    <row r="24" spans="1:21" x14ac:dyDescent="0.25">
      <c r="A24" t="s">
        <v>719</v>
      </c>
      <c r="B24" t="s">
        <v>721</v>
      </c>
      <c r="C24" t="s">
        <v>1</v>
      </c>
      <c r="D24" t="s">
        <v>0</v>
      </c>
      <c r="E24">
        <v>31849237</v>
      </c>
      <c r="F24" t="s">
        <v>572</v>
      </c>
      <c r="G24" t="s">
        <v>573</v>
      </c>
      <c r="H24" s="2">
        <v>0</v>
      </c>
      <c r="I24" s="2">
        <v>0</v>
      </c>
      <c r="J24" s="2">
        <v>0</v>
      </c>
      <c r="K24" s="2">
        <v>21.24</v>
      </c>
      <c r="L24" s="2">
        <v>0</v>
      </c>
      <c r="M24" s="2">
        <v>0</v>
      </c>
      <c r="N24" s="2">
        <v>0</v>
      </c>
      <c r="O24" s="2">
        <v>2.7612000000000001</v>
      </c>
      <c r="P24" s="2">
        <v>24.001199999999997</v>
      </c>
      <c r="Q24" s="2" t="s">
        <v>400</v>
      </c>
      <c r="R24">
        <v>3</v>
      </c>
      <c r="S24" t="s">
        <v>400</v>
      </c>
      <c r="T24">
        <v>0</v>
      </c>
      <c r="U24" s="2"/>
    </row>
    <row r="25" spans="1:21" x14ac:dyDescent="0.25">
      <c r="A25" t="s">
        <v>719</v>
      </c>
      <c r="B25" t="s">
        <v>721</v>
      </c>
      <c r="C25" t="s">
        <v>1</v>
      </c>
      <c r="D25" t="s">
        <v>0</v>
      </c>
      <c r="E25">
        <v>31848102</v>
      </c>
      <c r="F25" t="s">
        <v>572</v>
      </c>
      <c r="G25" t="s">
        <v>573</v>
      </c>
      <c r="H25" s="2">
        <v>0</v>
      </c>
      <c r="I25" s="2">
        <v>0</v>
      </c>
      <c r="J25" s="2">
        <v>0</v>
      </c>
      <c r="K25" s="2">
        <v>26.54</v>
      </c>
      <c r="L25" s="2">
        <v>0</v>
      </c>
      <c r="M25" s="2">
        <v>0</v>
      </c>
      <c r="N25" s="2">
        <v>0</v>
      </c>
      <c r="O25" s="2">
        <v>3.4502000000000002</v>
      </c>
      <c r="P25" s="2">
        <v>29.990199999999998</v>
      </c>
      <c r="Q25" s="2" t="s">
        <v>400</v>
      </c>
      <c r="R25">
        <v>3</v>
      </c>
      <c r="S25" t="s">
        <v>400</v>
      </c>
      <c r="T25">
        <v>0</v>
      </c>
      <c r="U25" s="2"/>
    </row>
    <row r="26" spans="1:21" ht="15.75" thickBot="1" x14ac:dyDescent="0.3">
      <c r="A26" t="s">
        <v>719</v>
      </c>
      <c r="B26" t="s">
        <v>721</v>
      </c>
      <c r="C26" t="s">
        <v>1</v>
      </c>
      <c r="D26" t="s">
        <v>0</v>
      </c>
      <c r="E26">
        <v>31848692</v>
      </c>
      <c r="F26" t="s">
        <v>572</v>
      </c>
      <c r="G26" t="s">
        <v>573</v>
      </c>
      <c r="H26" s="2">
        <v>0</v>
      </c>
      <c r="I26" s="2">
        <v>0</v>
      </c>
      <c r="J26" s="2">
        <v>0</v>
      </c>
      <c r="K26" s="2">
        <v>71.680000000000007</v>
      </c>
      <c r="L26" s="2">
        <v>0</v>
      </c>
      <c r="M26" s="2">
        <v>0</v>
      </c>
      <c r="N26" s="2">
        <v>0</v>
      </c>
      <c r="O26" s="2">
        <v>9.3184000000000005</v>
      </c>
      <c r="P26" s="2">
        <v>80.998400000000004</v>
      </c>
      <c r="Q26" s="2" t="s">
        <v>400</v>
      </c>
      <c r="R26">
        <v>3</v>
      </c>
      <c r="S26" t="s">
        <v>400</v>
      </c>
      <c r="T26">
        <v>0</v>
      </c>
      <c r="U26" s="2"/>
    </row>
    <row r="27" spans="1:21" hidden="1" x14ac:dyDescent="0.25">
      <c r="A27" t="s">
        <v>691</v>
      </c>
      <c r="B27" t="s">
        <v>718</v>
      </c>
      <c r="C27" t="s">
        <v>1</v>
      </c>
      <c r="D27" t="s">
        <v>0</v>
      </c>
      <c r="E27">
        <v>15112</v>
      </c>
      <c r="F27" t="s">
        <v>579</v>
      </c>
      <c r="G27" t="s">
        <v>580</v>
      </c>
      <c r="H27" s="2">
        <v>0.7</v>
      </c>
      <c r="I27" s="2">
        <v>0</v>
      </c>
      <c r="J27" s="2">
        <v>0</v>
      </c>
      <c r="K27" s="2">
        <v>8.23</v>
      </c>
      <c r="L27" s="2">
        <v>0</v>
      </c>
      <c r="M27" s="2">
        <v>0</v>
      </c>
      <c r="N27" s="2">
        <v>0</v>
      </c>
      <c r="O27" s="2">
        <v>1.0699000000000001</v>
      </c>
      <c r="P27" s="2">
        <v>9.9999000000000002</v>
      </c>
      <c r="Q27" s="2" t="s">
        <v>400</v>
      </c>
      <c r="R27">
        <v>3</v>
      </c>
      <c r="S27" t="s">
        <v>400</v>
      </c>
      <c r="T27">
        <v>0</v>
      </c>
      <c r="U27" s="2"/>
    </row>
    <row r="28" spans="1:21" hidden="1" x14ac:dyDescent="0.25">
      <c r="A28" t="s">
        <v>691</v>
      </c>
      <c r="B28" t="s">
        <v>718</v>
      </c>
      <c r="C28" t="s">
        <v>1</v>
      </c>
      <c r="D28" t="s">
        <v>0</v>
      </c>
      <c r="E28">
        <v>1146</v>
      </c>
      <c r="F28" t="s">
        <v>585</v>
      </c>
      <c r="G28" t="s">
        <v>586</v>
      </c>
      <c r="H28" s="2">
        <v>0</v>
      </c>
      <c r="I28" s="2">
        <v>0</v>
      </c>
      <c r="J28" s="2">
        <v>0</v>
      </c>
      <c r="K28" s="2">
        <v>35.840000000000003</v>
      </c>
      <c r="L28" s="2">
        <v>0</v>
      </c>
      <c r="M28" s="2">
        <v>0</v>
      </c>
      <c r="N28" s="2">
        <v>0</v>
      </c>
      <c r="O28" s="2">
        <v>4.6592000000000002</v>
      </c>
      <c r="P28" s="2">
        <v>40.499200000000002</v>
      </c>
      <c r="Q28" s="2" t="s">
        <v>400</v>
      </c>
      <c r="R28">
        <v>3</v>
      </c>
      <c r="S28" t="s">
        <v>400</v>
      </c>
      <c r="T28">
        <v>0</v>
      </c>
      <c r="U28" s="2"/>
    </row>
    <row r="29" spans="1:21" hidden="1" x14ac:dyDescent="0.25">
      <c r="A29" t="s">
        <v>691</v>
      </c>
      <c r="B29" t="s">
        <v>709</v>
      </c>
      <c r="C29" t="s">
        <v>1</v>
      </c>
      <c r="D29" t="s">
        <v>0</v>
      </c>
      <c r="E29">
        <v>36220</v>
      </c>
      <c r="F29" t="s">
        <v>133</v>
      </c>
      <c r="G29" t="s">
        <v>134</v>
      </c>
      <c r="H29" s="2">
        <v>0.7</v>
      </c>
      <c r="I29" s="2">
        <v>0</v>
      </c>
      <c r="J29" s="2">
        <v>0</v>
      </c>
      <c r="K29" s="2">
        <v>6.23</v>
      </c>
      <c r="L29" s="2">
        <v>0</v>
      </c>
      <c r="M29" s="2">
        <v>0</v>
      </c>
      <c r="N29" s="2">
        <v>0</v>
      </c>
      <c r="O29" s="2">
        <v>0.80990000000000006</v>
      </c>
      <c r="P29" s="2">
        <v>7.7399000000000004</v>
      </c>
      <c r="Q29" s="2" t="s">
        <v>400</v>
      </c>
      <c r="R29">
        <v>3</v>
      </c>
      <c r="S29" t="s">
        <v>400</v>
      </c>
      <c r="T29">
        <v>0</v>
      </c>
      <c r="U29" s="2"/>
    </row>
    <row r="30" spans="1:21" hidden="1" x14ac:dyDescent="0.25">
      <c r="A30" t="s">
        <v>691</v>
      </c>
      <c r="B30" t="s">
        <v>709</v>
      </c>
      <c r="C30" t="s">
        <v>1</v>
      </c>
      <c r="D30" t="s">
        <v>0</v>
      </c>
      <c r="E30">
        <v>1541</v>
      </c>
      <c r="F30" t="s">
        <v>588</v>
      </c>
      <c r="G30" t="s">
        <v>589</v>
      </c>
      <c r="H30" s="2">
        <v>0</v>
      </c>
      <c r="I30" s="2">
        <v>0</v>
      </c>
      <c r="J30" s="2">
        <v>0</v>
      </c>
      <c r="K30" s="2">
        <v>5.22</v>
      </c>
      <c r="L30" s="2">
        <v>0</v>
      </c>
      <c r="M30" s="2">
        <v>0</v>
      </c>
      <c r="N30" s="2">
        <v>0</v>
      </c>
      <c r="O30" s="2">
        <v>0.67859999999999998</v>
      </c>
      <c r="P30" s="2">
        <v>5.8986000000000001</v>
      </c>
      <c r="Q30" s="2" t="s">
        <v>400</v>
      </c>
      <c r="R30">
        <v>3</v>
      </c>
      <c r="S30" t="s">
        <v>400</v>
      </c>
      <c r="T30">
        <v>0</v>
      </c>
      <c r="U30" s="2"/>
    </row>
    <row r="31" spans="1:21" hidden="1" x14ac:dyDescent="0.25">
      <c r="A31" t="s">
        <v>691</v>
      </c>
      <c r="B31" t="s">
        <v>717</v>
      </c>
      <c r="C31" t="s">
        <v>1</v>
      </c>
      <c r="D31" t="s">
        <v>0</v>
      </c>
      <c r="E31">
        <v>1531</v>
      </c>
      <c r="F31" t="s">
        <v>588</v>
      </c>
      <c r="G31" t="s">
        <v>589</v>
      </c>
      <c r="H31" s="2">
        <v>0</v>
      </c>
      <c r="I31" s="2">
        <v>0</v>
      </c>
      <c r="J31" s="2">
        <v>0</v>
      </c>
      <c r="K31" s="2">
        <v>110.53</v>
      </c>
      <c r="L31" s="2">
        <v>0</v>
      </c>
      <c r="M31" s="2">
        <v>0</v>
      </c>
      <c r="N31" s="2">
        <v>0</v>
      </c>
      <c r="O31" s="2">
        <v>14.3689</v>
      </c>
      <c r="P31" s="2">
        <v>124.8989</v>
      </c>
      <c r="Q31" s="2" t="s">
        <v>400</v>
      </c>
      <c r="R31">
        <v>3</v>
      </c>
      <c r="S31" t="s">
        <v>400</v>
      </c>
      <c r="T31">
        <v>0</v>
      </c>
      <c r="U31" s="2"/>
    </row>
    <row r="32" spans="1:21" hidden="1" x14ac:dyDescent="0.25">
      <c r="A32" t="s">
        <v>691</v>
      </c>
      <c r="B32" t="s">
        <v>717</v>
      </c>
      <c r="C32" t="s">
        <v>1</v>
      </c>
      <c r="D32" t="s">
        <v>0</v>
      </c>
      <c r="E32">
        <v>1536</v>
      </c>
      <c r="F32" t="s">
        <v>588</v>
      </c>
      <c r="G32" t="s">
        <v>589</v>
      </c>
      <c r="H32" s="2">
        <v>0</v>
      </c>
      <c r="I32" s="2">
        <v>0</v>
      </c>
      <c r="J32" s="2">
        <v>0</v>
      </c>
      <c r="K32" s="2">
        <v>2.57</v>
      </c>
      <c r="L32" s="2">
        <v>0</v>
      </c>
      <c r="M32" s="2">
        <v>0</v>
      </c>
      <c r="N32" s="2">
        <v>0</v>
      </c>
      <c r="O32" s="2">
        <v>0.33410000000000001</v>
      </c>
      <c r="P32" s="2">
        <v>2.9040999999999997</v>
      </c>
      <c r="Q32" s="2" t="s">
        <v>400</v>
      </c>
      <c r="R32">
        <v>3</v>
      </c>
      <c r="S32" t="s">
        <v>400</v>
      </c>
      <c r="T32">
        <v>0</v>
      </c>
      <c r="U32" s="2"/>
    </row>
    <row r="33" spans="1:21" hidden="1" x14ac:dyDescent="0.25">
      <c r="A33" t="s">
        <v>691</v>
      </c>
      <c r="B33" t="s">
        <v>717</v>
      </c>
      <c r="C33" t="s">
        <v>1</v>
      </c>
      <c r="D33" t="s">
        <v>0</v>
      </c>
      <c r="E33">
        <v>1139</v>
      </c>
      <c r="F33" t="s">
        <v>585</v>
      </c>
      <c r="G33" t="s">
        <v>586</v>
      </c>
      <c r="H33" s="2">
        <v>0</v>
      </c>
      <c r="I33" s="2">
        <v>0</v>
      </c>
      <c r="J33" s="2">
        <v>0</v>
      </c>
      <c r="K33" s="2">
        <v>135.66</v>
      </c>
      <c r="L33" s="2">
        <v>0</v>
      </c>
      <c r="M33" s="2">
        <v>0</v>
      </c>
      <c r="N33" s="2">
        <v>0</v>
      </c>
      <c r="O33" s="2">
        <v>17.6358</v>
      </c>
      <c r="P33" s="2">
        <v>153.29579999999999</v>
      </c>
      <c r="Q33" s="2" t="s">
        <v>400</v>
      </c>
      <c r="R33">
        <v>3</v>
      </c>
      <c r="S33" t="s">
        <v>400</v>
      </c>
      <c r="T33">
        <v>0</v>
      </c>
      <c r="U33" s="2"/>
    </row>
    <row r="34" spans="1:21" hidden="1" x14ac:dyDescent="0.25">
      <c r="A34" t="s">
        <v>691</v>
      </c>
      <c r="B34" t="s">
        <v>717</v>
      </c>
      <c r="C34" t="s">
        <v>1</v>
      </c>
      <c r="D34" t="s">
        <v>0</v>
      </c>
      <c r="E34">
        <v>3926</v>
      </c>
      <c r="F34" t="s">
        <v>582</v>
      </c>
      <c r="G34" t="s">
        <v>583</v>
      </c>
      <c r="H34" s="2">
        <v>0</v>
      </c>
      <c r="I34" s="2">
        <v>0</v>
      </c>
      <c r="J34" s="2">
        <v>0</v>
      </c>
      <c r="K34" s="2">
        <v>98.23</v>
      </c>
      <c r="L34" s="2">
        <v>0</v>
      </c>
      <c r="M34" s="2">
        <v>0</v>
      </c>
      <c r="N34" s="2">
        <v>0</v>
      </c>
      <c r="O34" s="2">
        <v>12.769900000000002</v>
      </c>
      <c r="P34" s="2">
        <v>110.99990000000001</v>
      </c>
      <c r="Q34" s="2" t="s">
        <v>400</v>
      </c>
      <c r="R34">
        <v>3</v>
      </c>
      <c r="S34" t="s">
        <v>400</v>
      </c>
      <c r="T34">
        <v>0</v>
      </c>
      <c r="U34" s="2"/>
    </row>
    <row r="35" spans="1:21" hidden="1" x14ac:dyDescent="0.25">
      <c r="A35" t="s">
        <v>691</v>
      </c>
      <c r="B35" t="s">
        <v>717</v>
      </c>
      <c r="C35" t="s">
        <v>1</v>
      </c>
      <c r="D35" t="s">
        <v>0</v>
      </c>
      <c r="E35">
        <v>3925</v>
      </c>
      <c r="F35" t="s">
        <v>582</v>
      </c>
      <c r="G35" t="s">
        <v>583</v>
      </c>
      <c r="H35" s="2">
        <v>0</v>
      </c>
      <c r="I35" s="2">
        <v>0</v>
      </c>
      <c r="J35" s="2">
        <v>0</v>
      </c>
      <c r="K35" s="2">
        <v>280.35000000000002</v>
      </c>
      <c r="L35" s="2">
        <v>0</v>
      </c>
      <c r="M35" s="2">
        <v>0</v>
      </c>
      <c r="N35" s="2">
        <v>0</v>
      </c>
      <c r="O35" s="2">
        <v>36.445500000000003</v>
      </c>
      <c r="P35" s="2">
        <v>316.7955</v>
      </c>
      <c r="Q35" s="2" t="s">
        <v>400</v>
      </c>
      <c r="R35">
        <v>3</v>
      </c>
      <c r="S35" t="s">
        <v>400</v>
      </c>
      <c r="T35">
        <v>0</v>
      </c>
      <c r="U35" s="2"/>
    </row>
    <row r="36" spans="1:21" hidden="1" x14ac:dyDescent="0.25">
      <c r="A36" t="s">
        <v>691</v>
      </c>
      <c r="B36" t="s">
        <v>702</v>
      </c>
      <c r="C36" t="s">
        <v>1</v>
      </c>
      <c r="D36" t="s">
        <v>0</v>
      </c>
      <c r="E36">
        <v>13304</v>
      </c>
      <c r="F36" t="s">
        <v>579</v>
      </c>
      <c r="G36" t="s">
        <v>580</v>
      </c>
      <c r="H36" s="2">
        <v>1.45</v>
      </c>
      <c r="I36" s="2">
        <v>0</v>
      </c>
      <c r="J36" s="2">
        <v>0</v>
      </c>
      <c r="K36" s="2">
        <v>16.420000000000002</v>
      </c>
      <c r="L36" s="2">
        <v>0</v>
      </c>
      <c r="M36" s="2">
        <v>0</v>
      </c>
      <c r="N36" s="2">
        <v>0</v>
      </c>
      <c r="O36" s="2">
        <v>2.1346000000000003</v>
      </c>
      <c r="P36" s="2">
        <v>20.0046</v>
      </c>
      <c r="Q36" s="2" t="s">
        <v>400</v>
      </c>
      <c r="R36">
        <v>3</v>
      </c>
      <c r="S36" t="s">
        <v>400</v>
      </c>
      <c r="T36">
        <v>0</v>
      </c>
      <c r="U36" s="2"/>
    </row>
    <row r="37" spans="1:21" hidden="1" x14ac:dyDescent="0.25">
      <c r="A37" t="s">
        <v>691</v>
      </c>
      <c r="B37" t="s">
        <v>702</v>
      </c>
      <c r="C37" t="s">
        <v>1</v>
      </c>
      <c r="D37" t="s">
        <v>0</v>
      </c>
      <c r="E37">
        <v>1127</v>
      </c>
      <c r="F37" t="s">
        <v>585</v>
      </c>
      <c r="G37" t="s">
        <v>586</v>
      </c>
      <c r="H37" s="2">
        <v>0</v>
      </c>
      <c r="I37" s="2">
        <v>0</v>
      </c>
      <c r="J37" s="2">
        <v>0</v>
      </c>
      <c r="K37" s="2">
        <v>83.05</v>
      </c>
      <c r="L37" s="2">
        <v>0</v>
      </c>
      <c r="M37" s="2">
        <v>0</v>
      </c>
      <c r="N37" s="2">
        <v>0</v>
      </c>
      <c r="O37" s="2">
        <v>10.7965</v>
      </c>
      <c r="P37" s="2">
        <v>93.846499999999992</v>
      </c>
      <c r="Q37" s="2" t="s">
        <v>400</v>
      </c>
      <c r="R37">
        <v>3</v>
      </c>
      <c r="S37" t="s">
        <v>400</v>
      </c>
      <c r="T37">
        <v>0</v>
      </c>
      <c r="U37" s="2"/>
    </row>
    <row r="38" spans="1:21" hidden="1" x14ac:dyDescent="0.25">
      <c r="A38" t="s">
        <v>691</v>
      </c>
      <c r="B38" t="s">
        <v>699</v>
      </c>
      <c r="C38" t="s">
        <v>1</v>
      </c>
      <c r="D38" t="s">
        <v>0</v>
      </c>
      <c r="E38">
        <v>25</v>
      </c>
      <c r="F38" t="s">
        <v>715</v>
      </c>
      <c r="G38" t="s">
        <v>716</v>
      </c>
      <c r="H38" s="2">
        <v>0</v>
      </c>
      <c r="I38" s="2">
        <v>0</v>
      </c>
      <c r="J38" s="2">
        <v>0</v>
      </c>
      <c r="K38" s="2">
        <v>53.53</v>
      </c>
      <c r="L38" s="2">
        <v>0</v>
      </c>
      <c r="M38" s="2">
        <v>0</v>
      </c>
      <c r="N38" s="2">
        <v>0</v>
      </c>
      <c r="O38" s="2">
        <v>6.9589000000000008</v>
      </c>
      <c r="P38" s="2">
        <v>60.488900000000001</v>
      </c>
      <c r="Q38" s="2" t="s">
        <v>400</v>
      </c>
      <c r="R38">
        <v>3</v>
      </c>
      <c r="S38" t="s">
        <v>400</v>
      </c>
      <c r="T38">
        <v>0</v>
      </c>
      <c r="U38" s="2"/>
    </row>
    <row r="39" spans="1:21" hidden="1" x14ac:dyDescent="0.25">
      <c r="A39" t="s">
        <v>691</v>
      </c>
      <c r="B39" t="s">
        <v>694</v>
      </c>
      <c r="C39" t="s">
        <v>1</v>
      </c>
      <c r="D39" t="s">
        <v>0</v>
      </c>
      <c r="E39">
        <v>1107</v>
      </c>
      <c r="F39" t="s">
        <v>585</v>
      </c>
      <c r="G39" t="s">
        <v>586</v>
      </c>
      <c r="H39" s="2">
        <v>0</v>
      </c>
      <c r="I39" s="2">
        <v>0</v>
      </c>
      <c r="J39" s="2">
        <v>0</v>
      </c>
      <c r="K39" s="2">
        <v>120.44</v>
      </c>
      <c r="L39" s="2">
        <v>0</v>
      </c>
      <c r="M39" s="2">
        <v>0</v>
      </c>
      <c r="N39" s="2">
        <v>0</v>
      </c>
      <c r="O39" s="2">
        <v>15.6572</v>
      </c>
      <c r="P39" s="2">
        <v>136.09719999999999</v>
      </c>
      <c r="Q39" s="2" t="s">
        <v>400</v>
      </c>
      <c r="R39">
        <v>3</v>
      </c>
      <c r="S39" t="s">
        <v>400</v>
      </c>
      <c r="T39">
        <v>0</v>
      </c>
      <c r="U39" s="2"/>
    </row>
    <row r="40" spans="1:21" hidden="1" x14ac:dyDescent="0.25">
      <c r="A40" t="s">
        <v>691</v>
      </c>
      <c r="B40" t="s">
        <v>693</v>
      </c>
      <c r="C40" t="s">
        <v>1</v>
      </c>
      <c r="D40" t="s">
        <v>0</v>
      </c>
      <c r="E40">
        <v>1397</v>
      </c>
      <c r="F40" t="s">
        <v>588</v>
      </c>
      <c r="G40" t="s">
        <v>589</v>
      </c>
      <c r="H40" s="2">
        <v>0</v>
      </c>
      <c r="I40" s="2">
        <v>0</v>
      </c>
      <c r="J40" s="2">
        <v>0</v>
      </c>
      <c r="K40" s="2">
        <v>43.75</v>
      </c>
      <c r="L40" s="2">
        <v>0</v>
      </c>
      <c r="M40" s="2">
        <v>0</v>
      </c>
      <c r="N40" s="2">
        <v>0</v>
      </c>
      <c r="O40" s="2">
        <v>5.6875</v>
      </c>
      <c r="P40" s="2">
        <v>49.4375</v>
      </c>
      <c r="Q40" s="2" t="s">
        <v>400</v>
      </c>
      <c r="R40">
        <v>3</v>
      </c>
      <c r="S40" t="s">
        <v>400</v>
      </c>
      <c r="T40">
        <v>0</v>
      </c>
      <c r="U40" s="2"/>
    </row>
    <row r="41" spans="1:21" hidden="1" x14ac:dyDescent="0.25">
      <c r="A41" t="s">
        <v>691</v>
      </c>
      <c r="B41" t="s">
        <v>693</v>
      </c>
      <c r="C41" t="s">
        <v>1</v>
      </c>
      <c r="D41" t="s">
        <v>0</v>
      </c>
      <c r="E41">
        <v>31811825</v>
      </c>
      <c r="F41" t="s">
        <v>572</v>
      </c>
      <c r="G41" t="s">
        <v>573</v>
      </c>
      <c r="H41" s="2">
        <v>0</v>
      </c>
      <c r="I41" s="2">
        <v>0</v>
      </c>
      <c r="J41" s="2">
        <v>0</v>
      </c>
      <c r="K41" s="2">
        <v>20.99</v>
      </c>
      <c r="L41" s="2">
        <v>0</v>
      </c>
      <c r="M41" s="2">
        <v>0</v>
      </c>
      <c r="N41" s="2">
        <v>0</v>
      </c>
      <c r="O41" s="2">
        <v>2.7286999999999999</v>
      </c>
      <c r="P41" s="2">
        <v>23.718699999999998</v>
      </c>
      <c r="Q41" s="2" t="s">
        <v>400</v>
      </c>
      <c r="R41">
        <v>3</v>
      </c>
      <c r="S41" t="s">
        <v>400</v>
      </c>
      <c r="T41">
        <v>0</v>
      </c>
      <c r="U41" s="2"/>
    </row>
    <row r="42" spans="1:21" hidden="1" x14ac:dyDescent="0.25">
      <c r="A42" t="s">
        <v>691</v>
      </c>
      <c r="B42" t="s">
        <v>693</v>
      </c>
      <c r="C42" t="s">
        <v>1</v>
      </c>
      <c r="D42" t="s">
        <v>0</v>
      </c>
      <c r="E42">
        <v>31811843</v>
      </c>
      <c r="F42" t="s">
        <v>572</v>
      </c>
      <c r="G42" t="s">
        <v>573</v>
      </c>
      <c r="H42" s="2">
        <v>0</v>
      </c>
      <c r="I42" s="2">
        <v>0</v>
      </c>
      <c r="J42" s="2">
        <v>0</v>
      </c>
      <c r="K42" s="2">
        <v>21.24</v>
      </c>
      <c r="L42" s="2">
        <v>0</v>
      </c>
      <c r="M42" s="2">
        <v>0</v>
      </c>
      <c r="N42" s="2">
        <v>0</v>
      </c>
      <c r="O42" s="2">
        <v>2.7612000000000001</v>
      </c>
      <c r="P42" s="2">
        <v>24.001199999999997</v>
      </c>
      <c r="Q42" s="2" t="s">
        <v>400</v>
      </c>
      <c r="R42">
        <v>3</v>
      </c>
      <c r="S42" t="s">
        <v>400</v>
      </c>
      <c r="T42">
        <v>0</v>
      </c>
      <c r="U42" s="2"/>
    </row>
    <row r="43" spans="1:21" hidden="1" x14ac:dyDescent="0.25">
      <c r="A43" t="s">
        <v>691</v>
      </c>
      <c r="B43" t="s">
        <v>693</v>
      </c>
      <c r="C43" t="s">
        <v>1</v>
      </c>
      <c r="D43" t="s">
        <v>0</v>
      </c>
      <c r="E43">
        <v>31811807</v>
      </c>
      <c r="F43" t="s">
        <v>572</v>
      </c>
      <c r="G43" t="s">
        <v>573</v>
      </c>
      <c r="H43" s="2">
        <v>0</v>
      </c>
      <c r="I43" s="2">
        <v>0</v>
      </c>
      <c r="J43" s="2">
        <v>0</v>
      </c>
      <c r="K43" s="2">
        <v>71.680000000000007</v>
      </c>
      <c r="L43" s="2">
        <v>0</v>
      </c>
      <c r="M43" s="2">
        <v>0</v>
      </c>
      <c r="N43" s="2">
        <v>0</v>
      </c>
      <c r="O43" s="2">
        <v>9.3184000000000005</v>
      </c>
      <c r="P43" s="2">
        <v>80.998400000000004</v>
      </c>
      <c r="Q43" s="2" t="s">
        <v>400</v>
      </c>
      <c r="R43">
        <v>3</v>
      </c>
      <c r="S43" t="s">
        <v>400</v>
      </c>
      <c r="T43">
        <v>0</v>
      </c>
      <c r="U43" s="2"/>
    </row>
    <row r="44" spans="1:21" hidden="1" x14ac:dyDescent="0.25">
      <c r="A44" s="67" t="s">
        <v>658</v>
      </c>
      <c r="B44" s="67" t="s">
        <v>684</v>
      </c>
      <c r="C44" s="67" t="s">
        <v>1</v>
      </c>
      <c r="D44" s="67" t="s">
        <v>0</v>
      </c>
      <c r="E44" s="67">
        <v>767</v>
      </c>
      <c r="F44" s="67"/>
      <c r="G44" s="67" t="s">
        <v>577</v>
      </c>
      <c r="H44" s="68">
        <v>0.48</v>
      </c>
      <c r="I44" s="68">
        <v>0</v>
      </c>
      <c r="J44" s="68">
        <v>0</v>
      </c>
      <c r="K44" s="68">
        <v>9.06</v>
      </c>
      <c r="L44" s="68">
        <v>0</v>
      </c>
      <c r="M44" s="68">
        <v>0</v>
      </c>
      <c r="N44" s="68">
        <v>0</v>
      </c>
      <c r="O44" s="68">
        <v>0.45300000000000007</v>
      </c>
      <c r="P44" s="68">
        <v>9.9930000000000003</v>
      </c>
      <c r="Q44" s="68" t="s">
        <v>690</v>
      </c>
      <c r="R44" s="67">
        <v>3</v>
      </c>
      <c r="S44" s="67" t="s">
        <v>400</v>
      </c>
      <c r="T44" s="67">
        <v>0</v>
      </c>
      <c r="U44" s="68"/>
    </row>
    <row r="45" spans="1:21" hidden="1" x14ac:dyDescent="0.25">
      <c r="A45" t="s">
        <v>658</v>
      </c>
      <c r="B45" t="s">
        <v>682</v>
      </c>
      <c r="C45" t="s">
        <v>1</v>
      </c>
      <c r="D45" t="s">
        <v>0</v>
      </c>
      <c r="E45">
        <v>60</v>
      </c>
      <c r="F45" t="s">
        <v>588</v>
      </c>
      <c r="G45" t="s">
        <v>589</v>
      </c>
      <c r="H45" s="2">
        <v>0</v>
      </c>
      <c r="I45" s="2">
        <v>0</v>
      </c>
      <c r="J45" s="2">
        <v>0</v>
      </c>
      <c r="K45" s="2">
        <v>36.549999999999997</v>
      </c>
      <c r="L45" s="2">
        <v>0</v>
      </c>
      <c r="M45" s="2">
        <v>0</v>
      </c>
      <c r="N45" s="2">
        <v>0</v>
      </c>
      <c r="O45" s="2">
        <v>4.7515000000000001</v>
      </c>
      <c r="P45" s="2">
        <v>41.301499999999997</v>
      </c>
      <c r="Q45" s="2">
        <v>0</v>
      </c>
      <c r="R45">
        <v>3</v>
      </c>
      <c r="S45" t="s">
        <v>400</v>
      </c>
      <c r="T45">
        <v>0</v>
      </c>
      <c r="U45" s="2"/>
    </row>
    <row r="46" spans="1:21" hidden="1" x14ac:dyDescent="0.25">
      <c r="A46" s="67" t="s">
        <v>658</v>
      </c>
      <c r="B46" s="67" t="s">
        <v>681</v>
      </c>
      <c r="C46" s="67" t="s">
        <v>1</v>
      </c>
      <c r="D46" s="67" t="s">
        <v>0</v>
      </c>
      <c r="E46" s="67">
        <v>544507</v>
      </c>
      <c r="F46" s="67" t="s">
        <v>198</v>
      </c>
      <c r="G46" s="67" t="s">
        <v>199</v>
      </c>
      <c r="H46" s="68">
        <v>0.49</v>
      </c>
      <c r="I46" s="68">
        <v>0</v>
      </c>
      <c r="J46" s="68">
        <v>0</v>
      </c>
      <c r="K46" s="68">
        <v>9.06</v>
      </c>
      <c r="L46" s="68">
        <v>0</v>
      </c>
      <c r="M46" s="68">
        <v>0</v>
      </c>
      <c r="N46" s="68">
        <v>0</v>
      </c>
      <c r="O46" s="68">
        <v>0.45300000000000007</v>
      </c>
      <c r="P46" s="68">
        <v>10.003</v>
      </c>
      <c r="Q46" s="68">
        <v>0</v>
      </c>
      <c r="R46" s="67">
        <v>3</v>
      </c>
      <c r="S46" s="67" t="s">
        <v>400</v>
      </c>
      <c r="T46" s="67">
        <v>0</v>
      </c>
      <c r="U46" s="68"/>
    </row>
    <row r="47" spans="1:21" hidden="1" x14ac:dyDescent="0.25">
      <c r="A47" t="s">
        <v>658</v>
      </c>
      <c r="B47" t="s">
        <v>677</v>
      </c>
      <c r="C47" t="s">
        <v>1</v>
      </c>
      <c r="D47" t="s">
        <v>0</v>
      </c>
      <c r="E47">
        <v>71708</v>
      </c>
      <c r="F47" t="s">
        <v>579</v>
      </c>
      <c r="G47" t="s">
        <v>580</v>
      </c>
      <c r="H47" s="2">
        <v>0.43</v>
      </c>
      <c r="I47" s="2">
        <v>0</v>
      </c>
      <c r="J47" s="2">
        <v>0</v>
      </c>
      <c r="K47" s="2">
        <v>8.4700000000000006</v>
      </c>
      <c r="L47" s="2">
        <v>0</v>
      </c>
      <c r="M47" s="2">
        <v>0</v>
      </c>
      <c r="N47" s="2">
        <v>0</v>
      </c>
      <c r="O47" s="2">
        <v>1.1011000000000002</v>
      </c>
      <c r="P47" s="2">
        <v>10.001100000000001</v>
      </c>
      <c r="Q47" s="2">
        <v>0</v>
      </c>
      <c r="R47">
        <v>3</v>
      </c>
      <c r="S47" t="s">
        <v>400</v>
      </c>
      <c r="T47">
        <v>0</v>
      </c>
      <c r="U47" s="2"/>
    </row>
    <row r="48" spans="1:21" hidden="1" x14ac:dyDescent="0.25">
      <c r="A48" t="s">
        <v>658</v>
      </c>
      <c r="B48" t="s">
        <v>675</v>
      </c>
      <c r="C48" t="s">
        <v>1</v>
      </c>
      <c r="D48" t="s">
        <v>0</v>
      </c>
      <c r="E48">
        <v>5</v>
      </c>
      <c r="F48" t="s">
        <v>588</v>
      </c>
      <c r="G48" t="s">
        <v>589</v>
      </c>
      <c r="H48" s="2">
        <v>0</v>
      </c>
      <c r="I48" s="2">
        <v>0</v>
      </c>
      <c r="J48" s="2">
        <v>0</v>
      </c>
      <c r="K48" s="2">
        <v>48.45</v>
      </c>
      <c r="L48" s="2">
        <v>0</v>
      </c>
      <c r="M48" s="2">
        <v>0</v>
      </c>
      <c r="N48" s="2">
        <v>0</v>
      </c>
      <c r="O48" s="2">
        <v>6.2985000000000007</v>
      </c>
      <c r="P48" s="2">
        <v>54.748500000000007</v>
      </c>
      <c r="Q48" s="2">
        <v>0</v>
      </c>
      <c r="R48">
        <v>3</v>
      </c>
      <c r="S48" t="s">
        <v>400</v>
      </c>
      <c r="T48">
        <v>0</v>
      </c>
      <c r="U48" s="2"/>
    </row>
    <row r="49" spans="1:21" hidden="1" x14ac:dyDescent="0.25">
      <c r="A49" t="s">
        <v>658</v>
      </c>
      <c r="B49" t="s">
        <v>674</v>
      </c>
      <c r="C49" t="s">
        <v>1</v>
      </c>
      <c r="D49" t="s">
        <v>0</v>
      </c>
      <c r="E49">
        <v>83148</v>
      </c>
      <c r="F49" t="s">
        <v>688</v>
      </c>
      <c r="G49" t="s">
        <v>689</v>
      </c>
      <c r="H49" s="2">
        <v>0.46</v>
      </c>
      <c r="I49" s="2">
        <v>0</v>
      </c>
      <c r="J49" s="2">
        <v>0</v>
      </c>
      <c r="K49" s="2">
        <v>8.44</v>
      </c>
      <c r="L49" s="2">
        <v>0</v>
      </c>
      <c r="M49" s="2">
        <v>0</v>
      </c>
      <c r="N49" s="2">
        <v>0</v>
      </c>
      <c r="O49" s="2">
        <v>1.0972</v>
      </c>
      <c r="P49" s="2">
        <v>9.9971999999999994</v>
      </c>
      <c r="Q49" s="2">
        <v>0</v>
      </c>
      <c r="R49">
        <v>3</v>
      </c>
      <c r="S49" t="s">
        <v>400</v>
      </c>
      <c r="T49">
        <v>0</v>
      </c>
      <c r="U49" s="2"/>
    </row>
    <row r="50" spans="1:21" hidden="1" x14ac:dyDescent="0.25">
      <c r="A50" t="s">
        <v>658</v>
      </c>
      <c r="B50" t="s">
        <v>672</v>
      </c>
      <c r="C50" t="s">
        <v>1</v>
      </c>
      <c r="D50" t="s">
        <v>0</v>
      </c>
      <c r="E50">
        <v>46642</v>
      </c>
      <c r="F50" t="s">
        <v>574</v>
      </c>
      <c r="G50" t="s">
        <v>575</v>
      </c>
      <c r="H50" s="2">
        <v>0.48</v>
      </c>
      <c r="I50" s="2">
        <v>0</v>
      </c>
      <c r="J50" s="2">
        <v>0</v>
      </c>
      <c r="K50" s="2">
        <v>8.42</v>
      </c>
      <c r="L50" s="2">
        <v>0</v>
      </c>
      <c r="M50" s="2">
        <v>0</v>
      </c>
      <c r="N50" s="2">
        <v>0</v>
      </c>
      <c r="O50" s="2">
        <v>1.0946</v>
      </c>
      <c r="P50" s="2">
        <v>9.9946000000000002</v>
      </c>
      <c r="Q50" s="2">
        <v>0</v>
      </c>
      <c r="R50">
        <v>3</v>
      </c>
      <c r="S50" t="s">
        <v>400</v>
      </c>
      <c r="T50">
        <v>0</v>
      </c>
      <c r="U50" s="2"/>
    </row>
    <row r="51" spans="1:21" hidden="1" x14ac:dyDescent="0.25">
      <c r="A51" t="s">
        <v>658</v>
      </c>
      <c r="B51" t="s">
        <v>668</v>
      </c>
      <c r="C51" t="s">
        <v>1</v>
      </c>
      <c r="D51" t="s">
        <v>0</v>
      </c>
      <c r="E51">
        <v>1954</v>
      </c>
      <c r="F51" t="s">
        <v>588</v>
      </c>
      <c r="G51" t="s">
        <v>589</v>
      </c>
      <c r="H51" s="2">
        <v>0</v>
      </c>
      <c r="I51" s="2">
        <v>0</v>
      </c>
      <c r="J51" s="2">
        <v>0</v>
      </c>
      <c r="K51" s="2">
        <v>48.63</v>
      </c>
      <c r="L51" s="2">
        <v>0</v>
      </c>
      <c r="M51" s="2">
        <v>0</v>
      </c>
      <c r="N51" s="2">
        <v>0</v>
      </c>
      <c r="O51" s="2">
        <v>6.3219000000000003</v>
      </c>
      <c r="P51" s="2">
        <v>54.951900000000002</v>
      </c>
      <c r="Q51" s="2">
        <v>0</v>
      </c>
      <c r="R51">
        <v>3</v>
      </c>
      <c r="S51" t="s">
        <v>400</v>
      </c>
      <c r="T51">
        <v>0</v>
      </c>
      <c r="U51" s="2"/>
    </row>
    <row r="52" spans="1:21" hidden="1" x14ac:dyDescent="0.25">
      <c r="A52" t="s">
        <v>658</v>
      </c>
      <c r="B52" t="s">
        <v>667</v>
      </c>
      <c r="C52" t="s">
        <v>1</v>
      </c>
      <c r="D52" t="s">
        <v>0</v>
      </c>
      <c r="E52">
        <v>167</v>
      </c>
      <c r="F52" t="s">
        <v>687</v>
      </c>
      <c r="G52" t="s">
        <v>626</v>
      </c>
      <c r="H52" s="2">
        <v>0</v>
      </c>
      <c r="I52" s="2">
        <v>0</v>
      </c>
      <c r="J52" s="2">
        <v>0</v>
      </c>
      <c r="K52" s="2">
        <v>164.25</v>
      </c>
      <c r="L52" s="2">
        <v>0</v>
      </c>
      <c r="M52" s="2">
        <v>0</v>
      </c>
      <c r="N52" s="2">
        <v>0</v>
      </c>
      <c r="O52" s="2">
        <v>21.352499999999999</v>
      </c>
      <c r="P52" s="2">
        <v>185.60249999999999</v>
      </c>
      <c r="Q52" s="2">
        <v>0</v>
      </c>
      <c r="R52">
        <v>3</v>
      </c>
      <c r="S52" t="s">
        <v>400</v>
      </c>
      <c r="T52">
        <v>0</v>
      </c>
      <c r="U52" s="2"/>
    </row>
    <row r="53" spans="1:21" hidden="1" x14ac:dyDescent="0.25">
      <c r="A53" t="s">
        <v>658</v>
      </c>
      <c r="B53" t="s">
        <v>667</v>
      </c>
      <c r="C53" t="s">
        <v>1</v>
      </c>
      <c r="D53" t="s">
        <v>0</v>
      </c>
      <c r="E53">
        <v>932</v>
      </c>
      <c r="F53" t="s">
        <v>654</v>
      </c>
      <c r="G53" t="s">
        <v>655</v>
      </c>
      <c r="H53" s="2">
        <v>0</v>
      </c>
      <c r="I53" s="2">
        <v>0</v>
      </c>
      <c r="J53" s="2">
        <v>0</v>
      </c>
      <c r="K53" s="2">
        <v>120.13</v>
      </c>
      <c r="L53" s="2">
        <v>0</v>
      </c>
      <c r="M53" s="2">
        <v>0</v>
      </c>
      <c r="N53" s="2">
        <v>0</v>
      </c>
      <c r="O53" s="2">
        <v>15.616899999999999</v>
      </c>
      <c r="P53" s="2">
        <v>135.74689999999998</v>
      </c>
      <c r="Q53" s="2">
        <v>0</v>
      </c>
      <c r="R53">
        <v>3</v>
      </c>
      <c r="S53" t="s">
        <v>400</v>
      </c>
      <c r="T53">
        <v>0</v>
      </c>
      <c r="U53" s="2"/>
    </row>
    <row r="54" spans="1:21" hidden="1" x14ac:dyDescent="0.25">
      <c r="A54" t="s">
        <v>658</v>
      </c>
      <c r="B54" t="s">
        <v>667</v>
      </c>
      <c r="C54" t="s">
        <v>1</v>
      </c>
      <c r="D54" t="s">
        <v>0</v>
      </c>
      <c r="E54">
        <v>2986</v>
      </c>
      <c r="F54" t="s">
        <v>582</v>
      </c>
      <c r="G54" t="s">
        <v>583</v>
      </c>
      <c r="H54" s="2">
        <v>0</v>
      </c>
      <c r="I54" s="2">
        <v>0</v>
      </c>
      <c r="J54" s="2">
        <v>0</v>
      </c>
      <c r="K54" s="2">
        <v>6.9</v>
      </c>
      <c r="L54" s="2">
        <v>0</v>
      </c>
      <c r="M54" s="2">
        <v>0</v>
      </c>
      <c r="N54" s="2">
        <v>0</v>
      </c>
      <c r="O54" s="2">
        <v>0.89700000000000013</v>
      </c>
      <c r="P54" s="2">
        <v>7.7970000000000006</v>
      </c>
      <c r="Q54" s="2">
        <v>0</v>
      </c>
      <c r="R54">
        <v>3</v>
      </c>
      <c r="S54" t="s">
        <v>400</v>
      </c>
      <c r="T54">
        <v>0</v>
      </c>
      <c r="U54" s="2"/>
    </row>
    <row r="55" spans="1:21" hidden="1" x14ac:dyDescent="0.25">
      <c r="A55" t="s">
        <v>658</v>
      </c>
      <c r="B55" t="s">
        <v>667</v>
      </c>
      <c r="C55" t="s">
        <v>1</v>
      </c>
      <c r="D55" t="s">
        <v>0</v>
      </c>
      <c r="E55">
        <v>2984</v>
      </c>
      <c r="F55" t="s">
        <v>582</v>
      </c>
      <c r="G55" t="s">
        <v>583</v>
      </c>
      <c r="H55" s="2">
        <v>0</v>
      </c>
      <c r="I55" s="2">
        <v>0</v>
      </c>
      <c r="J55" s="2">
        <v>0</v>
      </c>
      <c r="K55" s="2">
        <v>132.35</v>
      </c>
      <c r="L55" s="2">
        <v>0</v>
      </c>
      <c r="M55" s="2">
        <v>0</v>
      </c>
      <c r="N55" s="2">
        <v>0</v>
      </c>
      <c r="O55" s="2">
        <v>17.205500000000001</v>
      </c>
      <c r="P55" s="2">
        <v>149.55549999999999</v>
      </c>
      <c r="Q55" s="2">
        <v>0</v>
      </c>
      <c r="R55">
        <v>3</v>
      </c>
      <c r="S55" t="s">
        <v>400</v>
      </c>
      <c r="T55">
        <v>0</v>
      </c>
      <c r="U55" s="2"/>
    </row>
    <row r="56" spans="1:21" hidden="1" x14ac:dyDescent="0.25">
      <c r="A56" t="s">
        <v>658</v>
      </c>
      <c r="B56" t="s">
        <v>667</v>
      </c>
      <c r="C56" t="s">
        <v>1</v>
      </c>
      <c r="D56" t="s">
        <v>0</v>
      </c>
      <c r="E56">
        <v>69832</v>
      </c>
      <c r="F56" t="s">
        <v>579</v>
      </c>
      <c r="G56" t="s">
        <v>580</v>
      </c>
      <c r="H56" s="2">
        <v>0.68</v>
      </c>
      <c r="I56" s="2">
        <v>0</v>
      </c>
      <c r="J56" s="2">
        <v>0</v>
      </c>
      <c r="K56" s="2">
        <v>8.25</v>
      </c>
      <c r="L56" s="2">
        <v>0</v>
      </c>
      <c r="M56" s="2">
        <v>0</v>
      </c>
      <c r="N56" s="2">
        <v>0</v>
      </c>
      <c r="O56" s="2">
        <v>1.0725</v>
      </c>
      <c r="P56" s="2">
        <v>10.0025</v>
      </c>
      <c r="Q56" s="2">
        <v>0</v>
      </c>
      <c r="R56">
        <v>3</v>
      </c>
      <c r="S56" t="s">
        <v>400</v>
      </c>
      <c r="T56">
        <v>0</v>
      </c>
      <c r="U56" s="2"/>
    </row>
    <row r="57" spans="1:21" hidden="1" x14ac:dyDescent="0.25">
      <c r="A57" t="s">
        <v>658</v>
      </c>
      <c r="B57" t="s">
        <v>664</v>
      </c>
      <c r="C57" t="s">
        <v>1</v>
      </c>
      <c r="D57" t="s">
        <v>0</v>
      </c>
      <c r="E57">
        <v>69372</v>
      </c>
      <c r="F57" t="s">
        <v>579</v>
      </c>
      <c r="G57" t="s">
        <v>580</v>
      </c>
      <c r="H57" s="2">
        <v>0.65</v>
      </c>
      <c r="I57" s="2">
        <v>0</v>
      </c>
      <c r="J57" s="2">
        <v>0</v>
      </c>
      <c r="K57" s="2">
        <v>8.27</v>
      </c>
      <c r="L57" s="2">
        <v>0</v>
      </c>
      <c r="M57" s="2">
        <v>0</v>
      </c>
      <c r="N57" s="2">
        <v>0</v>
      </c>
      <c r="O57" s="2">
        <v>1.0750999999999999</v>
      </c>
      <c r="P57" s="2">
        <v>9.9951000000000008</v>
      </c>
      <c r="Q57" s="2">
        <v>0</v>
      </c>
      <c r="R57">
        <v>3</v>
      </c>
      <c r="S57" t="s">
        <v>400</v>
      </c>
      <c r="T57">
        <v>0</v>
      </c>
      <c r="U57" s="2"/>
    </row>
    <row r="58" spans="1:21" hidden="1" x14ac:dyDescent="0.25">
      <c r="A58" t="s">
        <v>658</v>
      </c>
      <c r="B58" t="s">
        <v>664</v>
      </c>
      <c r="C58" t="s">
        <v>1</v>
      </c>
      <c r="D58" t="s">
        <v>0</v>
      </c>
      <c r="E58">
        <v>27104</v>
      </c>
      <c r="F58" t="s">
        <v>686</v>
      </c>
      <c r="G58" t="s">
        <v>624</v>
      </c>
      <c r="H58" s="2">
        <v>0.35</v>
      </c>
      <c r="I58" s="2">
        <v>0</v>
      </c>
      <c r="J58" s="2">
        <v>0</v>
      </c>
      <c r="K58" s="2">
        <v>4.12</v>
      </c>
      <c r="L58" s="2">
        <v>0</v>
      </c>
      <c r="M58" s="2">
        <v>0</v>
      </c>
      <c r="N58" s="2">
        <v>0</v>
      </c>
      <c r="O58" s="2">
        <v>0.53560000000000008</v>
      </c>
      <c r="P58" s="2">
        <v>5.0055999999999994</v>
      </c>
      <c r="Q58" s="2">
        <v>0</v>
      </c>
      <c r="R58">
        <v>3</v>
      </c>
      <c r="S58" t="s">
        <v>400</v>
      </c>
      <c r="T58">
        <v>0</v>
      </c>
      <c r="U58" s="2"/>
    </row>
    <row r="59" spans="1:21" hidden="1" x14ac:dyDescent="0.25">
      <c r="A59" t="s">
        <v>658</v>
      </c>
      <c r="B59" t="s">
        <v>661</v>
      </c>
      <c r="C59" t="s">
        <v>1</v>
      </c>
      <c r="D59" t="s">
        <v>0</v>
      </c>
      <c r="E59">
        <v>20721</v>
      </c>
      <c r="F59" t="s">
        <v>501</v>
      </c>
      <c r="G59" t="s">
        <v>502</v>
      </c>
      <c r="H59" s="2">
        <v>0</v>
      </c>
      <c r="I59" s="2">
        <v>0</v>
      </c>
      <c r="J59" s="2">
        <v>0</v>
      </c>
      <c r="K59" s="2">
        <v>20.5</v>
      </c>
      <c r="L59" s="2">
        <v>0</v>
      </c>
      <c r="M59" s="2">
        <v>0</v>
      </c>
      <c r="N59" s="2">
        <v>0</v>
      </c>
      <c r="O59" s="2">
        <v>2.665</v>
      </c>
      <c r="P59" s="2">
        <v>23.164999999999999</v>
      </c>
      <c r="Q59" s="2">
        <v>0</v>
      </c>
      <c r="R59">
        <v>3</v>
      </c>
      <c r="S59" t="s">
        <v>400</v>
      </c>
      <c r="T59">
        <v>0</v>
      </c>
      <c r="U59" s="2"/>
    </row>
    <row r="60" spans="1:21" hidden="1" x14ac:dyDescent="0.25">
      <c r="A60" t="s">
        <v>627</v>
      </c>
      <c r="B60" t="s">
        <v>652</v>
      </c>
      <c r="C60" t="s">
        <v>1</v>
      </c>
      <c r="D60" t="s">
        <v>0</v>
      </c>
      <c r="E60">
        <v>872</v>
      </c>
      <c r="F60" t="s">
        <v>654</v>
      </c>
      <c r="G60" t="s">
        <v>655</v>
      </c>
      <c r="H60" s="2">
        <v>0</v>
      </c>
      <c r="I60" s="2">
        <v>0</v>
      </c>
      <c r="J60" s="2">
        <v>0</v>
      </c>
      <c r="K60" s="2">
        <v>88.94</v>
      </c>
      <c r="L60" s="2">
        <v>0</v>
      </c>
      <c r="M60" s="2">
        <v>0</v>
      </c>
      <c r="N60" s="2">
        <v>0</v>
      </c>
      <c r="O60" s="2">
        <v>11.562200000000001</v>
      </c>
      <c r="P60" s="2">
        <v>100.5022</v>
      </c>
      <c r="Q60" s="2">
        <v>0</v>
      </c>
      <c r="R60">
        <v>3</v>
      </c>
      <c r="S60" t="s">
        <v>400</v>
      </c>
      <c r="T60">
        <v>0</v>
      </c>
      <c r="U60" s="2"/>
    </row>
    <row r="61" spans="1:21" hidden="1" x14ac:dyDescent="0.25">
      <c r="A61" t="s">
        <v>627</v>
      </c>
      <c r="B61" t="s">
        <v>652</v>
      </c>
      <c r="C61" t="s">
        <v>1</v>
      </c>
      <c r="D61" t="s">
        <v>0</v>
      </c>
      <c r="E61">
        <v>2933</v>
      </c>
      <c r="F61" t="s">
        <v>582</v>
      </c>
      <c r="G61" t="s">
        <v>583</v>
      </c>
      <c r="H61" s="2">
        <v>0</v>
      </c>
      <c r="I61" s="2">
        <v>0</v>
      </c>
      <c r="J61" s="2">
        <v>0</v>
      </c>
      <c r="K61" s="2">
        <v>127.96</v>
      </c>
      <c r="L61" s="2">
        <v>0</v>
      </c>
      <c r="M61" s="2">
        <v>0</v>
      </c>
      <c r="N61" s="2">
        <v>0</v>
      </c>
      <c r="O61" s="2">
        <v>16.634799999999998</v>
      </c>
      <c r="P61" s="2">
        <v>144.59479999999999</v>
      </c>
      <c r="Q61" s="2">
        <v>0</v>
      </c>
      <c r="R61">
        <v>3</v>
      </c>
      <c r="S61" t="s">
        <v>400</v>
      </c>
      <c r="T61">
        <v>0</v>
      </c>
      <c r="U61" s="2"/>
    </row>
    <row r="62" spans="1:21" hidden="1" x14ac:dyDescent="0.25">
      <c r="A62" t="s">
        <v>627</v>
      </c>
      <c r="B62" t="s">
        <v>652</v>
      </c>
      <c r="C62" t="s">
        <v>1</v>
      </c>
      <c r="D62" t="s">
        <v>0</v>
      </c>
      <c r="E62">
        <v>1859</v>
      </c>
      <c r="F62" t="s">
        <v>588</v>
      </c>
      <c r="G62" t="s">
        <v>589</v>
      </c>
      <c r="H62" s="2">
        <v>0</v>
      </c>
      <c r="I62" s="2">
        <v>0</v>
      </c>
      <c r="J62" s="2">
        <v>0</v>
      </c>
      <c r="K62" s="2">
        <v>19.559999999999999</v>
      </c>
      <c r="L62" s="2">
        <v>0</v>
      </c>
      <c r="M62" s="2">
        <v>0</v>
      </c>
      <c r="N62" s="2">
        <v>0</v>
      </c>
      <c r="O62" s="2">
        <v>2.5427999999999997</v>
      </c>
      <c r="P62" s="2">
        <v>22.102799999999998</v>
      </c>
      <c r="Q62" s="2">
        <v>0</v>
      </c>
      <c r="R62">
        <v>3</v>
      </c>
      <c r="S62" t="s">
        <v>400</v>
      </c>
      <c r="T62">
        <v>0</v>
      </c>
      <c r="U62" s="2"/>
    </row>
    <row r="63" spans="1:21" hidden="1" x14ac:dyDescent="0.25">
      <c r="A63" t="s">
        <v>627</v>
      </c>
      <c r="B63" t="s">
        <v>646</v>
      </c>
      <c r="C63" t="s">
        <v>1</v>
      </c>
      <c r="D63" t="s">
        <v>0</v>
      </c>
      <c r="E63">
        <v>6685</v>
      </c>
      <c r="F63" t="s">
        <v>579</v>
      </c>
      <c r="G63" t="s">
        <v>580</v>
      </c>
      <c r="H63" s="2">
        <v>0.73</v>
      </c>
      <c r="I63" s="2">
        <v>0</v>
      </c>
      <c r="J63" s="2">
        <v>0</v>
      </c>
      <c r="K63" s="2">
        <v>8.1999999999999993</v>
      </c>
      <c r="L63" s="2">
        <v>0</v>
      </c>
      <c r="M63" s="2">
        <v>0</v>
      </c>
      <c r="N63" s="2">
        <v>0</v>
      </c>
      <c r="O63" s="2">
        <v>1.0659999999999998</v>
      </c>
      <c r="P63" s="2">
        <v>9.9959999999999987</v>
      </c>
      <c r="Q63" s="2">
        <v>0</v>
      </c>
      <c r="R63">
        <v>3</v>
      </c>
      <c r="S63" t="s">
        <v>400</v>
      </c>
      <c r="T63">
        <v>0</v>
      </c>
      <c r="U63" s="2"/>
    </row>
    <row r="64" spans="1:21" hidden="1" x14ac:dyDescent="0.25">
      <c r="A64" t="s">
        <v>627</v>
      </c>
      <c r="B64" t="s">
        <v>647</v>
      </c>
      <c r="C64" t="s">
        <v>1</v>
      </c>
      <c r="D64" t="s">
        <v>0</v>
      </c>
      <c r="E64">
        <v>66743</v>
      </c>
      <c r="F64" t="s">
        <v>579</v>
      </c>
      <c r="G64" t="s">
        <v>580</v>
      </c>
      <c r="H64" s="2">
        <v>0.16999999999999998</v>
      </c>
      <c r="I64" s="2">
        <v>0</v>
      </c>
      <c r="J64" s="2">
        <v>0</v>
      </c>
      <c r="K64" s="2">
        <v>2.06</v>
      </c>
      <c r="L64" s="2">
        <v>0</v>
      </c>
      <c r="M64" s="2">
        <v>0</v>
      </c>
      <c r="N64" s="2">
        <v>0</v>
      </c>
      <c r="O64" s="2">
        <v>0.26780000000000004</v>
      </c>
      <c r="P64" s="2">
        <v>2.4977999999999998</v>
      </c>
      <c r="Q64" s="2">
        <v>0</v>
      </c>
      <c r="R64">
        <v>3</v>
      </c>
      <c r="S64" t="s">
        <v>400</v>
      </c>
      <c r="T64">
        <v>0</v>
      </c>
      <c r="U64" s="2"/>
    </row>
    <row r="65" spans="1:21" hidden="1" x14ac:dyDescent="0.25">
      <c r="A65" t="s">
        <v>627</v>
      </c>
      <c r="B65" t="s">
        <v>646</v>
      </c>
      <c r="C65" t="s">
        <v>1</v>
      </c>
      <c r="D65" t="s">
        <v>0</v>
      </c>
      <c r="E65">
        <v>1806</v>
      </c>
      <c r="F65" t="s">
        <v>588</v>
      </c>
      <c r="G65" t="s">
        <v>589</v>
      </c>
      <c r="H65" s="2">
        <v>0</v>
      </c>
      <c r="I65" s="2">
        <v>0</v>
      </c>
      <c r="J65" s="2">
        <v>0</v>
      </c>
      <c r="K65" s="2">
        <v>9.1999999999999993</v>
      </c>
      <c r="L65" s="2">
        <v>0</v>
      </c>
      <c r="M65" s="2">
        <v>0</v>
      </c>
      <c r="N65" s="2">
        <v>0</v>
      </c>
      <c r="O65" s="2">
        <v>1.196</v>
      </c>
      <c r="P65" s="2">
        <v>10.395999999999999</v>
      </c>
      <c r="Q65" s="2">
        <v>0</v>
      </c>
      <c r="R65">
        <v>3</v>
      </c>
      <c r="S65" t="s">
        <v>400</v>
      </c>
      <c r="T65">
        <v>0</v>
      </c>
      <c r="U65" s="2"/>
    </row>
    <row r="66" spans="1:21" hidden="1" x14ac:dyDescent="0.25">
      <c r="A66" t="s">
        <v>627</v>
      </c>
      <c r="B66" t="s">
        <v>646</v>
      </c>
      <c r="C66" t="s">
        <v>1</v>
      </c>
      <c r="D66" t="s">
        <v>0</v>
      </c>
      <c r="E66">
        <v>1807</v>
      </c>
      <c r="F66" t="s">
        <v>588</v>
      </c>
      <c r="G66" t="s">
        <v>589</v>
      </c>
      <c r="H66" s="2">
        <v>0</v>
      </c>
      <c r="I66" s="2">
        <v>0</v>
      </c>
      <c r="J66" s="2">
        <v>0</v>
      </c>
      <c r="K66" s="2">
        <v>55.49</v>
      </c>
      <c r="L66" s="2">
        <v>0</v>
      </c>
      <c r="M66" s="2">
        <v>0</v>
      </c>
      <c r="N66" s="2">
        <v>0</v>
      </c>
      <c r="O66" s="2">
        <v>7.2137000000000002</v>
      </c>
      <c r="P66" s="2">
        <v>62.703700000000005</v>
      </c>
      <c r="Q66" s="2">
        <v>0</v>
      </c>
      <c r="R66">
        <v>3</v>
      </c>
      <c r="S66" t="s">
        <v>400</v>
      </c>
      <c r="T66">
        <v>0</v>
      </c>
      <c r="U66" s="2"/>
    </row>
    <row r="67" spans="1:21" hidden="1" x14ac:dyDescent="0.25">
      <c r="A67" t="s">
        <v>627</v>
      </c>
      <c r="B67" t="s">
        <v>635</v>
      </c>
      <c r="C67" t="s">
        <v>1</v>
      </c>
      <c r="D67" t="s">
        <v>0</v>
      </c>
      <c r="E67">
        <v>64782</v>
      </c>
      <c r="F67" t="s">
        <v>579</v>
      </c>
      <c r="G67" t="s">
        <v>580</v>
      </c>
      <c r="H67" s="2">
        <v>0.16999999999999998</v>
      </c>
      <c r="I67" s="2">
        <v>0</v>
      </c>
      <c r="J67" s="2">
        <v>0</v>
      </c>
      <c r="K67" s="2">
        <v>2.06</v>
      </c>
      <c r="L67" s="2">
        <v>0</v>
      </c>
      <c r="M67" s="2">
        <v>0</v>
      </c>
      <c r="N67" s="2">
        <v>0</v>
      </c>
      <c r="O67" s="2">
        <v>0.26780000000000004</v>
      </c>
      <c r="P67" s="2">
        <v>2.4977999999999998</v>
      </c>
      <c r="Q67" s="2">
        <v>0</v>
      </c>
      <c r="R67">
        <v>3</v>
      </c>
      <c r="S67" t="s">
        <v>400</v>
      </c>
      <c r="T67">
        <v>0</v>
      </c>
      <c r="U67" s="2"/>
    </row>
    <row r="68" spans="1:21" hidden="1" x14ac:dyDescent="0.25">
      <c r="A68" t="s">
        <v>627</v>
      </c>
      <c r="B68" t="s">
        <v>632</v>
      </c>
      <c r="C68" t="s">
        <v>1</v>
      </c>
      <c r="D68" t="s">
        <v>0</v>
      </c>
      <c r="E68">
        <v>1720</v>
      </c>
      <c r="F68" t="s">
        <v>588</v>
      </c>
      <c r="G68" t="s">
        <v>589</v>
      </c>
      <c r="H68" s="2">
        <v>0</v>
      </c>
      <c r="I68" s="2">
        <v>0</v>
      </c>
      <c r="J68" s="2">
        <v>0</v>
      </c>
      <c r="K68" s="2">
        <v>21.06</v>
      </c>
      <c r="L68" s="2">
        <v>0</v>
      </c>
      <c r="M68" s="2">
        <v>0</v>
      </c>
      <c r="N68" s="2">
        <v>0</v>
      </c>
      <c r="O68" s="2">
        <v>2.7378</v>
      </c>
      <c r="P68" s="2">
        <v>23.797799999999999</v>
      </c>
      <c r="Q68" s="2">
        <v>0</v>
      </c>
      <c r="R68">
        <v>3</v>
      </c>
      <c r="S68" t="s">
        <v>400</v>
      </c>
      <c r="T68">
        <v>0</v>
      </c>
      <c r="U68" s="2"/>
    </row>
    <row r="69" spans="1:21" hidden="1" x14ac:dyDescent="0.25">
      <c r="A69" t="s">
        <v>627</v>
      </c>
      <c r="B69" t="s">
        <v>634</v>
      </c>
      <c r="C69" t="s">
        <v>1</v>
      </c>
      <c r="D69" t="s">
        <v>0</v>
      </c>
      <c r="E69">
        <v>42736</v>
      </c>
      <c r="F69" t="s">
        <v>582</v>
      </c>
      <c r="G69" t="s">
        <v>583</v>
      </c>
      <c r="H69" s="2">
        <v>0</v>
      </c>
      <c r="I69" s="2">
        <v>0</v>
      </c>
      <c r="J69" s="2">
        <v>0</v>
      </c>
      <c r="K69" s="2">
        <v>41.65</v>
      </c>
      <c r="L69" s="2">
        <v>0</v>
      </c>
      <c r="M69" s="2">
        <v>0</v>
      </c>
      <c r="N69" s="2">
        <v>0</v>
      </c>
      <c r="O69" s="2">
        <v>5.4145000000000003</v>
      </c>
      <c r="P69" s="2">
        <v>47.064499999999995</v>
      </c>
      <c r="Q69" s="2">
        <v>0</v>
      </c>
      <c r="R69">
        <v>3</v>
      </c>
      <c r="S69" t="s">
        <v>400</v>
      </c>
      <c r="T69">
        <v>0</v>
      </c>
      <c r="U69" s="2"/>
    </row>
    <row r="70" spans="1:21" hidden="1" x14ac:dyDescent="0.25">
      <c r="A70" t="s">
        <v>627</v>
      </c>
      <c r="B70" t="s">
        <v>634</v>
      </c>
      <c r="C70" t="s">
        <v>1</v>
      </c>
      <c r="D70" t="s">
        <v>0</v>
      </c>
      <c r="E70">
        <v>47824</v>
      </c>
      <c r="F70" t="s">
        <v>133</v>
      </c>
      <c r="G70" t="s">
        <v>134</v>
      </c>
      <c r="H70" s="2">
        <v>0.16</v>
      </c>
      <c r="I70" s="2">
        <v>0</v>
      </c>
      <c r="J70" s="2">
        <v>0</v>
      </c>
      <c r="K70" s="2">
        <v>1.72</v>
      </c>
      <c r="L70" s="2">
        <v>0</v>
      </c>
      <c r="M70" s="2">
        <v>0</v>
      </c>
      <c r="N70" s="2">
        <v>0</v>
      </c>
      <c r="O70" s="2">
        <v>0.22359999999999999</v>
      </c>
      <c r="P70" s="2">
        <v>2.1035999999999997</v>
      </c>
      <c r="Q70" s="2">
        <v>0</v>
      </c>
      <c r="R70">
        <v>3</v>
      </c>
      <c r="S70" t="s">
        <v>400</v>
      </c>
      <c r="T70">
        <v>0</v>
      </c>
      <c r="U70" s="2"/>
    </row>
    <row r="71" spans="1:21" hidden="1" x14ac:dyDescent="0.25">
      <c r="A71" t="s">
        <v>627</v>
      </c>
      <c r="B71" t="s">
        <v>631</v>
      </c>
      <c r="C71" t="s">
        <v>1</v>
      </c>
      <c r="D71" t="s">
        <v>0</v>
      </c>
      <c r="E71">
        <v>11410</v>
      </c>
      <c r="F71" t="s">
        <v>456</v>
      </c>
      <c r="G71" t="s">
        <v>457</v>
      </c>
      <c r="H71" s="2">
        <v>0.75</v>
      </c>
      <c r="I71" s="2">
        <v>0</v>
      </c>
      <c r="J71" s="2">
        <v>0</v>
      </c>
      <c r="K71" s="2">
        <v>8.19</v>
      </c>
      <c r="L71" s="2">
        <v>0</v>
      </c>
      <c r="M71" s="2">
        <v>0</v>
      </c>
      <c r="N71" s="2">
        <v>0</v>
      </c>
      <c r="O71" s="2">
        <v>1.0647</v>
      </c>
      <c r="P71" s="2">
        <v>10.0047</v>
      </c>
      <c r="Q71" s="2">
        <v>0</v>
      </c>
      <c r="R71">
        <v>3</v>
      </c>
      <c r="S71" t="s">
        <v>400</v>
      </c>
      <c r="T71">
        <v>0</v>
      </c>
      <c r="U71" s="2"/>
    </row>
    <row r="72" spans="1:21" hidden="1" x14ac:dyDescent="0.25">
      <c r="A72" t="s">
        <v>627</v>
      </c>
      <c r="B72" t="s">
        <v>630</v>
      </c>
      <c r="C72" t="s">
        <v>1</v>
      </c>
      <c r="D72" t="s">
        <v>0</v>
      </c>
      <c r="E72">
        <v>7471</v>
      </c>
      <c r="F72" t="s">
        <v>656</v>
      </c>
      <c r="G72" t="s">
        <v>657</v>
      </c>
      <c r="H72" s="2">
        <v>0</v>
      </c>
      <c r="I72" s="2">
        <v>0</v>
      </c>
      <c r="J72" s="2">
        <v>0</v>
      </c>
      <c r="K72" s="2">
        <v>61.94</v>
      </c>
      <c r="L72" s="2">
        <v>0</v>
      </c>
      <c r="M72" s="2">
        <v>0</v>
      </c>
      <c r="N72" s="2">
        <v>0</v>
      </c>
      <c r="O72" s="2">
        <v>8.0521999999999991</v>
      </c>
      <c r="P72" s="2">
        <v>69.992199999999997</v>
      </c>
      <c r="Q72" s="2">
        <v>0</v>
      </c>
      <c r="R72">
        <v>3</v>
      </c>
      <c r="S72" t="s">
        <v>400</v>
      </c>
      <c r="T72">
        <v>0</v>
      </c>
      <c r="U72" s="2"/>
    </row>
    <row r="73" spans="1:21" hidden="1" x14ac:dyDescent="0.25">
      <c r="A73" t="s">
        <v>627</v>
      </c>
      <c r="B73" t="s">
        <v>629</v>
      </c>
      <c r="C73" t="s">
        <v>1</v>
      </c>
      <c r="D73" t="s">
        <v>0</v>
      </c>
      <c r="E73">
        <v>786</v>
      </c>
      <c r="F73" t="s">
        <v>654</v>
      </c>
      <c r="G73" t="s">
        <v>655</v>
      </c>
      <c r="H73" s="2">
        <v>0</v>
      </c>
      <c r="I73" s="2">
        <v>0</v>
      </c>
      <c r="J73" s="2">
        <v>0</v>
      </c>
      <c r="K73" s="2">
        <v>47.12</v>
      </c>
      <c r="L73" s="2">
        <v>0</v>
      </c>
      <c r="M73" s="2">
        <v>0</v>
      </c>
      <c r="N73" s="2">
        <v>0</v>
      </c>
      <c r="O73" s="2">
        <v>6.1255999999999995</v>
      </c>
      <c r="P73" s="2">
        <v>53.245599999999996</v>
      </c>
      <c r="Q73" s="2">
        <v>0</v>
      </c>
      <c r="R73">
        <v>3</v>
      </c>
      <c r="S73" t="s">
        <v>400</v>
      </c>
      <c r="T73">
        <v>0</v>
      </c>
      <c r="U73" s="2"/>
    </row>
    <row r="74" spans="1:21" hidden="1" x14ac:dyDescent="0.25">
      <c r="A74" t="s">
        <v>627</v>
      </c>
      <c r="B74" t="s">
        <v>629</v>
      </c>
      <c r="C74" t="s">
        <v>1</v>
      </c>
      <c r="D74" t="s">
        <v>0</v>
      </c>
      <c r="E74">
        <v>42873</v>
      </c>
      <c r="F74" t="s">
        <v>574</v>
      </c>
      <c r="G74" t="s">
        <v>575</v>
      </c>
      <c r="H74" s="2">
        <v>0.8</v>
      </c>
      <c r="I74" s="2">
        <v>0</v>
      </c>
      <c r="J74" s="2">
        <v>0</v>
      </c>
      <c r="K74" s="2">
        <v>8.15</v>
      </c>
      <c r="L74" s="2">
        <v>0</v>
      </c>
      <c r="M74" s="2">
        <v>0</v>
      </c>
      <c r="N74" s="2">
        <v>0</v>
      </c>
      <c r="O74" s="2">
        <v>1.0595000000000001</v>
      </c>
      <c r="P74" s="2">
        <v>10.009500000000001</v>
      </c>
      <c r="Q74" s="2">
        <v>0</v>
      </c>
      <c r="R74">
        <v>3</v>
      </c>
      <c r="S74" t="s">
        <v>400</v>
      </c>
      <c r="T74">
        <v>0</v>
      </c>
      <c r="U74" s="2"/>
    </row>
    <row r="75" spans="1:21" hidden="1" x14ac:dyDescent="0.25">
      <c r="A75" t="s">
        <v>627</v>
      </c>
      <c r="B75" t="s">
        <v>629</v>
      </c>
      <c r="C75" t="s">
        <v>1</v>
      </c>
      <c r="D75" t="s">
        <v>0</v>
      </c>
      <c r="E75">
        <v>2799</v>
      </c>
      <c r="F75" t="s">
        <v>582</v>
      </c>
      <c r="G75" t="s">
        <v>583</v>
      </c>
      <c r="H75" s="2">
        <v>0</v>
      </c>
      <c r="I75" s="2">
        <v>0</v>
      </c>
      <c r="J75" s="2">
        <v>0</v>
      </c>
      <c r="K75" s="2">
        <v>116.5</v>
      </c>
      <c r="L75" s="2">
        <v>0</v>
      </c>
      <c r="M75" s="2">
        <v>0</v>
      </c>
      <c r="N75" s="2">
        <v>0</v>
      </c>
      <c r="O75" s="2">
        <v>15.145000000000001</v>
      </c>
      <c r="P75" s="2">
        <v>131.64500000000001</v>
      </c>
      <c r="Q75" s="2">
        <v>0</v>
      </c>
      <c r="R75">
        <v>3</v>
      </c>
      <c r="S75" t="s">
        <v>400</v>
      </c>
      <c r="T75">
        <v>0</v>
      </c>
      <c r="U75" s="2"/>
    </row>
    <row r="76" spans="1:21" hidden="1" x14ac:dyDescent="0.25">
      <c r="A76" t="s">
        <v>627</v>
      </c>
      <c r="B76" t="s">
        <v>629</v>
      </c>
      <c r="C76" t="s">
        <v>1</v>
      </c>
      <c r="D76" t="s">
        <v>0</v>
      </c>
      <c r="E76">
        <v>1690</v>
      </c>
      <c r="F76" t="s">
        <v>588</v>
      </c>
      <c r="G76" t="s">
        <v>589</v>
      </c>
      <c r="H76" s="2">
        <v>0</v>
      </c>
      <c r="I76" s="2">
        <v>0</v>
      </c>
      <c r="J76" s="2">
        <v>0</v>
      </c>
      <c r="K76" s="2">
        <v>46.37</v>
      </c>
      <c r="L76" s="2">
        <v>0</v>
      </c>
      <c r="M76" s="2">
        <v>0</v>
      </c>
      <c r="N76" s="2">
        <v>0</v>
      </c>
      <c r="O76" s="2">
        <v>6.0281000000000002</v>
      </c>
      <c r="P76" s="2">
        <v>52.398099999999999</v>
      </c>
      <c r="Q76" s="2">
        <v>0</v>
      </c>
      <c r="R76">
        <v>3</v>
      </c>
      <c r="S76" t="s">
        <v>400</v>
      </c>
      <c r="T76">
        <v>0</v>
      </c>
      <c r="U76" s="2"/>
    </row>
    <row r="77" spans="1:21" hidden="1" x14ac:dyDescent="0.25">
      <c r="A77" t="s">
        <v>627</v>
      </c>
      <c r="B77" t="s">
        <v>628</v>
      </c>
      <c r="C77" t="s">
        <v>1</v>
      </c>
      <c r="D77" t="s">
        <v>0</v>
      </c>
      <c r="E77">
        <v>1200302</v>
      </c>
      <c r="F77" t="s">
        <v>296</v>
      </c>
      <c r="G77" t="s">
        <v>297</v>
      </c>
      <c r="H77" s="2">
        <v>0.19</v>
      </c>
      <c r="I77" s="2">
        <v>0</v>
      </c>
      <c r="J77" s="2">
        <v>0</v>
      </c>
      <c r="K77" s="2">
        <v>2.0499999999999998</v>
      </c>
      <c r="L77" s="2">
        <v>0</v>
      </c>
      <c r="M77" s="2">
        <v>0</v>
      </c>
      <c r="N77" s="2">
        <v>0</v>
      </c>
      <c r="O77" s="2">
        <v>0.26649999999999996</v>
      </c>
      <c r="P77" s="2">
        <v>2.5065</v>
      </c>
      <c r="Q77" s="2">
        <v>0</v>
      </c>
      <c r="R77">
        <v>3</v>
      </c>
      <c r="S77" t="s">
        <v>400</v>
      </c>
      <c r="T77">
        <v>0</v>
      </c>
      <c r="U77" s="2"/>
    </row>
    <row r="78" spans="1:21" hidden="1" x14ac:dyDescent="0.25">
      <c r="A78" t="s">
        <v>462</v>
      </c>
      <c r="B78" t="s">
        <v>596</v>
      </c>
      <c r="C78" t="s">
        <v>1</v>
      </c>
      <c r="D78" t="s">
        <v>0</v>
      </c>
      <c r="E78">
        <v>2531</v>
      </c>
      <c r="F78" t="s">
        <v>625</v>
      </c>
      <c r="G78" t="s">
        <v>626</v>
      </c>
      <c r="H78" s="2">
        <v>0</v>
      </c>
      <c r="I78" s="2">
        <v>0</v>
      </c>
      <c r="J78" s="2">
        <v>0</v>
      </c>
      <c r="K78" s="2">
        <v>101.75</v>
      </c>
      <c r="L78" s="2">
        <v>0</v>
      </c>
      <c r="M78" s="2">
        <v>0</v>
      </c>
      <c r="N78" s="2">
        <v>0</v>
      </c>
      <c r="O78" s="2">
        <v>13.227500000000001</v>
      </c>
      <c r="P78" s="2">
        <v>114.97750000000001</v>
      </c>
      <c r="Q78" s="2">
        <v>0</v>
      </c>
      <c r="R78">
        <v>3</v>
      </c>
      <c r="S78" t="s">
        <v>400</v>
      </c>
      <c r="T78">
        <v>0</v>
      </c>
      <c r="U78" s="2"/>
    </row>
    <row r="79" spans="1:21" hidden="1" x14ac:dyDescent="0.25">
      <c r="A79" t="s">
        <v>462</v>
      </c>
      <c r="B79" t="s">
        <v>596</v>
      </c>
      <c r="C79" t="s">
        <v>1</v>
      </c>
      <c r="D79" t="s">
        <v>0</v>
      </c>
      <c r="E79">
        <v>190818</v>
      </c>
      <c r="F79" t="s">
        <v>435</v>
      </c>
      <c r="G79" t="s">
        <v>436</v>
      </c>
      <c r="H79" s="2">
        <v>0.85</v>
      </c>
      <c r="I79" s="2">
        <v>0</v>
      </c>
      <c r="J79" s="2">
        <v>0</v>
      </c>
      <c r="K79" s="2">
        <v>8.1</v>
      </c>
      <c r="L79" s="2">
        <v>0</v>
      </c>
      <c r="M79" s="2">
        <v>0</v>
      </c>
      <c r="N79" s="2">
        <v>0</v>
      </c>
      <c r="O79" s="2">
        <v>1.0529999999999999</v>
      </c>
      <c r="P79" s="2">
        <v>10.003</v>
      </c>
      <c r="Q79" s="2">
        <v>0</v>
      </c>
      <c r="R79">
        <v>3</v>
      </c>
      <c r="S79" t="s">
        <v>400</v>
      </c>
      <c r="T79">
        <v>0</v>
      </c>
      <c r="U79" s="2"/>
    </row>
    <row r="80" spans="1:21" hidden="1" x14ac:dyDescent="0.25">
      <c r="A80" t="s">
        <v>462</v>
      </c>
      <c r="B80" t="s">
        <v>593</v>
      </c>
      <c r="C80" t="s">
        <v>1</v>
      </c>
      <c r="D80" t="s">
        <v>0</v>
      </c>
      <c r="E80">
        <v>59360</v>
      </c>
      <c r="F80" t="s">
        <v>579</v>
      </c>
      <c r="G80" t="s">
        <v>580</v>
      </c>
      <c r="H80" s="2">
        <v>0.84000000000000008</v>
      </c>
      <c r="I80" s="2">
        <v>0</v>
      </c>
      <c r="J80" s="2">
        <v>0</v>
      </c>
      <c r="K80" s="2">
        <v>8.11</v>
      </c>
      <c r="L80" s="2">
        <v>0</v>
      </c>
      <c r="M80" s="2">
        <v>0</v>
      </c>
      <c r="N80" s="2">
        <v>0</v>
      </c>
      <c r="O80" s="2">
        <v>1.0543</v>
      </c>
      <c r="P80" s="2">
        <v>10.004299999999999</v>
      </c>
      <c r="Q80" s="2">
        <v>0</v>
      </c>
      <c r="R80">
        <v>3</v>
      </c>
      <c r="S80" t="s">
        <v>400</v>
      </c>
      <c r="T80">
        <v>0</v>
      </c>
      <c r="U80" s="2"/>
    </row>
    <row r="81" spans="1:21" hidden="1" x14ac:dyDescent="0.25">
      <c r="A81" t="s">
        <v>462</v>
      </c>
      <c r="B81" t="s">
        <v>595</v>
      </c>
      <c r="C81" t="s">
        <v>1</v>
      </c>
      <c r="D81" t="s">
        <v>0</v>
      </c>
      <c r="E81">
        <v>1862670</v>
      </c>
      <c r="F81" t="s">
        <v>198</v>
      </c>
      <c r="G81" t="s">
        <v>199</v>
      </c>
      <c r="H81" s="2">
        <v>0.16999999999999998</v>
      </c>
      <c r="I81" s="2">
        <v>0</v>
      </c>
      <c r="J81" s="2">
        <v>0</v>
      </c>
      <c r="K81" s="2">
        <v>1.62</v>
      </c>
      <c r="L81" s="2">
        <v>0</v>
      </c>
      <c r="M81" s="2">
        <v>0</v>
      </c>
      <c r="N81" s="2">
        <v>0</v>
      </c>
      <c r="O81" s="2">
        <v>0.21060000000000001</v>
      </c>
      <c r="P81" s="2">
        <v>2.0005999999999999</v>
      </c>
      <c r="Q81" s="2">
        <v>0</v>
      </c>
      <c r="R81">
        <v>3</v>
      </c>
      <c r="S81" t="s">
        <v>400</v>
      </c>
      <c r="T81">
        <v>0</v>
      </c>
      <c r="U81" s="2"/>
    </row>
    <row r="82" spans="1:21" hidden="1" x14ac:dyDescent="0.25">
      <c r="A82" t="s">
        <v>462</v>
      </c>
      <c r="B82" t="s">
        <v>622</v>
      </c>
      <c r="C82" t="s">
        <v>1</v>
      </c>
      <c r="D82" t="s">
        <v>0</v>
      </c>
      <c r="E82">
        <v>21681</v>
      </c>
      <c r="F82" t="s">
        <v>623</v>
      </c>
      <c r="G82" t="s">
        <v>624</v>
      </c>
      <c r="H82" s="2">
        <v>0.8</v>
      </c>
      <c r="I82" s="2">
        <v>0</v>
      </c>
      <c r="J82" s="2">
        <v>0</v>
      </c>
      <c r="K82" s="2">
        <v>8.14</v>
      </c>
      <c r="L82" s="2">
        <v>0</v>
      </c>
      <c r="M82" s="2">
        <v>0</v>
      </c>
      <c r="N82" s="2">
        <v>0</v>
      </c>
      <c r="O82" s="2">
        <v>1.0582</v>
      </c>
      <c r="P82" s="2">
        <v>9.9982000000000006</v>
      </c>
      <c r="Q82" s="2">
        <v>0</v>
      </c>
      <c r="R82">
        <v>3</v>
      </c>
      <c r="S82" t="s">
        <v>400</v>
      </c>
      <c r="T82">
        <v>0</v>
      </c>
      <c r="U82" s="2"/>
    </row>
    <row r="83" spans="1:21" hidden="1" x14ac:dyDescent="0.25">
      <c r="A83" t="s">
        <v>462</v>
      </c>
      <c r="B83" s="58" t="s">
        <v>621</v>
      </c>
      <c r="C83" t="s">
        <v>1</v>
      </c>
      <c r="D83" t="s">
        <v>0</v>
      </c>
      <c r="E83">
        <v>58195</v>
      </c>
      <c r="F83" t="s">
        <v>579</v>
      </c>
      <c r="G83" t="s">
        <v>580</v>
      </c>
      <c r="H83" s="2">
        <v>0.19</v>
      </c>
      <c r="I83" s="2">
        <v>0</v>
      </c>
      <c r="J83" s="2">
        <v>0</v>
      </c>
      <c r="K83" s="2">
        <v>2.04</v>
      </c>
      <c r="L83" s="2">
        <v>0</v>
      </c>
      <c r="M83" s="2">
        <v>0</v>
      </c>
      <c r="N83" s="2">
        <v>0</v>
      </c>
      <c r="O83" s="2">
        <v>0.26519999999999999</v>
      </c>
      <c r="P83" s="2">
        <v>2.4952000000000001</v>
      </c>
      <c r="Q83" s="2">
        <v>0</v>
      </c>
      <c r="R83">
        <v>3</v>
      </c>
      <c r="S83" t="s">
        <v>400</v>
      </c>
      <c r="T83">
        <v>0</v>
      </c>
      <c r="U83" s="2"/>
    </row>
    <row r="84" spans="1:21" hidden="1" x14ac:dyDescent="0.25">
      <c r="A84" t="s">
        <v>462</v>
      </c>
      <c r="B84" t="s">
        <v>620</v>
      </c>
      <c r="C84" t="s">
        <v>1</v>
      </c>
      <c r="D84" t="s">
        <v>0</v>
      </c>
      <c r="E84">
        <v>58667</v>
      </c>
      <c r="F84" t="s">
        <v>579</v>
      </c>
      <c r="G84" t="s">
        <v>580</v>
      </c>
      <c r="H84" s="2">
        <v>0.19</v>
      </c>
      <c r="I84" s="2">
        <v>0</v>
      </c>
      <c r="J84" s="2">
        <v>0</v>
      </c>
      <c r="K84" s="2">
        <v>2.04</v>
      </c>
      <c r="L84" s="2">
        <v>0</v>
      </c>
      <c r="M84" s="2">
        <v>0</v>
      </c>
      <c r="N84" s="2">
        <v>0</v>
      </c>
      <c r="O84" s="2">
        <v>0.26519999999999999</v>
      </c>
      <c r="P84" s="2">
        <v>2.4952000000000001</v>
      </c>
      <c r="Q84" s="2">
        <v>0</v>
      </c>
      <c r="R84">
        <v>3</v>
      </c>
      <c r="S84" t="s">
        <v>400</v>
      </c>
      <c r="T84">
        <v>0</v>
      </c>
      <c r="U84" s="2"/>
    </row>
    <row r="85" spans="1:21" hidden="1" x14ac:dyDescent="0.25">
      <c r="A85" t="s">
        <v>462</v>
      </c>
      <c r="B85" t="s">
        <v>619</v>
      </c>
      <c r="C85" t="s">
        <v>1</v>
      </c>
      <c r="D85" t="s">
        <v>0</v>
      </c>
      <c r="E85">
        <v>2606</v>
      </c>
      <c r="F85" t="s">
        <v>582</v>
      </c>
      <c r="G85" t="s">
        <v>583</v>
      </c>
      <c r="H85" s="2">
        <v>0</v>
      </c>
      <c r="I85" s="2">
        <v>0</v>
      </c>
      <c r="J85" s="2">
        <v>0</v>
      </c>
      <c r="K85" s="2">
        <v>84.38</v>
      </c>
      <c r="L85" s="2">
        <v>0</v>
      </c>
      <c r="M85" s="2">
        <v>0</v>
      </c>
      <c r="N85" s="2">
        <v>0</v>
      </c>
      <c r="O85" s="2">
        <v>10.9694</v>
      </c>
      <c r="P85" s="2">
        <v>95.349400000000003</v>
      </c>
      <c r="Q85" s="2">
        <v>0</v>
      </c>
      <c r="R85">
        <v>3</v>
      </c>
      <c r="S85" t="s">
        <v>400</v>
      </c>
      <c r="T85">
        <v>0</v>
      </c>
      <c r="U85" s="2"/>
    </row>
    <row r="86" spans="1:21" hidden="1" x14ac:dyDescent="0.25">
      <c r="A86" t="s">
        <v>462</v>
      </c>
      <c r="B86" t="s">
        <v>614</v>
      </c>
      <c r="C86" t="s">
        <v>1</v>
      </c>
      <c r="D86" t="s">
        <v>0</v>
      </c>
      <c r="E86">
        <v>62934</v>
      </c>
      <c r="F86" t="s">
        <v>579</v>
      </c>
      <c r="G86" t="s">
        <v>580</v>
      </c>
      <c r="H86" s="2">
        <v>1.1600000000000001</v>
      </c>
      <c r="I86" s="2">
        <v>0</v>
      </c>
      <c r="J86" s="2">
        <v>0</v>
      </c>
      <c r="K86" s="2">
        <v>12.25</v>
      </c>
      <c r="L86" s="2">
        <v>0</v>
      </c>
      <c r="M86" s="2">
        <v>0</v>
      </c>
      <c r="N86" s="2">
        <v>0</v>
      </c>
      <c r="O86" s="2">
        <v>1.5925</v>
      </c>
      <c r="P86" s="2">
        <v>15.0025</v>
      </c>
      <c r="Q86" s="2">
        <v>0</v>
      </c>
      <c r="R86">
        <v>3</v>
      </c>
      <c r="S86" t="s">
        <v>400</v>
      </c>
      <c r="T86">
        <v>0</v>
      </c>
      <c r="U86" s="2"/>
    </row>
    <row r="87" spans="1:21" hidden="1" x14ac:dyDescent="0.25">
      <c r="A87" t="s">
        <v>462</v>
      </c>
      <c r="B87" t="s">
        <v>612</v>
      </c>
      <c r="C87" t="s">
        <v>1</v>
      </c>
      <c r="D87" t="s">
        <v>0</v>
      </c>
      <c r="E87">
        <v>7194</v>
      </c>
      <c r="F87" t="s">
        <v>576</v>
      </c>
      <c r="G87" t="s">
        <v>577</v>
      </c>
      <c r="H87" s="2">
        <v>0.78</v>
      </c>
      <c r="I87" s="2">
        <v>0</v>
      </c>
      <c r="J87" s="2">
        <v>0</v>
      </c>
      <c r="K87" s="2">
        <v>8.16</v>
      </c>
      <c r="L87" s="2">
        <v>0</v>
      </c>
      <c r="M87" s="2">
        <v>0</v>
      </c>
      <c r="N87" s="2">
        <v>0</v>
      </c>
      <c r="O87" s="2">
        <v>1.0608</v>
      </c>
      <c r="P87" s="2">
        <v>10.0008</v>
      </c>
      <c r="Q87" s="2">
        <v>0</v>
      </c>
      <c r="R87">
        <v>3</v>
      </c>
      <c r="S87" t="s">
        <v>400</v>
      </c>
      <c r="T87">
        <v>0</v>
      </c>
      <c r="U87" s="2"/>
    </row>
    <row r="88" spans="1:21" hidden="1" x14ac:dyDescent="0.25">
      <c r="A88" t="s">
        <v>462</v>
      </c>
      <c r="B88" t="s">
        <v>608</v>
      </c>
      <c r="C88" t="s">
        <v>1</v>
      </c>
      <c r="D88" t="s">
        <v>0</v>
      </c>
      <c r="E88">
        <v>635064</v>
      </c>
      <c r="F88" t="s">
        <v>164</v>
      </c>
      <c r="G88" t="s">
        <v>78</v>
      </c>
      <c r="H88" s="2">
        <v>0.8</v>
      </c>
      <c r="I88" s="2">
        <v>0</v>
      </c>
      <c r="J88" s="2">
        <v>0</v>
      </c>
      <c r="K88" s="2">
        <v>8.14</v>
      </c>
      <c r="L88" s="2">
        <v>0</v>
      </c>
      <c r="M88" s="2">
        <v>0</v>
      </c>
      <c r="N88" s="2">
        <v>0</v>
      </c>
      <c r="O88" s="2">
        <v>1.0582</v>
      </c>
      <c r="P88" s="2">
        <v>9.9982000000000006</v>
      </c>
      <c r="Q88" s="2">
        <v>0</v>
      </c>
      <c r="R88">
        <v>3</v>
      </c>
      <c r="S88" t="s">
        <v>400</v>
      </c>
      <c r="T88">
        <v>0</v>
      </c>
      <c r="U88" s="2"/>
    </row>
    <row r="89" spans="1:21" hidden="1" x14ac:dyDescent="0.25">
      <c r="A89" t="s">
        <v>462</v>
      </c>
      <c r="B89" t="s">
        <v>607</v>
      </c>
      <c r="C89" t="s">
        <v>1</v>
      </c>
      <c r="D89" t="s">
        <v>0</v>
      </c>
      <c r="E89">
        <v>41600</v>
      </c>
      <c r="F89" t="s">
        <v>574</v>
      </c>
      <c r="G89" t="s">
        <v>575</v>
      </c>
      <c r="H89" s="2">
        <v>0.83000000000000007</v>
      </c>
      <c r="I89" s="2">
        <v>0</v>
      </c>
      <c r="J89" s="2">
        <v>0</v>
      </c>
      <c r="K89" s="2">
        <v>8.11</v>
      </c>
      <c r="L89" s="2">
        <v>0</v>
      </c>
      <c r="M89" s="2">
        <v>0</v>
      </c>
      <c r="N89" s="2">
        <v>0</v>
      </c>
      <c r="O89" s="2">
        <v>1.0543</v>
      </c>
      <c r="P89" s="2">
        <v>9.9942999999999991</v>
      </c>
      <c r="Q89" s="2">
        <v>0</v>
      </c>
      <c r="R89">
        <v>3</v>
      </c>
      <c r="S89" t="s">
        <v>400</v>
      </c>
      <c r="T89">
        <v>0</v>
      </c>
      <c r="U89" s="2"/>
    </row>
    <row r="90" spans="1:21" hidden="1" x14ac:dyDescent="0.25">
      <c r="A90" t="s">
        <v>462</v>
      </c>
      <c r="B90" t="s">
        <v>605</v>
      </c>
      <c r="C90" t="s">
        <v>1</v>
      </c>
      <c r="D90" t="s">
        <v>0</v>
      </c>
      <c r="E90">
        <v>61271</v>
      </c>
      <c r="F90" t="s">
        <v>579</v>
      </c>
      <c r="G90" t="s">
        <v>580</v>
      </c>
      <c r="H90" s="2">
        <v>0.8</v>
      </c>
      <c r="I90" s="2">
        <v>0</v>
      </c>
      <c r="J90" s="2">
        <v>0</v>
      </c>
      <c r="K90" s="2">
        <v>8.14</v>
      </c>
      <c r="L90" s="2">
        <v>0</v>
      </c>
      <c r="M90" s="2">
        <v>0</v>
      </c>
      <c r="N90" s="2">
        <v>0</v>
      </c>
      <c r="O90" s="2">
        <v>1.0582</v>
      </c>
      <c r="P90" s="2">
        <v>9.9982000000000006</v>
      </c>
      <c r="Q90" s="2">
        <v>0</v>
      </c>
      <c r="R90">
        <v>3</v>
      </c>
      <c r="S90" t="s">
        <v>400</v>
      </c>
      <c r="T90">
        <v>0</v>
      </c>
      <c r="U90" s="2"/>
    </row>
    <row r="91" spans="1:21" hidden="1" x14ac:dyDescent="0.25">
      <c r="A91" t="s">
        <v>462</v>
      </c>
      <c r="B91" t="s">
        <v>466</v>
      </c>
      <c r="C91" t="s">
        <v>1</v>
      </c>
      <c r="D91" t="s">
        <v>0</v>
      </c>
      <c r="E91">
        <v>1524</v>
      </c>
      <c r="F91" t="s">
        <v>588</v>
      </c>
      <c r="G91" t="s">
        <v>589</v>
      </c>
      <c r="H91" s="2">
        <v>0</v>
      </c>
      <c r="I91" s="2">
        <v>0</v>
      </c>
      <c r="J91" s="2">
        <v>0</v>
      </c>
      <c r="K91" s="2">
        <v>26.19</v>
      </c>
      <c r="L91" s="2">
        <v>0</v>
      </c>
      <c r="M91" s="2">
        <v>0</v>
      </c>
      <c r="N91" s="2">
        <v>0</v>
      </c>
      <c r="O91" s="2">
        <v>3.4047000000000005</v>
      </c>
      <c r="P91" s="2">
        <v>29.594700000000003</v>
      </c>
      <c r="Q91" s="2">
        <v>0</v>
      </c>
      <c r="R91">
        <v>3</v>
      </c>
      <c r="S91" t="s">
        <v>400</v>
      </c>
      <c r="T91">
        <v>0</v>
      </c>
      <c r="U91" s="2"/>
    </row>
    <row r="92" spans="1:21" hidden="1" x14ac:dyDescent="0.25">
      <c r="A92" t="s">
        <v>462</v>
      </c>
      <c r="B92" t="s">
        <v>601</v>
      </c>
      <c r="C92" t="s">
        <v>1</v>
      </c>
      <c r="D92" t="s">
        <v>0</v>
      </c>
      <c r="E92">
        <v>60509</v>
      </c>
      <c r="F92" t="s">
        <v>579</v>
      </c>
      <c r="G92" t="s">
        <v>580</v>
      </c>
      <c r="H92" s="2">
        <v>0.84000000000000008</v>
      </c>
      <c r="I92" s="2">
        <v>0</v>
      </c>
      <c r="J92" s="2">
        <v>0</v>
      </c>
      <c r="K92" s="2">
        <v>8.11</v>
      </c>
      <c r="L92" s="2">
        <v>0</v>
      </c>
      <c r="M92" s="2">
        <v>0</v>
      </c>
      <c r="N92" s="2">
        <v>0</v>
      </c>
      <c r="O92" s="2">
        <v>1.0543</v>
      </c>
      <c r="P92" s="2">
        <v>10.004299999999999</v>
      </c>
      <c r="Q92" s="2">
        <v>0</v>
      </c>
      <c r="R92">
        <v>3</v>
      </c>
      <c r="S92" t="s">
        <v>400</v>
      </c>
      <c r="T92">
        <v>0</v>
      </c>
      <c r="U92" s="2"/>
    </row>
    <row r="93" spans="1:21" hidden="1" x14ac:dyDescent="0.25">
      <c r="A93" t="s">
        <v>462</v>
      </c>
      <c r="B93" t="s">
        <v>597</v>
      </c>
      <c r="C93" t="s">
        <v>1</v>
      </c>
      <c r="D93" t="s">
        <v>0</v>
      </c>
      <c r="E93">
        <v>59925</v>
      </c>
      <c r="F93" t="s">
        <v>579</v>
      </c>
      <c r="G93" t="s">
        <v>580</v>
      </c>
      <c r="H93" s="2">
        <v>0.16</v>
      </c>
      <c r="I93" s="2">
        <v>0</v>
      </c>
      <c r="J93" s="2">
        <v>0</v>
      </c>
      <c r="K93" s="2">
        <v>1.63</v>
      </c>
      <c r="L93" s="2">
        <v>0</v>
      </c>
      <c r="M93" s="2">
        <v>0</v>
      </c>
      <c r="N93" s="2">
        <v>0</v>
      </c>
      <c r="O93" s="2">
        <v>0.21190000000000001</v>
      </c>
      <c r="P93" s="2">
        <v>2.0019</v>
      </c>
      <c r="Q93" s="2">
        <v>0</v>
      </c>
      <c r="R93">
        <v>3</v>
      </c>
      <c r="S93" t="s">
        <v>400</v>
      </c>
      <c r="T93">
        <v>0</v>
      </c>
      <c r="U93" s="2"/>
    </row>
    <row r="94" spans="1:21" hidden="1" x14ac:dyDescent="0.25">
      <c r="A94" t="s">
        <v>462</v>
      </c>
      <c r="B94" t="s">
        <v>595</v>
      </c>
      <c r="C94" t="s">
        <v>1</v>
      </c>
      <c r="D94" t="s">
        <v>0</v>
      </c>
      <c r="E94">
        <v>31515666</v>
      </c>
      <c r="F94" t="s">
        <v>572</v>
      </c>
      <c r="G94" t="s">
        <v>573</v>
      </c>
      <c r="H94" s="2">
        <v>0</v>
      </c>
      <c r="I94" s="2">
        <v>0</v>
      </c>
      <c r="J94" s="2">
        <v>0</v>
      </c>
      <c r="K94" s="2">
        <v>49.52</v>
      </c>
      <c r="L94" s="2">
        <v>0</v>
      </c>
      <c r="M94" s="2">
        <v>0</v>
      </c>
      <c r="N94" s="2">
        <v>0</v>
      </c>
      <c r="O94" s="2">
        <v>6.4376000000000007</v>
      </c>
      <c r="P94" s="2">
        <v>55.957600000000006</v>
      </c>
      <c r="Q94" s="2">
        <v>0</v>
      </c>
      <c r="R94">
        <v>3</v>
      </c>
      <c r="S94" t="s">
        <v>400</v>
      </c>
      <c r="T94">
        <v>0</v>
      </c>
      <c r="U94" s="2"/>
    </row>
    <row r="95" spans="1:21" hidden="1" x14ac:dyDescent="0.25">
      <c r="A95" t="s">
        <v>462</v>
      </c>
      <c r="B95" t="s">
        <v>595</v>
      </c>
      <c r="C95" t="s">
        <v>1</v>
      </c>
      <c r="D95" t="s">
        <v>0</v>
      </c>
      <c r="E95">
        <v>31515675</v>
      </c>
      <c r="F95" t="s">
        <v>572</v>
      </c>
      <c r="G95" t="s">
        <v>573</v>
      </c>
      <c r="H95" s="2">
        <v>0</v>
      </c>
      <c r="I95" s="2">
        <v>0</v>
      </c>
      <c r="J95" s="2">
        <v>0</v>
      </c>
      <c r="K95" s="2">
        <v>24.77</v>
      </c>
      <c r="L95" s="2">
        <v>0</v>
      </c>
      <c r="M95" s="2">
        <v>0</v>
      </c>
      <c r="N95" s="2">
        <v>0</v>
      </c>
      <c r="O95" s="2">
        <v>3.2201</v>
      </c>
      <c r="P95" s="2">
        <v>27.990099999999998</v>
      </c>
      <c r="Q95" s="2">
        <v>0</v>
      </c>
      <c r="R95">
        <v>3</v>
      </c>
      <c r="S95" t="s">
        <v>400</v>
      </c>
      <c r="T95">
        <v>0</v>
      </c>
      <c r="U95" s="2"/>
    </row>
    <row r="96" spans="1:21" hidden="1" x14ac:dyDescent="0.25">
      <c r="A96" t="s">
        <v>462</v>
      </c>
      <c r="B96" t="s">
        <v>595</v>
      </c>
      <c r="C96" t="s">
        <v>1</v>
      </c>
      <c r="D96" t="s">
        <v>0</v>
      </c>
      <c r="E96">
        <v>31515694</v>
      </c>
      <c r="F96" t="s">
        <v>572</v>
      </c>
      <c r="G96" t="s">
        <v>573</v>
      </c>
      <c r="H96" s="2">
        <v>0</v>
      </c>
      <c r="I96" s="2">
        <v>0</v>
      </c>
      <c r="J96" s="2">
        <v>0</v>
      </c>
      <c r="K96" s="2">
        <v>24.77</v>
      </c>
      <c r="L96" s="2">
        <v>0</v>
      </c>
      <c r="M96" s="2">
        <v>0</v>
      </c>
      <c r="N96" s="2">
        <v>0</v>
      </c>
      <c r="O96" s="2">
        <v>3.2201</v>
      </c>
      <c r="P96" s="2">
        <v>27.990099999999998</v>
      </c>
      <c r="Q96" s="2">
        <v>0</v>
      </c>
      <c r="R96">
        <v>3</v>
      </c>
      <c r="S96" t="s">
        <v>400</v>
      </c>
      <c r="T96">
        <v>0</v>
      </c>
      <c r="U96" s="2"/>
    </row>
    <row r="97" spans="1:21" ht="15.75" hidden="1" thickBot="1" x14ac:dyDescent="0.3">
      <c r="Q97" s="2"/>
      <c r="U97" s="2"/>
    </row>
    <row r="98" spans="1:21" ht="15.75" thickBot="1" x14ac:dyDescent="0.3">
      <c r="A98" s="69" t="s">
        <v>47</v>
      </c>
      <c r="B98" s="70"/>
      <c r="C98" s="70"/>
      <c r="D98" s="70"/>
      <c r="E98" s="70"/>
      <c r="F98" s="70"/>
      <c r="G98" s="71"/>
      <c r="H98" s="3">
        <f>+SUBTOTAL(9,Tabla1[C. EXENTAS])</f>
        <v>7.41</v>
      </c>
      <c r="I98" s="3">
        <f>+SUBTOTAL(9,Tabla1[I. EXENTAS])</f>
        <v>0</v>
      </c>
      <c r="J98" s="3">
        <f>+SUBTOTAL(9,Tabla1[IMPOR EX])</f>
        <v>0</v>
      </c>
      <c r="K98" s="3">
        <f>+SUBTOTAL(9,Tabla1[C. GRAVADA])</f>
        <v>1094.77</v>
      </c>
      <c r="L98" s="3">
        <f>+SUBTOTAL(9,Tabla1[INTER GRAVA])</f>
        <v>0</v>
      </c>
      <c r="M98" s="3">
        <f>+SUBTOTAL(9,Tabla1[IMPOR BIENES])</f>
        <v>0</v>
      </c>
      <c r="N98" s="3">
        <f>+SUBTOTAL(9,Tabla1[IMPOR SERV])</f>
        <v>0</v>
      </c>
      <c r="O98" s="3">
        <f>+SUBTOTAL(9,Tabla1[IVA])</f>
        <v>142.32009999999997</v>
      </c>
      <c r="P98" s="3">
        <f>+SUBTOTAL(9,Tabla1[TOTAL C.])</f>
        <v>1244.5001</v>
      </c>
    </row>
  </sheetData>
  <dataConsolidate/>
  <mergeCells count="1">
    <mergeCell ref="A98:G98"/>
  </mergeCells>
  <phoneticPr fontId="12" type="noConversion"/>
  <conditionalFormatting sqref="E98:E1048576 E1:E96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theme="9" tint="-0.499984740745262"/>
  </sheetPr>
  <dimension ref="B1:F20"/>
  <sheetViews>
    <sheetView showGridLines="0" zoomScale="120" zoomScaleNormal="120" zoomScaleSheetLayoutView="100" workbookViewId="0">
      <selection activeCell="D11" sqref="D11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6" ht="90" customHeight="1" thickBot="1" x14ac:dyDescent="0.3"/>
    <row r="2" spans="2:6" x14ac:dyDescent="0.25">
      <c r="B2" s="5" t="s">
        <v>17</v>
      </c>
      <c r="D2" s="11" t="s">
        <v>462</v>
      </c>
    </row>
    <row r="3" spans="2:6" x14ac:dyDescent="0.25">
      <c r="B3" s="5" t="s">
        <v>2</v>
      </c>
      <c r="D3" s="12" t="s">
        <v>467</v>
      </c>
    </row>
    <row r="4" spans="2:6" hidden="1" x14ac:dyDescent="0.25">
      <c r="B4" s="5" t="s">
        <v>3</v>
      </c>
      <c r="D4" s="14" t="s">
        <v>1</v>
      </c>
    </row>
    <row r="5" spans="2:6" hidden="1" x14ac:dyDescent="0.25">
      <c r="B5" s="5" t="s">
        <v>4</v>
      </c>
      <c r="D5" s="14" t="s">
        <v>0</v>
      </c>
    </row>
    <row r="6" spans="2:6" hidden="1" x14ac:dyDescent="0.25">
      <c r="B6" s="6" t="s">
        <v>28</v>
      </c>
      <c r="D6" s="15" t="s">
        <v>397</v>
      </c>
    </row>
    <row r="7" spans="2:6" hidden="1" x14ac:dyDescent="0.25">
      <c r="B7" s="5" t="s">
        <v>27</v>
      </c>
      <c r="D7" s="15" t="s">
        <v>398</v>
      </c>
    </row>
    <row r="8" spans="2:6" x14ac:dyDescent="0.25">
      <c r="B8" s="5" t="s">
        <v>26</v>
      </c>
      <c r="D8" s="55"/>
    </row>
    <row r="9" spans="2:6" hidden="1" x14ac:dyDescent="0.25">
      <c r="B9" s="5" t="s">
        <v>25</v>
      </c>
      <c r="D9" s="16">
        <f>+D8</f>
        <v>0</v>
      </c>
    </row>
    <row r="10" spans="2:6" x14ac:dyDescent="0.25">
      <c r="B10" s="5" t="s">
        <v>24</v>
      </c>
      <c r="D10" s="17" t="s">
        <v>56</v>
      </c>
    </row>
    <row r="11" spans="2:6" x14ac:dyDescent="0.25">
      <c r="B11" s="6" t="s">
        <v>48</v>
      </c>
      <c r="D11" s="18" t="str">
        <f>IFERROR(VLOOKUP(D10,'base de clientes'!A2:B889,2,0),"")</f>
        <v>La casa del repuesto S.A de C.V</v>
      </c>
    </row>
    <row r="12" spans="2:6" hidden="1" x14ac:dyDescent="0.25">
      <c r="B12" s="6" t="s">
        <v>50</v>
      </c>
      <c r="D12" s="19">
        <v>0</v>
      </c>
      <c r="F12" s="2"/>
    </row>
    <row r="13" spans="2:6" hidden="1" x14ac:dyDescent="0.25">
      <c r="B13" s="6" t="s">
        <v>49</v>
      </c>
      <c r="D13" s="8">
        <v>0</v>
      </c>
      <c r="F13" s="2"/>
    </row>
    <row r="14" spans="2:6" x14ac:dyDescent="0.25">
      <c r="B14" s="5" t="s">
        <v>23</v>
      </c>
      <c r="D14" s="9">
        <v>0</v>
      </c>
      <c r="F14" s="2"/>
    </row>
    <row r="15" spans="2:6" x14ac:dyDescent="0.25">
      <c r="B15" s="5" t="s">
        <v>22</v>
      </c>
      <c r="D15" s="19">
        <f>+D14*0.13</f>
        <v>0</v>
      </c>
      <c r="F15" s="2"/>
    </row>
    <row r="16" spans="2:6" x14ac:dyDescent="0.25">
      <c r="B16" s="5" t="s">
        <v>21</v>
      </c>
      <c r="D16" s="8">
        <v>0</v>
      </c>
      <c r="F16" s="2"/>
    </row>
    <row r="17" spans="2:6" x14ac:dyDescent="0.25">
      <c r="B17" s="5" t="s">
        <v>20</v>
      </c>
      <c r="D17" s="8">
        <v>0</v>
      </c>
      <c r="F17" s="2"/>
    </row>
    <row r="18" spans="2:6" ht="15" customHeight="1" x14ac:dyDescent="0.25">
      <c r="B18" s="5" t="s">
        <v>51</v>
      </c>
      <c r="D18" s="8">
        <f>+(D12+D13+D14+D15+D16+D17)</f>
        <v>0</v>
      </c>
      <c r="F18" s="2"/>
    </row>
    <row r="19" spans="2:6" ht="15" customHeight="1" x14ac:dyDescent="0.25">
      <c r="B19" s="5" t="s">
        <v>463</v>
      </c>
      <c r="D19" s="52">
        <v>0</v>
      </c>
      <c r="F19" s="2"/>
    </row>
    <row r="20" spans="2:6" ht="15.75" thickBot="1" x14ac:dyDescent="0.3">
      <c r="B20" s="5" t="s">
        <v>18</v>
      </c>
      <c r="D20" s="10" t="s">
        <v>1</v>
      </c>
      <c r="F20" s="2"/>
    </row>
  </sheetData>
  <dataValidations count="1">
    <dataValidation type="decimal" allowBlank="1" showInputMessage="1" showErrorMessage="1" errorTitle="Error de ingreso" error="Los datos ingresados no son validos solo se aceptan numeros" sqref="D9" xr:uid="{00000000-0002-0000-02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5" tint="-0.249977111117893"/>
  </sheetPr>
  <dimension ref="A2:S4"/>
  <sheetViews>
    <sheetView workbookViewId="0">
      <selection activeCell="A3" sqref="A3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2" customWidth="1"/>
    <col min="12" max="12" width="19.28515625" style="2" customWidth="1"/>
    <col min="13" max="13" width="14.42578125" style="2" customWidth="1"/>
    <col min="14" max="14" width="11.42578125" style="2"/>
    <col min="15" max="15" width="12.42578125" style="2" customWidth="1"/>
    <col min="16" max="16" width="14.42578125" style="2" customWidth="1"/>
    <col min="17" max="17" width="15.140625" style="2" customWidth="1"/>
    <col min="18" max="18" width="15.140625" style="56" customWidth="1"/>
  </cols>
  <sheetData>
    <row r="2" spans="1:19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48</v>
      </c>
      <c r="K2" s="2" t="s">
        <v>50</v>
      </c>
      <c r="L2" s="2" t="s">
        <v>49</v>
      </c>
      <c r="M2" s="2" t="s">
        <v>23</v>
      </c>
      <c r="N2" s="2" t="s">
        <v>22</v>
      </c>
      <c r="O2" s="2" t="s">
        <v>21</v>
      </c>
      <c r="P2" s="2" t="s">
        <v>20</v>
      </c>
      <c r="Q2" s="2" t="s">
        <v>51</v>
      </c>
      <c r="R2" s="56" t="s">
        <v>463</v>
      </c>
      <c r="S2" t="s">
        <v>18</v>
      </c>
    </row>
    <row r="4" spans="1:19" x14ac:dyDescent="0.25">
      <c r="A4" t="s">
        <v>471</v>
      </c>
      <c r="K4"/>
      <c r="L4"/>
      <c r="M4" s="57">
        <f>SUBTOTAL(109,Tabla2[V. GRAVADA])</f>
        <v>0</v>
      </c>
      <c r="N4" s="57">
        <f>SUBTOTAL(109,Tabla2[D.FISCAL])</f>
        <v>0</v>
      </c>
      <c r="O4" s="57"/>
      <c r="P4" s="57">
        <f>SUBTOTAL(109,Tabla2[V CTA DE 3])</f>
        <v>0</v>
      </c>
      <c r="Q4" s="57">
        <f>SUBTOTAL(109,Tabla2[V CTA DE 3])</f>
        <v>0</v>
      </c>
      <c r="R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>
    <tabColor theme="4"/>
  </sheetPr>
  <dimension ref="B1:D23"/>
  <sheetViews>
    <sheetView showGridLines="0" topLeftCell="A25" zoomScale="120" zoomScaleNormal="120" workbookViewId="0">
      <selection activeCell="D27" sqref="D27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1" t="s">
        <v>719</v>
      </c>
    </row>
    <row r="3" spans="2:4" x14ac:dyDescent="0.25">
      <c r="B3" s="5" t="s">
        <v>2</v>
      </c>
      <c r="D3" s="12" t="s">
        <v>736</v>
      </c>
    </row>
    <row r="4" spans="2:4" hidden="1" x14ac:dyDescent="0.25">
      <c r="B4" s="5" t="s">
        <v>3</v>
      </c>
      <c r="D4" s="14" t="s">
        <v>1</v>
      </c>
    </row>
    <row r="5" spans="2:4" hidden="1" x14ac:dyDescent="0.25">
      <c r="B5" s="22" t="s">
        <v>4</v>
      </c>
      <c r="D5" s="14" t="s">
        <v>55</v>
      </c>
    </row>
    <row r="6" spans="2:4" hidden="1" x14ac:dyDescent="0.25">
      <c r="B6" s="6" t="s">
        <v>45</v>
      </c>
      <c r="D6" s="15" t="s">
        <v>590</v>
      </c>
    </row>
    <row r="7" spans="2:4" hidden="1" x14ac:dyDescent="0.25">
      <c r="B7" s="6" t="s">
        <v>44</v>
      </c>
      <c r="D7" s="15" t="s">
        <v>591</v>
      </c>
    </row>
    <row r="8" spans="2:4" x14ac:dyDescent="0.25">
      <c r="B8" s="6" t="s">
        <v>43</v>
      </c>
      <c r="D8" s="43"/>
    </row>
    <row r="9" spans="2:4" hidden="1" x14ac:dyDescent="0.25">
      <c r="B9" s="5" t="s">
        <v>42</v>
      </c>
      <c r="D9" s="16">
        <f>+D8</f>
        <v>0</v>
      </c>
    </row>
    <row r="10" spans="2:4" hidden="1" x14ac:dyDescent="0.25">
      <c r="B10" s="5" t="s">
        <v>43</v>
      </c>
      <c r="D10" s="23">
        <f>+D9</f>
        <v>0</v>
      </c>
    </row>
    <row r="11" spans="2:4" hidden="1" x14ac:dyDescent="0.25">
      <c r="B11" s="5" t="s">
        <v>42</v>
      </c>
      <c r="D11" s="20">
        <f>+D10</f>
        <v>0</v>
      </c>
    </row>
    <row r="12" spans="2:4" hidden="1" x14ac:dyDescent="0.25">
      <c r="B12" s="5" t="s">
        <v>41</v>
      </c>
      <c r="D12" s="20">
        <v>0</v>
      </c>
    </row>
    <row r="13" spans="2:4" hidden="1" x14ac:dyDescent="0.25">
      <c r="B13" s="5" t="s">
        <v>40</v>
      </c>
      <c r="D13" s="8">
        <v>0</v>
      </c>
    </row>
    <row r="14" spans="2:4" hidden="1" x14ac:dyDescent="0.25">
      <c r="B14" s="5" t="s">
        <v>39</v>
      </c>
      <c r="D14" s="19">
        <v>0</v>
      </c>
    </row>
    <row r="15" spans="2:4" hidden="1" x14ac:dyDescent="0.25">
      <c r="B15" s="5" t="s">
        <v>38</v>
      </c>
      <c r="D15" s="19">
        <v>0</v>
      </c>
    </row>
    <row r="16" spans="2:4" x14ac:dyDescent="0.25">
      <c r="B16" s="5" t="s">
        <v>37</v>
      </c>
      <c r="D16" s="13">
        <v>0</v>
      </c>
    </row>
    <row r="17" spans="2:4" x14ac:dyDescent="0.25">
      <c r="B17" s="5" t="s">
        <v>36</v>
      </c>
      <c r="D17" s="24">
        <v>0</v>
      </c>
    </row>
    <row r="18" spans="2:4" x14ac:dyDescent="0.25">
      <c r="B18" s="5" t="s">
        <v>35</v>
      </c>
      <c r="D18" s="8">
        <v>0</v>
      </c>
    </row>
    <row r="19" spans="2:4" x14ac:dyDescent="0.25">
      <c r="B19" s="5" t="s">
        <v>34</v>
      </c>
      <c r="D19" s="8">
        <v>0</v>
      </c>
    </row>
    <row r="20" spans="2:4" x14ac:dyDescent="0.25">
      <c r="B20" s="5" t="s">
        <v>33</v>
      </c>
      <c r="D20" s="8">
        <v>0</v>
      </c>
    </row>
    <row r="21" spans="2:4" x14ac:dyDescent="0.25">
      <c r="B21" s="5" t="s">
        <v>32</v>
      </c>
      <c r="D21" s="8">
        <v>0</v>
      </c>
    </row>
    <row r="22" spans="2:4" x14ac:dyDescent="0.25">
      <c r="B22" s="5" t="s">
        <v>19</v>
      </c>
      <c r="D22" s="8">
        <f>SUM(D13:D21)</f>
        <v>0</v>
      </c>
    </row>
    <row r="23" spans="2:4" ht="15.75" thickBot="1" x14ac:dyDescent="0.3">
      <c r="B23" s="5" t="s">
        <v>18</v>
      </c>
      <c r="D23" s="21" t="s">
        <v>31</v>
      </c>
    </row>
  </sheetData>
  <dataValidations disablePrompts="1" count="1">
    <dataValidation type="decimal" allowBlank="1" showInputMessage="1" showErrorMessage="1" errorTitle="Error de ingreso" error="Los datos ingresados no son validos solo se aceptan numeros" sqref="D9" xr:uid="{00000000-0002-0000-04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0">
    <tabColor theme="5" tint="-0.249977111117893"/>
  </sheetPr>
  <dimension ref="A2:V521"/>
  <sheetViews>
    <sheetView topLeftCell="I79" workbookViewId="0">
      <selection activeCell="B3" sqref="B3:V99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4.5703125" customWidth="1"/>
    <col min="7" max="7" width="14.140625" customWidth="1"/>
    <col min="9" max="9" width="15.140625" customWidth="1"/>
    <col min="12" max="12" width="11.7109375" style="2" customWidth="1"/>
    <col min="13" max="13" width="13.42578125" style="2" customWidth="1"/>
    <col min="14" max="14" width="15.5703125" style="2" customWidth="1"/>
    <col min="15" max="15" width="14.85546875" style="2" customWidth="1"/>
    <col min="16" max="16" width="11.42578125" style="2"/>
    <col min="17" max="17" width="12.42578125" style="2" customWidth="1"/>
    <col min="18" max="18" width="12.85546875" style="2" customWidth="1"/>
    <col min="19" max="19" width="15.28515625" style="2" customWidth="1"/>
    <col min="20" max="20" width="15" style="2" customWidth="1"/>
    <col min="21" max="21" width="15.140625" style="2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45</v>
      </c>
      <c r="F2" t="s">
        <v>44</v>
      </c>
      <c r="G2" t="s">
        <v>43</v>
      </c>
      <c r="H2" t="s">
        <v>42</v>
      </c>
      <c r="I2" t="s">
        <v>53</v>
      </c>
      <c r="J2" t="s">
        <v>54</v>
      </c>
      <c r="K2" t="s">
        <v>41</v>
      </c>
      <c r="L2" s="2" t="s">
        <v>40</v>
      </c>
      <c r="M2" s="2" t="s">
        <v>39</v>
      </c>
      <c r="N2" s="2" t="s">
        <v>38</v>
      </c>
      <c r="O2" s="2" t="s">
        <v>37</v>
      </c>
      <c r="P2" s="2" t="s">
        <v>36</v>
      </c>
      <c r="Q2" s="2" t="s">
        <v>35</v>
      </c>
      <c r="R2" s="2" t="s">
        <v>34</v>
      </c>
      <c r="S2" s="2" t="s">
        <v>33</v>
      </c>
      <c r="T2" s="2" t="s">
        <v>32</v>
      </c>
      <c r="U2" s="2" t="s">
        <v>19</v>
      </c>
      <c r="V2" t="s">
        <v>18</v>
      </c>
    </row>
    <row r="3" spans="1:22" x14ac:dyDescent="0.25">
      <c r="A3" t="s">
        <v>719</v>
      </c>
      <c r="B3" t="s">
        <v>736</v>
      </c>
      <c r="C3" t="s">
        <v>1</v>
      </c>
      <c r="D3" t="s">
        <v>55</v>
      </c>
      <c r="E3" t="s">
        <v>590</v>
      </c>
      <c r="F3" t="s">
        <v>591</v>
      </c>
      <c r="G3">
        <v>831</v>
      </c>
      <c r="H3">
        <v>831</v>
      </c>
      <c r="I3">
        <v>831</v>
      </c>
      <c r="J3">
        <v>831</v>
      </c>
      <c r="K3">
        <v>0</v>
      </c>
      <c r="L3" s="2">
        <v>0</v>
      </c>
      <c r="M3" s="2">
        <v>0</v>
      </c>
      <c r="N3" s="2">
        <v>0</v>
      </c>
      <c r="O3" s="2">
        <v>12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12</v>
      </c>
      <c r="V3" t="s">
        <v>31</v>
      </c>
    </row>
    <row r="4" spans="1:22" x14ac:dyDescent="0.25">
      <c r="A4" t="s">
        <v>719</v>
      </c>
      <c r="B4" t="s">
        <v>747</v>
      </c>
      <c r="C4" t="s">
        <v>1</v>
      </c>
      <c r="D4" t="s">
        <v>55</v>
      </c>
      <c r="E4" t="s">
        <v>590</v>
      </c>
      <c r="F4" t="s">
        <v>591</v>
      </c>
      <c r="G4">
        <v>865</v>
      </c>
      <c r="H4">
        <v>865</v>
      </c>
      <c r="I4">
        <v>865</v>
      </c>
      <c r="J4">
        <v>865</v>
      </c>
      <c r="K4">
        <v>0</v>
      </c>
      <c r="L4" s="2">
        <v>0</v>
      </c>
      <c r="M4" s="2">
        <v>0</v>
      </c>
      <c r="N4" s="2">
        <v>0</v>
      </c>
      <c r="O4" s="2">
        <v>10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10</v>
      </c>
      <c r="V4" t="s">
        <v>31</v>
      </c>
    </row>
    <row r="5" spans="1:22" x14ac:dyDescent="0.25">
      <c r="A5" t="s">
        <v>719</v>
      </c>
      <c r="B5" t="s">
        <v>747</v>
      </c>
      <c r="C5" t="s">
        <v>1</v>
      </c>
      <c r="D5" t="s">
        <v>55</v>
      </c>
      <c r="E5" t="s">
        <v>590</v>
      </c>
      <c r="F5" t="s">
        <v>591</v>
      </c>
      <c r="G5">
        <v>864</v>
      </c>
      <c r="H5">
        <v>864</v>
      </c>
      <c r="I5">
        <v>864</v>
      </c>
      <c r="J5">
        <v>864</v>
      </c>
      <c r="K5">
        <v>0</v>
      </c>
      <c r="L5" s="2">
        <v>0</v>
      </c>
      <c r="M5" s="2">
        <v>0</v>
      </c>
      <c r="N5" s="2">
        <v>0</v>
      </c>
      <c r="O5" s="2">
        <v>25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25</v>
      </c>
      <c r="V5" t="s">
        <v>31</v>
      </c>
    </row>
    <row r="6" spans="1:22" x14ac:dyDescent="0.25">
      <c r="A6" t="s">
        <v>719</v>
      </c>
      <c r="B6" t="s">
        <v>747</v>
      </c>
      <c r="C6" t="s">
        <v>1</v>
      </c>
      <c r="D6" t="s">
        <v>55</v>
      </c>
      <c r="E6" t="s">
        <v>590</v>
      </c>
      <c r="F6" t="s">
        <v>591</v>
      </c>
      <c r="G6">
        <v>863</v>
      </c>
      <c r="H6">
        <v>863</v>
      </c>
      <c r="I6">
        <v>863</v>
      </c>
      <c r="J6">
        <v>863</v>
      </c>
      <c r="K6">
        <v>0</v>
      </c>
      <c r="L6" s="2">
        <v>0</v>
      </c>
      <c r="M6" s="2">
        <v>0</v>
      </c>
      <c r="N6" s="2">
        <v>0</v>
      </c>
      <c r="O6" s="2">
        <v>12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12</v>
      </c>
      <c r="V6" t="s">
        <v>31</v>
      </c>
    </row>
    <row r="7" spans="1:22" x14ac:dyDescent="0.25">
      <c r="A7" t="s">
        <v>719</v>
      </c>
      <c r="B7" t="s">
        <v>747</v>
      </c>
      <c r="C7" t="s">
        <v>1</v>
      </c>
      <c r="D7" t="s">
        <v>55</v>
      </c>
      <c r="E7" t="s">
        <v>590</v>
      </c>
      <c r="F7" t="s">
        <v>591</v>
      </c>
      <c r="G7">
        <v>862</v>
      </c>
      <c r="H7">
        <v>862</v>
      </c>
      <c r="I7">
        <v>862</v>
      </c>
      <c r="J7">
        <v>862</v>
      </c>
      <c r="K7">
        <v>0</v>
      </c>
      <c r="L7" s="2">
        <v>0</v>
      </c>
      <c r="M7" s="2">
        <v>0</v>
      </c>
      <c r="N7" s="2">
        <v>0</v>
      </c>
      <c r="O7" s="2">
        <v>9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9</v>
      </c>
      <c r="V7" t="s">
        <v>31</v>
      </c>
    </row>
    <row r="8" spans="1:22" x14ac:dyDescent="0.25">
      <c r="A8" t="s">
        <v>719</v>
      </c>
      <c r="B8" t="s">
        <v>747</v>
      </c>
      <c r="C8" t="s">
        <v>1</v>
      </c>
      <c r="D8" t="s">
        <v>55</v>
      </c>
      <c r="E8" t="s">
        <v>590</v>
      </c>
      <c r="F8" t="s">
        <v>591</v>
      </c>
      <c r="G8">
        <v>861</v>
      </c>
      <c r="H8">
        <v>861</v>
      </c>
      <c r="I8">
        <v>861</v>
      </c>
      <c r="J8">
        <v>861</v>
      </c>
      <c r="K8">
        <v>0</v>
      </c>
      <c r="L8" s="2">
        <v>0</v>
      </c>
      <c r="M8" s="2">
        <v>0</v>
      </c>
      <c r="N8" s="2">
        <v>0</v>
      </c>
      <c r="O8" s="2">
        <v>6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6</v>
      </c>
      <c r="V8" t="s">
        <v>31</v>
      </c>
    </row>
    <row r="9" spans="1:22" x14ac:dyDescent="0.25">
      <c r="A9" t="s">
        <v>719</v>
      </c>
      <c r="B9" t="s">
        <v>746</v>
      </c>
      <c r="C9" t="s">
        <v>1</v>
      </c>
      <c r="D9" t="s">
        <v>55</v>
      </c>
      <c r="E9" t="s">
        <v>590</v>
      </c>
      <c r="F9" t="s">
        <v>591</v>
      </c>
      <c r="G9">
        <v>860</v>
      </c>
      <c r="H9">
        <v>860</v>
      </c>
      <c r="I9">
        <v>860</v>
      </c>
      <c r="J9">
        <v>860</v>
      </c>
      <c r="K9">
        <v>0</v>
      </c>
      <c r="L9" s="2">
        <v>0</v>
      </c>
      <c r="M9" s="2">
        <v>0</v>
      </c>
      <c r="N9" s="2">
        <v>0</v>
      </c>
      <c r="O9" s="2">
        <v>13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13</v>
      </c>
      <c r="V9" t="s">
        <v>31</v>
      </c>
    </row>
    <row r="10" spans="1:22" x14ac:dyDescent="0.25">
      <c r="A10" t="s">
        <v>719</v>
      </c>
      <c r="B10" t="s">
        <v>746</v>
      </c>
      <c r="C10" t="s">
        <v>1</v>
      </c>
      <c r="D10" t="s">
        <v>55</v>
      </c>
      <c r="E10" t="s">
        <v>590</v>
      </c>
      <c r="F10" t="s">
        <v>591</v>
      </c>
      <c r="G10">
        <v>859</v>
      </c>
      <c r="H10">
        <v>859</v>
      </c>
      <c r="I10">
        <v>859</v>
      </c>
      <c r="J10">
        <v>859</v>
      </c>
      <c r="K10">
        <v>0</v>
      </c>
      <c r="L10" s="2">
        <v>0</v>
      </c>
      <c r="M10" s="2">
        <v>0</v>
      </c>
      <c r="N10" s="2">
        <v>0</v>
      </c>
      <c r="O10" s="2">
        <v>13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13</v>
      </c>
      <c r="V10" t="s">
        <v>31</v>
      </c>
    </row>
    <row r="11" spans="1:22" x14ac:dyDescent="0.25">
      <c r="A11" t="s">
        <v>719</v>
      </c>
      <c r="B11" t="s">
        <v>745</v>
      </c>
      <c r="C11" t="s">
        <v>1</v>
      </c>
      <c r="D11" t="s">
        <v>55</v>
      </c>
      <c r="E11" t="s">
        <v>590</v>
      </c>
      <c r="F11" t="s">
        <v>591</v>
      </c>
      <c r="G11">
        <v>858</v>
      </c>
      <c r="H11">
        <v>858</v>
      </c>
      <c r="I11">
        <v>858</v>
      </c>
      <c r="J11">
        <v>858</v>
      </c>
      <c r="K11">
        <v>0</v>
      </c>
      <c r="L11" s="2">
        <v>0</v>
      </c>
      <c r="M11" s="2">
        <v>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10</v>
      </c>
      <c r="V11" t="s">
        <v>31</v>
      </c>
    </row>
    <row r="12" spans="1:22" x14ac:dyDescent="0.25">
      <c r="A12" t="s">
        <v>719</v>
      </c>
      <c r="B12" t="s">
        <v>745</v>
      </c>
      <c r="C12" t="s">
        <v>1</v>
      </c>
      <c r="D12" t="s">
        <v>55</v>
      </c>
      <c r="E12" t="s">
        <v>590</v>
      </c>
      <c r="F12" t="s">
        <v>591</v>
      </c>
      <c r="G12">
        <v>857</v>
      </c>
      <c r="H12">
        <v>857</v>
      </c>
      <c r="I12">
        <v>857</v>
      </c>
      <c r="J12">
        <v>857</v>
      </c>
      <c r="K12">
        <v>0</v>
      </c>
      <c r="L12" s="2">
        <v>0</v>
      </c>
      <c r="M12" s="2">
        <v>0</v>
      </c>
      <c r="N12" s="2">
        <v>0</v>
      </c>
      <c r="O12" s="2">
        <v>12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12</v>
      </c>
      <c r="V12" t="s">
        <v>31</v>
      </c>
    </row>
    <row r="13" spans="1:22" x14ac:dyDescent="0.25">
      <c r="A13" t="s">
        <v>719</v>
      </c>
      <c r="B13" t="s">
        <v>745</v>
      </c>
      <c r="C13" t="s">
        <v>1</v>
      </c>
      <c r="D13" t="s">
        <v>55</v>
      </c>
      <c r="E13" t="s">
        <v>590</v>
      </c>
      <c r="F13" t="s">
        <v>591</v>
      </c>
      <c r="G13">
        <v>856</v>
      </c>
      <c r="H13">
        <v>856</v>
      </c>
      <c r="I13">
        <v>856</v>
      </c>
      <c r="J13">
        <v>856</v>
      </c>
      <c r="K13">
        <v>0</v>
      </c>
      <c r="L13" s="2">
        <v>0</v>
      </c>
      <c r="M13" s="2">
        <v>0</v>
      </c>
      <c r="N13" s="2">
        <v>0</v>
      </c>
      <c r="O13" s="2">
        <v>7.5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7.5</v>
      </c>
      <c r="V13" t="s">
        <v>31</v>
      </c>
    </row>
    <row r="14" spans="1:22" x14ac:dyDescent="0.25">
      <c r="A14" t="s">
        <v>719</v>
      </c>
      <c r="B14" t="s">
        <v>745</v>
      </c>
      <c r="C14" t="s">
        <v>1</v>
      </c>
      <c r="D14" t="s">
        <v>55</v>
      </c>
      <c r="E14" t="s">
        <v>590</v>
      </c>
      <c r="F14" t="s">
        <v>591</v>
      </c>
      <c r="G14">
        <v>855</v>
      </c>
      <c r="H14">
        <v>855</v>
      </c>
      <c r="I14">
        <v>855</v>
      </c>
      <c r="J14">
        <v>855</v>
      </c>
      <c r="K14">
        <v>0</v>
      </c>
      <c r="L14" s="2">
        <v>0</v>
      </c>
      <c r="M14" s="2">
        <v>0</v>
      </c>
      <c r="N14" s="2">
        <v>0</v>
      </c>
      <c r="O14" s="2">
        <v>6.5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6.5</v>
      </c>
      <c r="V14" t="s">
        <v>31</v>
      </c>
    </row>
    <row r="15" spans="1:22" x14ac:dyDescent="0.25">
      <c r="A15" t="s">
        <v>719</v>
      </c>
      <c r="B15" t="s">
        <v>745</v>
      </c>
      <c r="C15" t="s">
        <v>1</v>
      </c>
      <c r="D15" t="s">
        <v>55</v>
      </c>
      <c r="E15" t="s">
        <v>590</v>
      </c>
      <c r="F15" t="s">
        <v>591</v>
      </c>
      <c r="G15">
        <v>854</v>
      </c>
      <c r="H15">
        <v>854</v>
      </c>
      <c r="I15">
        <v>854</v>
      </c>
      <c r="J15">
        <v>854</v>
      </c>
      <c r="K15">
        <v>0</v>
      </c>
      <c r="L15" s="2">
        <v>0</v>
      </c>
      <c r="M15" s="2">
        <v>0</v>
      </c>
      <c r="N15" s="2">
        <v>0</v>
      </c>
      <c r="O15" s="2">
        <v>8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8</v>
      </c>
      <c r="V15" t="s">
        <v>31</v>
      </c>
    </row>
    <row r="16" spans="1:22" x14ac:dyDescent="0.25">
      <c r="A16" t="s">
        <v>719</v>
      </c>
      <c r="B16" t="s">
        <v>744</v>
      </c>
      <c r="C16" t="s">
        <v>1</v>
      </c>
      <c r="D16" t="s">
        <v>55</v>
      </c>
      <c r="E16" t="s">
        <v>590</v>
      </c>
      <c r="F16" t="s">
        <v>591</v>
      </c>
      <c r="G16">
        <v>853</v>
      </c>
      <c r="H16">
        <v>853</v>
      </c>
      <c r="I16">
        <v>853</v>
      </c>
      <c r="J16">
        <v>853</v>
      </c>
      <c r="K16">
        <v>0</v>
      </c>
      <c r="L16" s="2">
        <v>0</v>
      </c>
      <c r="M16" s="2">
        <v>0</v>
      </c>
      <c r="N16" s="2">
        <v>0</v>
      </c>
      <c r="O16" s="2">
        <v>7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7</v>
      </c>
      <c r="V16" t="s">
        <v>31</v>
      </c>
    </row>
    <row r="17" spans="1:22" x14ac:dyDescent="0.25">
      <c r="A17" t="s">
        <v>719</v>
      </c>
      <c r="B17" t="s">
        <v>744</v>
      </c>
      <c r="C17" t="s">
        <v>1</v>
      </c>
      <c r="D17" t="s">
        <v>55</v>
      </c>
      <c r="E17" t="s">
        <v>590</v>
      </c>
      <c r="F17" t="s">
        <v>591</v>
      </c>
      <c r="G17">
        <v>852</v>
      </c>
      <c r="H17">
        <v>852</v>
      </c>
      <c r="I17">
        <v>852</v>
      </c>
      <c r="J17">
        <v>852</v>
      </c>
      <c r="K17">
        <v>0</v>
      </c>
      <c r="L17" s="2">
        <v>0</v>
      </c>
      <c r="M17" s="2">
        <v>0</v>
      </c>
      <c r="N17" s="2">
        <v>0</v>
      </c>
      <c r="O17" s="2">
        <v>6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6</v>
      </c>
      <c r="V17" t="s">
        <v>31</v>
      </c>
    </row>
    <row r="18" spans="1:22" x14ac:dyDescent="0.25">
      <c r="A18" t="s">
        <v>719</v>
      </c>
      <c r="B18" t="s">
        <v>744</v>
      </c>
      <c r="C18" t="s">
        <v>1</v>
      </c>
      <c r="D18" t="s">
        <v>55</v>
      </c>
      <c r="E18" t="s">
        <v>590</v>
      </c>
      <c r="F18" t="s">
        <v>591</v>
      </c>
      <c r="G18">
        <v>851</v>
      </c>
      <c r="H18">
        <v>851</v>
      </c>
      <c r="I18">
        <v>851</v>
      </c>
      <c r="J18">
        <v>851</v>
      </c>
      <c r="K18">
        <v>0</v>
      </c>
      <c r="L18" s="2">
        <v>0</v>
      </c>
      <c r="M18" s="2">
        <v>0</v>
      </c>
      <c r="N18" s="2">
        <v>0</v>
      </c>
      <c r="O18" s="2">
        <v>8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8</v>
      </c>
      <c r="V18" t="s">
        <v>31</v>
      </c>
    </row>
    <row r="19" spans="1:22" x14ac:dyDescent="0.25">
      <c r="A19" t="s">
        <v>719</v>
      </c>
      <c r="B19" t="s">
        <v>743</v>
      </c>
      <c r="C19" t="s">
        <v>1</v>
      </c>
      <c r="D19" t="s">
        <v>55</v>
      </c>
      <c r="E19" t="s">
        <v>590</v>
      </c>
      <c r="F19" t="s">
        <v>591</v>
      </c>
      <c r="G19">
        <v>850</v>
      </c>
      <c r="H19">
        <v>850</v>
      </c>
      <c r="I19">
        <v>850</v>
      </c>
      <c r="J19">
        <v>850</v>
      </c>
      <c r="K19">
        <v>0</v>
      </c>
      <c r="L19" s="2">
        <v>0</v>
      </c>
      <c r="M19" s="2">
        <v>0</v>
      </c>
      <c r="N19" s="2">
        <v>0</v>
      </c>
      <c r="O19" s="2">
        <v>10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10</v>
      </c>
      <c r="V19" t="s">
        <v>31</v>
      </c>
    </row>
    <row r="20" spans="1:22" x14ac:dyDescent="0.25">
      <c r="A20" t="s">
        <v>719</v>
      </c>
      <c r="B20" t="s">
        <v>743</v>
      </c>
      <c r="C20" t="s">
        <v>1</v>
      </c>
      <c r="D20" t="s">
        <v>55</v>
      </c>
      <c r="E20" t="s">
        <v>590</v>
      </c>
      <c r="F20" t="s">
        <v>591</v>
      </c>
      <c r="G20">
        <v>849</v>
      </c>
      <c r="H20">
        <v>849</v>
      </c>
      <c r="I20">
        <v>849</v>
      </c>
      <c r="J20">
        <v>849</v>
      </c>
      <c r="K20">
        <v>0</v>
      </c>
      <c r="L20" s="2">
        <v>0</v>
      </c>
      <c r="M20" s="2">
        <v>0</v>
      </c>
      <c r="N20" s="2">
        <v>0</v>
      </c>
      <c r="O20" s="2">
        <v>10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10</v>
      </c>
      <c r="V20" t="s">
        <v>31</v>
      </c>
    </row>
    <row r="21" spans="1:22" x14ac:dyDescent="0.25">
      <c r="A21" t="s">
        <v>719</v>
      </c>
      <c r="B21" t="s">
        <v>742</v>
      </c>
      <c r="C21" t="s">
        <v>1</v>
      </c>
      <c r="D21" t="s">
        <v>55</v>
      </c>
      <c r="E21" t="s">
        <v>590</v>
      </c>
      <c r="F21" t="s">
        <v>591</v>
      </c>
      <c r="G21">
        <v>848</v>
      </c>
      <c r="H21">
        <v>848</v>
      </c>
      <c r="I21">
        <v>848</v>
      </c>
      <c r="J21">
        <v>848</v>
      </c>
      <c r="K21">
        <v>0</v>
      </c>
      <c r="L21" s="2">
        <v>0</v>
      </c>
      <c r="M21" s="2">
        <v>0</v>
      </c>
      <c r="N21" s="2">
        <v>0</v>
      </c>
      <c r="O21" s="2">
        <v>12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12</v>
      </c>
      <c r="V21" t="s">
        <v>31</v>
      </c>
    </row>
    <row r="22" spans="1:22" x14ac:dyDescent="0.25">
      <c r="A22" t="s">
        <v>719</v>
      </c>
      <c r="B22" t="s">
        <v>742</v>
      </c>
      <c r="C22" t="s">
        <v>1</v>
      </c>
      <c r="D22" t="s">
        <v>55</v>
      </c>
      <c r="E22" t="s">
        <v>590</v>
      </c>
      <c r="F22" t="s">
        <v>591</v>
      </c>
      <c r="G22">
        <v>847</v>
      </c>
      <c r="H22">
        <v>847</v>
      </c>
      <c r="I22">
        <v>847</v>
      </c>
      <c r="J22">
        <v>847</v>
      </c>
      <c r="K22">
        <v>0</v>
      </c>
      <c r="L22" s="2">
        <v>0</v>
      </c>
      <c r="M22" s="2">
        <v>0</v>
      </c>
      <c r="N22" s="2">
        <v>0</v>
      </c>
      <c r="O22" s="2">
        <v>15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15</v>
      </c>
      <c r="V22" t="s">
        <v>31</v>
      </c>
    </row>
    <row r="23" spans="1:22" x14ac:dyDescent="0.25">
      <c r="A23" t="s">
        <v>719</v>
      </c>
      <c r="B23" t="s">
        <v>741</v>
      </c>
      <c r="C23" t="s">
        <v>1</v>
      </c>
      <c r="D23" t="s">
        <v>55</v>
      </c>
      <c r="E23" t="s">
        <v>590</v>
      </c>
      <c r="F23" t="s">
        <v>591</v>
      </c>
      <c r="G23">
        <v>846</v>
      </c>
      <c r="H23">
        <v>846</v>
      </c>
      <c r="I23">
        <v>846</v>
      </c>
      <c r="J23">
        <v>846</v>
      </c>
      <c r="K23">
        <v>0</v>
      </c>
      <c r="L23" s="2">
        <v>0</v>
      </c>
      <c r="M23" s="2">
        <v>0</v>
      </c>
      <c r="N23" s="2">
        <v>0</v>
      </c>
      <c r="O23" s="2">
        <v>12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12</v>
      </c>
      <c r="V23" t="s">
        <v>31</v>
      </c>
    </row>
    <row r="24" spans="1:22" x14ac:dyDescent="0.25">
      <c r="A24" t="s">
        <v>719</v>
      </c>
      <c r="B24" t="s">
        <v>741</v>
      </c>
      <c r="C24" t="s">
        <v>1</v>
      </c>
      <c r="D24" t="s">
        <v>55</v>
      </c>
      <c r="E24" t="s">
        <v>590</v>
      </c>
      <c r="F24" t="s">
        <v>591</v>
      </c>
      <c r="G24">
        <v>845</v>
      </c>
      <c r="H24">
        <v>845</v>
      </c>
      <c r="I24">
        <v>845</v>
      </c>
      <c r="J24">
        <v>845</v>
      </c>
      <c r="K24">
        <v>0</v>
      </c>
      <c r="L24" s="2">
        <v>0</v>
      </c>
      <c r="M24" s="2">
        <v>0</v>
      </c>
      <c r="N24" s="2">
        <v>0</v>
      </c>
      <c r="O24" s="2">
        <v>10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10</v>
      </c>
      <c r="V24" t="s">
        <v>31</v>
      </c>
    </row>
    <row r="25" spans="1:22" x14ac:dyDescent="0.25">
      <c r="A25" t="s">
        <v>719</v>
      </c>
      <c r="B25" t="s">
        <v>741</v>
      </c>
      <c r="C25" t="s">
        <v>1</v>
      </c>
      <c r="D25" t="s">
        <v>55</v>
      </c>
      <c r="E25" t="s">
        <v>590</v>
      </c>
      <c r="F25" t="s">
        <v>591</v>
      </c>
      <c r="G25">
        <v>844</v>
      </c>
      <c r="H25">
        <v>844</v>
      </c>
      <c r="I25">
        <v>844</v>
      </c>
      <c r="J25">
        <v>844</v>
      </c>
      <c r="K25">
        <v>0</v>
      </c>
      <c r="L25" s="2">
        <v>0</v>
      </c>
      <c r="M25" s="2">
        <v>0</v>
      </c>
      <c r="N25" s="2">
        <v>0</v>
      </c>
      <c r="O25" s="2">
        <v>12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12</v>
      </c>
      <c r="V25" t="s">
        <v>31</v>
      </c>
    </row>
    <row r="26" spans="1:22" x14ac:dyDescent="0.25">
      <c r="A26" t="s">
        <v>719</v>
      </c>
      <c r="B26" t="s">
        <v>740</v>
      </c>
      <c r="C26" t="s">
        <v>1</v>
      </c>
      <c r="D26" t="s">
        <v>55</v>
      </c>
      <c r="E26" t="s">
        <v>590</v>
      </c>
      <c r="F26" t="s">
        <v>591</v>
      </c>
      <c r="G26">
        <v>843</v>
      </c>
      <c r="H26">
        <v>843</v>
      </c>
      <c r="I26">
        <v>843</v>
      </c>
      <c r="J26">
        <v>843</v>
      </c>
      <c r="K26">
        <v>0</v>
      </c>
      <c r="L26" s="2">
        <v>0</v>
      </c>
      <c r="M26" s="2">
        <v>0</v>
      </c>
      <c r="N26" s="2">
        <v>0</v>
      </c>
      <c r="O26" s="2">
        <v>10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10</v>
      </c>
      <c r="V26" t="s">
        <v>31</v>
      </c>
    </row>
    <row r="27" spans="1:22" x14ac:dyDescent="0.25">
      <c r="A27" t="s">
        <v>719</v>
      </c>
      <c r="B27" t="s">
        <v>740</v>
      </c>
      <c r="C27" t="s">
        <v>1</v>
      </c>
      <c r="D27" t="s">
        <v>55</v>
      </c>
      <c r="E27" t="s">
        <v>590</v>
      </c>
      <c r="F27" t="s">
        <v>591</v>
      </c>
      <c r="G27">
        <v>842</v>
      </c>
      <c r="H27">
        <v>842</v>
      </c>
      <c r="I27">
        <v>842</v>
      </c>
      <c r="J27">
        <v>842</v>
      </c>
      <c r="K27">
        <v>0</v>
      </c>
      <c r="L27" s="2">
        <v>0</v>
      </c>
      <c r="M27" s="2">
        <v>0</v>
      </c>
      <c r="N27" s="2">
        <v>0</v>
      </c>
      <c r="O27" s="2">
        <v>16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16</v>
      </c>
      <c r="V27" t="s">
        <v>31</v>
      </c>
    </row>
    <row r="28" spans="1:22" x14ac:dyDescent="0.25">
      <c r="A28" t="s">
        <v>719</v>
      </c>
      <c r="B28" t="s">
        <v>740</v>
      </c>
      <c r="C28" t="s">
        <v>1</v>
      </c>
      <c r="D28" t="s">
        <v>55</v>
      </c>
      <c r="E28" t="s">
        <v>590</v>
      </c>
      <c r="F28" t="s">
        <v>591</v>
      </c>
      <c r="G28">
        <v>841</v>
      </c>
      <c r="H28">
        <v>841</v>
      </c>
      <c r="I28">
        <v>841</v>
      </c>
      <c r="J28">
        <v>841</v>
      </c>
      <c r="K28">
        <v>0</v>
      </c>
      <c r="L28" s="2">
        <v>0</v>
      </c>
      <c r="M28" s="2">
        <v>0</v>
      </c>
      <c r="N28" s="2">
        <v>0</v>
      </c>
      <c r="O28" s="2">
        <v>9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9</v>
      </c>
      <c r="V28" t="s">
        <v>31</v>
      </c>
    </row>
    <row r="29" spans="1:22" x14ac:dyDescent="0.25">
      <c r="A29" t="s">
        <v>719</v>
      </c>
      <c r="B29" t="s">
        <v>739</v>
      </c>
      <c r="C29" t="s">
        <v>1</v>
      </c>
      <c r="D29" t="s">
        <v>55</v>
      </c>
      <c r="E29" t="s">
        <v>590</v>
      </c>
      <c r="F29" t="s">
        <v>591</v>
      </c>
      <c r="G29">
        <v>840</v>
      </c>
      <c r="H29">
        <v>840</v>
      </c>
      <c r="I29">
        <v>840</v>
      </c>
      <c r="J29">
        <v>840</v>
      </c>
      <c r="K29">
        <v>0</v>
      </c>
      <c r="L29" s="2">
        <v>0</v>
      </c>
      <c r="M29" s="2">
        <v>0</v>
      </c>
      <c r="N29" s="2">
        <v>0</v>
      </c>
      <c r="O29" s="2">
        <v>10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10</v>
      </c>
      <c r="V29" t="s">
        <v>31</v>
      </c>
    </row>
    <row r="30" spans="1:22" x14ac:dyDescent="0.25">
      <c r="A30" t="s">
        <v>719</v>
      </c>
      <c r="B30" t="s">
        <v>739</v>
      </c>
      <c r="C30" t="s">
        <v>1</v>
      </c>
      <c r="D30" t="s">
        <v>55</v>
      </c>
      <c r="E30" t="s">
        <v>590</v>
      </c>
      <c r="F30" t="s">
        <v>591</v>
      </c>
      <c r="G30">
        <v>859</v>
      </c>
      <c r="H30">
        <v>859</v>
      </c>
      <c r="I30">
        <v>859</v>
      </c>
      <c r="J30">
        <v>859</v>
      </c>
      <c r="K30">
        <v>0</v>
      </c>
      <c r="L30" s="2">
        <v>0</v>
      </c>
      <c r="M30" s="2">
        <v>0</v>
      </c>
      <c r="N30" s="2">
        <v>0</v>
      </c>
      <c r="O30" s="2">
        <v>10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10</v>
      </c>
      <c r="V30" t="s">
        <v>31</v>
      </c>
    </row>
    <row r="31" spans="1:22" x14ac:dyDescent="0.25">
      <c r="A31" t="s">
        <v>719</v>
      </c>
      <c r="B31" t="s">
        <v>738</v>
      </c>
      <c r="C31" t="s">
        <v>1</v>
      </c>
      <c r="D31" t="s">
        <v>55</v>
      </c>
      <c r="E31" t="s">
        <v>590</v>
      </c>
      <c r="F31" t="s">
        <v>591</v>
      </c>
      <c r="G31">
        <v>858</v>
      </c>
      <c r="H31">
        <v>858</v>
      </c>
      <c r="I31">
        <v>858</v>
      </c>
      <c r="J31">
        <v>858</v>
      </c>
      <c r="K31">
        <v>0</v>
      </c>
      <c r="L31" s="2">
        <v>0</v>
      </c>
      <c r="M31" s="2">
        <v>0</v>
      </c>
      <c r="N31" s="2">
        <v>0</v>
      </c>
      <c r="O31" s="2">
        <v>22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22</v>
      </c>
      <c r="V31" t="s">
        <v>31</v>
      </c>
    </row>
    <row r="32" spans="1:22" x14ac:dyDescent="0.25">
      <c r="A32" t="s">
        <v>719</v>
      </c>
      <c r="B32" t="s">
        <v>738</v>
      </c>
      <c r="C32" t="s">
        <v>1</v>
      </c>
      <c r="D32" t="s">
        <v>55</v>
      </c>
      <c r="E32" t="s">
        <v>590</v>
      </c>
      <c r="F32" t="s">
        <v>591</v>
      </c>
      <c r="G32">
        <v>857</v>
      </c>
      <c r="H32">
        <v>857</v>
      </c>
      <c r="I32">
        <v>857</v>
      </c>
      <c r="J32">
        <v>857</v>
      </c>
      <c r="K32">
        <v>0</v>
      </c>
      <c r="L32" s="2">
        <v>0</v>
      </c>
      <c r="M32" s="2">
        <v>0</v>
      </c>
      <c r="N32" s="2">
        <v>0</v>
      </c>
      <c r="O32" s="2">
        <v>19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19</v>
      </c>
      <c r="V32" t="s">
        <v>31</v>
      </c>
    </row>
    <row r="33" spans="1:22" x14ac:dyDescent="0.25">
      <c r="A33" t="s">
        <v>719</v>
      </c>
      <c r="B33" t="s">
        <v>738</v>
      </c>
      <c r="C33" t="s">
        <v>1</v>
      </c>
      <c r="D33" t="s">
        <v>55</v>
      </c>
      <c r="E33" t="s">
        <v>590</v>
      </c>
      <c r="F33" t="s">
        <v>591</v>
      </c>
      <c r="G33">
        <v>856</v>
      </c>
      <c r="H33">
        <v>856</v>
      </c>
      <c r="I33">
        <v>856</v>
      </c>
      <c r="J33">
        <v>856</v>
      </c>
      <c r="K33">
        <v>0</v>
      </c>
      <c r="L33" s="2">
        <v>0</v>
      </c>
      <c r="M33" s="2">
        <v>0</v>
      </c>
      <c r="N33" s="2">
        <v>0</v>
      </c>
      <c r="O33" s="2">
        <v>16.5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16.5</v>
      </c>
      <c r="V33" t="s">
        <v>31</v>
      </c>
    </row>
    <row r="34" spans="1:22" x14ac:dyDescent="0.25">
      <c r="A34" t="s">
        <v>719</v>
      </c>
      <c r="B34" t="s">
        <v>738</v>
      </c>
      <c r="C34" t="s">
        <v>1</v>
      </c>
      <c r="D34" t="s">
        <v>55</v>
      </c>
      <c r="E34" t="s">
        <v>590</v>
      </c>
      <c r="F34" t="s">
        <v>591</v>
      </c>
      <c r="G34">
        <v>855</v>
      </c>
      <c r="H34">
        <v>855</v>
      </c>
      <c r="I34">
        <v>855</v>
      </c>
      <c r="J34">
        <v>855</v>
      </c>
      <c r="K34">
        <v>0</v>
      </c>
      <c r="L34" s="2">
        <v>0</v>
      </c>
      <c r="M34" s="2">
        <v>0</v>
      </c>
      <c r="N34" s="2">
        <v>0</v>
      </c>
      <c r="O34" s="2">
        <v>10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10</v>
      </c>
      <c r="V34" t="s">
        <v>31</v>
      </c>
    </row>
    <row r="35" spans="1:22" x14ac:dyDescent="0.25">
      <c r="A35" t="s">
        <v>719</v>
      </c>
      <c r="B35" t="s">
        <v>737</v>
      </c>
      <c r="C35" t="s">
        <v>1</v>
      </c>
      <c r="D35" t="s">
        <v>55</v>
      </c>
      <c r="E35" t="s">
        <v>590</v>
      </c>
      <c r="F35" t="s">
        <v>591</v>
      </c>
      <c r="G35">
        <v>854</v>
      </c>
      <c r="H35">
        <v>854</v>
      </c>
      <c r="I35">
        <v>854</v>
      </c>
      <c r="J35">
        <v>854</v>
      </c>
      <c r="K35">
        <v>0</v>
      </c>
      <c r="L35" s="2">
        <v>0</v>
      </c>
      <c r="M35" s="2">
        <v>0</v>
      </c>
      <c r="N35" s="2">
        <v>0</v>
      </c>
      <c r="O35" s="2">
        <v>20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20</v>
      </c>
      <c r="V35" t="s">
        <v>31</v>
      </c>
    </row>
    <row r="36" spans="1:22" x14ac:dyDescent="0.25">
      <c r="A36" t="s">
        <v>719</v>
      </c>
      <c r="B36" t="s">
        <v>737</v>
      </c>
      <c r="C36" t="s">
        <v>1</v>
      </c>
      <c r="D36" t="s">
        <v>55</v>
      </c>
      <c r="E36" t="s">
        <v>590</v>
      </c>
      <c r="F36" t="s">
        <v>591</v>
      </c>
      <c r="G36">
        <v>853</v>
      </c>
      <c r="H36">
        <v>853</v>
      </c>
      <c r="I36">
        <v>853</v>
      </c>
      <c r="J36">
        <v>853</v>
      </c>
      <c r="K36">
        <v>0</v>
      </c>
      <c r="L36" s="2">
        <v>0</v>
      </c>
      <c r="M36" s="2">
        <v>0</v>
      </c>
      <c r="N36" s="2">
        <v>0</v>
      </c>
      <c r="O36" s="2">
        <v>15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15</v>
      </c>
      <c r="V36" t="s">
        <v>31</v>
      </c>
    </row>
    <row r="37" spans="1:22" x14ac:dyDescent="0.25">
      <c r="A37" t="s">
        <v>719</v>
      </c>
      <c r="B37" t="s">
        <v>736</v>
      </c>
      <c r="C37" t="s">
        <v>1</v>
      </c>
      <c r="D37" t="s">
        <v>55</v>
      </c>
      <c r="E37" t="s">
        <v>590</v>
      </c>
      <c r="F37" t="s">
        <v>591</v>
      </c>
      <c r="G37">
        <v>852</v>
      </c>
      <c r="H37">
        <v>852</v>
      </c>
      <c r="I37">
        <v>852</v>
      </c>
      <c r="J37">
        <v>852</v>
      </c>
      <c r="K37">
        <v>0</v>
      </c>
      <c r="L37" s="2">
        <v>0</v>
      </c>
      <c r="M37" s="2">
        <v>0</v>
      </c>
      <c r="N37" s="2">
        <v>0</v>
      </c>
      <c r="O37" s="2">
        <v>11.5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11.5</v>
      </c>
      <c r="V37" t="s">
        <v>31</v>
      </c>
    </row>
    <row r="38" spans="1:22" x14ac:dyDescent="0.25">
      <c r="A38" t="s">
        <v>719</v>
      </c>
      <c r="B38" t="s">
        <v>735</v>
      </c>
      <c r="C38" t="s">
        <v>1</v>
      </c>
      <c r="D38" t="s">
        <v>55</v>
      </c>
      <c r="E38" t="s">
        <v>590</v>
      </c>
      <c r="F38" t="s">
        <v>591</v>
      </c>
      <c r="G38">
        <v>830</v>
      </c>
      <c r="H38">
        <v>830</v>
      </c>
      <c r="I38">
        <v>830</v>
      </c>
      <c r="J38">
        <v>830</v>
      </c>
      <c r="K38">
        <v>0</v>
      </c>
      <c r="L38" s="2">
        <v>0</v>
      </c>
      <c r="M38" s="2">
        <v>0</v>
      </c>
      <c r="N38" s="2">
        <v>0</v>
      </c>
      <c r="O38" s="2">
        <v>7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7</v>
      </c>
      <c r="V38" t="s">
        <v>31</v>
      </c>
    </row>
    <row r="39" spans="1:22" x14ac:dyDescent="0.25">
      <c r="A39" t="s">
        <v>719</v>
      </c>
      <c r="B39" t="s">
        <v>735</v>
      </c>
      <c r="C39" t="s">
        <v>1</v>
      </c>
      <c r="D39" t="s">
        <v>55</v>
      </c>
      <c r="E39" t="s">
        <v>590</v>
      </c>
      <c r="F39" t="s">
        <v>591</v>
      </c>
      <c r="G39">
        <v>829</v>
      </c>
      <c r="H39">
        <v>829</v>
      </c>
      <c r="I39">
        <v>829</v>
      </c>
      <c r="J39">
        <v>829</v>
      </c>
      <c r="K39">
        <v>0</v>
      </c>
      <c r="L39" s="2">
        <v>0</v>
      </c>
      <c r="M39" s="2">
        <v>0</v>
      </c>
      <c r="N39" s="2">
        <v>0</v>
      </c>
      <c r="O39" s="2">
        <v>7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7</v>
      </c>
      <c r="V39" t="s">
        <v>31</v>
      </c>
    </row>
    <row r="40" spans="1:22" x14ac:dyDescent="0.25">
      <c r="A40" t="s">
        <v>719</v>
      </c>
      <c r="B40" t="s">
        <v>735</v>
      </c>
      <c r="C40" t="s">
        <v>1</v>
      </c>
      <c r="D40" t="s">
        <v>55</v>
      </c>
      <c r="E40" t="s">
        <v>590</v>
      </c>
      <c r="F40" t="s">
        <v>591</v>
      </c>
      <c r="G40">
        <v>828</v>
      </c>
      <c r="H40">
        <v>828</v>
      </c>
      <c r="I40">
        <v>828</v>
      </c>
      <c r="J40">
        <v>828</v>
      </c>
      <c r="K40">
        <v>0</v>
      </c>
      <c r="L40" s="2">
        <v>0</v>
      </c>
      <c r="M40" s="2">
        <v>0</v>
      </c>
      <c r="N40" s="2">
        <v>0</v>
      </c>
      <c r="O40" s="2">
        <v>7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7</v>
      </c>
      <c r="V40" t="s">
        <v>31</v>
      </c>
    </row>
    <row r="41" spans="1:22" x14ac:dyDescent="0.25">
      <c r="A41" t="s">
        <v>719</v>
      </c>
      <c r="B41" t="s">
        <v>735</v>
      </c>
      <c r="C41" t="s">
        <v>1</v>
      </c>
      <c r="D41" t="s">
        <v>55</v>
      </c>
      <c r="E41" t="s">
        <v>590</v>
      </c>
      <c r="F41" t="s">
        <v>591</v>
      </c>
      <c r="G41">
        <v>827</v>
      </c>
      <c r="H41">
        <v>827</v>
      </c>
      <c r="I41">
        <v>827</v>
      </c>
      <c r="J41">
        <v>827</v>
      </c>
      <c r="K41">
        <v>0</v>
      </c>
      <c r="L41" s="2">
        <v>0</v>
      </c>
      <c r="M41" s="2">
        <v>0</v>
      </c>
      <c r="N41" s="2">
        <v>0</v>
      </c>
      <c r="O41" s="2">
        <v>8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8</v>
      </c>
      <c r="V41" t="s">
        <v>31</v>
      </c>
    </row>
    <row r="42" spans="1:22" x14ac:dyDescent="0.25">
      <c r="A42" t="s">
        <v>719</v>
      </c>
      <c r="B42" t="s">
        <v>735</v>
      </c>
      <c r="C42" t="s">
        <v>1</v>
      </c>
      <c r="D42" t="s">
        <v>55</v>
      </c>
      <c r="E42" t="s">
        <v>590</v>
      </c>
      <c r="F42" t="s">
        <v>591</v>
      </c>
      <c r="G42">
        <v>826</v>
      </c>
      <c r="H42">
        <v>826</v>
      </c>
      <c r="I42">
        <v>826</v>
      </c>
      <c r="J42">
        <v>826</v>
      </c>
      <c r="K42">
        <v>0</v>
      </c>
      <c r="L42" s="2">
        <v>0</v>
      </c>
      <c r="M42" s="2">
        <v>0</v>
      </c>
      <c r="N42" s="2">
        <v>0</v>
      </c>
      <c r="O42" s="2">
        <v>8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8</v>
      </c>
      <c r="V42" t="s">
        <v>31</v>
      </c>
    </row>
    <row r="43" spans="1:22" x14ac:dyDescent="0.25">
      <c r="A43" t="s">
        <v>719</v>
      </c>
      <c r="B43" t="s">
        <v>734</v>
      </c>
      <c r="C43" t="s">
        <v>1</v>
      </c>
      <c r="D43" t="s">
        <v>55</v>
      </c>
      <c r="E43" t="s">
        <v>590</v>
      </c>
      <c r="F43" t="s">
        <v>591</v>
      </c>
      <c r="G43">
        <v>825</v>
      </c>
      <c r="H43">
        <v>825</v>
      </c>
      <c r="I43">
        <v>825</v>
      </c>
      <c r="J43">
        <v>825</v>
      </c>
      <c r="K43">
        <v>0</v>
      </c>
      <c r="L43" s="2">
        <v>0</v>
      </c>
      <c r="M43" s="2">
        <v>0</v>
      </c>
      <c r="N43" s="2">
        <v>0</v>
      </c>
      <c r="O43" s="2">
        <v>12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12</v>
      </c>
      <c r="V43" t="s">
        <v>31</v>
      </c>
    </row>
    <row r="44" spans="1:22" x14ac:dyDescent="0.25">
      <c r="A44" t="s">
        <v>719</v>
      </c>
      <c r="B44" t="s">
        <v>734</v>
      </c>
      <c r="C44" t="s">
        <v>1</v>
      </c>
      <c r="D44" t="s">
        <v>55</v>
      </c>
      <c r="E44" t="s">
        <v>590</v>
      </c>
      <c r="F44" t="s">
        <v>591</v>
      </c>
      <c r="G44">
        <v>824</v>
      </c>
      <c r="H44">
        <v>824</v>
      </c>
      <c r="I44">
        <v>824</v>
      </c>
      <c r="J44">
        <v>824</v>
      </c>
      <c r="K44">
        <v>0</v>
      </c>
      <c r="L44" s="2">
        <v>0</v>
      </c>
      <c r="M44" s="2">
        <v>0</v>
      </c>
      <c r="N44" s="2">
        <v>0</v>
      </c>
      <c r="O44" s="2">
        <v>14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14</v>
      </c>
      <c r="V44" t="s">
        <v>31</v>
      </c>
    </row>
    <row r="45" spans="1:22" x14ac:dyDescent="0.25">
      <c r="A45" t="s">
        <v>719</v>
      </c>
      <c r="B45" t="s">
        <v>734</v>
      </c>
      <c r="C45" t="s">
        <v>1</v>
      </c>
      <c r="D45" t="s">
        <v>55</v>
      </c>
      <c r="E45" t="s">
        <v>590</v>
      </c>
      <c r="F45" t="s">
        <v>591</v>
      </c>
      <c r="G45">
        <v>823</v>
      </c>
      <c r="H45">
        <v>823</v>
      </c>
      <c r="I45">
        <v>823</v>
      </c>
      <c r="J45">
        <v>823</v>
      </c>
      <c r="K45">
        <v>0</v>
      </c>
      <c r="L45" s="2">
        <v>0</v>
      </c>
      <c r="M45" s="2">
        <v>0</v>
      </c>
      <c r="N45" s="2">
        <v>0</v>
      </c>
      <c r="O45" s="2">
        <v>12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12</v>
      </c>
      <c r="V45" t="s">
        <v>31</v>
      </c>
    </row>
    <row r="46" spans="1:22" x14ac:dyDescent="0.25">
      <c r="A46" t="s">
        <v>719</v>
      </c>
      <c r="B46" t="s">
        <v>734</v>
      </c>
      <c r="C46" t="s">
        <v>1</v>
      </c>
      <c r="D46" t="s">
        <v>55</v>
      </c>
      <c r="E46" t="s">
        <v>590</v>
      </c>
      <c r="F46" t="s">
        <v>591</v>
      </c>
      <c r="G46">
        <v>822</v>
      </c>
      <c r="H46">
        <v>822</v>
      </c>
      <c r="I46">
        <v>822</v>
      </c>
      <c r="J46">
        <v>822</v>
      </c>
      <c r="K46">
        <v>0</v>
      </c>
      <c r="L46" s="2">
        <v>0</v>
      </c>
      <c r="M46" s="2">
        <v>0</v>
      </c>
      <c r="N46" s="2">
        <v>0</v>
      </c>
      <c r="O46" s="2">
        <v>10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10</v>
      </c>
      <c r="V46" t="s">
        <v>31</v>
      </c>
    </row>
    <row r="47" spans="1:22" x14ac:dyDescent="0.25">
      <c r="A47" t="s">
        <v>719</v>
      </c>
      <c r="B47" t="s">
        <v>734</v>
      </c>
      <c r="C47" t="s">
        <v>1</v>
      </c>
      <c r="D47" t="s">
        <v>55</v>
      </c>
      <c r="E47" t="s">
        <v>590</v>
      </c>
      <c r="F47" t="s">
        <v>591</v>
      </c>
      <c r="G47">
        <v>821</v>
      </c>
      <c r="H47">
        <v>821</v>
      </c>
      <c r="I47">
        <v>821</v>
      </c>
      <c r="J47">
        <v>821</v>
      </c>
      <c r="K47">
        <v>0</v>
      </c>
      <c r="L47" s="2">
        <v>0</v>
      </c>
      <c r="M47" s="2">
        <v>0</v>
      </c>
      <c r="N47" s="2">
        <v>0</v>
      </c>
      <c r="O47" s="2">
        <v>15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15</v>
      </c>
      <c r="V47" t="s">
        <v>31</v>
      </c>
    </row>
    <row r="48" spans="1:22" x14ac:dyDescent="0.25">
      <c r="A48" t="s">
        <v>719</v>
      </c>
      <c r="B48" t="s">
        <v>733</v>
      </c>
      <c r="C48" t="s">
        <v>1</v>
      </c>
      <c r="D48" t="s">
        <v>55</v>
      </c>
      <c r="E48" t="s">
        <v>590</v>
      </c>
      <c r="F48" t="s">
        <v>591</v>
      </c>
      <c r="G48">
        <v>820</v>
      </c>
      <c r="H48">
        <v>820</v>
      </c>
      <c r="I48">
        <v>820</v>
      </c>
      <c r="J48">
        <v>820</v>
      </c>
      <c r="K48">
        <v>0</v>
      </c>
      <c r="L48" s="2">
        <v>0</v>
      </c>
      <c r="M48" s="2">
        <v>0</v>
      </c>
      <c r="N48" s="2">
        <v>0</v>
      </c>
      <c r="O48" s="2">
        <v>7.5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7.5</v>
      </c>
      <c r="V48" t="s">
        <v>31</v>
      </c>
    </row>
    <row r="49" spans="1:22" x14ac:dyDescent="0.25">
      <c r="A49" t="s">
        <v>719</v>
      </c>
      <c r="B49" t="s">
        <v>733</v>
      </c>
      <c r="C49" t="s">
        <v>1</v>
      </c>
      <c r="D49" t="s">
        <v>55</v>
      </c>
      <c r="E49" t="s">
        <v>590</v>
      </c>
      <c r="F49" t="s">
        <v>591</v>
      </c>
      <c r="G49">
        <v>819</v>
      </c>
      <c r="H49">
        <v>819</v>
      </c>
      <c r="I49">
        <v>819</v>
      </c>
      <c r="J49">
        <v>819</v>
      </c>
      <c r="K49">
        <v>0</v>
      </c>
      <c r="L49" s="2">
        <v>0</v>
      </c>
      <c r="M49" s="2">
        <v>0</v>
      </c>
      <c r="N49" s="2">
        <v>0</v>
      </c>
      <c r="O49" s="2">
        <v>6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6</v>
      </c>
      <c r="V49" t="s">
        <v>31</v>
      </c>
    </row>
    <row r="50" spans="1:22" x14ac:dyDescent="0.25">
      <c r="A50" t="s">
        <v>719</v>
      </c>
      <c r="B50" t="s">
        <v>732</v>
      </c>
      <c r="C50" t="s">
        <v>1</v>
      </c>
      <c r="D50" t="s">
        <v>55</v>
      </c>
      <c r="E50" t="s">
        <v>590</v>
      </c>
      <c r="F50" t="s">
        <v>591</v>
      </c>
      <c r="G50">
        <v>818</v>
      </c>
      <c r="H50">
        <v>818</v>
      </c>
      <c r="I50">
        <v>818</v>
      </c>
      <c r="J50">
        <v>818</v>
      </c>
      <c r="K50">
        <v>0</v>
      </c>
      <c r="L50" s="2">
        <v>0</v>
      </c>
      <c r="M50" s="2">
        <v>0</v>
      </c>
      <c r="N50" s="2">
        <v>0</v>
      </c>
      <c r="O50" s="2">
        <v>7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7</v>
      </c>
      <c r="V50" t="s">
        <v>31</v>
      </c>
    </row>
    <row r="51" spans="1:22" x14ac:dyDescent="0.25">
      <c r="A51" t="s">
        <v>719</v>
      </c>
      <c r="B51" t="s">
        <v>732</v>
      </c>
      <c r="C51" t="s">
        <v>1</v>
      </c>
      <c r="D51" t="s">
        <v>55</v>
      </c>
      <c r="E51" t="s">
        <v>590</v>
      </c>
      <c r="F51" t="s">
        <v>591</v>
      </c>
      <c r="G51">
        <v>817</v>
      </c>
      <c r="H51">
        <v>817</v>
      </c>
      <c r="I51">
        <v>817</v>
      </c>
      <c r="J51">
        <v>817</v>
      </c>
      <c r="K51">
        <v>0</v>
      </c>
      <c r="L51" s="2">
        <v>0</v>
      </c>
      <c r="M51" s="2">
        <v>0</v>
      </c>
      <c r="N51" s="2">
        <v>0</v>
      </c>
      <c r="O51" s="2">
        <v>15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15</v>
      </c>
      <c r="V51" t="s">
        <v>31</v>
      </c>
    </row>
    <row r="52" spans="1:22" x14ac:dyDescent="0.25">
      <c r="A52" t="s">
        <v>719</v>
      </c>
      <c r="B52" t="s">
        <v>732</v>
      </c>
      <c r="C52" t="s">
        <v>1</v>
      </c>
      <c r="D52" t="s">
        <v>55</v>
      </c>
      <c r="E52" t="s">
        <v>590</v>
      </c>
      <c r="F52" t="s">
        <v>591</v>
      </c>
      <c r="G52">
        <v>816</v>
      </c>
      <c r="H52">
        <v>816</v>
      </c>
      <c r="I52">
        <v>816</v>
      </c>
      <c r="J52">
        <v>816</v>
      </c>
      <c r="K52">
        <v>0</v>
      </c>
      <c r="L52" s="2">
        <v>0</v>
      </c>
      <c r="M52" s="2">
        <v>0</v>
      </c>
      <c r="N52" s="2">
        <v>0</v>
      </c>
      <c r="O52" s="2">
        <v>9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9</v>
      </c>
      <c r="V52" t="s">
        <v>31</v>
      </c>
    </row>
    <row r="53" spans="1:22" x14ac:dyDescent="0.25">
      <c r="A53" t="s">
        <v>719</v>
      </c>
      <c r="B53" t="s">
        <v>732</v>
      </c>
      <c r="C53" t="s">
        <v>1</v>
      </c>
      <c r="D53" t="s">
        <v>55</v>
      </c>
      <c r="E53" t="s">
        <v>590</v>
      </c>
      <c r="F53" t="s">
        <v>591</v>
      </c>
      <c r="G53">
        <v>815</v>
      </c>
      <c r="H53">
        <v>815</v>
      </c>
      <c r="I53">
        <v>815</v>
      </c>
      <c r="J53">
        <v>815</v>
      </c>
      <c r="K53">
        <v>0</v>
      </c>
      <c r="L53" s="2">
        <v>0</v>
      </c>
      <c r="M53" s="2">
        <v>0</v>
      </c>
      <c r="N53" s="2">
        <v>0</v>
      </c>
      <c r="O53" s="2">
        <v>4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4</v>
      </c>
      <c r="V53" t="s">
        <v>31</v>
      </c>
    </row>
    <row r="54" spans="1:22" x14ac:dyDescent="0.25">
      <c r="A54" t="s">
        <v>719</v>
      </c>
      <c r="B54" t="s">
        <v>731</v>
      </c>
      <c r="C54" t="s">
        <v>1</v>
      </c>
      <c r="D54" t="s">
        <v>55</v>
      </c>
      <c r="E54" t="s">
        <v>590</v>
      </c>
      <c r="F54" t="s">
        <v>591</v>
      </c>
      <c r="G54">
        <v>814</v>
      </c>
      <c r="H54">
        <v>814</v>
      </c>
      <c r="I54">
        <v>814</v>
      </c>
      <c r="J54">
        <v>814</v>
      </c>
      <c r="K54">
        <v>0</v>
      </c>
      <c r="L54" s="2">
        <v>0</v>
      </c>
      <c r="M54" s="2">
        <v>0</v>
      </c>
      <c r="N54" s="2">
        <v>0</v>
      </c>
      <c r="O54" s="2">
        <v>25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25</v>
      </c>
      <c r="V54" t="s">
        <v>31</v>
      </c>
    </row>
    <row r="55" spans="1:22" x14ac:dyDescent="0.25">
      <c r="A55" t="s">
        <v>719</v>
      </c>
      <c r="B55" t="s">
        <v>731</v>
      </c>
      <c r="C55" t="s">
        <v>1</v>
      </c>
      <c r="D55" t="s">
        <v>55</v>
      </c>
      <c r="E55" t="s">
        <v>590</v>
      </c>
      <c r="F55" t="s">
        <v>591</v>
      </c>
      <c r="G55">
        <v>813</v>
      </c>
      <c r="H55">
        <v>813</v>
      </c>
      <c r="I55">
        <v>813</v>
      </c>
      <c r="J55">
        <v>813</v>
      </c>
      <c r="K55">
        <v>0</v>
      </c>
      <c r="L55" s="2">
        <v>0</v>
      </c>
      <c r="M55" s="2">
        <v>0</v>
      </c>
      <c r="N55" s="2">
        <v>0</v>
      </c>
      <c r="O55" s="2">
        <v>10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10</v>
      </c>
      <c r="V55" t="s">
        <v>31</v>
      </c>
    </row>
    <row r="56" spans="1:22" x14ac:dyDescent="0.25">
      <c r="A56" t="s">
        <v>719</v>
      </c>
      <c r="B56" t="s">
        <v>730</v>
      </c>
      <c r="C56" t="s">
        <v>1</v>
      </c>
      <c r="D56" t="s">
        <v>55</v>
      </c>
      <c r="E56" t="s">
        <v>590</v>
      </c>
      <c r="F56" t="s">
        <v>591</v>
      </c>
      <c r="G56">
        <v>812</v>
      </c>
      <c r="H56">
        <v>812</v>
      </c>
      <c r="I56">
        <v>812</v>
      </c>
      <c r="J56">
        <v>812</v>
      </c>
      <c r="K56">
        <v>0</v>
      </c>
      <c r="L56" s="2">
        <v>0</v>
      </c>
      <c r="M56" s="2">
        <v>0</v>
      </c>
      <c r="N56" s="2">
        <v>0</v>
      </c>
      <c r="O56" s="2">
        <v>3.5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3.5</v>
      </c>
      <c r="V56" t="s">
        <v>31</v>
      </c>
    </row>
    <row r="57" spans="1:22" x14ac:dyDescent="0.25">
      <c r="A57" t="s">
        <v>719</v>
      </c>
      <c r="B57" t="s">
        <v>730</v>
      </c>
      <c r="C57" t="s">
        <v>1</v>
      </c>
      <c r="D57" t="s">
        <v>55</v>
      </c>
      <c r="E57" t="s">
        <v>590</v>
      </c>
      <c r="F57" t="s">
        <v>591</v>
      </c>
      <c r="G57">
        <v>811</v>
      </c>
      <c r="H57">
        <v>811</v>
      </c>
      <c r="I57">
        <v>811</v>
      </c>
      <c r="J57">
        <v>811</v>
      </c>
      <c r="K57">
        <v>0</v>
      </c>
      <c r="L57" s="2">
        <v>0</v>
      </c>
      <c r="M57" s="2">
        <v>0</v>
      </c>
      <c r="N57" s="2">
        <v>0</v>
      </c>
      <c r="O57" s="2">
        <v>14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14</v>
      </c>
      <c r="V57" t="s">
        <v>31</v>
      </c>
    </row>
    <row r="58" spans="1:22" x14ac:dyDescent="0.25">
      <c r="A58" t="s">
        <v>719</v>
      </c>
      <c r="B58" t="s">
        <v>729</v>
      </c>
      <c r="C58" t="s">
        <v>1</v>
      </c>
      <c r="D58" t="s">
        <v>55</v>
      </c>
      <c r="E58" t="s">
        <v>590</v>
      </c>
      <c r="F58" t="s">
        <v>591</v>
      </c>
      <c r="G58">
        <v>810</v>
      </c>
      <c r="H58">
        <v>810</v>
      </c>
      <c r="I58">
        <v>810</v>
      </c>
      <c r="J58">
        <v>810</v>
      </c>
      <c r="K58">
        <v>0</v>
      </c>
      <c r="L58" s="2">
        <v>0</v>
      </c>
      <c r="M58" s="2">
        <v>0</v>
      </c>
      <c r="N58" s="2">
        <v>0</v>
      </c>
      <c r="O58" s="2">
        <v>8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8</v>
      </c>
      <c r="V58" t="s">
        <v>31</v>
      </c>
    </row>
    <row r="59" spans="1:22" x14ac:dyDescent="0.25">
      <c r="A59" t="s">
        <v>719</v>
      </c>
      <c r="B59" t="s">
        <v>729</v>
      </c>
      <c r="C59" t="s">
        <v>1</v>
      </c>
      <c r="D59" t="s">
        <v>55</v>
      </c>
      <c r="E59" t="s">
        <v>590</v>
      </c>
      <c r="F59" t="s">
        <v>591</v>
      </c>
      <c r="G59">
        <v>809</v>
      </c>
      <c r="H59">
        <v>809</v>
      </c>
      <c r="I59">
        <v>809</v>
      </c>
      <c r="J59">
        <v>809</v>
      </c>
      <c r="K59">
        <v>0</v>
      </c>
      <c r="L59" s="2">
        <v>0</v>
      </c>
      <c r="M59" s="2">
        <v>0</v>
      </c>
      <c r="N59" s="2">
        <v>0</v>
      </c>
      <c r="O59" s="2">
        <v>5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5</v>
      </c>
      <c r="V59" t="s">
        <v>31</v>
      </c>
    </row>
    <row r="60" spans="1:22" x14ac:dyDescent="0.25">
      <c r="A60" t="s">
        <v>719</v>
      </c>
      <c r="B60" t="s">
        <v>729</v>
      </c>
      <c r="C60" t="s">
        <v>1</v>
      </c>
      <c r="D60" t="s">
        <v>55</v>
      </c>
      <c r="E60" t="s">
        <v>590</v>
      </c>
      <c r="F60" t="s">
        <v>591</v>
      </c>
      <c r="G60">
        <v>808</v>
      </c>
      <c r="H60">
        <v>808</v>
      </c>
      <c r="I60">
        <v>808</v>
      </c>
      <c r="J60">
        <v>808</v>
      </c>
      <c r="K60">
        <v>0</v>
      </c>
      <c r="L60" s="2">
        <v>0</v>
      </c>
      <c r="M60" s="2">
        <v>0</v>
      </c>
      <c r="N60" s="2">
        <v>0</v>
      </c>
      <c r="O60" s="2">
        <v>7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7</v>
      </c>
      <c r="V60" t="s">
        <v>31</v>
      </c>
    </row>
    <row r="61" spans="1:22" x14ac:dyDescent="0.25">
      <c r="A61" t="s">
        <v>719</v>
      </c>
      <c r="B61" t="s">
        <v>729</v>
      </c>
      <c r="C61" t="s">
        <v>1</v>
      </c>
      <c r="D61" t="s">
        <v>55</v>
      </c>
      <c r="E61" t="s">
        <v>590</v>
      </c>
      <c r="F61" t="s">
        <v>591</v>
      </c>
      <c r="G61">
        <v>807</v>
      </c>
      <c r="H61">
        <v>807</v>
      </c>
      <c r="I61">
        <v>807</v>
      </c>
      <c r="J61">
        <v>807</v>
      </c>
      <c r="K61">
        <v>0</v>
      </c>
      <c r="L61" s="2">
        <v>0</v>
      </c>
      <c r="M61" s="2">
        <v>0</v>
      </c>
      <c r="N61" s="2">
        <v>0</v>
      </c>
      <c r="O61" s="2">
        <v>15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15</v>
      </c>
      <c r="V61" t="s">
        <v>31</v>
      </c>
    </row>
    <row r="62" spans="1:22" x14ac:dyDescent="0.25">
      <c r="A62" t="s">
        <v>719</v>
      </c>
      <c r="B62" t="s">
        <v>729</v>
      </c>
      <c r="C62" t="s">
        <v>1</v>
      </c>
      <c r="D62" t="s">
        <v>55</v>
      </c>
      <c r="E62" t="s">
        <v>590</v>
      </c>
      <c r="F62" t="s">
        <v>591</v>
      </c>
      <c r="G62">
        <v>806</v>
      </c>
      <c r="H62">
        <v>806</v>
      </c>
      <c r="I62">
        <v>806</v>
      </c>
      <c r="J62">
        <v>806</v>
      </c>
      <c r="K62">
        <v>0</v>
      </c>
      <c r="L62" s="2">
        <v>0</v>
      </c>
      <c r="M62" s="2">
        <v>0</v>
      </c>
      <c r="N62" s="2">
        <v>0</v>
      </c>
      <c r="O62" s="2">
        <v>20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20</v>
      </c>
      <c r="V62" t="s">
        <v>31</v>
      </c>
    </row>
    <row r="63" spans="1:22" x14ac:dyDescent="0.25">
      <c r="A63" t="s">
        <v>719</v>
      </c>
      <c r="B63" t="s">
        <v>728</v>
      </c>
      <c r="C63" t="s">
        <v>1</v>
      </c>
      <c r="D63" t="s">
        <v>55</v>
      </c>
      <c r="E63" t="s">
        <v>590</v>
      </c>
      <c r="F63" t="s">
        <v>591</v>
      </c>
      <c r="G63">
        <v>805</v>
      </c>
      <c r="H63">
        <v>805</v>
      </c>
      <c r="I63">
        <v>805</v>
      </c>
      <c r="J63">
        <v>805</v>
      </c>
      <c r="K63">
        <v>0</v>
      </c>
      <c r="L63" s="2">
        <v>0</v>
      </c>
      <c r="M63" s="2">
        <v>0</v>
      </c>
      <c r="N63" s="2">
        <v>0</v>
      </c>
      <c r="O63" s="2">
        <v>6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6</v>
      </c>
      <c r="V63" t="s">
        <v>31</v>
      </c>
    </row>
    <row r="64" spans="1:22" x14ac:dyDescent="0.25">
      <c r="A64" t="s">
        <v>719</v>
      </c>
      <c r="B64" t="s">
        <v>728</v>
      </c>
      <c r="C64" t="s">
        <v>1</v>
      </c>
      <c r="D64" t="s">
        <v>55</v>
      </c>
      <c r="E64" t="s">
        <v>590</v>
      </c>
      <c r="F64" t="s">
        <v>591</v>
      </c>
      <c r="G64">
        <v>804</v>
      </c>
      <c r="H64">
        <v>804</v>
      </c>
      <c r="I64">
        <v>804</v>
      </c>
      <c r="J64">
        <v>804</v>
      </c>
      <c r="K64">
        <v>0</v>
      </c>
      <c r="L64" s="2">
        <v>0</v>
      </c>
      <c r="M64" s="2">
        <v>0</v>
      </c>
      <c r="N64" s="2">
        <v>0</v>
      </c>
      <c r="O64" s="2">
        <v>4.5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4.5</v>
      </c>
      <c r="V64" t="s">
        <v>31</v>
      </c>
    </row>
    <row r="65" spans="1:22" x14ac:dyDescent="0.25">
      <c r="A65" t="s">
        <v>719</v>
      </c>
      <c r="B65" t="s">
        <v>728</v>
      </c>
      <c r="C65" t="s">
        <v>1</v>
      </c>
      <c r="D65" t="s">
        <v>55</v>
      </c>
      <c r="E65" t="s">
        <v>590</v>
      </c>
      <c r="F65" t="s">
        <v>591</v>
      </c>
      <c r="G65">
        <v>803</v>
      </c>
      <c r="H65">
        <v>803</v>
      </c>
      <c r="I65">
        <v>803</v>
      </c>
      <c r="J65">
        <v>803</v>
      </c>
      <c r="K65">
        <v>0</v>
      </c>
      <c r="L65" s="2">
        <v>0</v>
      </c>
      <c r="M65" s="2">
        <v>0</v>
      </c>
      <c r="N65" s="2">
        <v>0</v>
      </c>
      <c r="O65" s="2">
        <v>10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10</v>
      </c>
      <c r="V65" t="s">
        <v>31</v>
      </c>
    </row>
    <row r="66" spans="1:22" x14ac:dyDescent="0.25">
      <c r="A66" t="s">
        <v>719</v>
      </c>
      <c r="B66" t="s">
        <v>728</v>
      </c>
      <c r="C66" t="s">
        <v>1</v>
      </c>
      <c r="D66" t="s">
        <v>55</v>
      </c>
      <c r="E66" t="s">
        <v>590</v>
      </c>
      <c r="F66" t="s">
        <v>591</v>
      </c>
      <c r="G66">
        <v>802</v>
      </c>
      <c r="H66">
        <v>802</v>
      </c>
      <c r="I66">
        <v>802</v>
      </c>
      <c r="J66">
        <v>802</v>
      </c>
      <c r="K66">
        <v>0</v>
      </c>
      <c r="L66" s="2">
        <v>0</v>
      </c>
      <c r="M66" s="2">
        <v>0</v>
      </c>
      <c r="N66" s="2">
        <v>0</v>
      </c>
      <c r="O66" s="2">
        <v>7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7</v>
      </c>
      <c r="V66" t="s">
        <v>31</v>
      </c>
    </row>
    <row r="67" spans="1:22" x14ac:dyDescent="0.25">
      <c r="A67" t="s">
        <v>719</v>
      </c>
      <c r="B67" t="s">
        <v>727</v>
      </c>
      <c r="C67" t="s">
        <v>1</v>
      </c>
      <c r="D67" t="s">
        <v>55</v>
      </c>
      <c r="E67" t="s">
        <v>590</v>
      </c>
      <c r="F67" t="s">
        <v>591</v>
      </c>
      <c r="G67">
        <v>801</v>
      </c>
      <c r="H67">
        <v>801</v>
      </c>
      <c r="I67">
        <v>801</v>
      </c>
      <c r="J67">
        <v>801</v>
      </c>
      <c r="K67">
        <v>0</v>
      </c>
      <c r="L67" s="2">
        <v>0</v>
      </c>
      <c r="M67" s="2">
        <v>0</v>
      </c>
      <c r="N67" s="2">
        <v>0</v>
      </c>
      <c r="O67" s="2">
        <v>12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12</v>
      </c>
      <c r="V67" t="s">
        <v>31</v>
      </c>
    </row>
    <row r="68" spans="1:22" x14ac:dyDescent="0.25">
      <c r="A68" t="s">
        <v>719</v>
      </c>
      <c r="B68" t="s">
        <v>727</v>
      </c>
      <c r="C68" t="s">
        <v>1</v>
      </c>
      <c r="D68" t="s">
        <v>55</v>
      </c>
      <c r="E68" t="s">
        <v>590</v>
      </c>
      <c r="F68" t="s">
        <v>591</v>
      </c>
      <c r="G68">
        <v>800</v>
      </c>
      <c r="H68">
        <v>800</v>
      </c>
      <c r="I68">
        <v>800</v>
      </c>
      <c r="J68">
        <v>800</v>
      </c>
      <c r="K68">
        <v>0</v>
      </c>
      <c r="L68" s="2">
        <v>0</v>
      </c>
      <c r="M68" s="2">
        <v>0</v>
      </c>
      <c r="N68" s="2">
        <v>0</v>
      </c>
      <c r="O68" s="2">
        <v>13.5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13.5</v>
      </c>
      <c r="V68" t="s">
        <v>31</v>
      </c>
    </row>
    <row r="69" spans="1:22" x14ac:dyDescent="0.25">
      <c r="A69" t="s">
        <v>719</v>
      </c>
      <c r="B69" t="s">
        <v>727</v>
      </c>
      <c r="C69" t="s">
        <v>1</v>
      </c>
      <c r="D69" t="s">
        <v>55</v>
      </c>
      <c r="E69" t="s">
        <v>590</v>
      </c>
      <c r="F69" t="s">
        <v>591</v>
      </c>
      <c r="G69">
        <v>799</v>
      </c>
      <c r="H69">
        <v>799</v>
      </c>
      <c r="I69">
        <v>799</v>
      </c>
      <c r="J69">
        <v>799</v>
      </c>
      <c r="K69">
        <v>0</v>
      </c>
      <c r="L69" s="2">
        <v>0</v>
      </c>
      <c r="M69" s="2">
        <v>0</v>
      </c>
      <c r="N69" s="2">
        <v>0</v>
      </c>
      <c r="O69" s="2">
        <v>12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12</v>
      </c>
      <c r="V69" t="s">
        <v>31</v>
      </c>
    </row>
    <row r="70" spans="1:22" x14ac:dyDescent="0.25">
      <c r="A70" t="s">
        <v>719</v>
      </c>
      <c r="B70" t="s">
        <v>727</v>
      </c>
      <c r="C70" t="s">
        <v>1</v>
      </c>
      <c r="D70" t="s">
        <v>55</v>
      </c>
      <c r="E70" t="s">
        <v>590</v>
      </c>
      <c r="F70" t="s">
        <v>591</v>
      </c>
      <c r="G70">
        <v>798</v>
      </c>
      <c r="H70">
        <v>798</v>
      </c>
      <c r="I70">
        <v>798</v>
      </c>
      <c r="J70">
        <v>798</v>
      </c>
      <c r="K70">
        <v>0</v>
      </c>
      <c r="L70" s="2">
        <v>0</v>
      </c>
      <c r="M70" s="2">
        <v>0</v>
      </c>
      <c r="N70" s="2">
        <v>0</v>
      </c>
      <c r="O70" s="2">
        <v>8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8</v>
      </c>
      <c r="V70" t="s">
        <v>31</v>
      </c>
    </row>
    <row r="71" spans="1:22" x14ac:dyDescent="0.25">
      <c r="A71" t="s">
        <v>719</v>
      </c>
      <c r="B71" t="s">
        <v>726</v>
      </c>
      <c r="C71" t="s">
        <v>1</v>
      </c>
      <c r="D71" t="s">
        <v>55</v>
      </c>
      <c r="E71" t="s">
        <v>590</v>
      </c>
      <c r="F71" t="s">
        <v>591</v>
      </c>
      <c r="G71">
        <v>797</v>
      </c>
      <c r="H71">
        <v>797</v>
      </c>
      <c r="I71">
        <v>797</v>
      </c>
      <c r="J71">
        <v>797</v>
      </c>
      <c r="K71">
        <v>0</v>
      </c>
      <c r="L71" s="2">
        <v>0</v>
      </c>
      <c r="M71" s="2">
        <v>0</v>
      </c>
      <c r="N71" s="2">
        <v>0</v>
      </c>
      <c r="O71" s="2">
        <v>6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6</v>
      </c>
      <c r="V71" t="s">
        <v>31</v>
      </c>
    </row>
    <row r="72" spans="1:22" x14ac:dyDescent="0.25">
      <c r="A72" t="s">
        <v>719</v>
      </c>
      <c r="B72" t="s">
        <v>726</v>
      </c>
      <c r="C72" t="s">
        <v>1</v>
      </c>
      <c r="D72" t="s">
        <v>55</v>
      </c>
      <c r="E72" t="s">
        <v>590</v>
      </c>
      <c r="F72" t="s">
        <v>591</v>
      </c>
      <c r="G72">
        <v>796</v>
      </c>
      <c r="H72">
        <v>796</v>
      </c>
      <c r="I72">
        <v>796</v>
      </c>
      <c r="J72">
        <v>796</v>
      </c>
      <c r="K72">
        <v>0</v>
      </c>
      <c r="L72" s="2">
        <v>0</v>
      </c>
      <c r="M72" s="2">
        <v>0</v>
      </c>
      <c r="N72" s="2">
        <v>0</v>
      </c>
      <c r="O72" s="2">
        <v>5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5</v>
      </c>
      <c r="V72" t="s">
        <v>31</v>
      </c>
    </row>
    <row r="73" spans="1:22" x14ac:dyDescent="0.25">
      <c r="A73" t="s">
        <v>719</v>
      </c>
      <c r="B73" t="s">
        <v>726</v>
      </c>
      <c r="C73" t="s">
        <v>1</v>
      </c>
      <c r="D73" t="s">
        <v>55</v>
      </c>
      <c r="E73" t="s">
        <v>590</v>
      </c>
      <c r="F73" t="s">
        <v>591</v>
      </c>
      <c r="G73">
        <v>795</v>
      </c>
      <c r="H73">
        <v>795</v>
      </c>
      <c r="I73">
        <v>795</v>
      </c>
      <c r="J73">
        <v>795</v>
      </c>
      <c r="K73">
        <v>0</v>
      </c>
      <c r="L73" s="2">
        <v>0</v>
      </c>
      <c r="M73" s="2">
        <v>0</v>
      </c>
      <c r="N73" s="2">
        <v>0</v>
      </c>
      <c r="O73" s="2">
        <v>10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10</v>
      </c>
      <c r="V73" t="s">
        <v>31</v>
      </c>
    </row>
    <row r="74" spans="1:22" x14ac:dyDescent="0.25">
      <c r="A74" t="s">
        <v>719</v>
      </c>
      <c r="B74" t="s">
        <v>726</v>
      </c>
      <c r="C74" t="s">
        <v>1</v>
      </c>
      <c r="D74" t="s">
        <v>55</v>
      </c>
      <c r="E74" t="s">
        <v>590</v>
      </c>
      <c r="F74" t="s">
        <v>591</v>
      </c>
      <c r="G74">
        <v>794</v>
      </c>
      <c r="H74">
        <v>794</v>
      </c>
      <c r="I74">
        <v>794</v>
      </c>
      <c r="J74">
        <v>794</v>
      </c>
      <c r="K74">
        <v>0</v>
      </c>
      <c r="L74" s="2">
        <v>0</v>
      </c>
      <c r="M74" s="2">
        <v>0</v>
      </c>
      <c r="N74" s="2">
        <v>0</v>
      </c>
      <c r="O74" s="2">
        <v>14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14</v>
      </c>
      <c r="V74" t="s">
        <v>31</v>
      </c>
    </row>
    <row r="75" spans="1:22" x14ac:dyDescent="0.25">
      <c r="A75" t="s">
        <v>719</v>
      </c>
      <c r="B75" t="s">
        <v>726</v>
      </c>
      <c r="C75" t="s">
        <v>1</v>
      </c>
      <c r="D75" t="s">
        <v>55</v>
      </c>
      <c r="E75" t="s">
        <v>590</v>
      </c>
      <c r="F75" t="s">
        <v>591</v>
      </c>
      <c r="G75">
        <v>793</v>
      </c>
      <c r="H75">
        <v>793</v>
      </c>
      <c r="I75">
        <v>793</v>
      </c>
      <c r="J75">
        <v>793</v>
      </c>
      <c r="K75">
        <v>0</v>
      </c>
      <c r="L75" s="2">
        <v>0</v>
      </c>
      <c r="M75" s="2">
        <v>0</v>
      </c>
      <c r="N75" s="2">
        <v>0</v>
      </c>
      <c r="O75" s="2">
        <v>12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12</v>
      </c>
      <c r="V75" t="s">
        <v>31</v>
      </c>
    </row>
    <row r="76" spans="1:22" x14ac:dyDescent="0.25">
      <c r="A76" t="s">
        <v>719</v>
      </c>
      <c r="B76" t="s">
        <v>725</v>
      </c>
      <c r="C76" t="s">
        <v>1</v>
      </c>
      <c r="D76" t="s">
        <v>55</v>
      </c>
      <c r="E76" t="s">
        <v>590</v>
      </c>
      <c r="F76" t="s">
        <v>591</v>
      </c>
      <c r="G76">
        <v>792</v>
      </c>
      <c r="H76">
        <v>792</v>
      </c>
      <c r="I76">
        <v>792</v>
      </c>
      <c r="J76">
        <v>792</v>
      </c>
      <c r="K76">
        <v>0</v>
      </c>
      <c r="L76" s="2">
        <v>0</v>
      </c>
      <c r="M76" s="2">
        <v>0</v>
      </c>
      <c r="N76" s="2">
        <v>0</v>
      </c>
      <c r="O76" s="2">
        <v>11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11</v>
      </c>
      <c r="V76" t="s">
        <v>31</v>
      </c>
    </row>
    <row r="77" spans="1:22" x14ac:dyDescent="0.25">
      <c r="A77" t="s">
        <v>719</v>
      </c>
      <c r="B77" t="s">
        <v>725</v>
      </c>
      <c r="C77" t="s">
        <v>1</v>
      </c>
      <c r="D77" t="s">
        <v>55</v>
      </c>
      <c r="E77" t="s">
        <v>590</v>
      </c>
      <c r="F77" t="s">
        <v>591</v>
      </c>
      <c r="G77">
        <v>791</v>
      </c>
      <c r="H77">
        <v>791</v>
      </c>
      <c r="I77">
        <v>791</v>
      </c>
      <c r="J77">
        <v>791</v>
      </c>
      <c r="K77">
        <v>0</v>
      </c>
      <c r="L77" s="2">
        <v>0</v>
      </c>
      <c r="M77" s="2">
        <v>0</v>
      </c>
      <c r="N77" s="2">
        <v>0</v>
      </c>
      <c r="O77" s="2">
        <v>8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8</v>
      </c>
      <c r="V77" t="s">
        <v>31</v>
      </c>
    </row>
    <row r="78" spans="1:22" x14ac:dyDescent="0.25">
      <c r="A78" t="s">
        <v>719</v>
      </c>
      <c r="B78" t="s">
        <v>725</v>
      </c>
      <c r="C78" t="s">
        <v>1</v>
      </c>
      <c r="D78" t="s">
        <v>55</v>
      </c>
      <c r="E78" t="s">
        <v>590</v>
      </c>
      <c r="F78" t="s">
        <v>591</v>
      </c>
      <c r="G78">
        <v>790</v>
      </c>
      <c r="H78">
        <v>790</v>
      </c>
      <c r="I78">
        <v>790</v>
      </c>
      <c r="J78">
        <v>790</v>
      </c>
      <c r="K78">
        <v>0</v>
      </c>
      <c r="L78" s="2">
        <v>0</v>
      </c>
      <c r="M78" s="2">
        <v>0</v>
      </c>
      <c r="N78" s="2">
        <v>0</v>
      </c>
      <c r="O78" s="2">
        <v>6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6</v>
      </c>
      <c r="V78" t="s">
        <v>31</v>
      </c>
    </row>
    <row r="79" spans="1:22" x14ac:dyDescent="0.25">
      <c r="A79" t="s">
        <v>719</v>
      </c>
      <c r="B79" t="s">
        <v>725</v>
      </c>
      <c r="C79" t="s">
        <v>1</v>
      </c>
      <c r="D79" t="s">
        <v>55</v>
      </c>
      <c r="E79" t="s">
        <v>590</v>
      </c>
      <c r="F79" t="s">
        <v>591</v>
      </c>
      <c r="G79">
        <v>789</v>
      </c>
      <c r="H79">
        <v>789</v>
      </c>
      <c r="I79">
        <v>789</v>
      </c>
      <c r="J79">
        <v>789</v>
      </c>
      <c r="K79">
        <v>0</v>
      </c>
      <c r="L79" s="2">
        <v>0</v>
      </c>
      <c r="M79" s="2">
        <v>0</v>
      </c>
      <c r="N79" s="2">
        <v>0</v>
      </c>
      <c r="O79" s="2">
        <v>8.5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8.5</v>
      </c>
      <c r="V79" t="s">
        <v>31</v>
      </c>
    </row>
    <row r="80" spans="1:22" x14ac:dyDescent="0.25">
      <c r="A80" t="s">
        <v>719</v>
      </c>
      <c r="B80" t="s">
        <v>724</v>
      </c>
      <c r="C80" t="s">
        <v>1</v>
      </c>
      <c r="D80" t="s">
        <v>55</v>
      </c>
      <c r="E80" t="s">
        <v>590</v>
      </c>
      <c r="F80" t="s">
        <v>591</v>
      </c>
      <c r="G80">
        <v>788</v>
      </c>
      <c r="H80">
        <v>788</v>
      </c>
      <c r="I80">
        <v>788</v>
      </c>
      <c r="J80">
        <v>788</v>
      </c>
      <c r="K80">
        <v>0</v>
      </c>
      <c r="L80" s="2">
        <v>0</v>
      </c>
      <c r="M80" s="2">
        <v>0</v>
      </c>
      <c r="N80" s="2">
        <v>0</v>
      </c>
      <c r="O80" s="2">
        <v>6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6</v>
      </c>
      <c r="V80" t="s">
        <v>31</v>
      </c>
    </row>
    <row r="81" spans="1:22" x14ac:dyDescent="0.25">
      <c r="A81" t="s">
        <v>719</v>
      </c>
      <c r="B81" t="s">
        <v>724</v>
      </c>
      <c r="C81" t="s">
        <v>1</v>
      </c>
      <c r="D81" t="s">
        <v>55</v>
      </c>
      <c r="E81" t="s">
        <v>590</v>
      </c>
      <c r="F81" t="s">
        <v>591</v>
      </c>
      <c r="G81">
        <v>787</v>
      </c>
      <c r="H81">
        <v>787</v>
      </c>
      <c r="I81">
        <v>787</v>
      </c>
      <c r="J81">
        <v>787</v>
      </c>
      <c r="K81">
        <v>0</v>
      </c>
      <c r="L81" s="2">
        <v>0</v>
      </c>
      <c r="M81" s="2">
        <v>0</v>
      </c>
      <c r="N81" s="2">
        <v>0</v>
      </c>
      <c r="O81" s="2">
        <v>14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14</v>
      </c>
      <c r="V81" t="s">
        <v>31</v>
      </c>
    </row>
    <row r="82" spans="1:22" x14ac:dyDescent="0.25">
      <c r="A82" t="s">
        <v>719</v>
      </c>
      <c r="B82" t="s">
        <v>724</v>
      </c>
      <c r="C82" t="s">
        <v>1</v>
      </c>
      <c r="D82" t="s">
        <v>55</v>
      </c>
      <c r="E82" t="s">
        <v>590</v>
      </c>
      <c r="F82" t="s">
        <v>591</v>
      </c>
      <c r="G82">
        <v>786</v>
      </c>
      <c r="H82">
        <v>786</v>
      </c>
      <c r="I82">
        <v>786</v>
      </c>
      <c r="J82">
        <v>786</v>
      </c>
      <c r="K82">
        <v>0</v>
      </c>
      <c r="L82" s="2">
        <v>0</v>
      </c>
      <c r="M82" s="2">
        <v>0</v>
      </c>
      <c r="N82" s="2">
        <v>0</v>
      </c>
      <c r="O82" s="2">
        <v>9.5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9.5</v>
      </c>
      <c r="V82" t="s">
        <v>31</v>
      </c>
    </row>
    <row r="83" spans="1:22" x14ac:dyDescent="0.25">
      <c r="A83" t="s">
        <v>719</v>
      </c>
      <c r="B83" t="s">
        <v>724</v>
      </c>
      <c r="C83" t="s">
        <v>1</v>
      </c>
      <c r="D83" t="s">
        <v>55</v>
      </c>
      <c r="E83" t="s">
        <v>590</v>
      </c>
      <c r="F83" t="s">
        <v>591</v>
      </c>
      <c r="G83">
        <v>785</v>
      </c>
      <c r="H83">
        <v>785</v>
      </c>
      <c r="I83">
        <v>785</v>
      </c>
      <c r="J83">
        <v>785</v>
      </c>
      <c r="K83">
        <v>0</v>
      </c>
      <c r="L83" s="2">
        <v>0</v>
      </c>
      <c r="M83" s="2">
        <v>0</v>
      </c>
      <c r="N83" s="2">
        <v>0</v>
      </c>
      <c r="O83" s="2">
        <v>8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8</v>
      </c>
      <c r="V83" t="s">
        <v>31</v>
      </c>
    </row>
    <row r="84" spans="1:22" x14ac:dyDescent="0.25">
      <c r="A84" t="s">
        <v>719</v>
      </c>
      <c r="B84" t="s">
        <v>723</v>
      </c>
      <c r="C84" t="s">
        <v>1</v>
      </c>
      <c r="D84" t="s">
        <v>55</v>
      </c>
      <c r="E84" t="s">
        <v>590</v>
      </c>
      <c r="F84" t="s">
        <v>591</v>
      </c>
      <c r="G84">
        <v>786</v>
      </c>
      <c r="H84">
        <v>786</v>
      </c>
      <c r="I84">
        <v>786</v>
      </c>
      <c r="J84">
        <v>786</v>
      </c>
      <c r="K84">
        <v>0</v>
      </c>
      <c r="L84" s="2">
        <v>0</v>
      </c>
      <c r="M84" s="2">
        <v>0</v>
      </c>
      <c r="N84" s="2">
        <v>0</v>
      </c>
      <c r="O84" s="2">
        <v>9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9</v>
      </c>
      <c r="V84" t="s">
        <v>31</v>
      </c>
    </row>
    <row r="85" spans="1:22" x14ac:dyDescent="0.25">
      <c r="A85" t="s">
        <v>719</v>
      </c>
      <c r="B85" t="s">
        <v>723</v>
      </c>
      <c r="C85" t="s">
        <v>1</v>
      </c>
      <c r="D85" t="s">
        <v>55</v>
      </c>
      <c r="E85" t="s">
        <v>590</v>
      </c>
      <c r="F85" t="s">
        <v>591</v>
      </c>
      <c r="G85">
        <v>783</v>
      </c>
      <c r="H85">
        <v>783</v>
      </c>
      <c r="I85">
        <v>783</v>
      </c>
      <c r="J85">
        <v>783</v>
      </c>
      <c r="K85">
        <v>0</v>
      </c>
      <c r="L85" s="2">
        <v>0</v>
      </c>
      <c r="M85" s="2">
        <v>0</v>
      </c>
      <c r="N85" s="2">
        <v>0</v>
      </c>
      <c r="O85" s="2">
        <v>7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t="s">
        <v>31</v>
      </c>
    </row>
    <row r="86" spans="1:22" x14ac:dyDescent="0.25">
      <c r="A86" t="s">
        <v>719</v>
      </c>
      <c r="B86" t="s">
        <v>723</v>
      </c>
      <c r="C86" t="s">
        <v>1</v>
      </c>
      <c r="D86" t="s">
        <v>55</v>
      </c>
      <c r="E86" t="s">
        <v>590</v>
      </c>
      <c r="F86" t="s">
        <v>591</v>
      </c>
      <c r="G86">
        <v>782</v>
      </c>
      <c r="H86">
        <v>782</v>
      </c>
      <c r="I86">
        <v>782</v>
      </c>
      <c r="J86">
        <v>782</v>
      </c>
      <c r="K86">
        <v>0</v>
      </c>
      <c r="L86" s="2">
        <v>0</v>
      </c>
      <c r="M86" s="2">
        <v>0</v>
      </c>
      <c r="N86" s="2">
        <v>0</v>
      </c>
      <c r="O86" s="2">
        <v>18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18</v>
      </c>
      <c r="V86" t="s">
        <v>31</v>
      </c>
    </row>
    <row r="87" spans="1:22" x14ac:dyDescent="0.25">
      <c r="A87" t="s">
        <v>719</v>
      </c>
      <c r="B87" t="s">
        <v>723</v>
      </c>
      <c r="C87" t="s">
        <v>1</v>
      </c>
      <c r="D87" t="s">
        <v>55</v>
      </c>
      <c r="E87" t="s">
        <v>590</v>
      </c>
      <c r="F87" t="s">
        <v>591</v>
      </c>
      <c r="G87">
        <v>781</v>
      </c>
      <c r="H87">
        <v>781</v>
      </c>
      <c r="I87">
        <v>781</v>
      </c>
      <c r="J87">
        <v>781</v>
      </c>
      <c r="K87">
        <v>0</v>
      </c>
      <c r="L87" s="2">
        <v>0</v>
      </c>
      <c r="M87" s="2">
        <v>0</v>
      </c>
      <c r="N87" s="2">
        <v>0</v>
      </c>
      <c r="O87" s="2">
        <v>26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26</v>
      </c>
      <c r="V87" t="s">
        <v>31</v>
      </c>
    </row>
    <row r="88" spans="1:22" x14ac:dyDescent="0.25">
      <c r="A88" t="s">
        <v>719</v>
      </c>
      <c r="B88" t="s">
        <v>722</v>
      </c>
      <c r="C88" t="s">
        <v>1</v>
      </c>
      <c r="D88" t="s">
        <v>55</v>
      </c>
      <c r="E88" t="s">
        <v>590</v>
      </c>
      <c r="F88" t="s">
        <v>591</v>
      </c>
      <c r="G88">
        <v>780</v>
      </c>
      <c r="H88">
        <v>780</v>
      </c>
      <c r="I88">
        <v>780</v>
      </c>
      <c r="J88">
        <v>780</v>
      </c>
      <c r="K88">
        <v>0</v>
      </c>
      <c r="L88" s="2">
        <v>0</v>
      </c>
      <c r="M88" s="2">
        <v>0</v>
      </c>
      <c r="N88" s="2">
        <v>0</v>
      </c>
      <c r="O88" s="2">
        <v>13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13</v>
      </c>
      <c r="V88" t="s">
        <v>31</v>
      </c>
    </row>
    <row r="89" spans="1:22" x14ac:dyDescent="0.25">
      <c r="A89" t="s">
        <v>719</v>
      </c>
      <c r="B89" t="s">
        <v>722</v>
      </c>
      <c r="C89" t="s">
        <v>1</v>
      </c>
      <c r="D89" t="s">
        <v>55</v>
      </c>
      <c r="E89" t="s">
        <v>590</v>
      </c>
      <c r="F89" t="s">
        <v>591</v>
      </c>
      <c r="G89">
        <v>779</v>
      </c>
      <c r="H89">
        <v>779</v>
      </c>
      <c r="I89">
        <v>779</v>
      </c>
      <c r="J89">
        <v>779</v>
      </c>
      <c r="K89">
        <v>0</v>
      </c>
      <c r="L89" s="2">
        <v>0</v>
      </c>
      <c r="M89" s="2">
        <v>0</v>
      </c>
      <c r="N89" s="2">
        <v>0</v>
      </c>
      <c r="O89" s="2">
        <v>12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12</v>
      </c>
      <c r="V89" t="s">
        <v>31</v>
      </c>
    </row>
    <row r="90" spans="1:22" x14ac:dyDescent="0.25">
      <c r="A90" t="s">
        <v>719</v>
      </c>
      <c r="B90" t="s">
        <v>722</v>
      </c>
      <c r="C90" t="s">
        <v>1</v>
      </c>
      <c r="D90" t="s">
        <v>55</v>
      </c>
      <c r="E90" t="s">
        <v>590</v>
      </c>
      <c r="F90" t="s">
        <v>591</v>
      </c>
      <c r="G90">
        <v>778</v>
      </c>
      <c r="H90">
        <v>778</v>
      </c>
      <c r="I90">
        <v>778</v>
      </c>
      <c r="J90">
        <v>778</v>
      </c>
      <c r="K90">
        <v>0</v>
      </c>
      <c r="L90" s="2">
        <v>0</v>
      </c>
      <c r="M90" s="2">
        <v>0</v>
      </c>
      <c r="N90" s="2">
        <v>0</v>
      </c>
      <c r="O90" s="2">
        <v>10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10</v>
      </c>
      <c r="V90" t="s">
        <v>31</v>
      </c>
    </row>
    <row r="91" spans="1:22" x14ac:dyDescent="0.25">
      <c r="A91" t="s">
        <v>719</v>
      </c>
      <c r="B91" t="s">
        <v>721</v>
      </c>
      <c r="C91" t="s">
        <v>1</v>
      </c>
      <c r="D91" t="s">
        <v>55</v>
      </c>
      <c r="E91" t="s">
        <v>590</v>
      </c>
      <c r="F91" t="s">
        <v>591</v>
      </c>
      <c r="G91">
        <v>777</v>
      </c>
      <c r="H91">
        <v>777</v>
      </c>
      <c r="I91">
        <v>777</v>
      </c>
      <c r="J91">
        <v>777</v>
      </c>
      <c r="K91">
        <v>0</v>
      </c>
      <c r="L91" s="2">
        <v>0</v>
      </c>
      <c r="M91" s="2">
        <v>0</v>
      </c>
      <c r="N91" s="2">
        <v>0</v>
      </c>
      <c r="O91" s="2">
        <v>7.5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7.5</v>
      </c>
      <c r="V91" t="s">
        <v>31</v>
      </c>
    </row>
    <row r="92" spans="1:22" x14ac:dyDescent="0.25">
      <c r="A92" t="s">
        <v>719</v>
      </c>
      <c r="B92" t="s">
        <v>721</v>
      </c>
      <c r="C92" t="s">
        <v>1</v>
      </c>
      <c r="D92" t="s">
        <v>55</v>
      </c>
      <c r="E92" t="s">
        <v>590</v>
      </c>
      <c r="F92" t="s">
        <v>591</v>
      </c>
      <c r="G92">
        <v>776</v>
      </c>
      <c r="H92">
        <v>776</v>
      </c>
      <c r="I92">
        <v>776</v>
      </c>
      <c r="J92">
        <v>776</v>
      </c>
      <c r="K92">
        <v>0</v>
      </c>
      <c r="L92" s="2">
        <v>0</v>
      </c>
      <c r="M92" s="2">
        <v>0</v>
      </c>
      <c r="N92" s="2">
        <v>0</v>
      </c>
      <c r="O92" s="2">
        <v>12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12</v>
      </c>
      <c r="V92" t="s">
        <v>31</v>
      </c>
    </row>
    <row r="93" spans="1:22" x14ac:dyDescent="0.25">
      <c r="A93" t="s">
        <v>719</v>
      </c>
      <c r="B93" t="s">
        <v>721</v>
      </c>
      <c r="C93" t="s">
        <v>1</v>
      </c>
      <c r="D93" t="s">
        <v>55</v>
      </c>
      <c r="E93" t="s">
        <v>590</v>
      </c>
      <c r="F93" t="s">
        <v>591</v>
      </c>
      <c r="G93">
        <v>775</v>
      </c>
      <c r="H93">
        <v>775</v>
      </c>
      <c r="I93">
        <v>775</v>
      </c>
      <c r="J93">
        <v>775</v>
      </c>
      <c r="K93">
        <v>0</v>
      </c>
      <c r="L93" s="2">
        <v>0</v>
      </c>
      <c r="M93" s="2">
        <v>0</v>
      </c>
      <c r="N93" s="2">
        <v>0</v>
      </c>
      <c r="O93" s="2">
        <v>7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7</v>
      </c>
      <c r="V93" t="s">
        <v>31</v>
      </c>
    </row>
    <row r="94" spans="1:22" x14ac:dyDescent="0.25">
      <c r="A94" t="s">
        <v>719</v>
      </c>
      <c r="B94" t="s">
        <v>721</v>
      </c>
      <c r="C94" t="s">
        <v>1</v>
      </c>
      <c r="D94" t="s">
        <v>55</v>
      </c>
      <c r="E94" t="s">
        <v>590</v>
      </c>
      <c r="F94" t="s">
        <v>591</v>
      </c>
      <c r="G94">
        <v>774</v>
      </c>
      <c r="H94">
        <v>774</v>
      </c>
      <c r="I94">
        <v>774</v>
      </c>
      <c r="J94">
        <v>774</v>
      </c>
      <c r="K94">
        <v>0</v>
      </c>
      <c r="L94" s="2">
        <v>0</v>
      </c>
      <c r="M94" s="2">
        <v>0</v>
      </c>
      <c r="N94" s="2">
        <v>0</v>
      </c>
      <c r="O94" s="2">
        <v>9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9</v>
      </c>
      <c r="V94" t="s">
        <v>31</v>
      </c>
    </row>
    <row r="95" spans="1:22" x14ac:dyDescent="0.25">
      <c r="A95" t="s">
        <v>719</v>
      </c>
      <c r="B95" t="s">
        <v>720</v>
      </c>
      <c r="C95" t="s">
        <v>1</v>
      </c>
      <c r="D95" t="s">
        <v>55</v>
      </c>
      <c r="E95" t="s">
        <v>590</v>
      </c>
      <c r="F95" t="s">
        <v>591</v>
      </c>
      <c r="G95">
        <v>773</v>
      </c>
      <c r="H95">
        <v>773</v>
      </c>
      <c r="I95">
        <v>773</v>
      </c>
      <c r="J95">
        <v>773</v>
      </c>
      <c r="K95">
        <v>0</v>
      </c>
      <c r="L95" s="2">
        <v>0</v>
      </c>
      <c r="M95" s="2">
        <v>0</v>
      </c>
      <c r="N95" s="2">
        <v>0</v>
      </c>
      <c r="O95" s="2">
        <v>8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8</v>
      </c>
      <c r="V95" t="s">
        <v>31</v>
      </c>
    </row>
    <row r="96" spans="1:22" x14ac:dyDescent="0.25">
      <c r="A96" t="s">
        <v>719</v>
      </c>
      <c r="B96" t="s">
        <v>720</v>
      </c>
      <c r="C96" t="s">
        <v>1</v>
      </c>
      <c r="D96" t="s">
        <v>55</v>
      </c>
      <c r="E96" t="s">
        <v>590</v>
      </c>
      <c r="F96" t="s">
        <v>591</v>
      </c>
      <c r="G96">
        <v>772</v>
      </c>
      <c r="H96">
        <v>772</v>
      </c>
      <c r="I96">
        <v>772</v>
      </c>
      <c r="J96">
        <v>772</v>
      </c>
      <c r="K96">
        <v>0</v>
      </c>
      <c r="L96" s="2">
        <v>0</v>
      </c>
      <c r="M96" s="2">
        <v>0</v>
      </c>
      <c r="N96" s="2">
        <v>0</v>
      </c>
      <c r="O96" s="2">
        <v>8.5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8.5</v>
      </c>
      <c r="V96" t="s">
        <v>31</v>
      </c>
    </row>
    <row r="97" spans="1:22" x14ac:dyDescent="0.25">
      <c r="A97" t="s">
        <v>719</v>
      </c>
      <c r="B97" t="s">
        <v>720</v>
      </c>
      <c r="C97" t="s">
        <v>1</v>
      </c>
      <c r="D97" t="s">
        <v>55</v>
      </c>
      <c r="E97" t="s">
        <v>590</v>
      </c>
      <c r="F97" t="s">
        <v>591</v>
      </c>
      <c r="G97">
        <v>771</v>
      </c>
      <c r="H97">
        <v>771</v>
      </c>
      <c r="I97">
        <v>771</v>
      </c>
      <c r="J97">
        <v>771</v>
      </c>
      <c r="K97">
        <v>0</v>
      </c>
      <c r="L97" s="2">
        <v>0</v>
      </c>
      <c r="M97" s="2">
        <v>0</v>
      </c>
      <c r="N97" s="2">
        <v>0</v>
      </c>
      <c r="O97" s="2">
        <v>8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8</v>
      </c>
      <c r="V97" t="s">
        <v>31</v>
      </c>
    </row>
    <row r="98" spans="1:22" x14ac:dyDescent="0.25">
      <c r="A98" t="s">
        <v>719</v>
      </c>
      <c r="B98" t="s">
        <v>720</v>
      </c>
      <c r="C98" t="s">
        <v>1</v>
      </c>
      <c r="D98" t="s">
        <v>55</v>
      </c>
      <c r="E98" t="s">
        <v>590</v>
      </c>
      <c r="F98" t="s">
        <v>591</v>
      </c>
      <c r="G98">
        <v>770</v>
      </c>
      <c r="H98">
        <v>770</v>
      </c>
      <c r="I98">
        <v>770</v>
      </c>
      <c r="J98">
        <v>770</v>
      </c>
      <c r="K98">
        <v>0</v>
      </c>
      <c r="L98" s="2">
        <v>0</v>
      </c>
      <c r="M98" s="2">
        <v>0</v>
      </c>
      <c r="N98" s="2">
        <v>0</v>
      </c>
      <c r="O98" s="2">
        <v>9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9</v>
      </c>
      <c r="V98" t="s">
        <v>31</v>
      </c>
    </row>
    <row r="99" spans="1:22" ht="15.75" thickBot="1" x14ac:dyDescent="0.3">
      <c r="A99" t="s">
        <v>719</v>
      </c>
      <c r="B99" t="s">
        <v>720</v>
      </c>
      <c r="C99" t="s">
        <v>1</v>
      </c>
      <c r="D99" t="s">
        <v>55</v>
      </c>
      <c r="E99" t="s">
        <v>590</v>
      </c>
      <c r="F99" t="s">
        <v>591</v>
      </c>
      <c r="G99">
        <v>769</v>
      </c>
      <c r="H99">
        <v>769</v>
      </c>
      <c r="I99">
        <v>769</v>
      </c>
      <c r="J99">
        <v>769</v>
      </c>
      <c r="K99">
        <v>0</v>
      </c>
      <c r="L99" s="2">
        <v>0</v>
      </c>
      <c r="M99" s="2">
        <v>0</v>
      </c>
      <c r="N99" s="2">
        <v>0</v>
      </c>
      <c r="O99" s="2">
        <v>9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9</v>
      </c>
      <c r="V99" t="s">
        <v>31</v>
      </c>
    </row>
    <row r="100" spans="1:22" hidden="1" x14ac:dyDescent="0.25">
      <c r="A100" t="s">
        <v>691</v>
      </c>
      <c r="B100" t="s">
        <v>714</v>
      </c>
      <c r="C100" t="s">
        <v>1</v>
      </c>
      <c r="D100" t="s">
        <v>55</v>
      </c>
      <c r="E100" t="s">
        <v>590</v>
      </c>
      <c r="F100" t="s">
        <v>591</v>
      </c>
      <c r="G100">
        <v>768</v>
      </c>
      <c r="H100">
        <v>768</v>
      </c>
      <c r="I100">
        <v>768</v>
      </c>
      <c r="J100">
        <v>768</v>
      </c>
      <c r="K100">
        <v>0</v>
      </c>
      <c r="L100" s="2">
        <v>0</v>
      </c>
      <c r="M100" s="2">
        <v>0</v>
      </c>
      <c r="N100" s="2">
        <v>0</v>
      </c>
      <c r="O100" s="2">
        <v>12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12</v>
      </c>
      <c r="V100" t="s">
        <v>31</v>
      </c>
    </row>
    <row r="101" spans="1:22" hidden="1" x14ac:dyDescent="0.25">
      <c r="A101" t="s">
        <v>691</v>
      </c>
      <c r="B101" t="s">
        <v>714</v>
      </c>
      <c r="C101" t="s">
        <v>1</v>
      </c>
      <c r="D101" t="s">
        <v>55</v>
      </c>
      <c r="E101" t="s">
        <v>590</v>
      </c>
      <c r="F101" t="s">
        <v>591</v>
      </c>
      <c r="G101">
        <v>767</v>
      </c>
      <c r="H101">
        <v>767</v>
      </c>
      <c r="I101">
        <v>767</v>
      </c>
      <c r="J101">
        <v>767</v>
      </c>
      <c r="K101">
        <v>0</v>
      </c>
      <c r="L101" s="2">
        <v>0</v>
      </c>
      <c r="M101" s="2">
        <v>0</v>
      </c>
      <c r="N101" s="2">
        <v>0</v>
      </c>
      <c r="O101" s="2">
        <v>6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6</v>
      </c>
      <c r="V101" t="s">
        <v>31</v>
      </c>
    </row>
    <row r="102" spans="1:22" hidden="1" x14ac:dyDescent="0.25">
      <c r="A102" t="s">
        <v>691</v>
      </c>
      <c r="B102" t="s">
        <v>714</v>
      </c>
      <c r="C102" t="s">
        <v>1</v>
      </c>
      <c r="D102" t="s">
        <v>55</v>
      </c>
      <c r="E102" t="s">
        <v>590</v>
      </c>
      <c r="F102" t="s">
        <v>591</v>
      </c>
      <c r="G102">
        <v>766</v>
      </c>
      <c r="H102">
        <v>766</v>
      </c>
      <c r="I102">
        <v>766</v>
      </c>
      <c r="J102">
        <v>766</v>
      </c>
      <c r="K102">
        <v>0</v>
      </c>
      <c r="L102" s="2">
        <v>0</v>
      </c>
      <c r="M102" s="2">
        <v>0</v>
      </c>
      <c r="N102" s="2">
        <v>0</v>
      </c>
      <c r="O102" s="2">
        <v>10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10</v>
      </c>
      <c r="V102" t="s">
        <v>31</v>
      </c>
    </row>
    <row r="103" spans="1:22" hidden="1" x14ac:dyDescent="0.25">
      <c r="A103" t="s">
        <v>691</v>
      </c>
      <c r="B103" t="s">
        <v>713</v>
      </c>
      <c r="C103" t="s">
        <v>1</v>
      </c>
      <c r="D103" t="s">
        <v>55</v>
      </c>
      <c r="E103" t="s">
        <v>590</v>
      </c>
      <c r="F103" t="s">
        <v>591</v>
      </c>
      <c r="G103">
        <v>765</v>
      </c>
      <c r="H103">
        <v>765</v>
      </c>
      <c r="I103">
        <v>765</v>
      </c>
      <c r="J103">
        <v>765</v>
      </c>
      <c r="K103">
        <v>0</v>
      </c>
      <c r="L103" s="2">
        <v>0</v>
      </c>
      <c r="M103" s="2">
        <v>0</v>
      </c>
      <c r="N103" s="2">
        <v>0</v>
      </c>
      <c r="O103" s="2">
        <v>18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18</v>
      </c>
      <c r="V103" t="s">
        <v>31</v>
      </c>
    </row>
    <row r="104" spans="1:22" hidden="1" x14ac:dyDescent="0.25">
      <c r="A104" t="s">
        <v>691</v>
      </c>
      <c r="B104" t="s">
        <v>713</v>
      </c>
      <c r="C104" t="s">
        <v>1</v>
      </c>
      <c r="D104" t="s">
        <v>55</v>
      </c>
      <c r="E104" t="s">
        <v>590</v>
      </c>
      <c r="F104" t="s">
        <v>591</v>
      </c>
      <c r="G104">
        <v>764</v>
      </c>
      <c r="H104">
        <v>764</v>
      </c>
      <c r="I104">
        <v>764</v>
      </c>
      <c r="J104">
        <v>764</v>
      </c>
      <c r="K104">
        <v>0</v>
      </c>
      <c r="L104" s="2">
        <v>0</v>
      </c>
      <c r="M104" s="2">
        <v>0</v>
      </c>
      <c r="N104" s="2">
        <v>0</v>
      </c>
      <c r="O104" s="2">
        <v>9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9</v>
      </c>
      <c r="V104" t="s">
        <v>31</v>
      </c>
    </row>
    <row r="105" spans="1:22" hidden="1" x14ac:dyDescent="0.25">
      <c r="A105" t="s">
        <v>691</v>
      </c>
      <c r="B105" t="s">
        <v>713</v>
      </c>
      <c r="C105" t="s">
        <v>1</v>
      </c>
      <c r="D105" t="s">
        <v>55</v>
      </c>
      <c r="E105" t="s">
        <v>590</v>
      </c>
      <c r="F105" t="s">
        <v>591</v>
      </c>
      <c r="G105">
        <v>763</v>
      </c>
      <c r="H105">
        <v>763</v>
      </c>
      <c r="I105">
        <v>763</v>
      </c>
      <c r="J105">
        <v>763</v>
      </c>
      <c r="K105">
        <v>0</v>
      </c>
      <c r="L105" s="2">
        <v>0</v>
      </c>
      <c r="M105" s="2">
        <v>0</v>
      </c>
      <c r="N105" s="2">
        <v>0</v>
      </c>
      <c r="O105" s="2">
        <v>10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10</v>
      </c>
      <c r="V105" t="s">
        <v>31</v>
      </c>
    </row>
    <row r="106" spans="1:22" hidden="1" x14ac:dyDescent="0.25">
      <c r="A106" t="s">
        <v>691</v>
      </c>
      <c r="B106" t="s">
        <v>713</v>
      </c>
      <c r="C106" t="s">
        <v>1</v>
      </c>
      <c r="D106" t="s">
        <v>55</v>
      </c>
      <c r="E106" t="s">
        <v>590</v>
      </c>
      <c r="F106" t="s">
        <v>591</v>
      </c>
      <c r="G106">
        <v>762</v>
      </c>
      <c r="H106">
        <v>762</v>
      </c>
      <c r="I106">
        <v>762</v>
      </c>
      <c r="J106">
        <v>762</v>
      </c>
      <c r="K106">
        <v>0</v>
      </c>
      <c r="L106" s="2">
        <v>0</v>
      </c>
      <c r="M106" s="2">
        <v>0</v>
      </c>
      <c r="N106" s="2">
        <v>0</v>
      </c>
      <c r="O106" s="2">
        <v>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9</v>
      </c>
      <c r="V106" t="s">
        <v>31</v>
      </c>
    </row>
    <row r="107" spans="1:22" hidden="1" x14ac:dyDescent="0.25">
      <c r="A107" t="s">
        <v>691</v>
      </c>
      <c r="B107" t="s">
        <v>712</v>
      </c>
      <c r="C107" t="s">
        <v>1</v>
      </c>
      <c r="D107" t="s">
        <v>55</v>
      </c>
      <c r="E107" t="s">
        <v>590</v>
      </c>
      <c r="F107" t="s">
        <v>591</v>
      </c>
      <c r="G107">
        <v>761</v>
      </c>
      <c r="H107">
        <v>761</v>
      </c>
      <c r="I107">
        <v>761</v>
      </c>
      <c r="J107">
        <v>761</v>
      </c>
      <c r="K107">
        <v>0</v>
      </c>
      <c r="L107" s="2">
        <v>0</v>
      </c>
      <c r="M107" s="2">
        <v>0</v>
      </c>
      <c r="N107" s="2">
        <v>0</v>
      </c>
      <c r="O107" s="2">
        <v>9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9</v>
      </c>
      <c r="V107" t="s">
        <v>31</v>
      </c>
    </row>
    <row r="108" spans="1:22" hidden="1" x14ac:dyDescent="0.25">
      <c r="A108" t="s">
        <v>691</v>
      </c>
      <c r="B108" t="s">
        <v>712</v>
      </c>
      <c r="C108" t="s">
        <v>1</v>
      </c>
      <c r="D108" t="s">
        <v>55</v>
      </c>
      <c r="E108" t="s">
        <v>590</v>
      </c>
      <c r="F108" t="s">
        <v>591</v>
      </c>
      <c r="G108">
        <v>760</v>
      </c>
      <c r="H108">
        <v>760</v>
      </c>
      <c r="I108">
        <v>760</v>
      </c>
      <c r="J108">
        <v>760</v>
      </c>
      <c r="K108">
        <v>0</v>
      </c>
      <c r="L108" s="2">
        <v>0</v>
      </c>
      <c r="M108" s="2">
        <v>0</v>
      </c>
      <c r="N108" s="2">
        <v>0</v>
      </c>
      <c r="O108" s="2">
        <v>10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10</v>
      </c>
      <c r="V108" t="s">
        <v>31</v>
      </c>
    </row>
    <row r="109" spans="1:22" hidden="1" x14ac:dyDescent="0.25">
      <c r="A109" t="s">
        <v>691</v>
      </c>
      <c r="B109" t="s">
        <v>711</v>
      </c>
      <c r="C109" t="s">
        <v>1</v>
      </c>
      <c r="D109" t="s">
        <v>55</v>
      </c>
      <c r="E109" t="s">
        <v>590</v>
      </c>
      <c r="F109" t="s">
        <v>591</v>
      </c>
      <c r="G109">
        <v>759</v>
      </c>
      <c r="H109">
        <v>759</v>
      </c>
      <c r="I109">
        <v>759</v>
      </c>
      <c r="J109">
        <v>759</v>
      </c>
      <c r="K109">
        <v>0</v>
      </c>
      <c r="L109" s="2">
        <v>0</v>
      </c>
      <c r="M109" s="2">
        <v>0</v>
      </c>
      <c r="N109" s="2">
        <v>0</v>
      </c>
      <c r="O109" s="2">
        <v>12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12</v>
      </c>
      <c r="V109" t="s">
        <v>31</v>
      </c>
    </row>
    <row r="110" spans="1:22" hidden="1" x14ac:dyDescent="0.25">
      <c r="A110" t="s">
        <v>691</v>
      </c>
      <c r="B110" t="s">
        <v>711</v>
      </c>
      <c r="C110" t="s">
        <v>1</v>
      </c>
      <c r="D110" t="s">
        <v>55</v>
      </c>
      <c r="E110" t="s">
        <v>590</v>
      </c>
      <c r="F110" t="s">
        <v>591</v>
      </c>
      <c r="G110">
        <v>758</v>
      </c>
      <c r="H110">
        <v>758</v>
      </c>
      <c r="I110">
        <v>758</v>
      </c>
      <c r="J110">
        <v>758</v>
      </c>
      <c r="K110">
        <v>0</v>
      </c>
      <c r="L110" s="2">
        <v>0</v>
      </c>
      <c r="M110" s="2">
        <v>0</v>
      </c>
      <c r="N110" s="2">
        <v>0</v>
      </c>
      <c r="O110" s="2">
        <v>15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15</v>
      </c>
      <c r="V110" t="s">
        <v>31</v>
      </c>
    </row>
    <row r="111" spans="1:22" hidden="1" x14ac:dyDescent="0.25">
      <c r="A111" t="s">
        <v>691</v>
      </c>
      <c r="B111" t="s">
        <v>711</v>
      </c>
      <c r="C111" t="s">
        <v>1</v>
      </c>
      <c r="D111" t="s">
        <v>55</v>
      </c>
      <c r="E111" t="s">
        <v>590</v>
      </c>
      <c r="F111" t="s">
        <v>591</v>
      </c>
      <c r="G111">
        <v>757</v>
      </c>
      <c r="H111">
        <v>757</v>
      </c>
      <c r="I111">
        <v>757</v>
      </c>
      <c r="J111">
        <v>757</v>
      </c>
      <c r="K111">
        <v>0</v>
      </c>
      <c r="L111" s="2">
        <v>0</v>
      </c>
      <c r="M111" s="2">
        <v>0</v>
      </c>
      <c r="N111" s="2">
        <v>0</v>
      </c>
      <c r="O111" s="2">
        <v>9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9</v>
      </c>
      <c r="V111" t="s">
        <v>31</v>
      </c>
    </row>
    <row r="112" spans="1:22" hidden="1" x14ac:dyDescent="0.25">
      <c r="A112" t="s">
        <v>691</v>
      </c>
      <c r="B112" t="s">
        <v>711</v>
      </c>
      <c r="C112" t="s">
        <v>1</v>
      </c>
      <c r="D112" t="s">
        <v>55</v>
      </c>
      <c r="E112" t="s">
        <v>590</v>
      </c>
      <c r="F112" t="s">
        <v>591</v>
      </c>
      <c r="G112">
        <v>756</v>
      </c>
      <c r="H112">
        <v>756</v>
      </c>
      <c r="I112">
        <v>756</v>
      </c>
      <c r="J112">
        <v>756</v>
      </c>
      <c r="K112">
        <v>0</v>
      </c>
      <c r="L112" s="2">
        <v>0</v>
      </c>
      <c r="M112" s="2">
        <v>0</v>
      </c>
      <c r="N112" s="2">
        <v>0</v>
      </c>
      <c r="O112" s="2">
        <v>10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10</v>
      </c>
      <c r="V112" t="s">
        <v>31</v>
      </c>
    </row>
    <row r="113" spans="1:22" hidden="1" x14ac:dyDescent="0.25">
      <c r="A113" t="s">
        <v>691</v>
      </c>
      <c r="B113" t="s">
        <v>711</v>
      </c>
      <c r="C113" t="s">
        <v>1</v>
      </c>
      <c r="D113" t="s">
        <v>55</v>
      </c>
      <c r="E113" t="s">
        <v>590</v>
      </c>
      <c r="F113" t="s">
        <v>591</v>
      </c>
      <c r="G113">
        <v>755</v>
      </c>
      <c r="H113">
        <v>755</v>
      </c>
      <c r="I113">
        <v>755</v>
      </c>
      <c r="J113">
        <v>755</v>
      </c>
      <c r="K113">
        <v>0</v>
      </c>
      <c r="L113" s="2">
        <v>0</v>
      </c>
      <c r="M113" s="2">
        <v>0</v>
      </c>
      <c r="N113" s="2">
        <v>0</v>
      </c>
      <c r="O113" s="2">
        <v>9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9</v>
      </c>
      <c r="V113" t="s">
        <v>31</v>
      </c>
    </row>
    <row r="114" spans="1:22" hidden="1" x14ac:dyDescent="0.25">
      <c r="A114" t="s">
        <v>691</v>
      </c>
      <c r="B114" t="s">
        <v>710</v>
      </c>
      <c r="C114" t="s">
        <v>1</v>
      </c>
      <c r="D114" t="s">
        <v>55</v>
      </c>
      <c r="E114" t="s">
        <v>590</v>
      </c>
      <c r="F114" t="s">
        <v>591</v>
      </c>
      <c r="G114">
        <v>754</v>
      </c>
      <c r="H114">
        <v>754</v>
      </c>
      <c r="I114">
        <v>754</v>
      </c>
      <c r="J114">
        <v>754</v>
      </c>
      <c r="K114">
        <v>0</v>
      </c>
      <c r="L114" s="2">
        <v>0</v>
      </c>
      <c r="M114" s="2">
        <v>0</v>
      </c>
      <c r="N114" s="2">
        <v>0</v>
      </c>
      <c r="O114" s="2">
        <v>15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15</v>
      </c>
      <c r="V114" t="s">
        <v>31</v>
      </c>
    </row>
    <row r="115" spans="1:22" hidden="1" x14ac:dyDescent="0.25">
      <c r="A115" t="s">
        <v>691</v>
      </c>
      <c r="B115" t="s">
        <v>710</v>
      </c>
      <c r="C115" t="s">
        <v>1</v>
      </c>
      <c r="D115" t="s">
        <v>55</v>
      </c>
      <c r="E115" t="s">
        <v>590</v>
      </c>
      <c r="F115" t="s">
        <v>591</v>
      </c>
      <c r="G115">
        <v>753</v>
      </c>
      <c r="H115">
        <v>753</v>
      </c>
      <c r="I115">
        <v>753</v>
      </c>
      <c r="J115">
        <v>753</v>
      </c>
      <c r="K115">
        <v>0</v>
      </c>
      <c r="L115" s="2">
        <v>0</v>
      </c>
      <c r="M115" s="2">
        <v>0</v>
      </c>
      <c r="N115" s="2">
        <v>0</v>
      </c>
      <c r="O115" s="2">
        <v>5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5</v>
      </c>
      <c r="V115" t="s">
        <v>31</v>
      </c>
    </row>
    <row r="116" spans="1:22" hidden="1" x14ac:dyDescent="0.25">
      <c r="A116" t="s">
        <v>691</v>
      </c>
      <c r="B116" t="s">
        <v>710</v>
      </c>
      <c r="C116" t="s">
        <v>1</v>
      </c>
      <c r="D116" t="s">
        <v>55</v>
      </c>
      <c r="E116" t="s">
        <v>590</v>
      </c>
      <c r="F116" t="s">
        <v>591</v>
      </c>
      <c r="G116">
        <v>752</v>
      </c>
      <c r="H116">
        <v>752</v>
      </c>
      <c r="I116">
        <v>752</v>
      </c>
      <c r="J116">
        <v>752</v>
      </c>
      <c r="K116">
        <v>0</v>
      </c>
      <c r="L116" s="2">
        <v>0</v>
      </c>
      <c r="M116" s="2">
        <v>0</v>
      </c>
      <c r="N116" s="2">
        <v>0</v>
      </c>
      <c r="O116" s="2">
        <v>6.5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6.5</v>
      </c>
      <c r="V116" t="s">
        <v>31</v>
      </c>
    </row>
    <row r="117" spans="1:22" hidden="1" x14ac:dyDescent="0.25">
      <c r="A117" t="s">
        <v>691</v>
      </c>
      <c r="B117" t="s">
        <v>710</v>
      </c>
      <c r="C117" t="s">
        <v>1</v>
      </c>
      <c r="D117" t="s">
        <v>55</v>
      </c>
      <c r="E117" t="s">
        <v>590</v>
      </c>
      <c r="F117" t="s">
        <v>591</v>
      </c>
      <c r="G117">
        <v>751</v>
      </c>
      <c r="H117">
        <v>751</v>
      </c>
      <c r="I117">
        <v>751</v>
      </c>
      <c r="J117">
        <v>751</v>
      </c>
      <c r="K117">
        <v>0</v>
      </c>
      <c r="L117" s="2">
        <v>0</v>
      </c>
      <c r="M117" s="2">
        <v>0</v>
      </c>
      <c r="N117" s="2">
        <v>0</v>
      </c>
      <c r="O117" s="2">
        <v>15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15</v>
      </c>
      <c r="V117" t="s">
        <v>31</v>
      </c>
    </row>
    <row r="118" spans="1:22" hidden="1" x14ac:dyDescent="0.25">
      <c r="A118" t="s">
        <v>691</v>
      </c>
      <c r="B118" t="s">
        <v>709</v>
      </c>
      <c r="C118" t="s">
        <v>1</v>
      </c>
      <c r="D118" t="s">
        <v>55</v>
      </c>
      <c r="E118" t="s">
        <v>590</v>
      </c>
      <c r="F118" t="s">
        <v>591</v>
      </c>
      <c r="G118">
        <v>750</v>
      </c>
      <c r="H118">
        <v>750</v>
      </c>
      <c r="I118">
        <v>750</v>
      </c>
      <c r="J118">
        <v>750</v>
      </c>
      <c r="K118">
        <v>0</v>
      </c>
      <c r="L118" s="2">
        <v>0</v>
      </c>
      <c r="M118" s="2">
        <v>0</v>
      </c>
      <c r="N118" s="2">
        <v>0</v>
      </c>
      <c r="O118" s="2">
        <v>13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13</v>
      </c>
      <c r="V118" t="s">
        <v>31</v>
      </c>
    </row>
    <row r="119" spans="1:22" hidden="1" x14ac:dyDescent="0.25">
      <c r="A119" t="s">
        <v>691</v>
      </c>
      <c r="B119" t="s">
        <v>709</v>
      </c>
      <c r="C119" t="s">
        <v>1</v>
      </c>
      <c r="D119" t="s">
        <v>55</v>
      </c>
      <c r="E119" t="s">
        <v>590</v>
      </c>
      <c r="F119" t="s">
        <v>591</v>
      </c>
      <c r="G119">
        <v>749</v>
      </c>
      <c r="H119">
        <v>749</v>
      </c>
      <c r="I119">
        <v>749</v>
      </c>
      <c r="J119">
        <v>749</v>
      </c>
      <c r="K119">
        <v>0</v>
      </c>
      <c r="L119" s="2">
        <v>0</v>
      </c>
      <c r="M119" s="2">
        <v>0</v>
      </c>
      <c r="N119" s="2">
        <v>0</v>
      </c>
      <c r="O119" s="2">
        <v>3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3</v>
      </c>
      <c r="V119" t="s">
        <v>31</v>
      </c>
    </row>
    <row r="120" spans="1:22" hidden="1" x14ac:dyDescent="0.25">
      <c r="A120" t="s">
        <v>691</v>
      </c>
      <c r="B120" t="s">
        <v>709</v>
      </c>
      <c r="C120" t="s">
        <v>1</v>
      </c>
      <c r="D120" t="s">
        <v>55</v>
      </c>
      <c r="E120" t="s">
        <v>590</v>
      </c>
      <c r="F120" t="s">
        <v>591</v>
      </c>
      <c r="G120">
        <v>748</v>
      </c>
      <c r="H120">
        <v>748</v>
      </c>
      <c r="I120">
        <v>748</v>
      </c>
      <c r="J120">
        <v>748</v>
      </c>
      <c r="K120">
        <v>0</v>
      </c>
      <c r="L120" s="2">
        <v>0</v>
      </c>
      <c r="M120" s="2">
        <v>0</v>
      </c>
      <c r="N120" s="2">
        <v>0</v>
      </c>
      <c r="O120" s="2">
        <v>3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3</v>
      </c>
      <c r="V120" t="s">
        <v>31</v>
      </c>
    </row>
    <row r="121" spans="1:22" hidden="1" x14ac:dyDescent="0.25">
      <c r="A121" t="s">
        <v>691</v>
      </c>
      <c r="B121" t="s">
        <v>709</v>
      </c>
      <c r="C121" t="s">
        <v>1</v>
      </c>
      <c r="D121" t="s">
        <v>55</v>
      </c>
      <c r="E121" t="s">
        <v>590</v>
      </c>
      <c r="F121" t="s">
        <v>591</v>
      </c>
      <c r="G121">
        <v>747</v>
      </c>
      <c r="H121">
        <v>747</v>
      </c>
      <c r="I121">
        <v>747</v>
      </c>
      <c r="J121">
        <v>747</v>
      </c>
      <c r="K121">
        <v>0</v>
      </c>
      <c r="L121" s="2">
        <v>0</v>
      </c>
      <c r="M121" s="2">
        <v>0</v>
      </c>
      <c r="N121" s="2">
        <v>0</v>
      </c>
      <c r="O121" s="2">
        <v>14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14</v>
      </c>
      <c r="V121" t="s">
        <v>31</v>
      </c>
    </row>
    <row r="122" spans="1:22" hidden="1" x14ac:dyDescent="0.25">
      <c r="A122" t="s">
        <v>691</v>
      </c>
      <c r="B122" t="s">
        <v>709</v>
      </c>
      <c r="C122" t="s">
        <v>1</v>
      </c>
      <c r="D122" t="s">
        <v>55</v>
      </c>
      <c r="E122" t="s">
        <v>590</v>
      </c>
      <c r="F122" t="s">
        <v>591</v>
      </c>
      <c r="G122">
        <v>746</v>
      </c>
      <c r="H122">
        <v>746</v>
      </c>
      <c r="I122">
        <v>746</v>
      </c>
      <c r="J122">
        <v>746</v>
      </c>
      <c r="K122">
        <v>0</v>
      </c>
      <c r="L122" s="2">
        <v>0</v>
      </c>
      <c r="M122" s="2">
        <v>0</v>
      </c>
      <c r="N122" s="2">
        <v>0</v>
      </c>
      <c r="O122" s="2">
        <v>10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10</v>
      </c>
      <c r="V122" t="s">
        <v>31</v>
      </c>
    </row>
    <row r="123" spans="1:22" hidden="1" x14ac:dyDescent="0.25">
      <c r="A123" t="s">
        <v>691</v>
      </c>
      <c r="B123" t="s">
        <v>708</v>
      </c>
      <c r="C123" t="s">
        <v>1</v>
      </c>
      <c r="D123" t="s">
        <v>55</v>
      </c>
      <c r="E123" t="s">
        <v>590</v>
      </c>
      <c r="F123" t="s">
        <v>591</v>
      </c>
      <c r="G123">
        <v>745</v>
      </c>
      <c r="H123">
        <v>745</v>
      </c>
      <c r="I123">
        <v>745</v>
      </c>
      <c r="J123">
        <v>745</v>
      </c>
      <c r="K123">
        <v>0</v>
      </c>
      <c r="L123" s="2">
        <v>0</v>
      </c>
      <c r="M123" s="2">
        <v>0</v>
      </c>
      <c r="N123" s="2">
        <v>0</v>
      </c>
      <c r="O123" s="2">
        <v>6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6</v>
      </c>
      <c r="V123" t="s">
        <v>31</v>
      </c>
    </row>
    <row r="124" spans="1:22" hidden="1" x14ac:dyDescent="0.25">
      <c r="A124" t="s">
        <v>691</v>
      </c>
      <c r="B124" t="s">
        <v>708</v>
      </c>
      <c r="C124" t="s">
        <v>1</v>
      </c>
      <c r="D124" t="s">
        <v>55</v>
      </c>
      <c r="E124" t="s">
        <v>590</v>
      </c>
      <c r="F124" t="s">
        <v>591</v>
      </c>
      <c r="G124">
        <v>744</v>
      </c>
      <c r="H124">
        <v>744</v>
      </c>
      <c r="I124">
        <v>744</v>
      </c>
      <c r="J124">
        <v>744</v>
      </c>
      <c r="K124">
        <v>0</v>
      </c>
      <c r="L124" s="2">
        <v>0</v>
      </c>
      <c r="M124" s="2">
        <v>0</v>
      </c>
      <c r="N124" s="2">
        <v>0</v>
      </c>
      <c r="O124" s="2">
        <v>12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12</v>
      </c>
      <c r="V124" t="s">
        <v>31</v>
      </c>
    </row>
    <row r="125" spans="1:22" hidden="1" x14ac:dyDescent="0.25">
      <c r="A125" t="s">
        <v>691</v>
      </c>
      <c r="B125" t="s">
        <v>708</v>
      </c>
      <c r="C125" t="s">
        <v>1</v>
      </c>
      <c r="D125" t="s">
        <v>55</v>
      </c>
      <c r="E125" t="s">
        <v>590</v>
      </c>
      <c r="F125" t="s">
        <v>591</v>
      </c>
      <c r="G125">
        <v>743</v>
      </c>
      <c r="H125">
        <v>743</v>
      </c>
      <c r="I125">
        <v>743</v>
      </c>
      <c r="J125">
        <v>743</v>
      </c>
      <c r="K125">
        <v>0</v>
      </c>
      <c r="L125" s="2">
        <v>0</v>
      </c>
      <c r="M125" s="2">
        <v>0</v>
      </c>
      <c r="N125" s="2">
        <v>0</v>
      </c>
      <c r="O125" s="2">
        <v>8.5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8.5</v>
      </c>
      <c r="V125" t="s">
        <v>31</v>
      </c>
    </row>
    <row r="126" spans="1:22" hidden="1" x14ac:dyDescent="0.25">
      <c r="A126" t="s">
        <v>691</v>
      </c>
      <c r="B126" t="s">
        <v>708</v>
      </c>
      <c r="C126" t="s">
        <v>1</v>
      </c>
      <c r="D126" t="s">
        <v>55</v>
      </c>
      <c r="E126" t="s">
        <v>590</v>
      </c>
      <c r="F126" t="s">
        <v>591</v>
      </c>
      <c r="G126">
        <v>742</v>
      </c>
      <c r="H126">
        <v>742</v>
      </c>
      <c r="I126">
        <v>742</v>
      </c>
      <c r="J126">
        <v>742</v>
      </c>
      <c r="K126">
        <v>0</v>
      </c>
      <c r="L126" s="2">
        <v>0</v>
      </c>
      <c r="M126" s="2">
        <v>0</v>
      </c>
      <c r="N126" s="2">
        <v>0</v>
      </c>
      <c r="O126" s="2">
        <v>11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11</v>
      </c>
      <c r="V126" t="s">
        <v>31</v>
      </c>
    </row>
    <row r="127" spans="1:22" hidden="1" x14ac:dyDescent="0.25">
      <c r="A127" t="s">
        <v>691</v>
      </c>
      <c r="B127" t="s">
        <v>708</v>
      </c>
      <c r="C127" t="s">
        <v>1</v>
      </c>
      <c r="D127" t="s">
        <v>55</v>
      </c>
      <c r="E127" t="s">
        <v>590</v>
      </c>
      <c r="F127" t="s">
        <v>591</v>
      </c>
      <c r="G127">
        <v>741</v>
      </c>
      <c r="H127">
        <v>741</v>
      </c>
      <c r="I127">
        <v>741</v>
      </c>
      <c r="J127">
        <v>741</v>
      </c>
      <c r="K127">
        <v>0</v>
      </c>
      <c r="L127" s="2">
        <v>0</v>
      </c>
      <c r="M127" s="2">
        <v>0</v>
      </c>
      <c r="N127" s="2">
        <v>0</v>
      </c>
      <c r="O127" s="2">
        <v>13.5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13.5</v>
      </c>
      <c r="V127" t="s">
        <v>31</v>
      </c>
    </row>
    <row r="128" spans="1:22" hidden="1" x14ac:dyDescent="0.25">
      <c r="A128" t="s">
        <v>691</v>
      </c>
      <c r="B128" t="s">
        <v>707</v>
      </c>
      <c r="C128" t="s">
        <v>1</v>
      </c>
      <c r="D128" t="s">
        <v>55</v>
      </c>
      <c r="E128" t="s">
        <v>590</v>
      </c>
      <c r="F128" t="s">
        <v>591</v>
      </c>
      <c r="G128">
        <v>741</v>
      </c>
      <c r="H128">
        <v>741</v>
      </c>
      <c r="I128">
        <v>741</v>
      </c>
      <c r="J128">
        <v>741</v>
      </c>
      <c r="K128">
        <v>0</v>
      </c>
      <c r="L128" s="2">
        <v>0</v>
      </c>
      <c r="M128" s="2">
        <v>0</v>
      </c>
      <c r="N128" s="2">
        <v>0</v>
      </c>
      <c r="O128" s="2">
        <v>13.5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13.5</v>
      </c>
      <c r="V128" t="s">
        <v>31</v>
      </c>
    </row>
    <row r="129" spans="1:22" hidden="1" x14ac:dyDescent="0.25">
      <c r="A129" t="s">
        <v>691</v>
      </c>
      <c r="B129" t="s">
        <v>707</v>
      </c>
      <c r="C129" t="s">
        <v>1</v>
      </c>
      <c r="D129" t="s">
        <v>55</v>
      </c>
      <c r="E129" t="s">
        <v>590</v>
      </c>
      <c r="F129" t="s">
        <v>591</v>
      </c>
      <c r="G129">
        <v>740</v>
      </c>
      <c r="H129">
        <v>740</v>
      </c>
      <c r="I129">
        <v>740</v>
      </c>
      <c r="J129">
        <v>740</v>
      </c>
      <c r="K129">
        <v>0</v>
      </c>
      <c r="L129" s="2">
        <v>0</v>
      </c>
      <c r="M129" s="2">
        <v>0</v>
      </c>
      <c r="N129" s="2">
        <v>0</v>
      </c>
      <c r="O129" s="2">
        <v>10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10</v>
      </c>
      <c r="V129" t="s">
        <v>31</v>
      </c>
    </row>
    <row r="130" spans="1:22" hidden="1" x14ac:dyDescent="0.25">
      <c r="A130" t="s">
        <v>691</v>
      </c>
      <c r="B130" t="s">
        <v>707</v>
      </c>
      <c r="C130" t="s">
        <v>1</v>
      </c>
      <c r="D130" t="s">
        <v>55</v>
      </c>
      <c r="E130" t="s">
        <v>590</v>
      </c>
      <c r="F130" t="s">
        <v>591</v>
      </c>
      <c r="G130">
        <v>739</v>
      </c>
      <c r="H130">
        <v>739</v>
      </c>
      <c r="I130">
        <v>739</v>
      </c>
      <c r="J130">
        <v>739</v>
      </c>
      <c r="K130">
        <v>0</v>
      </c>
      <c r="L130" s="2">
        <v>0</v>
      </c>
      <c r="M130" s="2">
        <v>0</v>
      </c>
      <c r="N130" s="2">
        <v>0</v>
      </c>
      <c r="O130" s="2">
        <v>10.5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10.5</v>
      </c>
      <c r="V130" t="s">
        <v>31</v>
      </c>
    </row>
    <row r="131" spans="1:22" hidden="1" x14ac:dyDescent="0.25">
      <c r="A131" t="s">
        <v>691</v>
      </c>
      <c r="B131" t="s">
        <v>707</v>
      </c>
      <c r="C131" t="s">
        <v>1</v>
      </c>
      <c r="D131" t="s">
        <v>55</v>
      </c>
      <c r="E131" t="s">
        <v>590</v>
      </c>
      <c r="F131" t="s">
        <v>591</v>
      </c>
      <c r="G131">
        <v>738</v>
      </c>
      <c r="H131">
        <v>738</v>
      </c>
      <c r="I131">
        <v>738</v>
      </c>
      <c r="J131">
        <v>738</v>
      </c>
      <c r="K131">
        <v>0</v>
      </c>
      <c r="L131" s="2">
        <v>0</v>
      </c>
      <c r="M131" s="2">
        <v>0</v>
      </c>
      <c r="N131" s="2">
        <v>0</v>
      </c>
      <c r="O131" s="2">
        <v>9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9</v>
      </c>
      <c r="V131" t="s">
        <v>31</v>
      </c>
    </row>
    <row r="132" spans="1:22" hidden="1" x14ac:dyDescent="0.25">
      <c r="A132" t="s">
        <v>691</v>
      </c>
      <c r="B132" t="s">
        <v>707</v>
      </c>
      <c r="C132" t="s">
        <v>1</v>
      </c>
      <c r="D132" t="s">
        <v>55</v>
      </c>
      <c r="E132" t="s">
        <v>590</v>
      </c>
      <c r="F132" t="s">
        <v>591</v>
      </c>
      <c r="G132">
        <v>737</v>
      </c>
      <c r="H132">
        <v>737</v>
      </c>
      <c r="I132">
        <v>737</v>
      </c>
      <c r="J132">
        <v>737</v>
      </c>
      <c r="K132">
        <v>0</v>
      </c>
      <c r="L132" s="2">
        <v>0</v>
      </c>
      <c r="M132" s="2">
        <v>0</v>
      </c>
      <c r="N132" s="2">
        <v>0</v>
      </c>
      <c r="O132" s="2">
        <v>9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9</v>
      </c>
      <c r="V132" t="s">
        <v>31</v>
      </c>
    </row>
    <row r="133" spans="1:22" hidden="1" x14ac:dyDescent="0.25">
      <c r="A133" t="s">
        <v>691</v>
      </c>
      <c r="B133" t="s">
        <v>707</v>
      </c>
      <c r="C133" t="s">
        <v>1</v>
      </c>
      <c r="D133" t="s">
        <v>55</v>
      </c>
      <c r="E133" t="s">
        <v>590</v>
      </c>
      <c r="F133" t="s">
        <v>591</v>
      </c>
      <c r="G133">
        <v>736</v>
      </c>
      <c r="H133">
        <v>736</v>
      </c>
      <c r="I133">
        <v>736</v>
      </c>
      <c r="J133">
        <v>736</v>
      </c>
      <c r="K133">
        <v>0</v>
      </c>
      <c r="L133" s="2">
        <v>0</v>
      </c>
      <c r="M133" s="2">
        <v>0</v>
      </c>
      <c r="N133" s="2">
        <v>0</v>
      </c>
      <c r="O133" s="2">
        <v>14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14</v>
      </c>
      <c r="V133" t="s">
        <v>31</v>
      </c>
    </row>
    <row r="134" spans="1:22" hidden="1" x14ac:dyDescent="0.25">
      <c r="A134" t="s">
        <v>691</v>
      </c>
      <c r="B134" t="s">
        <v>707</v>
      </c>
      <c r="C134" t="s">
        <v>1</v>
      </c>
      <c r="D134" t="s">
        <v>55</v>
      </c>
      <c r="E134" t="s">
        <v>590</v>
      </c>
      <c r="F134" t="s">
        <v>591</v>
      </c>
      <c r="G134">
        <v>735</v>
      </c>
      <c r="H134">
        <v>735</v>
      </c>
      <c r="I134">
        <v>735</v>
      </c>
      <c r="J134">
        <v>735</v>
      </c>
      <c r="K134">
        <v>0</v>
      </c>
      <c r="L134" s="2">
        <v>0</v>
      </c>
      <c r="M134" s="2">
        <v>0</v>
      </c>
      <c r="N134" s="2">
        <v>0</v>
      </c>
      <c r="O134" s="2">
        <v>9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9</v>
      </c>
      <c r="V134" t="s">
        <v>31</v>
      </c>
    </row>
    <row r="135" spans="1:22" hidden="1" x14ac:dyDescent="0.25">
      <c r="A135" t="s">
        <v>691</v>
      </c>
      <c r="B135" t="s">
        <v>706</v>
      </c>
      <c r="C135" t="s">
        <v>1</v>
      </c>
      <c r="D135" t="s">
        <v>55</v>
      </c>
      <c r="E135" t="s">
        <v>590</v>
      </c>
      <c r="F135" t="s">
        <v>591</v>
      </c>
      <c r="G135">
        <v>733</v>
      </c>
      <c r="H135">
        <v>733</v>
      </c>
      <c r="I135">
        <v>733</v>
      </c>
      <c r="J135">
        <v>733</v>
      </c>
      <c r="K135">
        <v>0</v>
      </c>
      <c r="L135" s="2">
        <v>0</v>
      </c>
      <c r="M135" s="2">
        <v>0</v>
      </c>
      <c r="N135" s="2">
        <v>0</v>
      </c>
      <c r="O135" s="2">
        <v>6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6</v>
      </c>
      <c r="V135" t="s">
        <v>31</v>
      </c>
    </row>
    <row r="136" spans="1:22" hidden="1" x14ac:dyDescent="0.25">
      <c r="A136" t="s">
        <v>691</v>
      </c>
      <c r="B136" t="s">
        <v>706</v>
      </c>
      <c r="C136" t="s">
        <v>1</v>
      </c>
      <c r="D136" t="s">
        <v>55</v>
      </c>
      <c r="E136" t="s">
        <v>590</v>
      </c>
      <c r="F136" t="s">
        <v>591</v>
      </c>
      <c r="G136">
        <v>732</v>
      </c>
      <c r="H136">
        <v>732</v>
      </c>
      <c r="I136">
        <v>732</v>
      </c>
      <c r="J136">
        <v>732</v>
      </c>
      <c r="K136">
        <v>0</v>
      </c>
      <c r="L136" s="2">
        <v>0</v>
      </c>
      <c r="M136" s="2">
        <v>0</v>
      </c>
      <c r="N136" s="2">
        <v>0</v>
      </c>
      <c r="O136" s="2">
        <v>6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6</v>
      </c>
      <c r="V136" t="s">
        <v>31</v>
      </c>
    </row>
    <row r="137" spans="1:22" hidden="1" x14ac:dyDescent="0.25">
      <c r="A137" t="s">
        <v>691</v>
      </c>
      <c r="B137" t="s">
        <v>706</v>
      </c>
      <c r="C137" t="s">
        <v>1</v>
      </c>
      <c r="D137" t="s">
        <v>55</v>
      </c>
      <c r="E137" t="s">
        <v>590</v>
      </c>
      <c r="F137" t="s">
        <v>591</v>
      </c>
      <c r="G137">
        <v>731</v>
      </c>
      <c r="H137">
        <v>731</v>
      </c>
      <c r="I137">
        <v>731</v>
      </c>
      <c r="J137">
        <v>731</v>
      </c>
      <c r="K137">
        <v>0</v>
      </c>
      <c r="L137" s="2">
        <v>0</v>
      </c>
      <c r="M137" s="2">
        <v>0</v>
      </c>
      <c r="N137" s="2">
        <v>0</v>
      </c>
      <c r="O137" s="2">
        <v>4.5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4.5</v>
      </c>
      <c r="V137" t="s">
        <v>31</v>
      </c>
    </row>
    <row r="138" spans="1:22" hidden="1" x14ac:dyDescent="0.25">
      <c r="A138" t="s">
        <v>691</v>
      </c>
      <c r="B138" t="s">
        <v>706</v>
      </c>
      <c r="C138" t="s">
        <v>1</v>
      </c>
      <c r="D138" t="s">
        <v>55</v>
      </c>
      <c r="E138" t="s">
        <v>590</v>
      </c>
      <c r="F138" t="s">
        <v>591</v>
      </c>
      <c r="G138">
        <v>730</v>
      </c>
      <c r="H138">
        <v>730</v>
      </c>
      <c r="I138">
        <v>730</v>
      </c>
      <c r="J138">
        <v>730</v>
      </c>
      <c r="K138">
        <v>0</v>
      </c>
      <c r="L138" s="2">
        <v>0</v>
      </c>
      <c r="M138" s="2">
        <v>0</v>
      </c>
      <c r="N138" s="2">
        <v>0</v>
      </c>
      <c r="O138" s="2">
        <v>16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16</v>
      </c>
      <c r="V138" t="s">
        <v>31</v>
      </c>
    </row>
    <row r="139" spans="1:22" hidden="1" x14ac:dyDescent="0.25">
      <c r="A139" t="s">
        <v>691</v>
      </c>
      <c r="B139" t="s">
        <v>706</v>
      </c>
      <c r="C139" t="s">
        <v>1</v>
      </c>
      <c r="D139" t="s">
        <v>55</v>
      </c>
      <c r="E139" t="s">
        <v>590</v>
      </c>
      <c r="F139" t="s">
        <v>591</v>
      </c>
      <c r="G139">
        <v>729</v>
      </c>
      <c r="H139">
        <v>729</v>
      </c>
      <c r="I139">
        <v>729</v>
      </c>
      <c r="J139">
        <v>729</v>
      </c>
      <c r="K139">
        <v>0</v>
      </c>
      <c r="L139" s="2">
        <v>0</v>
      </c>
      <c r="M139" s="2">
        <v>0</v>
      </c>
      <c r="N139" s="2">
        <v>0</v>
      </c>
      <c r="O139" s="2">
        <v>9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9</v>
      </c>
      <c r="V139" t="s">
        <v>31</v>
      </c>
    </row>
    <row r="140" spans="1:22" hidden="1" x14ac:dyDescent="0.25">
      <c r="A140" t="s">
        <v>691</v>
      </c>
      <c r="B140" t="s">
        <v>706</v>
      </c>
      <c r="C140" t="s">
        <v>1</v>
      </c>
      <c r="D140" t="s">
        <v>55</v>
      </c>
      <c r="E140" t="s">
        <v>590</v>
      </c>
      <c r="F140" t="s">
        <v>591</v>
      </c>
      <c r="G140">
        <v>728</v>
      </c>
      <c r="H140">
        <v>728</v>
      </c>
      <c r="I140">
        <v>728</v>
      </c>
      <c r="J140">
        <v>728</v>
      </c>
      <c r="K140">
        <v>0</v>
      </c>
      <c r="L140" s="2">
        <v>0</v>
      </c>
      <c r="M140" s="2">
        <v>0</v>
      </c>
      <c r="N140" s="2">
        <v>0</v>
      </c>
      <c r="O140" s="2">
        <v>15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15</v>
      </c>
      <c r="V140" t="s">
        <v>31</v>
      </c>
    </row>
    <row r="141" spans="1:22" hidden="1" x14ac:dyDescent="0.25">
      <c r="A141" t="s">
        <v>691</v>
      </c>
      <c r="B141" t="s">
        <v>705</v>
      </c>
      <c r="C141" t="s">
        <v>1</v>
      </c>
      <c r="D141" t="s">
        <v>55</v>
      </c>
      <c r="E141" t="s">
        <v>590</v>
      </c>
      <c r="F141" t="s">
        <v>591</v>
      </c>
      <c r="G141">
        <v>727</v>
      </c>
      <c r="H141">
        <v>727</v>
      </c>
      <c r="I141">
        <v>727</v>
      </c>
      <c r="J141">
        <v>727</v>
      </c>
      <c r="K141">
        <v>0</v>
      </c>
      <c r="L141" s="2">
        <v>0</v>
      </c>
      <c r="M141" s="2">
        <v>0</v>
      </c>
      <c r="N141" s="2">
        <v>0</v>
      </c>
      <c r="O141" s="2">
        <v>12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12</v>
      </c>
      <c r="V141" t="s">
        <v>31</v>
      </c>
    </row>
    <row r="142" spans="1:22" hidden="1" x14ac:dyDescent="0.25">
      <c r="A142" t="s">
        <v>691</v>
      </c>
      <c r="B142" t="s">
        <v>705</v>
      </c>
      <c r="C142" t="s">
        <v>1</v>
      </c>
      <c r="D142" t="s">
        <v>55</v>
      </c>
      <c r="E142" t="s">
        <v>590</v>
      </c>
      <c r="F142" t="s">
        <v>591</v>
      </c>
      <c r="G142">
        <v>726</v>
      </c>
      <c r="H142">
        <v>726</v>
      </c>
      <c r="I142">
        <v>726</v>
      </c>
      <c r="J142">
        <v>726</v>
      </c>
      <c r="K142">
        <v>0</v>
      </c>
      <c r="L142" s="2">
        <v>0</v>
      </c>
      <c r="M142" s="2">
        <v>0</v>
      </c>
      <c r="N142" s="2">
        <v>0</v>
      </c>
      <c r="O142" s="2">
        <v>13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13</v>
      </c>
      <c r="V142" t="s">
        <v>31</v>
      </c>
    </row>
    <row r="143" spans="1:22" hidden="1" x14ac:dyDescent="0.25">
      <c r="A143" t="s">
        <v>691</v>
      </c>
      <c r="B143" t="s">
        <v>705</v>
      </c>
      <c r="C143" t="s">
        <v>1</v>
      </c>
      <c r="D143" t="s">
        <v>55</v>
      </c>
      <c r="E143" t="s">
        <v>590</v>
      </c>
      <c r="F143" t="s">
        <v>591</v>
      </c>
      <c r="G143">
        <v>725</v>
      </c>
      <c r="H143">
        <v>725</v>
      </c>
      <c r="I143">
        <v>725</v>
      </c>
      <c r="J143">
        <v>725</v>
      </c>
      <c r="K143">
        <v>0</v>
      </c>
      <c r="L143" s="2">
        <v>0</v>
      </c>
      <c r="M143" s="2">
        <v>0</v>
      </c>
      <c r="N143" s="2">
        <v>0</v>
      </c>
      <c r="O143" s="2">
        <v>11.5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11.5</v>
      </c>
      <c r="V143" t="s">
        <v>31</v>
      </c>
    </row>
    <row r="144" spans="1:22" hidden="1" x14ac:dyDescent="0.25">
      <c r="A144" t="s">
        <v>691</v>
      </c>
      <c r="B144" t="s">
        <v>705</v>
      </c>
      <c r="C144" t="s">
        <v>1</v>
      </c>
      <c r="D144" t="s">
        <v>55</v>
      </c>
      <c r="E144" t="s">
        <v>590</v>
      </c>
      <c r="F144" t="s">
        <v>591</v>
      </c>
      <c r="G144">
        <v>724</v>
      </c>
      <c r="H144">
        <v>724</v>
      </c>
      <c r="I144">
        <v>724</v>
      </c>
      <c r="J144">
        <v>724</v>
      </c>
      <c r="K144">
        <v>0</v>
      </c>
      <c r="L144" s="2">
        <v>0</v>
      </c>
      <c r="M144" s="2">
        <v>0</v>
      </c>
      <c r="N144" s="2">
        <v>0</v>
      </c>
      <c r="O144" s="2">
        <v>13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13</v>
      </c>
      <c r="V144" t="s">
        <v>31</v>
      </c>
    </row>
    <row r="145" spans="1:22" hidden="1" x14ac:dyDescent="0.25">
      <c r="A145" t="s">
        <v>691</v>
      </c>
      <c r="B145" t="s">
        <v>705</v>
      </c>
      <c r="C145" t="s">
        <v>1</v>
      </c>
      <c r="D145" t="s">
        <v>55</v>
      </c>
      <c r="E145" t="s">
        <v>590</v>
      </c>
      <c r="F145" t="s">
        <v>591</v>
      </c>
      <c r="G145">
        <v>723</v>
      </c>
      <c r="H145">
        <v>723</v>
      </c>
      <c r="I145">
        <v>723</v>
      </c>
      <c r="J145">
        <v>723</v>
      </c>
      <c r="K145">
        <v>0</v>
      </c>
      <c r="L145" s="2">
        <v>0</v>
      </c>
      <c r="M145" s="2">
        <v>0</v>
      </c>
      <c r="N145" s="2">
        <v>0</v>
      </c>
      <c r="O145" s="2">
        <v>6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6</v>
      </c>
      <c r="V145" t="s">
        <v>31</v>
      </c>
    </row>
    <row r="146" spans="1:22" hidden="1" x14ac:dyDescent="0.25">
      <c r="A146" t="s">
        <v>691</v>
      </c>
      <c r="B146" t="s">
        <v>704</v>
      </c>
      <c r="C146" t="s">
        <v>1</v>
      </c>
      <c r="D146" t="s">
        <v>55</v>
      </c>
      <c r="E146" t="s">
        <v>590</v>
      </c>
      <c r="F146" t="s">
        <v>591</v>
      </c>
      <c r="G146">
        <v>722</v>
      </c>
      <c r="H146">
        <v>722</v>
      </c>
      <c r="I146">
        <v>722</v>
      </c>
      <c r="J146">
        <v>722</v>
      </c>
      <c r="K146">
        <v>0</v>
      </c>
      <c r="L146" s="2">
        <v>0</v>
      </c>
      <c r="M146" s="2">
        <v>0</v>
      </c>
      <c r="N146" s="2">
        <v>0</v>
      </c>
      <c r="O146" s="2">
        <v>8.5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8.5</v>
      </c>
      <c r="V146" t="s">
        <v>31</v>
      </c>
    </row>
    <row r="147" spans="1:22" hidden="1" x14ac:dyDescent="0.25">
      <c r="A147" t="s">
        <v>691</v>
      </c>
      <c r="B147" t="s">
        <v>704</v>
      </c>
      <c r="C147" t="s">
        <v>1</v>
      </c>
      <c r="D147" t="s">
        <v>55</v>
      </c>
      <c r="E147" t="s">
        <v>590</v>
      </c>
      <c r="F147" t="s">
        <v>591</v>
      </c>
      <c r="G147">
        <v>721</v>
      </c>
      <c r="H147">
        <v>721</v>
      </c>
      <c r="I147">
        <v>721</v>
      </c>
      <c r="J147">
        <v>721</v>
      </c>
      <c r="K147">
        <v>0</v>
      </c>
      <c r="L147" s="2">
        <v>0</v>
      </c>
      <c r="M147" s="2">
        <v>0</v>
      </c>
      <c r="N147" s="2">
        <v>0</v>
      </c>
      <c r="O147" s="2">
        <v>6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6</v>
      </c>
      <c r="V147" t="s">
        <v>31</v>
      </c>
    </row>
    <row r="148" spans="1:22" hidden="1" x14ac:dyDescent="0.25">
      <c r="A148" t="s">
        <v>691</v>
      </c>
      <c r="B148" t="s">
        <v>704</v>
      </c>
      <c r="C148" t="s">
        <v>1</v>
      </c>
      <c r="D148" t="s">
        <v>55</v>
      </c>
      <c r="E148" t="s">
        <v>590</v>
      </c>
      <c r="F148" t="s">
        <v>591</v>
      </c>
      <c r="G148">
        <v>720</v>
      </c>
      <c r="H148">
        <v>720</v>
      </c>
      <c r="I148">
        <v>720</v>
      </c>
      <c r="J148">
        <v>720</v>
      </c>
      <c r="K148">
        <v>0</v>
      </c>
      <c r="L148" s="2">
        <v>0</v>
      </c>
      <c r="M148" s="2">
        <v>0</v>
      </c>
      <c r="N148" s="2">
        <v>0</v>
      </c>
      <c r="O148" s="2">
        <v>7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7</v>
      </c>
      <c r="V148" t="s">
        <v>31</v>
      </c>
    </row>
    <row r="149" spans="1:22" hidden="1" x14ac:dyDescent="0.25">
      <c r="A149" t="s">
        <v>691</v>
      </c>
      <c r="B149" t="s">
        <v>703</v>
      </c>
      <c r="C149" t="s">
        <v>1</v>
      </c>
      <c r="D149" t="s">
        <v>55</v>
      </c>
      <c r="E149" t="s">
        <v>590</v>
      </c>
      <c r="F149" t="s">
        <v>591</v>
      </c>
      <c r="G149">
        <v>719</v>
      </c>
      <c r="H149">
        <v>719</v>
      </c>
      <c r="I149">
        <v>719</v>
      </c>
      <c r="J149">
        <v>719</v>
      </c>
      <c r="K149">
        <v>0</v>
      </c>
      <c r="L149" s="2">
        <v>0</v>
      </c>
      <c r="M149" s="2">
        <v>0</v>
      </c>
      <c r="N149" s="2">
        <v>0</v>
      </c>
      <c r="O149" s="2">
        <v>6.5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6.5</v>
      </c>
      <c r="V149" t="s">
        <v>31</v>
      </c>
    </row>
    <row r="150" spans="1:22" hidden="1" x14ac:dyDescent="0.25">
      <c r="A150" t="s">
        <v>691</v>
      </c>
      <c r="B150" t="s">
        <v>703</v>
      </c>
      <c r="C150" t="s">
        <v>1</v>
      </c>
      <c r="D150" t="s">
        <v>55</v>
      </c>
      <c r="E150" t="s">
        <v>590</v>
      </c>
      <c r="F150" t="s">
        <v>591</v>
      </c>
      <c r="G150">
        <v>718</v>
      </c>
      <c r="H150">
        <v>718</v>
      </c>
      <c r="I150">
        <v>718</v>
      </c>
      <c r="J150">
        <v>718</v>
      </c>
      <c r="K150">
        <v>0</v>
      </c>
      <c r="L150" s="2">
        <v>0</v>
      </c>
      <c r="M150" s="2">
        <v>0</v>
      </c>
      <c r="N150" s="2">
        <v>0</v>
      </c>
      <c r="O150" s="2">
        <v>5.5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5.5</v>
      </c>
      <c r="V150" t="s">
        <v>31</v>
      </c>
    </row>
    <row r="151" spans="1:22" hidden="1" x14ac:dyDescent="0.25">
      <c r="A151" t="s">
        <v>691</v>
      </c>
      <c r="B151" t="s">
        <v>703</v>
      </c>
      <c r="C151" t="s">
        <v>1</v>
      </c>
      <c r="D151" t="s">
        <v>55</v>
      </c>
      <c r="E151" t="s">
        <v>590</v>
      </c>
      <c r="F151" t="s">
        <v>591</v>
      </c>
      <c r="G151">
        <v>717</v>
      </c>
      <c r="H151">
        <v>717</v>
      </c>
      <c r="I151">
        <v>717</v>
      </c>
      <c r="J151">
        <v>717</v>
      </c>
      <c r="K151">
        <v>0</v>
      </c>
      <c r="L151" s="2">
        <v>0</v>
      </c>
      <c r="M151" s="2">
        <v>0</v>
      </c>
      <c r="N151" s="2">
        <v>0</v>
      </c>
      <c r="O151" s="2">
        <v>11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11</v>
      </c>
      <c r="V151" t="s">
        <v>31</v>
      </c>
    </row>
    <row r="152" spans="1:22" hidden="1" x14ac:dyDescent="0.25">
      <c r="A152" t="s">
        <v>691</v>
      </c>
      <c r="B152" t="s">
        <v>703</v>
      </c>
      <c r="C152" t="s">
        <v>1</v>
      </c>
      <c r="D152" t="s">
        <v>55</v>
      </c>
      <c r="E152" t="s">
        <v>590</v>
      </c>
      <c r="F152" t="s">
        <v>591</v>
      </c>
      <c r="G152">
        <v>716</v>
      </c>
      <c r="H152">
        <v>716</v>
      </c>
      <c r="I152">
        <v>716</v>
      </c>
      <c r="J152">
        <v>716</v>
      </c>
      <c r="K152">
        <v>0</v>
      </c>
      <c r="L152" s="2">
        <v>0</v>
      </c>
      <c r="M152" s="2">
        <v>0</v>
      </c>
      <c r="N152" s="2">
        <v>0</v>
      </c>
      <c r="O152" s="2">
        <v>9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9</v>
      </c>
      <c r="V152" t="s">
        <v>31</v>
      </c>
    </row>
    <row r="153" spans="1:22" hidden="1" x14ac:dyDescent="0.25">
      <c r="A153" t="s">
        <v>691</v>
      </c>
      <c r="B153" t="s">
        <v>703</v>
      </c>
      <c r="C153" t="s">
        <v>1</v>
      </c>
      <c r="D153" t="s">
        <v>55</v>
      </c>
      <c r="E153" t="s">
        <v>590</v>
      </c>
      <c r="F153" t="s">
        <v>591</v>
      </c>
      <c r="G153">
        <v>715</v>
      </c>
      <c r="H153">
        <v>715</v>
      </c>
      <c r="I153">
        <v>715</v>
      </c>
      <c r="J153">
        <v>715</v>
      </c>
      <c r="K153">
        <v>0</v>
      </c>
      <c r="L153" s="2">
        <v>0</v>
      </c>
      <c r="M153" s="2">
        <v>0</v>
      </c>
      <c r="N153" s="2">
        <v>0</v>
      </c>
      <c r="O153" s="2">
        <v>8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8</v>
      </c>
      <c r="V153" t="s">
        <v>31</v>
      </c>
    </row>
    <row r="154" spans="1:22" hidden="1" x14ac:dyDescent="0.25">
      <c r="A154" t="s">
        <v>691</v>
      </c>
      <c r="B154" t="s">
        <v>702</v>
      </c>
      <c r="C154" t="s">
        <v>1</v>
      </c>
      <c r="D154" t="s">
        <v>55</v>
      </c>
      <c r="E154" t="s">
        <v>590</v>
      </c>
      <c r="F154" t="s">
        <v>591</v>
      </c>
      <c r="G154">
        <v>714</v>
      </c>
      <c r="H154">
        <v>714</v>
      </c>
      <c r="I154">
        <v>714</v>
      </c>
      <c r="J154">
        <v>714</v>
      </c>
      <c r="K154">
        <v>0</v>
      </c>
      <c r="L154" s="2">
        <v>0</v>
      </c>
      <c r="M154" s="2">
        <v>0</v>
      </c>
      <c r="N154" s="2">
        <v>0</v>
      </c>
      <c r="O154" s="2">
        <v>7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7</v>
      </c>
      <c r="V154" t="s">
        <v>31</v>
      </c>
    </row>
    <row r="155" spans="1:22" hidden="1" x14ac:dyDescent="0.25">
      <c r="A155" t="s">
        <v>691</v>
      </c>
      <c r="B155" t="s">
        <v>702</v>
      </c>
      <c r="C155" t="s">
        <v>1</v>
      </c>
      <c r="D155" t="s">
        <v>55</v>
      </c>
      <c r="E155" t="s">
        <v>590</v>
      </c>
      <c r="F155" t="s">
        <v>591</v>
      </c>
      <c r="G155">
        <v>713</v>
      </c>
      <c r="H155">
        <v>713</v>
      </c>
      <c r="I155">
        <v>713</v>
      </c>
      <c r="J155">
        <v>713</v>
      </c>
      <c r="K155">
        <v>0</v>
      </c>
      <c r="L155" s="2">
        <v>0</v>
      </c>
      <c r="M155" s="2">
        <v>0</v>
      </c>
      <c r="N155" s="2">
        <v>0</v>
      </c>
      <c r="O155" s="2">
        <v>10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10</v>
      </c>
      <c r="V155" t="s">
        <v>31</v>
      </c>
    </row>
    <row r="156" spans="1:22" hidden="1" x14ac:dyDescent="0.25">
      <c r="A156" t="s">
        <v>691</v>
      </c>
      <c r="B156" t="s">
        <v>702</v>
      </c>
      <c r="C156" t="s">
        <v>1</v>
      </c>
      <c r="D156" t="s">
        <v>55</v>
      </c>
      <c r="E156" t="s">
        <v>590</v>
      </c>
      <c r="F156" t="s">
        <v>591</v>
      </c>
      <c r="G156">
        <v>712</v>
      </c>
      <c r="H156">
        <v>712</v>
      </c>
      <c r="I156">
        <v>712</v>
      </c>
      <c r="J156">
        <v>712</v>
      </c>
      <c r="K156">
        <v>0</v>
      </c>
      <c r="L156" s="2">
        <v>0</v>
      </c>
      <c r="M156" s="2">
        <v>0</v>
      </c>
      <c r="N156" s="2">
        <v>0</v>
      </c>
      <c r="O156" s="2">
        <v>10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10</v>
      </c>
      <c r="V156" t="s">
        <v>31</v>
      </c>
    </row>
    <row r="157" spans="1:22" hidden="1" x14ac:dyDescent="0.25">
      <c r="A157" t="s">
        <v>691</v>
      </c>
      <c r="B157" t="s">
        <v>702</v>
      </c>
      <c r="C157" t="s">
        <v>1</v>
      </c>
      <c r="D157" t="s">
        <v>55</v>
      </c>
      <c r="E157" t="s">
        <v>590</v>
      </c>
      <c r="F157" t="s">
        <v>591</v>
      </c>
      <c r="G157">
        <v>711</v>
      </c>
      <c r="H157">
        <v>711</v>
      </c>
      <c r="I157">
        <v>711</v>
      </c>
      <c r="J157">
        <v>711</v>
      </c>
      <c r="K157">
        <v>0</v>
      </c>
      <c r="L157" s="2">
        <v>0</v>
      </c>
      <c r="M157" s="2">
        <v>0</v>
      </c>
      <c r="N157" s="2">
        <v>0</v>
      </c>
      <c r="O157" s="2">
        <v>7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7</v>
      </c>
      <c r="V157" t="s">
        <v>31</v>
      </c>
    </row>
    <row r="158" spans="1:22" hidden="1" x14ac:dyDescent="0.25">
      <c r="A158" t="s">
        <v>691</v>
      </c>
      <c r="B158" t="s">
        <v>702</v>
      </c>
      <c r="C158" t="s">
        <v>1</v>
      </c>
      <c r="D158" t="s">
        <v>55</v>
      </c>
      <c r="E158" t="s">
        <v>590</v>
      </c>
      <c r="F158" t="s">
        <v>591</v>
      </c>
      <c r="G158">
        <v>710</v>
      </c>
      <c r="H158">
        <v>710</v>
      </c>
      <c r="I158">
        <v>710</v>
      </c>
      <c r="J158">
        <v>710</v>
      </c>
      <c r="K158">
        <v>0</v>
      </c>
      <c r="L158" s="2">
        <v>0</v>
      </c>
      <c r="M158" s="2">
        <v>0</v>
      </c>
      <c r="N158" s="2">
        <v>0</v>
      </c>
      <c r="O158" s="2">
        <v>13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13</v>
      </c>
      <c r="V158" t="s">
        <v>31</v>
      </c>
    </row>
    <row r="159" spans="1:22" hidden="1" x14ac:dyDescent="0.25">
      <c r="A159" t="s">
        <v>691</v>
      </c>
      <c r="B159" t="s">
        <v>701</v>
      </c>
      <c r="C159" t="s">
        <v>1</v>
      </c>
      <c r="D159" t="s">
        <v>55</v>
      </c>
      <c r="E159" t="s">
        <v>590</v>
      </c>
      <c r="F159" t="s">
        <v>591</v>
      </c>
      <c r="G159">
        <v>709</v>
      </c>
      <c r="H159">
        <v>709</v>
      </c>
      <c r="I159">
        <v>709</v>
      </c>
      <c r="J159">
        <v>709</v>
      </c>
      <c r="K159">
        <v>0</v>
      </c>
      <c r="L159" s="2">
        <v>0</v>
      </c>
      <c r="M159" s="2">
        <v>0</v>
      </c>
      <c r="N159" s="2">
        <v>0</v>
      </c>
      <c r="O159" s="2">
        <v>7.5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7.5</v>
      </c>
      <c r="V159" t="s">
        <v>31</v>
      </c>
    </row>
    <row r="160" spans="1:22" hidden="1" x14ac:dyDescent="0.25">
      <c r="A160" t="s">
        <v>691</v>
      </c>
      <c r="B160" t="s">
        <v>701</v>
      </c>
      <c r="C160" t="s">
        <v>1</v>
      </c>
      <c r="D160" t="s">
        <v>55</v>
      </c>
      <c r="E160" t="s">
        <v>590</v>
      </c>
      <c r="F160" t="s">
        <v>591</v>
      </c>
      <c r="G160">
        <v>708</v>
      </c>
      <c r="H160">
        <v>708</v>
      </c>
      <c r="I160">
        <v>708</v>
      </c>
      <c r="J160">
        <v>708</v>
      </c>
      <c r="K160">
        <v>0</v>
      </c>
      <c r="L160" s="2">
        <v>0</v>
      </c>
      <c r="M160" s="2">
        <v>0</v>
      </c>
      <c r="N160" s="2">
        <v>0</v>
      </c>
      <c r="O160" s="2">
        <v>4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4</v>
      </c>
      <c r="V160" t="s">
        <v>31</v>
      </c>
    </row>
    <row r="161" spans="1:22" hidden="1" x14ac:dyDescent="0.25">
      <c r="A161" t="s">
        <v>691</v>
      </c>
      <c r="B161" t="s">
        <v>701</v>
      </c>
      <c r="C161" t="s">
        <v>1</v>
      </c>
      <c r="D161" t="s">
        <v>55</v>
      </c>
      <c r="E161" t="s">
        <v>590</v>
      </c>
      <c r="F161" t="s">
        <v>591</v>
      </c>
      <c r="G161">
        <v>707</v>
      </c>
      <c r="H161">
        <v>707</v>
      </c>
      <c r="I161">
        <v>707</v>
      </c>
      <c r="J161">
        <v>707</v>
      </c>
      <c r="K161">
        <v>0</v>
      </c>
      <c r="L161" s="2">
        <v>0</v>
      </c>
      <c r="M161" s="2">
        <v>0</v>
      </c>
      <c r="N161" s="2">
        <v>0</v>
      </c>
      <c r="O161" s="2">
        <v>8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8</v>
      </c>
      <c r="V161" t="s">
        <v>31</v>
      </c>
    </row>
    <row r="162" spans="1:22" hidden="1" x14ac:dyDescent="0.25">
      <c r="A162" t="s">
        <v>691</v>
      </c>
      <c r="B162" t="s">
        <v>701</v>
      </c>
      <c r="C162" t="s">
        <v>1</v>
      </c>
      <c r="D162" t="s">
        <v>55</v>
      </c>
      <c r="E162" t="s">
        <v>590</v>
      </c>
      <c r="F162" t="s">
        <v>591</v>
      </c>
      <c r="G162">
        <v>706</v>
      </c>
      <c r="H162">
        <v>706</v>
      </c>
      <c r="I162">
        <v>706</v>
      </c>
      <c r="J162">
        <v>706</v>
      </c>
      <c r="K162">
        <v>0</v>
      </c>
      <c r="L162" s="2">
        <v>0</v>
      </c>
      <c r="M162" s="2">
        <v>0</v>
      </c>
      <c r="N162" s="2">
        <v>0</v>
      </c>
      <c r="O162" s="2">
        <v>8.5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8.5</v>
      </c>
      <c r="V162" t="s">
        <v>31</v>
      </c>
    </row>
    <row r="163" spans="1:22" hidden="1" x14ac:dyDescent="0.25">
      <c r="A163" t="s">
        <v>691</v>
      </c>
      <c r="B163" t="s">
        <v>701</v>
      </c>
      <c r="C163" t="s">
        <v>1</v>
      </c>
      <c r="D163" t="s">
        <v>55</v>
      </c>
      <c r="E163" t="s">
        <v>590</v>
      </c>
      <c r="F163" t="s">
        <v>591</v>
      </c>
      <c r="G163">
        <v>705</v>
      </c>
      <c r="H163">
        <v>705</v>
      </c>
      <c r="I163">
        <v>705</v>
      </c>
      <c r="J163">
        <v>705</v>
      </c>
      <c r="K163">
        <v>0</v>
      </c>
      <c r="L163" s="2">
        <v>0</v>
      </c>
      <c r="M163" s="2">
        <v>0</v>
      </c>
      <c r="N163" s="2">
        <v>0</v>
      </c>
      <c r="O163" s="2">
        <v>4.5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4.5</v>
      </c>
      <c r="V163" t="s">
        <v>31</v>
      </c>
    </row>
    <row r="164" spans="1:22" hidden="1" x14ac:dyDescent="0.25">
      <c r="A164" t="s">
        <v>691</v>
      </c>
      <c r="B164" t="s">
        <v>700</v>
      </c>
      <c r="C164" t="s">
        <v>1</v>
      </c>
      <c r="D164" t="s">
        <v>55</v>
      </c>
      <c r="E164" t="s">
        <v>590</v>
      </c>
      <c r="F164" t="s">
        <v>591</v>
      </c>
      <c r="G164">
        <v>704</v>
      </c>
      <c r="H164">
        <v>704</v>
      </c>
      <c r="I164">
        <v>704</v>
      </c>
      <c r="J164">
        <v>704</v>
      </c>
      <c r="K164">
        <v>0</v>
      </c>
      <c r="L164" s="2">
        <v>0</v>
      </c>
      <c r="M164" s="2">
        <v>0</v>
      </c>
      <c r="N164" s="2">
        <v>0</v>
      </c>
      <c r="O164" s="2">
        <v>9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9</v>
      </c>
      <c r="V164" t="s">
        <v>31</v>
      </c>
    </row>
    <row r="165" spans="1:22" hidden="1" x14ac:dyDescent="0.25">
      <c r="A165" t="s">
        <v>691</v>
      </c>
      <c r="B165" t="s">
        <v>700</v>
      </c>
      <c r="C165" t="s">
        <v>1</v>
      </c>
      <c r="D165" t="s">
        <v>55</v>
      </c>
      <c r="E165" t="s">
        <v>590</v>
      </c>
      <c r="F165" t="s">
        <v>591</v>
      </c>
      <c r="G165">
        <v>703</v>
      </c>
      <c r="H165">
        <v>703</v>
      </c>
      <c r="I165">
        <v>703</v>
      </c>
      <c r="J165">
        <v>703</v>
      </c>
      <c r="K165">
        <v>0</v>
      </c>
      <c r="L165" s="2">
        <v>0</v>
      </c>
      <c r="M165" s="2">
        <v>0</v>
      </c>
      <c r="N165" s="2">
        <v>0</v>
      </c>
      <c r="O165" s="2">
        <v>6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6</v>
      </c>
      <c r="V165" t="s">
        <v>31</v>
      </c>
    </row>
    <row r="166" spans="1:22" hidden="1" x14ac:dyDescent="0.25">
      <c r="A166" t="s">
        <v>691</v>
      </c>
      <c r="B166" t="s">
        <v>700</v>
      </c>
      <c r="C166" t="s">
        <v>1</v>
      </c>
      <c r="D166" t="s">
        <v>55</v>
      </c>
      <c r="E166" t="s">
        <v>590</v>
      </c>
      <c r="F166" t="s">
        <v>591</v>
      </c>
      <c r="G166">
        <v>702</v>
      </c>
      <c r="H166">
        <v>702</v>
      </c>
      <c r="I166">
        <v>702</v>
      </c>
      <c r="J166">
        <v>702</v>
      </c>
      <c r="K166">
        <v>0</v>
      </c>
      <c r="L166" s="2">
        <v>0</v>
      </c>
      <c r="M166" s="2">
        <v>0</v>
      </c>
      <c r="N166" s="2">
        <v>0</v>
      </c>
      <c r="O166" s="2">
        <v>10.5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10.5</v>
      </c>
      <c r="V166" t="s">
        <v>31</v>
      </c>
    </row>
    <row r="167" spans="1:22" hidden="1" x14ac:dyDescent="0.25">
      <c r="A167" t="s">
        <v>691</v>
      </c>
      <c r="B167" t="s">
        <v>699</v>
      </c>
      <c r="C167" t="s">
        <v>1</v>
      </c>
      <c r="D167" t="s">
        <v>55</v>
      </c>
      <c r="E167" t="s">
        <v>590</v>
      </c>
      <c r="F167" t="s">
        <v>591</v>
      </c>
      <c r="G167">
        <v>701</v>
      </c>
      <c r="H167">
        <v>701</v>
      </c>
      <c r="I167">
        <v>701</v>
      </c>
      <c r="J167">
        <v>701</v>
      </c>
      <c r="K167">
        <v>0</v>
      </c>
      <c r="L167" s="2">
        <v>0</v>
      </c>
      <c r="M167" s="2">
        <v>0</v>
      </c>
      <c r="N167" s="2">
        <v>0</v>
      </c>
      <c r="O167" s="2">
        <v>9.5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9.5</v>
      </c>
      <c r="V167" t="s">
        <v>31</v>
      </c>
    </row>
    <row r="168" spans="1:22" hidden="1" x14ac:dyDescent="0.25">
      <c r="A168" t="s">
        <v>691</v>
      </c>
      <c r="B168" t="s">
        <v>699</v>
      </c>
      <c r="C168" t="s">
        <v>1</v>
      </c>
      <c r="D168" t="s">
        <v>55</v>
      </c>
      <c r="E168" t="s">
        <v>590</v>
      </c>
      <c r="F168" t="s">
        <v>591</v>
      </c>
      <c r="G168">
        <v>700</v>
      </c>
      <c r="H168">
        <v>700</v>
      </c>
      <c r="I168">
        <v>700</v>
      </c>
      <c r="J168">
        <v>700</v>
      </c>
      <c r="K168">
        <v>0</v>
      </c>
      <c r="L168" s="2">
        <v>0</v>
      </c>
      <c r="M168" s="2">
        <v>0</v>
      </c>
      <c r="N168" s="2">
        <v>0</v>
      </c>
      <c r="O168" s="2">
        <v>4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4</v>
      </c>
      <c r="V168" t="s">
        <v>31</v>
      </c>
    </row>
    <row r="169" spans="1:22" hidden="1" x14ac:dyDescent="0.25">
      <c r="A169" t="s">
        <v>691</v>
      </c>
      <c r="B169" t="s">
        <v>699</v>
      </c>
      <c r="C169" t="s">
        <v>1</v>
      </c>
      <c r="D169" t="s">
        <v>55</v>
      </c>
      <c r="E169" t="s">
        <v>590</v>
      </c>
      <c r="F169" t="s">
        <v>591</v>
      </c>
      <c r="G169">
        <v>699</v>
      </c>
      <c r="H169">
        <v>699</v>
      </c>
      <c r="I169">
        <v>699</v>
      </c>
      <c r="J169">
        <v>699</v>
      </c>
      <c r="K169">
        <v>0</v>
      </c>
      <c r="L169" s="2">
        <v>0</v>
      </c>
      <c r="M169" s="2">
        <v>0</v>
      </c>
      <c r="N169" s="2">
        <v>0</v>
      </c>
      <c r="O169" s="2">
        <v>5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5</v>
      </c>
      <c r="V169" t="s">
        <v>31</v>
      </c>
    </row>
    <row r="170" spans="1:22" hidden="1" x14ac:dyDescent="0.25">
      <c r="A170" t="s">
        <v>691</v>
      </c>
      <c r="B170" t="s">
        <v>698</v>
      </c>
      <c r="C170" t="s">
        <v>1</v>
      </c>
      <c r="D170" t="s">
        <v>55</v>
      </c>
      <c r="E170" t="s">
        <v>590</v>
      </c>
      <c r="F170" t="s">
        <v>591</v>
      </c>
      <c r="G170">
        <v>698</v>
      </c>
      <c r="H170">
        <v>698</v>
      </c>
      <c r="I170">
        <v>698</v>
      </c>
      <c r="J170">
        <v>698</v>
      </c>
      <c r="K170">
        <v>0</v>
      </c>
      <c r="L170" s="2">
        <v>0</v>
      </c>
      <c r="M170" s="2">
        <v>0</v>
      </c>
      <c r="N170" s="2">
        <v>0</v>
      </c>
      <c r="O170" s="2">
        <v>7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7</v>
      </c>
      <c r="V170" t="s">
        <v>31</v>
      </c>
    </row>
    <row r="171" spans="1:22" hidden="1" x14ac:dyDescent="0.25">
      <c r="A171" t="s">
        <v>691</v>
      </c>
      <c r="B171" t="s">
        <v>698</v>
      </c>
      <c r="C171" t="s">
        <v>1</v>
      </c>
      <c r="D171" t="s">
        <v>55</v>
      </c>
      <c r="E171" t="s">
        <v>590</v>
      </c>
      <c r="F171" t="s">
        <v>591</v>
      </c>
      <c r="G171">
        <v>697</v>
      </c>
      <c r="H171">
        <v>697</v>
      </c>
      <c r="I171">
        <v>697</v>
      </c>
      <c r="J171">
        <v>697</v>
      </c>
      <c r="K171">
        <v>0</v>
      </c>
      <c r="L171" s="2">
        <v>0</v>
      </c>
      <c r="M171" s="2">
        <v>0</v>
      </c>
      <c r="N171" s="2">
        <v>0</v>
      </c>
      <c r="O171" s="2">
        <v>11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11</v>
      </c>
      <c r="V171" t="s">
        <v>31</v>
      </c>
    </row>
    <row r="172" spans="1:22" hidden="1" x14ac:dyDescent="0.25">
      <c r="A172" t="s">
        <v>691</v>
      </c>
      <c r="B172" t="s">
        <v>697</v>
      </c>
      <c r="C172" t="s">
        <v>1</v>
      </c>
      <c r="D172" t="s">
        <v>55</v>
      </c>
      <c r="E172" t="s">
        <v>590</v>
      </c>
      <c r="F172" t="s">
        <v>591</v>
      </c>
      <c r="G172">
        <v>696</v>
      </c>
      <c r="H172">
        <v>696</v>
      </c>
      <c r="I172">
        <v>696</v>
      </c>
      <c r="J172">
        <v>696</v>
      </c>
      <c r="K172">
        <v>0</v>
      </c>
      <c r="L172" s="2">
        <v>0</v>
      </c>
      <c r="M172" s="2">
        <v>0</v>
      </c>
      <c r="N172" s="2">
        <v>0</v>
      </c>
      <c r="O172" s="2">
        <v>7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7</v>
      </c>
      <c r="V172" t="s">
        <v>31</v>
      </c>
    </row>
    <row r="173" spans="1:22" hidden="1" x14ac:dyDescent="0.25">
      <c r="A173" t="s">
        <v>691</v>
      </c>
      <c r="B173" t="s">
        <v>697</v>
      </c>
      <c r="C173" t="s">
        <v>1</v>
      </c>
      <c r="D173" t="s">
        <v>55</v>
      </c>
      <c r="E173" t="s">
        <v>590</v>
      </c>
      <c r="F173" t="s">
        <v>591</v>
      </c>
      <c r="G173">
        <v>695</v>
      </c>
      <c r="H173">
        <v>695</v>
      </c>
      <c r="I173">
        <v>695</v>
      </c>
      <c r="J173">
        <v>695</v>
      </c>
      <c r="K173">
        <v>0</v>
      </c>
      <c r="L173" s="2">
        <v>0</v>
      </c>
      <c r="M173" s="2">
        <v>0</v>
      </c>
      <c r="N173" s="2">
        <v>0</v>
      </c>
      <c r="O173" s="2">
        <v>5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5</v>
      </c>
      <c r="V173" t="s">
        <v>31</v>
      </c>
    </row>
    <row r="174" spans="1:22" hidden="1" x14ac:dyDescent="0.25">
      <c r="A174" t="s">
        <v>691</v>
      </c>
      <c r="B174" t="s">
        <v>696</v>
      </c>
      <c r="C174" t="s">
        <v>1</v>
      </c>
      <c r="D174" t="s">
        <v>55</v>
      </c>
      <c r="E174" t="s">
        <v>590</v>
      </c>
      <c r="F174" t="s">
        <v>591</v>
      </c>
      <c r="G174">
        <v>694</v>
      </c>
      <c r="H174">
        <v>694</v>
      </c>
      <c r="I174">
        <v>694</v>
      </c>
      <c r="J174">
        <v>694</v>
      </c>
      <c r="K174">
        <v>0</v>
      </c>
      <c r="L174" s="2">
        <v>0</v>
      </c>
      <c r="M174" s="2">
        <v>0</v>
      </c>
      <c r="N174" s="2">
        <v>0</v>
      </c>
      <c r="O174" s="2">
        <v>10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10</v>
      </c>
      <c r="V174" t="s">
        <v>31</v>
      </c>
    </row>
    <row r="175" spans="1:22" hidden="1" x14ac:dyDescent="0.25">
      <c r="A175" t="s">
        <v>691</v>
      </c>
      <c r="B175" t="s">
        <v>696</v>
      </c>
      <c r="C175" t="s">
        <v>1</v>
      </c>
      <c r="D175" t="s">
        <v>55</v>
      </c>
      <c r="E175" t="s">
        <v>590</v>
      </c>
      <c r="F175" t="s">
        <v>591</v>
      </c>
      <c r="G175">
        <v>693</v>
      </c>
      <c r="H175">
        <v>693</v>
      </c>
      <c r="I175">
        <v>693</v>
      </c>
      <c r="J175">
        <v>693</v>
      </c>
      <c r="K175">
        <v>0</v>
      </c>
      <c r="L175" s="2">
        <v>0</v>
      </c>
      <c r="M175" s="2">
        <v>0</v>
      </c>
      <c r="N175" s="2">
        <v>0</v>
      </c>
      <c r="O175" s="2">
        <v>7.5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7.5</v>
      </c>
      <c r="V175" t="s">
        <v>31</v>
      </c>
    </row>
    <row r="176" spans="1:22" hidden="1" x14ac:dyDescent="0.25">
      <c r="A176" t="s">
        <v>691</v>
      </c>
      <c r="B176" t="s">
        <v>695</v>
      </c>
      <c r="C176" t="s">
        <v>1</v>
      </c>
      <c r="D176" t="s">
        <v>55</v>
      </c>
      <c r="E176" t="s">
        <v>590</v>
      </c>
      <c r="F176" t="s">
        <v>591</v>
      </c>
      <c r="G176">
        <v>692</v>
      </c>
      <c r="H176">
        <v>692</v>
      </c>
      <c r="I176">
        <v>692</v>
      </c>
      <c r="J176">
        <v>692</v>
      </c>
      <c r="K176">
        <v>0</v>
      </c>
      <c r="L176" s="2">
        <v>0</v>
      </c>
      <c r="M176" s="2">
        <v>0</v>
      </c>
      <c r="N176" s="2">
        <v>0</v>
      </c>
      <c r="O176" s="2">
        <v>7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7</v>
      </c>
      <c r="V176" t="s">
        <v>31</v>
      </c>
    </row>
    <row r="177" spans="1:22" hidden="1" x14ac:dyDescent="0.25">
      <c r="A177" t="s">
        <v>691</v>
      </c>
      <c r="B177" t="s">
        <v>695</v>
      </c>
      <c r="C177" t="s">
        <v>1</v>
      </c>
      <c r="D177" t="s">
        <v>55</v>
      </c>
      <c r="E177" t="s">
        <v>590</v>
      </c>
      <c r="F177" t="s">
        <v>591</v>
      </c>
      <c r="G177">
        <v>691</v>
      </c>
      <c r="H177">
        <v>691</v>
      </c>
      <c r="I177">
        <v>691</v>
      </c>
      <c r="J177">
        <v>691</v>
      </c>
      <c r="K177">
        <v>0</v>
      </c>
      <c r="L177" s="2">
        <v>0</v>
      </c>
      <c r="M177" s="2">
        <v>0</v>
      </c>
      <c r="N177" s="2">
        <v>0</v>
      </c>
      <c r="O177" s="2">
        <v>12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12</v>
      </c>
      <c r="V177" t="s">
        <v>31</v>
      </c>
    </row>
    <row r="178" spans="1:22" hidden="1" x14ac:dyDescent="0.25">
      <c r="A178" t="s">
        <v>691</v>
      </c>
      <c r="B178" t="s">
        <v>695</v>
      </c>
      <c r="C178" t="s">
        <v>1</v>
      </c>
      <c r="D178" t="s">
        <v>55</v>
      </c>
      <c r="E178" t="s">
        <v>590</v>
      </c>
      <c r="F178" t="s">
        <v>591</v>
      </c>
      <c r="G178">
        <v>690</v>
      </c>
      <c r="H178">
        <v>690</v>
      </c>
      <c r="I178">
        <v>690</v>
      </c>
      <c r="J178">
        <v>690</v>
      </c>
      <c r="K178">
        <v>0</v>
      </c>
      <c r="L178" s="2">
        <v>0</v>
      </c>
      <c r="M178" s="2">
        <v>0</v>
      </c>
      <c r="N178" s="2">
        <v>0</v>
      </c>
      <c r="O178" s="2">
        <v>8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8</v>
      </c>
      <c r="V178" t="s">
        <v>31</v>
      </c>
    </row>
    <row r="179" spans="1:22" hidden="1" x14ac:dyDescent="0.25">
      <c r="A179" t="s">
        <v>691</v>
      </c>
      <c r="B179" t="s">
        <v>694</v>
      </c>
      <c r="C179" t="s">
        <v>1</v>
      </c>
      <c r="D179" t="s">
        <v>55</v>
      </c>
      <c r="E179" t="s">
        <v>590</v>
      </c>
      <c r="F179" t="s">
        <v>591</v>
      </c>
      <c r="G179">
        <v>689</v>
      </c>
      <c r="H179">
        <v>689</v>
      </c>
      <c r="I179">
        <v>689</v>
      </c>
      <c r="J179">
        <v>689</v>
      </c>
      <c r="K179">
        <v>0</v>
      </c>
      <c r="L179" s="2">
        <v>0</v>
      </c>
      <c r="M179" s="2">
        <v>0</v>
      </c>
      <c r="N179" s="2">
        <v>0</v>
      </c>
      <c r="O179" s="2">
        <v>9.5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9.5</v>
      </c>
      <c r="V179" t="s">
        <v>31</v>
      </c>
    </row>
    <row r="180" spans="1:22" hidden="1" x14ac:dyDescent="0.25">
      <c r="A180" t="s">
        <v>691</v>
      </c>
      <c r="B180" t="s">
        <v>694</v>
      </c>
      <c r="C180" t="s">
        <v>1</v>
      </c>
      <c r="D180" t="s">
        <v>55</v>
      </c>
      <c r="E180" t="s">
        <v>590</v>
      </c>
      <c r="F180" t="s">
        <v>591</v>
      </c>
      <c r="G180">
        <v>688</v>
      </c>
      <c r="H180">
        <v>688</v>
      </c>
      <c r="I180">
        <v>688</v>
      </c>
      <c r="J180">
        <v>688</v>
      </c>
      <c r="K180">
        <v>0</v>
      </c>
      <c r="L180" s="2">
        <v>0</v>
      </c>
      <c r="M180" s="2">
        <v>0</v>
      </c>
      <c r="N180" s="2">
        <v>0</v>
      </c>
      <c r="O180" s="2">
        <v>8.5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8.5</v>
      </c>
      <c r="V180" t="s">
        <v>31</v>
      </c>
    </row>
    <row r="181" spans="1:22" hidden="1" x14ac:dyDescent="0.25">
      <c r="A181" t="s">
        <v>691</v>
      </c>
      <c r="B181" t="s">
        <v>694</v>
      </c>
      <c r="C181" t="s">
        <v>1</v>
      </c>
      <c r="D181" t="s">
        <v>55</v>
      </c>
      <c r="E181" t="s">
        <v>590</v>
      </c>
      <c r="F181" t="s">
        <v>591</v>
      </c>
      <c r="G181">
        <v>687</v>
      </c>
      <c r="H181">
        <v>687</v>
      </c>
      <c r="I181">
        <v>687</v>
      </c>
      <c r="J181">
        <v>687</v>
      </c>
      <c r="K181">
        <v>0</v>
      </c>
      <c r="L181" s="2">
        <v>0</v>
      </c>
      <c r="M181" s="2">
        <v>0</v>
      </c>
      <c r="N181" s="2">
        <v>0</v>
      </c>
      <c r="O181" s="2">
        <v>6.5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6.5</v>
      </c>
      <c r="V181" t="s">
        <v>31</v>
      </c>
    </row>
    <row r="182" spans="1:22" hidden="1" x14ac:dyDescent="0.25">
      <c r="A182" t="s">
        <v>691</v>
      </c>
      <c r="B182" t="s">
        <v>694</v>
      </c>
      <c r="C182" t="s">
        <v>1</v>
      </c>
      <c r="D182" t="s">
        <v>55</v>
      </c>
      <c r="E182" t="s">
        <v>590</v>
      </c>
      <c r="F182" t="s">
        <v>591</v>
      </c>
      <c r="G182">
        <v>686</v>
      </c>
      <c r="H182">
        <v>686</v>
      </c>
      <c r="I182">
        <v>686</v>
      </c>
      <c r="J182">
        <v>686</v>
      </c>
      <c r="K182">
        <v>0</v>
      </c>
      <c r="L182" s="2">
        <v>0</v>
      </c>
      <c r="M182" s="2">
        <v>0</v>
      </c>
      <c r="N182" s="2">
        <v>0</v>
      </c>
      <c r="O182" s="2">
        <v>9.5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9.5</v>
      </c>
      <c r="V182" t="s">
        <v>31</v>
      </c>
    </row>
    <row r="183" spans="1:22" hidden="1" x14ac:dyDescent="0.25">
      <c r="A183" t="s">
        <v>691</v>
      </c>
      <c r="B183" t="s">
        <v>693</v>
      </c>
      <c r="C183" t="s">
        <v>1</v>
      </c>
      <c r="D183" t="s">
        <v>55</v>
      </c>
      <c r="E183" t="s">
        <v>590</v>
      </c>
      <c r="F183" t="s">
        <v>591</v>
      </c>
      <c r="G183">
        <v>685</v>
      </c>
      <c r="H183">
        <v>685</v>
      </c>
      <c r="I183">
        <v>685</v>
      </c>
      <c r="J183">
        <v>685</v>
      </c>
      <c r="K183">
        <v>0</v>
      </c>
      <c r="L183" s="2">
        <v>0</v>
      </c>
      <c r="M183" s="2">
        <v>0</v>
      </c>
      <c r="N183" s="2">
        <v>0</v>
      </c>
      <c r="O183" s="2">
        <v>9.5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9.5</v>
      </c>
      <c r="V183" t="s">
        <v>31</v>
      </c>
    </row>
    <row r="184" spans="1:22" hidden="1" x14ac:dyDescent="0.25">
      <c r="A184" t="s">
        <v>691</v>
      </c>
      <c r="B184" t="s">
        <v>693</v>
      </c>
      <c r="C184" t="s">
        <v>1</v>
      </c>
      <c r="D184" t="s">
        <v>55</v>
      </c>
      <c r="E184" t="s">
        <v>590</v>
      </c>
      <c r="F184" t="s">
        <v>591</v>
      </c>
      <c r="G184">
        <v>684</v>
      </c>
      <c r="H184">
        <v>684</v>
      </c>
      <c r="I184">
        <v>684</v>
      </c>
      <c r="J184">
        <v>684</v>
      </c>
      <c r="K184">
        <v>0</v>
      </c>
      <c r="L184" s="2">
        <v>0</v>
      </c>
      <c r="M184" s="2">
        <v>0</v>
      </c>
      <c r="N184" s="2">
        <v>0</v>
      </c>
      <c r="O184" s="2">
        <v>3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3</v>
      </c>
      <c r="V184" t="s">
        <v>31</v>
      </c>
    </row>
    <row r="185" spans="1:22" hidden="1" x14ac:dyDescent="0.25">
      <c r="A185" t="s">
        <v>691</v>
      </c>
      <c r="B185" t="s">
        <v>693</v>
      </c>
      <c r="C185" t="s">
        <v>1</v>
      </c>
      <c r="D185" t="s">
        <v>55</v>
      </c>
      <c r="E185" t="s">
        <v>590</v>
      </c>
      <c r="F185" t="s">
        <v>591</v>
      </c>
      <c r="G185">
        <v>683</v>
      </c>
      <c r="H185">
        <v>683</v>
      </c>
      <c r="I185">
        <v>683</v>
      </c>
      <c r="J185">
        <v>683</v>
      </c>
      <c r="K185">
        <v>0</v>
      </c>
      <c r="L185" s="2">
        <v>0</v>
      </c>
      <c r="M185" s="2">
        <v>0</v>
      </c>
      <c r="N185" s="2">
        <v>0</v>
      </c>
      <c r="O185" s="2">
        <v>3.5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3.5</v>
      </c>
      <c r="V185" t="s">
        <v>31</v>
      </c>
    </row>
    <row r="186" spans="1:22" hidden="1" x14ac:dyDescent="0.25">
      <c r="A186" t="s">
        <v>691</v>
      </c>
      <c r="B186" t="s">
        <v>692</v>
      </c>
      <c r="C186" t="s">
        <v>1</v>
      </c>
      <c r="D186" t="s">
        <v>55</v>
      </c>
      <c r="E186" t="s">
        <v>590</v>
      </c>
      <c r="F186" t="s">
        <v>591</v>
      </c>
      <c r="G186">
        <v>682</v>
      </c>
      <c r="H186">
        <v>682</v>
      </c>
      <c r="I186">
        <v>682</v>
      </c>
      <c r="J186">
        <v>682</v>
      </c>
      <c r="K186">
        <v>0</v>
      </c>
      <c r="L186" s="2">
        <v>0</v>
      </c>
      <c r="M186" s="2">
        <v>0</v>
      </c>
      <c r="N186" s="2">
        <v>0</v>
      </c>
      <c r="O186" s="2">
        <v>3.5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3.5</v>
      </c>
      <c r="V186" t="s">
        <v>31</v>
      </c>
    </row>
    <row r="187" spans="1:22" hidden="1" x14ac:dyDescent="0.25">
      <c r="A187" t="s">
        <v>691</v>
      </c>
      <c r="B187" t="s">
        <v>692</v>
      </c>
      <c r="C187" t="s">
        <v>1</v>
      </c>
      <c r="D187" t="s">
        <v>55</v>
      </c>
      <c r="E187" t="s">
        <v>590</v>
      </c>
      <c r="F187" t="s">
        <v>591</v>
      </c>
      <c r="G187">
        <v>681</v>
      </c>
      <c r="H187">
        <v>681</v>
      </c>
      <c r="I187">
        <v>681</v>
      </c>
      <c r="J187">
        <v>681</v>
      </c>
      <c r="K187">
        <v>0</v>
      </c>
      <c r="L187" s="2">
        <v>0</v>
      </c>
      <c r="M187" s="2">
        <v>0</v>
      </c>
      <c r="N187" s="2">
        <v>0</v>
      </c>
      <c r="O187" s="2">
        <v>15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15</v>
      </c>
      <c r="V187" t="s">
        <v>31</v>
      </c>
    </row>
    <row r="188" spans="1:22" hidden="1" x14ac:dyDescent="0.25">
      <c r="A188" t="s">
        <v>691</v>
      </c>
      <c r="B188" t="s">
        <v>692</v>
      </c>
      <c r="C188" t="s">
        <v>1</v>
      </c>
      <c r="D188" t="s">
        <v>55</v>
      </c>
      <c r="E188" t="s">
        <v>590</v>
      </c>
      <c r="F188" t="s">
        <v>591</v>
      </c>
      <c r="G188">
        <v>680</v>
      </c>
      <c r="H188">
        <v>680</v>
      </c>
      <c r="I188">
        <v>680</v>
      </c>
      <c r="J188">
        <v>680</v>
      </c>
      <c r="K188">
        <v>0</v>
      </c>
      <c r="L188" s="2">
        <v>0</v>
      </c>
      <c r="M188" s="2">
        <v>0</v>
      </c>
      <c r="N188" s="2">
        <v>0</v>
      </c>
      <c r="O188" s="2">
        <v>9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9</v>
      </c>
      <c r="V188" t="s">
        <v>31</v>
      </c>
    </row>
    <row r="189" spans="1:22" hidden="1" x14ac:dyDescent="0.25">
      <c r="A189" t="s">
        <v>658</v>
      </c>
      <c r="B189" t="s">
        <v>685</v>
      </c>
      <c r="C189" t="s">
        <v>1</v>
      </c>
      <c r="D189" t="s">
        <v>55</v>
      </c>
      <c r="E189" t="s">
        <v>590</v>
      </c>
      <c r="F189" t="s">
        <v>591</v>
      </c>
      <c r="G189">
        <v>334</v>
      </c>
      <c r="H189">
        <v>334</v>
      </c>
      <c r="I189">
        <v>334</v>
      </c>
      <c r="J189">
        <v>334</v>
      </c>
      <c r="K189">
        <v>0</v>
      </c>
      <c r="L189" s="2">
        <v>0</v>
      </c>
      <c r="M189" s="2">
        <v>0</v>
      </c>
      <c r="N189" s="2">
        <v>0</v>
      </c>
      <c r="O189" s="2">
        <v>10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10</v>
      </c>
      <c r="V189" t="s">
        <v>31</v>
      </c>
    </row>
    <row r="190" spans="1:22" hidden="1" x14ac:dyDescent="0.25">
      <c r="A190" t="s">
        <v>658</v>
      </c>
      <c r="B190" t="s">
        <v>685</v>
      </c>
      <c r="C190" t="s">
        <v>1</v>
      </c>
      <c r="D190" t="s">
        <v>55</v>
      </c>
      <c r="E190" t="s">
        <v>590</v>
      </c>
      <c r="F190" t="s">
        <v>591</v>
      </c>
      <c r="G190">
        <v>333</v>
      </c>
      <c r="H190">
        <v>333</v>
      </c>
      <c r="I190">
        <v>333</v>
      </c>
      <c r="J190">
        <v>333</v>
      </c>
      <c r="K190">
        <v>0</v>
      </c>
      <c r="L190" s="2">
        <v>0</v>
      </c>
      <c r="M190" s="2">
        <v>0</v>
      </c>
      <c r="N190" s="2">
        <v>0</v>
      </c>
      <c r="O190" s="2">
        <v>9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9</v>
      </c>
      <c r="V190" t="s">
        <v>31</v>
      </c>
    </row>
    <row r="191" spans="1:22" hidden="1" x14ac:dyDescent="0.25">
      <c r="A191" t="s">
        <v>658</v>
      </c>
      <c r="B191" t="s">
        <v>685</v>
      </c>
      <c r="C191" t="s">
        <v>1</v>
      </c>
      <c r="D191" t="s">
        <v>55</v>
      </c>
      <c r="E191" t="s">
        <v>590</v>
      </c>
      <c r="F191" t="s">
        <v>591</v>
      </c>
      <c r="G191">
        <v>332</v>
      </c>
      <c r="H191">
        <v>332</v>
      </c>
      <c r="I191">
        <v>332</v>
      </c>
      <c r="J191">
        <v>332</v>
      </c>
      <c r="K191">
        <v>0</v>
      </c>
      <c r="L191" s="2">
        <v>0</v>
      </c>
      <c r="M191" s="2">
        <v>0</v>
      </c>
      <c r="N191" s="2">
        <v>0</v>
      </c>
      <c r="O191" s="2">
        <v>7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7</v>
      </c>
      <c r="V191" t="s">
        <v>31</v>
      </c>
    </row>
    <row r="192" spans="1:22" hidden="1" x14ac:dyDescent="0.25">
      <c r="A192" t="s">
        <v>658</v>
      </c>
      <c r="B192" t="s">
        <v>685</v>
      </c>
      <c r="C192" t="s">
        <v>1</v>
      </c>
      <c r="D192" t="s">
        <v>55</v>
      </c>
      <c r="E192" t="s">
        <v>590</v>
      </c>
      <c r="F192" t="s">
        <v>591</v>
      </c>
      <c r="G192">
        <v>331</v>
      </c>
      <c r="H192">
        <v>331</v>
      </c>
      <c r="I192">
        <v>331</v>
      </c>
      <c r="J192">
        <v>331</v>
      </c>
      <c r="K192">
        <v>0</v>
      </c>
      <c r="L192" s="2">
        <v>0</v>
      </c>
      <c r="M192" s="2">
        <v>0</v>
      </c>
      <c r="N192" s="2">
        <v>0</v>
      </c>
      <c r="O192" s="2">
        <v>16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16</v>
      </c>
      <c r="V192" t="s">
        <v>31</v>
      </c>
    </row>
    <row r="193" spans="1:22" hidden="1" x14ac:dyDescent="0.25">
      <c r="A193" t="s">
        <v>658</v>
      </c>
      <c r="B193" t="s">
        <v>685</v>
      </c>
      <c r="C193" t="s">
        <v>1</v>
      </c>
      <c r="D193" t="s">
        <v>55</v>
      </c>
      <c r="E193" t="s">
        <v>590</v>
      </c>
      <c r="F193" t="s">
        <v>591</v>
      </c>
      <c r="G193">
        <v>330</v>
      </c>
      <c r="H193">
        <v>330</v>
      </c>
      <c r="I193">
        <v>330</v>
      </c>
      <c r="J193">
        <v>330</v>
      </c>
      <c r="K193">
        <v>0</v>
      </c>
      <c r="L193" s="2">
        <v>0</v>
      </c>
      <c r="M193" s="2">
        <v>0</v>
      </c>
      <c r="N193" s="2">
        <v>0</v>
      </c>
      <c r="O193" s="2">
        <v>16.5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16.5</v>
      </c>
      <c r="V193" t="s">
        <v>31</v>
      </c>
    </row>
    <row r="194" spans="1:22" hidden="1" x14ac:dyDescent="0.25">
      <c r="A194" t="s">
        <v>658</v>
      </c>
      <c r="B194" t="s">
        <v>684</v>
      </c>
      <c r="C194" t="s">
        <v>1</v>
      </c>
      <c r="D194" t="s">
        <v>55</v>
      </c>
      <c r="E194" t="s">
        <v>590</v>
      </c>
      <c r="F194" t="s">
        <v>591</v>
      </c>
      <c r="G194">
        <v>329</v>
      </c>
      <c r="H194">
        <v>329</v>
      </c>
      <c r="I194">
        <v>329</v>
      </c>
      <c r="J194">
        <v>329</v>
      </c>
      <c r="K194">
        <v>0</v>
      </c>
      <c r="L194" s="2">
        <v>0</v>
      </c>
      <c r="M194" s="2">
        <v>0</v>
      </c>
      <c r="N194" s="2">
        <v>0</v>
      </c>
      <c r="O194" s="2">
        <v>4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4</v>
      </c>
      <c r="V194" t="s">
        <v>31</v>
      </c>
    </row>
    <row r="195" spans="1:22" hidden="1" x14ac:dyDescent="0.25">
      <c r="A195" t="s">
        <v>658</v>
      </c>
      <c r="B195" t="s">
        <v>684</v>
      </c>
      <c r="C195" t="s">
        <v>1</v>
      </c>
      <c r="D195" t="s">
        <v>55</v>
      </c>
      <c r="E195" t="s">
        <v>590</v>
      </c>
      <c r="F195" t="s">
        <v>591</v>
      </c>
      <c r="G195">
        <v>328</v>
      </c>
      <c r="H195">
        <v>328</v>
      </c>
      <c r="I195">
        <v>328</v>
      </c>
      <c r="J195">
        <v>328</v>
      </c>
      <c r="K195">
        <v>0</v>
      </c>
      <c r="L195" s="2">
        <v>0</v>
      </c>
      <c r="M195" s="2">
        <v>0</v>
      </c>
      <c r="N195" s="2">
        <v>0</v>
      </c>
      <c r="O195" s="2">
        <v>3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3</v>
      </c>
      <c r="V195" t="s">
        <v>31</v>
      </c>
    </row>
    <row r="196" spans="1:22" hidden="1" x14ac:dyDescent="0.25">
      <c r="A196" t="s">
        <v>658</v>
      </c>
      <c r="B196" t="s">
        <v>684</v>
      </c>
      <c r="C196" t="s">
        <v>1</v>
      </c>
      <c r="D196" t="s">
        <v>55</v>
      </c>
      <c r="E196" t="s">
        <v>590</v>
      </c>
      <c r="F196" t="s">
        <v>591</v>
      </c>
      <c r="G196">
        <v>327</v>
      </c>
      <c r="H196">
        <v>327</v>
      </c>
      <c r="I196">
        <v>327</v>
      </c>
      <c r="J196">
        <v>327</v>
      </c>
      <c r="K196">
        <v>0</v>
      </c>
      <c r="L196" s="2">
        <v>0</v>
      </c>
      <c r="M196" s="2">
        <v>0</v>
      </c>
      <c r="N196" s="2">
        <v>0</v>
      </c>
      <c r="O196" s="2">
        <v>9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9</v>
      </c>
      <c r="V196" t="s">
        <v>31</v>
      </c>
    </row>
    <row r="197" spans="1:22" hidden="1" x14ac:dyDescent="0.25">
      <c r="A197" t="s">
        <v>658</v>
      </c>
      <c r="B197" t="s">
        <v>684</v>
      </c>
      <c r="C197" t="s">
        <v>1</v>
      </c>
      <c r="D197" t="s">
        <v>55</v>
      </c>
      <c r="E197" t="s">
        <v>590</v>
      </c>
      <c r="F197" t="s">
        <v>591</v>
      </c>
      <c r="G197">
        <v>326</v>
      </c>
      <c r="H197">
        <v>326</v>
      </c>
      <c r="I197">
        <v>326</v>
      </c>
      <c r="J197">
        <v>326</v>
      </c>
      <c r="K197">
        <v>0</v>
      </c>
      <c r="L197" s="2">
        <v>0</v>
      </c>
      <c r="M197" s="2">
        <v>0</v>
      </c>
      <c r="N197" s="2">
        <v>0</v>
      </c>
      <c r="O197" s="2">
        <v>6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6</v>
      </c>
      <c r="V197" t="s">
        <v>31</v>
      </c>
    </row>
    <row r="198" spans="1:22" hidden="1" x14ac:dyDescent="0.25">
      <c r="A198" t="s">
        <v>658</v>
      </c>
      <c r="B198" t="s">
        <v>684</v>
      </c>
      <c r="C198" t="s">
        <v>1</v>
      </c>
      <c r="D198" t="s">
        <v>55</v>
      </c>
      <c r="E198" t="s">
        <v>590</v>
      </c>
      <c r="F198" t="s">
        <v>591</v>
      </c>
      <c r="G198">
        <v>325</v>
      </c>
      <c r="H198">
        <v>325</v>
      </c>
      <c r="I198">
        <v>325</v>
      </c>
      <c r="J198">
        <v>325</v>
      </c>
      <c r="K198">
        <v>0</v>
      </c>
      <c r="L198" s="2">
        <v>0</v>
      </c>
      <c r="M198" s="2">
        <v>0</v>
      </c>
      <c r="N198" s="2">
        <v>0</v>
      </c>
      <c r="O198" s="2">
        <v>1.5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1.5</v>
      </c>
      <c r="V198" t="s">
        <v>31</v>
      </c>
    </row>
    <row r="199" spans="1:22" hidden="1" x14ac:dyDescent="0.25">
      <c r="A199" t="s">
        <v>658</v>
      </c>
      <c r="B199" t="s">
        <v>684</v>
      </c>
      <c r="C199" t="s">
        <v>1</v>
      </c>
      <c r="D199" t="s">
        <v>55</v>
      </c>
      <c r="E199" t="s">
        <v>590</v>
      </c>
      <c r="F199" t="s">
        <v>591</v>
      </c>
      <c r="G199">
        <v>324</v>
      </c>
      <c r="H199">
        <v>324</v>
      </c>
      <c r="I199">
        <v>324</v>
      </c>
      <c r="J199">
        <v>324</v>
      </c>
      <c r="K199">
        <v>0</v>
      </c>
      <c r="L199" s="2">
        <v>0</v>
      </c>
      <c r="M199" s="2">
        <v>0</v>
      </c>
      <c r="N199" s="2">
        <v>0</v>
      </c>
      <c r="O199" s="2">
        <v>3.5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3.5</v>
      </c>
      <c r="V199" t="s">
        <v>31</v>
      </c>
    </row>
    <row r="200" spans="1:22" hidden="1" x14ac:dyDescent="0.25">
      <c r="A200" t="s">
        <v>658</v>
      </c>
      <c r="B200" t="s">
        <v>684</v>
      </c>
      <c r="C200" t="s">
        <v>1</v>
      </c>
      <c r="D200" t="s">
        <v>55</v>
      </c>
      <c r="E200" t="s">
        <v>590</v>
      </c>
      <c r="F200" t="s">
        <v>591</v>
      </c>
      <c r="G200">
        <v>323</v>
      </c>
      <c r="H200">
        <v>323</v>
      </c>
      <c r="I200">
        <v>323</v>
      </c>
      <c r="J200">
        <v>323</v>
      </c>
      <c r="K200">
        <v>0</v>
      </c>
      <c r="L200" s="2">
        <v>0</v>
      </c>
      <c r="M200" s="2">
        <v>0</v>
      </c>
      <c r="N200" s="2">
        <v>0</v>
      </c>
      <c r="O200" s="2">
        <v>7.5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7.5</v>
      </c>
      <c r="V200" t="s">
        <v>31</v>
      </c>
    </row>
    <row r="201" spans="1:22" hidden="1" x14ac:dyDescent="0.25">
      <c r="A201" t="s">
        <v>658</v>
      </c>
      <c r="B201" t="s">
        <v>683</v>
      </c>
      <c r="C201" t="s">
        <v>1</v>
      </c>
      <c r="D201" t="s">
        <v>55</v>
      </c>
      <c r="E201" t="s">
        <v>590</v>
      </c>
      <c r="F201" t="s">
        <v>591</v>
      </c>
      <c r="G201">
        <v>322</v>
      </c>
      <c r="H201">
        <v>322</v>
      </c>
      <c r="I201">
        <v>322</v>
      </c>
      <c r="J201">
        <v>322</v>
      </c>
      <c r="K201">
        <v>0</v>
      </c>
      <c r="L201" s="2">
        <v>0</v>
      </c>
      <c r="M201" s="2">
        <v>0</v>
      </c>
      <c r="N201" s="2">
        <v>0</v>
      </c>
      <c r="O201" s="2">
        <v>9.5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9.5</v>
      </c>
      <c r="V201" t="s">
        <v>31</v>
      </c>
    </row>
    <row r="202" spans="1:22" hidden="1" x14ac:dyDescent="0.25">
      <c r="A202" t="s">
        <v>658</v>
      </c>
      <c r="B202" t="s">
        <v>682</v>
      </c>
      <c r="C202" t="s">
        <v>1</v>
      </c>
      <c r="D202" t="s">
        <v>55</v>
      </c>
      <c r="E202" t="s">
        <v>590</v>
      </c>
      <c r="F202" t="s">
        <v>591</v>
      </c>
      <c r="G202">
        <v>321</v>
      </c>
      <c r="H202">
        <v>321</v>
      </c>
      <c r="I202">
        <v>321</v>
      </c>
      <c r="J202">
        <v>321</v>
      </c>
      <c r="K202">
        <v>0</v>
      </c>
      <c r="L202" s="2">
        <v>0</v>
      </c>
      <c r="M202" s="2">
        <v>0</v>
      </c>
      <c r="N202" s="2">
        <v>0</v>
      </c>
      <c r="O202" s="2">
        <v>5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5</v>
      </c>
      <c r="V202" t="s">
        <v>31</v>
      </c>
    </row>
    <row r="203" spans="1:22" hidden="1" x14ac:dyDescent="0.25">
      <c r="A203" t="s">
        <v>658</v>
      </c>
      <c r="B203" t="s">
        <v>682</v>
      </c>
      <c r="C203" t="s">
        <v>1</v>
      </c>
      <c r="D203" t="s">
        <v>55</v>
      </c>
      <c r="E203" t="s">
        <v>590</v>
      </c>
      <c r="F203" t="s">
        <v>591</v>
      </c>
      <c r="G203">
        <v>320</v>
      </c>
      <c r="H203">
        <v>320</v>
      </c>
      <c r="I203">
        <v>320</v>
      </c>
      <c r="J203">
        <v>320</v>
      </c>
      <c r="K203">
        <v>0</v>
      </c>
      <c r="L203" s="2">
        <v>0</v>
      </c>
      <c r="M203" s="2">
        <v>0</v>
      </c>
      <c r="N203" s="2">
        <v>0</v>
      </c>
      <c r="O203" s="2">
        <v>4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4</v>
      </c>
      <c r="V203" t="s">
        <v>31</v>
      </c>
    </row>
    <row r="204" spans="1:22" hidden="1" x14ac:dyDescent="0.25">
      <c r="A204" t="s">
        <v>658</v>
      </c>
      <c r="B204" t="s">
        <v>682</v>
      </c>
      <c r="C204" t="s">
        <v>1</v>
      </c>
      <c r="D204" t="s">
        <v>55</v>
      </c>
      <c r="E204" t="s">
        <v>590</v>
      </c>
      <c r="F204" t="s">
        <v>591</v>
      </c>
      <c r="G204">
        <v>319</v>
      </c>
      <c r="H204">
        <v>319</v>
      </c>
      <c r="I204">
        <v>319</v>
      </c>
      <c r="J204">
        <v>319</v>
      </c>
      <c r="K204">
        <v>0</v>
      </c>
      <c r="L204" s="2">
        <v>0</v>
      </c>
      <c r="M204" s="2">
        <v>0</v>
      </c>
      <c r="N204" s="2">
        <v>0</v>
      </c>
      <c r="O204" s="2">
        <v>9.5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9.5</v>
      </c>
      <c r="V204" t="s">
        <v>31</v>
      </c>
    </row>
    <row r="205" spans="1:22" hidden="1" x14ac:dyDescent="0.25">
      <c r="A205" t="s">
        <v>658</v>
      </c>
      <c r="B205" t="s">
        <v>682</v>
      </c>
      <c r="C205" t="s">
        <v>1</v>
      </c>
      <c r="D205" t="s">
        <v>55</v>
      </c>
      <c r="E205" t="s">
        <v>590</v>
      </c>
      <c r="F205" t="s">
        <v>591</v>
      </c>
      <c r="G205">
        <v>318</v>
      </c>
      <c r="H205">
        <v>318</v>
      </c>
      <c r="I205">
        <v>318</v>
      </c>
      <c r="J205">
        <v>318</v>
      </c>
      <c r="K205">
        <v>0</v>
      </c>
      <c r="L205" s="2">
        <v>0</v>
      </c>
      <c r="M205" s="2">
        <v>0</v>
      </c>
      <c r="N205" s="2">
        <v>0</v>
      </c>
      <c r="O205" s="2">
        <v>3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3</v>
      </c>
      <c r="V205" t="s">
        <v>31</v>
      </c>
    </row>
    <row r="206" spans="1:22" hidden="1" x14ac:dyDescent="0.25">
      <c r="A206" t="s">
        <v>658</v>
      </c>
      <c r="B206" t="s">
        <v>681</v>
      </c>
      <c r="C206" t="s">
        <v>1</v>
      </c>
      <c r="D206" t="s">
        <v>55</v>
      </c>
      <c r="E206" t="s">
        <v>590</v>
      </c>
      <c r="F206" t="s">
        <v>591</v>
      </c>
      <c r="G206">
        <v>317</v>
      </c>
      <c r="H206">
        <v>317</v>
      </c>
      <c r="I206">
        <v>317</v>
      </c>
      <c r="J206">
        <v>317</v>
      </c>
      <c r="K206">
        <v>0</v>
      </c>
      <c r="L206" s="2">
        <v>0</v>
      </c>
      <c r="M206" s="2">
        <v>0</v>
      </c>
      <c r="N206" s="2">
        <v>0</v>
      </c>
      <c r="O206" s="2">
        <v>14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14</v>
      </c>
      <c r="V206" t="s">
        <v>31</v>
      </c>
    </row>
    <row r="207" spans="1:22" hidden="1" x14ac:dyDescent="0.25">
      <c r="A207" t="s">
        <v>658</v>
      </c>
      <c r="B207" t="s">
        <v>681</v>
      </c>
      <c r="C207" t="s">
        <v>1</v>
      </c>
      <c r="D207" t="s">
        <v>55</v>
      </c>
      <c r="E207" t="s">
        <v>590</v>
      </c>
      <c r="F207" t="s">
        <v>591</v>
      </c>
      <c r="G207">
        <v>316</v>
      </c>
      <c r="H207">
        <v>316</v>
      </c>
      <c r="I207">
        <v>316</v>
      </c>
      <c r="J207">
        <v>316</v>
      </c>
      <c r="K207">
        <v>0</v>
      </c>
      <c r="L207" s="2">
        <v>0</v>
      </c>
      <c r="M207" s="2">
        <v>0</v>
      </c>
      <c r="N207" s="2">
        <v>0</v>
      </c>
      <c r="O207" s="2">
        <v>14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14</v>
      </c>
      <c r="V207" t="s">
        <v>31</v>
      </c>
    </row>
    <row r="208" spans="1:22" hidden="1" x14ac:dyDescent="0.25">
      <c r="A208" t="s">
        <v>658</v>
      </c>
      <c r="B208" t="s">
        <v>681</v>
      </c>
      <c r="C208" t="s">
        <v>1</v>
      </c>
      <c r="D208" t="s">
        <v>55</v>
      </c>
      <c r="E208" t="s">
        <v>590</v>
      </c>
      <c r="F208" t="s">
        <v>591</v>
      </c>
      <c r="G208">
        <v>315</v>
      </c>
      <c r="H208">
        <v>315</v>
      </c>
      <c r="I208">
        <v>315</v>
      </c>
      <c r="J208">
        <v>315</v>
      </c>
      <c r="K208">
        <v>0</v>
      </c>
      <c r="L208" s="2">
        <v>0</v>
      </c>
      <c r="M208" s="2">
        <v>0</v>
      </c>
      <c r="N208" s="2">
        <v>0</v>
      </c>
      <c r="O208" s="2">
        <v>3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3</v>
      </c>
      <c r="V208" t="s">
        <v>31</v>
      </c>
    </row>
    <row r="209" spans="1:22" hidden="1" x14ac:dyDescent="0.25">
      <c r="A209" t="s">
        <v>658</v>
      </c>
      <c r="B209" t="s">
        <v>681</v>
      </c>
      <c r="C209" t="s">
        <v>1</v>
      </c>
      <c r="D209" t="s">
        <v>55</v>
      </c>
      <c r="E209" t="s">
        <v>590</v>
      </c>
      <c r="F209" t="s">
        <v>591</v>
      </c>
      <c r="G209">
        <v>314</v>
      </c>
      <c r="H209">
        <v>314</v>
      </c>
      <c r="I209">
        <v>314</v>
      </c>
      <c r="J209">
        <v>314</v>
      </c>
      <c r="K209">
        <v>0</v>
      </c>
      <c r="L209" s="2">
        <v>0</v>
      </c>
      <c r="M209" s="2">
        <v>0</v>
      </c>
      <c r="N209" s="2">
        <v>0</v>
      </c>
      <c r="O209" s="2">
        <v>7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7</v>
      </c>
      <c r="V209" t="s">
        <v>31</v>
      </c>
    </row>
    <row r="210" spans="1:22" hidden="1" x14ac:dyDescent="0.25">
      <c r="A210" t="s">
        <v>658</v>
      </c>
      <c r="B210" t="s">
        <v>681</v>
      </c>
      <c r="C210" t="s">
        <v>1</v>
      </c>
      <c r="D210" t="s">
        <v>55</v>
      </c>
      <c r="E210" t="s">
        <v>590</v>
      </c>
      <c r="F210" t="s">
        <v>591</v>
      </c>
      <c r="G210">
        <v>313</v>
      </c>
      <c r="H210">
        <v>313</v>
      </c>
      <c r="I210">
        <v>313</v>
      </c>
      <c r="J210">
        <v>313</v>
      </c>
      <c r="K210">
        <v>0</v>
      </c>
      <c r="L210" s="2">
        <v>0</v>
      </c>
      <c r="M210" s="2">
        <v>0</v>
      </c>
      <c r="N210" s="2">
        <v>0</v>
      </c>
      <c r="O210" s="2">
        <v>13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13</v>
      </c>
      <c r="V210" t="s">
        <v>31</v>
      </c>
    </row>
    <row r="211" spans="1:22" hidden="1" x14ac:dyDescent="0.25">
      <c r="A211" t="s">
        <v>658</v>
      </c>
      <c r="B211" t="s">
        <v>681</v>
      </c>
      <c r="C211" t="s">
        <v>1</v>
      </c>
      <c r="D211" t="s">
        <v>55</v>
      </c>
      <c r="E211" t="s">
        <v>590</v>
      </c>
      <c r="F211" t="s">
        <v>591</v>
      </c>
      <c r="G211">
        <v>312</v>
      </c>
      <c r="H211">
        <v>312</v>
      </c>
      <c r="I211">
        <v>312</v>
      </c>
      <c r="J211">
        <v>312</v>
      </c>
      <c r="K211">
        <v>0</v>
      </c>
      <c r="L211" s="2">
        <v>0</v>
      </c>
      <c r="M211" s="2">
        <v>0</v>
      </c>
      <c r="N211" s="2">
        <v>0</v>
      </c>
      <c r="O211" s="2">
        <v>9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9</v>
      </c>
      <c r="V211" t="s">
        <v>31</v>
      </c>
    </row>
    <row r="212" spans="1:22" hidden="1" x14ac:dyDescent="0.25">
      <c r="A212" t="s">
        <v>658</v>
      </c>
      <c r="B212" t="s">
        <v>681</v>
      </c>
      <c r="C212" t="s">
        <v>1</v>
      </c>
      <c r="D212" t="s">
        <v>55</v>
      </c>
      <c r="E212" t="s">
        <v>590</v>
      </c>
      <c r="F212" t="s">
        <v>591</v>
      </c>
      <c r="G212">
        <v>311</v>
      </c>
      <c r="H212">
        <v>311</v>
      </c>
      <c r="I212">
        <v>311</v>
      </c>
      <c r="J212">
        <v>311</v>
      </c>
      <c r="K212">
        <v>0</v>
      </c>
      <c r="L212" s="2">
        <v>0</v>
      </c>
      <c r="M212" s="2">
        <v>0</v>
      </c>
      <c r="N212" s="2">
        <v>0</v>
      </c>
      <c r="O212" s="2">
        <v>3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3</v>
      </c>
      <c r="V212" t="s">
        <v>31</v>
      </c>
    </row>
    <row r="213" spans="1:22" hidden="1" x14ac:dyDescent="0.25">
      <c r="A213" t="s">
        <v>658</v>
      </c>
      <c r="B213" t="s">
        <v>681</v>
      </c>
      <c r="C213" t="s">
        <v>1</v>
      </c>
      <c r="D213" t="s">
        <v>55</v>
      </c>
      <c r="E213" t="s">
        <v>590</v>
      </c>
      <c r="F213" t="s">
        <v>591</v>
      </c>
      <c r="G213">
        <v>310</v>
      </c>
      <c r="H213">
        <v>310</v>
      </c>
      <c r="I213">
        <v>310</v>
      </c>
      <c r="J213">
        <v>310</v>
      </c>
      <c r="K213">
        <v>0</v>
      </c>
      <c r="L213" s="2">
        <v>0</v>
      </c>
      <c r="M213" s="2">
        <v>0</v>
      </c>
      <c r="N213" s="2">
        <v>0</v>
      </c>
      <c r="O213" s="2">
        <v>14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14</v>
      </c>
      <c r="V213" t="s">
        <v>31</v>
      </c>
    </row>
    <row r="214" spans="1:22" hidden="1" x14ac:dyDescent="0.25">
      <c r="A214" t="s">
        <v>658</v>
      </c>
      <c r="B214" t="s">
        <v>681</v>
      </c>
      <c r="C214" t="s">
        <v>1</v>
      </c>
      <c r="D214" t="s">
        <v>55</v>
      </c>
      <c r="E214" t="s">
        <v>590</v>
      </c>
      <c r="F214" t="s">
        <v>591</v>
      </c>
      <c r="G214">
        <v>309</v>
      </c>
      <c r="H214">
        <v>309</v>
      </c>
      <c r="I214">
        <v>309</v>
      </c>
      <c r="J214">
        <v>309</v>
      </c>
      <c r="K214">
        <v>0</v>
      </c>
      <c r="L214" s="2">
        <v>0</v>
      </c>
      <c r="M214" s="2">
        <v>0</v>
      </c>
      <c r="N214" s="2">
        <v>0</v>
      </c>
      <c r="O214" s="2">
        <v>3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3</v>
      </c>
      <c r="V214" t="s">
        <v>31</v>
      </c>
    </row>
    <row r="215" spans="1:22" hidden="1" x14ac:dyDescent="0.25">
      <c r="A215" t="s">
        <v>658</v>
      </c>
      <c r="B215" t="s">
        <v>680</v>
      </c>
      <c r="C215" t="s">
        <v>1</v>
      </c>
      <c r="D215" t="s">
        <v>55</v>
      </c>
      <c r="E215" t="s">
        <v>590</v>
      </c>
      <c r="F215" t="s">
        <v>591</v>
      </c>
      <c r="G215">
        <v>308</v>
      </c>
      <c r="H215">
        <v>308</v>
      </c>
      <c r="I215">
        <v>308</v>
      </c>
      <c r="J215">
        <v>308</v>
      </c>
      <c r="K215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t="s">
        <v>31</v>
      </c>
    </row>
    <row r="216" spans="1:22" hidden="1" x14ac:dyDescent="0.25">
      <c r="A216" t="s">
        <v>658</v>
      </c>
      <c r="B216" t="s">
        <v>680</v>
      </c>
      <c r="C216" t="s">
        <v>1</v>
      </c>
      <c r="D216" t="s">
        <v>55</v>
      </c>
      <c r="E216" t="s">
        <v>590</v>
      </c>
      <c r="F216" t="s">
        <v>591</v>
      </c>
      <c r="G216">
        <v>307</v>
      </c>
      <c r="H216">
        <v>307</v>
      </c>
      <c r="I216">
        <v>307</v>
      </c>
      <c r="J216">
        <v>307</v>
      </c>
      <c r="K216">
        <v>0</v>
      </c>
      <c r="L216" s="2">
        <v>0</v>
      </c>
      <c r="M216" s="2">
        <v>0</v>
      </c>
      <c r="N216" s="2">
        <v>0</v>
      </c>
      <c r="O216" s="2">
        <v>6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6</v>
      </c>
      <c r="V216" t="s">
        <v>31</v>
      </c>
    </row>
    <row r="217" spans="1:22" hidden="1" x14ac:dyDescent="0.25">
      <c r="A217" t="s">
        <v>658</v>
      </c>
      <c r="B217" t="s">
        <v>680</v>
      </c>
      <c r="C217" t="s">
        <v>1</v>
      </c>
      <c r="D217" t="s">
        <v>55</v>
      </c>
      <c r="E217" t="s">
        <v>590</v>
      </c>
      <c r="F217" t="s">
        <v>591</v>
      </c>
      <c r="G217">
        <v>306</v>
      </c>
      <c r="H217">
        <v>306</v>
      </c>
      <c r="I217">
        <v>306</v>
      </c>
      <c r="J217">
        <v>306</v>
      </c>
      <c r="K217">
        <v>0</v>
      </c>
      <c r="L217" s="2">
        <v>0</v>
      </c>
      <c r="M217" s="2">
        <v>0</v>
      </c>
      <c r="N217" s="2">
        <v>0</v>
      </c>
      <c r="O217" s="2">
        <v>6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6</v>
      </c>
      <c r="V217" t="s">
        <v>31</v>
      </c>
    </row>
    <row r="218" spans="1:22" hidden="1" x14ac:dyDescent="0.25">
      <c r="A218" t="s">
        <v>658</v>
      </c>
      <c r="B218" t="s">
        <v>680</v>
      </c>
      <c r="C218" t="s">
        <v>1</v>
      </c>
      <c r="D218" t="s">
        <v>55</v>
      </c>
      <c r="E218" t="s">
        <v>590</v>
      </c>
      <c r="F218" t="s">
        <v>591</v>
      </c>
      <c r="G218">
        <v>305</v>
      </c>
      <c r="H218">
        <v>305</v>
      </c>
      <c r="I218">
        <v>305</v>
      </c>
      <c r="J218">
        <v>305</v>
      </c>
      <c r="K218">
        <v>0</v>
      </c>
      <c r="L218" s="2">
        <v>0</v>
      </c>
      <c r="M218" s="2">
        <v>0</v>
      </c>
      <c r="N218" s="2">
        <v>0</v>
      </c>
      <c r="O218" s="2">
        <v>6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6</v>
      </c>
      <c r="V218" t="s">
        <v>31</v>
      </c>
    </row>
    <row r="219" spans="1:22" hidden="1" x14ac:dyDescent="0.25">
      <c r="A219" t="s">
        <v>658</v>
      </c>
      <c r="B219" t="s">
        <v>680</v>
      </c>
      <c r="C219" t="s">
        <v>1</v>
      </c>
      <c r="D219" t="s">
        <v>55</v>
      </c>
      <c r="E219" t="s">
        <v>590</v>
      </c>
      <c r="F219" t="s">
        <v>591</v>
      </c>
      <c r="G219">
        <v>304</v>
      </c>
      <c r="H219">
        <v>304</v>
      </c>
      <c r="I219">
        <v>304</v>
      </c>
      <c r="J219">
        <v>304</v>
      </c>
      <c r="K219">
        <v>0</v>
      </c>
      <c r="L219" s="2">
        <v>0</v>
      </c>
      <c r="M219" s="2">
        <v>0</v>
      </c>
      <c r="N219" s="2">
        <v>0</v>
      </c>
      <c r="O219" s="2">
        <v>4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4</v>
      </c>
      <c r="V219" t="s">
        <v>31</v>
      </c>
    </row>
    <row r="220" spans="1:22" hidden="1" x14ac:dyDescent="0.25">
      <c r="A220" t="s">
        <v>658</v>
      </c>
      <c r="B220" t="s">
        <v>680</v>
      </c>
      <c r="C220" t="s">
        <v>1</v>
      </c>
      <c r="D220" t="s">
        <v>55</v>
      </c>
      <c r="E220" t="s">
        <v>590</v>
      </c>
      <c r="F220" t="s">
        <v>591</v>
      </c>
      <c r="G220">
        <v>303</v>
      </c>
      <c r="H220">
        <v>303</v>
      </c>
      <c r="I220">
        <v>303</v>
      </c>
      <c r="J220">
        <v>303</v>
      </c>
      <c r="K220">
        <v>0</v>
      </c>
      <c r="L220" s="2">
        <v>0</v>
      </c>
      <c r="M220" s="2">
        <v>0</v>
      </c>
      <c r="N220" s="2">
        <v>0</v>
      </c>
      <c r="O220" s="2">
        <v>18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18</v>
      </c>
      <c r="V220" t="s">
        <v>31</v>
      </c>
    </row>
    <row r="221" spans="1:22" hidden="1" x14ac:dyDescent="0.25">
      <c r="A221" t="s">
        <v>658</v>
      </c>
      <c r="B221" t="s">
        <v>680</v>
      </c>
      <c r="C221" t="s">
        <v>1</v>
      </c>
      <c r="D221" t="s">
        <v>55</v>
      </c>
      <c r="E221" t="s">
        <v>590</v>
      </c>
      <c r="F221" t="s">
        <v>591</v>
      </c>
      <c r="G221">
        <v>302</v>
      </c>
      <c r="H221">
        <v>302</v>
      </c>
      <c r="I221">
        <v>302</v>
      </c>
      <c r="J221">
        <v>302</v>
      </c>
      <c r="K221">
        <v>0</v>
      </c>
      <c r="L221" s="2">
        <v>0</v>
      </c>
      <c r="M221" s="2">
        <v>0</v>
      </c>
      <c r="N221" s="2">
        <v>0</v>
      </c>
      <c r="O221" s="2">
        <v>10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10</v>
      </c>
      <c r="V221" t="s">
        <v>31</v>
      </c>
    </row>
    <row r="222" spans="1:22" hidden="1" x14ac:dyDescent="0.25">
      <c r="A222" t="s">
        <v>658</v>
      </c>
      <c r="B222" t="s">
        <v>680</v>
      </c>
      <c r="C222" t="s">
        <v>1</v>
      </c>
      <c r="D222" t="s">
        <v>55</v>
      </c>
      <c r="E222" t="s">
        <v>590</v>
      </c>
      <c r="F222" t="s">
        <v>591</v>
      </c>
      <c r="G222">
        <v>301</v>
      </c>
      <c r="H222">
        <v>301</v>
      </c>
      <c r="I222">
        <v>301</v>
      </c>
      <c r="J222">
        <v>301</v>
      </c>
      <c r="K222">
        <v>0</v>
      </c>
      <c r="L222" s="2">
        <v>0</v>
      </c>
      <c r="M222" s="2">
        <v>0</v>
      </c>
      <c r="N222" s="2">
        <v>0</v>
      </c>
      <c r="O222" s="2">
        <v>9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9</v>
      </c>
      <c r="V222" t="s">
        <v>31</v>
      </c>
    </row>
    <row r="223" spans="1:22" hidden="1" x14ac:dyDescent="0.25">
      <c r="A223" t="s">
        <v>658</v>
      </c>
      <c r="B223" t="s">
        <v>679</v>
      </c>
      <c r="C223" t="s">
        <v>1</v>
      </c>
      <c r="D223" t="s">
        <v>55</v>
      </c>
      <c r="E223" t="s">
        <v>590</v>
      </c>
      <c r="F223" t="s">
        <v>591</v>
      </c>
      <c r="G223">
        <v>300</v>
      </c>
      <c r="H223">
        <v>300</v>
      </c>
      <c r="I223">
        <v>300</v>
      </c>
      <c r="J223">
        <v>300</v>
      </c>
      <c r="K223">
        <v>0</v>
      </c>
      <c r="L223" s="2">
        <v>0</v>
      </c>
      <c r="M223" s="2">
        <v>0</v>
      </c>
      <c r="N223" s="2">
        <v>0</v>
      </c>
      <c r="O223" s="2">
        <v>10.5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10.5</v>
      </c>
      <c r="V223" t="s">
        <v>31</v>
      </c>
    </row>
    <row r="224" spans="1:22" hidden="1" x14ac:dyDescent="0.25">
      <c r="A224" t="s">
        <v>658</v>
      </c>
      <c r="B224" t="s">
        <v>679</v>
      </c>
      <c r="C224" t="s">
        <v>1</v>
      </c>
      <c r="D224" t="s">
        <v>55</v>
      </c>
      <c r="E224" t="s">
        <v>590</v>
      </c>
      <c r="F224" t="s">
        <v>591</v>
      </c>
      <c r="G224">
        <v>299</v>
      </c>
      <c r="H224">
        <v>299</v>
      </c>
      <c r="I224">
        <v>299</v>
      </c>
      <c r="J224">
        <v>299</v>
      </c>
      <c r="K224">
        <v>0</v>
      </c>
      <c r="L224" s="2">
        <v>0</v>
      </c>
      <c r="M224" s="2">
        <v>0</v>
      </c>
      <c r="N224" s="2">
        <v>0</v>
      </c>
      <c r="O224" s="2">
        <v>9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9</v>
      </c>
      <c r="V224" t="s">
        <v>31</v>
      </c>
    </row>
    <row r="225" spans="1:22" hidden="1" x14ac:dyDescent="0.25">
      <c r="A225" t="s">
        <v>658</v>
      </c>
      <c r="B225" t="s">
        <v>679</v>
      </c>
      <c r="C225" t="s">
        <v>1</v>
      </c>
      <c r="D225" t="s">
        <v>55</v>
      </c>
      <c r="E225" t="s">
        <v>590</v>
      </c>
      <c r="F225" t="s">
        <v>591</v>
      </c>
      <c r="G225">
        <v>298</v>
      </c>
      <c r="H225">
        <v>298</v>
      </c>
      <c r="I225">
        <v>298</v>
      </c>
      <c r="J225">
        <v>298</v>
      </c>
      <c r="K225">
        <v>0</v>
      </c>
      <c r="L225" s="2">
        <v>0</v>
      </c>
      <c r="M225" s="2">
        <v>0</v>
      </c>
      <c r="N225" s="2">
        <v>0</v>
      </c>
      <c r="O225" s="2">
        <v>12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12</v>
      </c>
      <c r="V225" t="s">
        <v>31</v>
      </c>
    </row>
    <row r="226" spans="1:22" hidden="1" x14ac:dyDescent="0.25">
      <c r="A226" t="s">
        <v>658</v>
      </c>
      <c r="B226" t="s">
        <v>679</v>
      </c>
      <c r="C226" t="s">
        <v>1</v>
      </c>
      <c r="D226" t="s">
        <v>55</v>
      </c>
      <c r="E226" t="s">
        <v>590</v>
      </c>
      <c r="F226" t="s">
        <v>591</v>
      </c>
      <c r="G226">
        <v>297</v>
      </c>
      <c r="H226">
        <v>297</v>
      </c>
      <c r="I226">
        <v>297</v>
      </c>
      <c r="J226">
        <v>297</v>
      </c>
      <c r="K226">
        <v>0</v>
      </c>
      <c r="L226" s="2">
        <v>0</v>
      </c>
      <c r="M226" s="2">
        <v>0</v>
      </c>
      <c r="N226" s="2">
        <v>0</v>
      </c>
      <c r="O226" s="2">
        <v>24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24</v>
      </c>
      <c r="V226" t="s">
        <v>31</v>
      </c>
    </row>
    <row r="227" spans="1:22" hidden="1" x14ac:dyDescent="0.25">
      <c r="A227" t="s">
        <v>658</v>
      </c>
      <c r="B227" t="s">
        <v>678</v>
      </c>
      <c r="C227" t="s">
        <v>1</v>
      </c>
      <c r="D227" t="s">
        <v>55</v>
      </c>
      <c r="E227" t="s">
        <v>590</v>
      </c>
      <c r="F227" t="s">
        <v>591</v>
      </c>
      <c r="G227">
        <v>296</v>
      </c>
      <c r="H227">
        <v>296</v>
      </c>
      <c r="I227">
        <v>296</v>
      </c>
      <c r="J227">
        <v>296</v>
      </c>
      <c r="K227">
        <v>0</v>
      </c>
      <c r="L227" s="2">
        <v>0</v>
      </c>
      <c r="M227" s="2">
        <v>0</v>
      </c>
      <c r="N227" s="2">
        <v>0</v>
      </c>
      <c r="O227" s="2">
        <v>18.5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18.5</v>
      </c>
      <c r="V227" t="s">
        <v>31</v>
      </c>
    </row>
    <row r="228" spans="1:22" hidden="1" x14ac:dyDescent="0.25">
      <c r="A228" t="s">
        <v>658</v>
      </c>
      <c r="B228" t="s">
        <v>678</v>
      </c>
      <c r="C228" t="s">
        <v>1</v>
      </c>
      <c r="D228" t="s">
        <v>55</v>
      </c>
      <c r="E228" t="s">
        <v>590</v>
      </c>
      <c r="F228" t="s">
        <v>591</v>
      </c>
      <c r="G228">
        <v>295</v>
      </c>
      <c r="H228">
        <v>295</v>
      </c>
      <c r="I228">
        <v>295</v>
      </c>
      <c r="J228">
        <v>295</v>
      </c>
      <c r="K228">
        <v>0</v>
      </c>
      <c r="L228" s="2">
        <v>0</v>
      </c>
      <c r="M228" s="2">
        <v>0</v>
      </c>
      <c r="N228" s="2">
        <v>0</v>
      </c>
      <c r="O228" s="2">
        <v>21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21</v>
      </c>
      <c r="V228" t="s">
        <v>31</v>
      </c>
    </row>
    <row r="229" spans="1:22" hidden="1" x14ac:dyDescent="0.25">
      <c r="A229" t="s">
        <v>658</v>
      </c>
      <c r="B229" t="s">
        <v>678</v>
      </c>
      <c r="C229" t="s">
        <v>1</v>
      </c>
      <c r="D229" t="s">
        <v>55</v>
      </c>
      <c r="E229" t="s">
        <v>590</v>
      </c>
      <c r="F229" t="s">
        <v>591</v>
      </c>
      <c r="G229">
        <v>294</v>
      </c>
      <c r="H229">
        <v>294</v>
      </c>
      <c r="I229">
        <v>294</v>
      </c>
      <c r="J229">
        <v>294</v>
      </c>
      <c r="K229">
        <v>0</v>
      </c>
      <c r="L229" s="2">
        <v>0</v>
      </c>
      <c r="M229" s="2">
        <v>0</v>
      </c>
      <c r="N229" s="2">
        <v>0</v>
      </c>
      <c r="O229" s="2">
        <v>7.5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7.5</v>
      </c>
      <c r="V229" t="s">
        <v>31</v>
      </c>
    </row>
    <row r="230" spans="1:22" hidden="1" x14ac:dyDescent="0.25">
      <c r="A230" t="s">
        <v>658</v>
      </c>
      <c r="B230" t="s">
        <v>678</v>
      </c>
      <c r="C230" t="s">
        <v>1</v>
      </c>
      <c r="D230" t="s">
        <v>55</v>
      </c>
      <c r="E230" t="s">
        <v>590</v>
      </c>
      <c r="F230" t="s">
        <v>591</v>
      </c>
      <c r="G230">
        <v>293</v>
      </c>
      <c r="H230">
        <v>293</v>
      </c>
      <c r="I230">
        <v>293</v>
      </c>
      <c r="J230">
        <v>293</v>
      </c>
      <c r="K230">
        <v>0</v>
      </c>
      <c r="L230" s="2">
        <v>0</v>
      </c>
      <c r="M230" s="2">
        <v>0</v>
      </c>
      <c r="N230" s="2">
        <v>0</v>
      </c>
      <c r="O230" s="2">
        <v>22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22</v>
      </c>
      <c r="V230" t="s">
        <v>31</v>
      </c>
    </row>
    <row r="231" spans="1:22" hidden="1" x14ac:dyDescent="0.25">
      <c r="A231" t="s">
        <v>658</v>
      </c>
      <c r="B231" t="s">
        <v>677</v>
      </c>
      <c r="C231" t="s">
        <v>1</v>
      </c>
      <c r="D231" t="s">
        <v>55</v>
      </c>
      <c r="E231" t="s">
        <v>590</v>
      </c>
      <c r="F231" t="s">
        <v>591</v>
      </c>
      <c r="G231">
        <v>292</v>
      </c>
      <c r="H231">
        <v>292</v>
      </c>
      <c r="I231">
        <v>292</v>
      </c>
      <c r="J231">
        <v>292</v>
      </c>
      <c r="K231">
        <v>0</v>
      </c>
      <c r="L231" s="2">
        <v>0</v>
      </c>
      <c r="M231" s="2">
        <v>0</v>
      </c>
      <c r="N231" s="2">
        <v>0</v>
      </c>
      <c r="O231" s="2">
        <v>19.5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19.5</v>
      </c>
      <c r="V231" t="s">
        <v>31</v>
      </c>
    </row>
    <row r="232" spans="1:22" hidden="1" x14ac:dyDescent="0.25">
      <c r="A232" t="s">
        <v>658</v>
      </c>
      <c r="B232" t="s">
        <v>677</v>
      </c>
      <c r="C232" t="s">
        <v>1</v>
      </c>
      <c r="D232" t="s">
        <v>55</v>
      </c>
      <c r="E232" t="s">
        <v>590</v>
      </c>
      <c r="F232" t="s">
        <v>591</v>
      </c>
      <c r="G232">
        <v>291</v>
      </c>
      <c r="H232">
        <v>291</v>
      </c>
      <c r="I232">
        <v>291</v>
      </c>
      <c r="J232">
        <v>291</v>
      </c>
      <c r="K232">
        <v>0</v>
      </c>
      <c r="L232" s="2">
        <v>0</v>
      </c>
      <c r="M232" s="2">
        <v>0</v>
      </c>
      <c r="N232" s="2">
        <v>0</v>
      </c>
      <c r="O232" s="2">
        <v>36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36</v>
      </c>
      <c r="V232" t="s">
        <v>31</v>
      </c>
    </row>
    <row r="233" spans="1:22" hidden="1" x14ac:dyDescent="0.25">
      <c r="A233" t="s">
        <v>658</v>
      </c>
      <c r="B233" t="s">
        <v>676</v>
      </c>
      <c r="C233" t="s">
        <v>1</v>
      </c>
      <c r="D233" t="s">
        <v>55</v>
      </c>
      <c r="E233" t="s">
        <v>590</v>
      </c>
      <c r="F233" t="s">
        <v>591</v>
      </c>
      <c r="G233">
        <v>290</v>
      </c>
      <c r="H233">
        <v>290</v>
      </c>
      <c r="I233">
        <v>290</v>
      </c>
      <c r="J233">
        <v>290</v>
      </c>
      <c r="K233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t="s">
        <v>31</v>
      </c>
    </row>
    <row r="234" spans="1:22" hidden="1" x14ac:dyDescent="0.25">
      <c r="A234" t="s">
        <v>658</v>
      </c>
      <c r="B234" t="s">
        <v>676</v>
      </c>
      <c r="C234" t="s">
        <v>1</v>
      </c>
      <c r="D234" t="s">
        <v>55</v>
      </c>
      <c r="E234" t="s">
        <v>590</v>
      </c>
      <c r="F234" t="s">
        <v>591</v>
      </c>
      <c r="G234">
        <v>289</v>
      </c>
      <c r="H234">
        <v>289</v>
      </c>
      <c r="I234">
        <v>289</v>
      </c>
      <c r="J234">
        <v>289</v>
      </c>
      <c r="K234">
        <v>0</v>
      </c>
      <c r="L234" s="2">
        <v>0</v>
      </c>
      <c r="M234" s="2">
        <v>0</v>
      </c>
      <c r="N234" s="2">
        <v>0</v>
      </c>
      <c r="O234" s="2">
        <v>15.5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15.5</v>
      </c>
      <c r="V234" t="s">
        <v>31</v>
      </c>
    </row>
    <row r="235" spans="1:22" hidden="1" x14ac:dyDescent="0.25">
      <c r="A235" t="s">
        <v>658</v>
      </c>
      <c r="B235" t="s">
        <v>676</v>
      </c>
      <c r="C235" t="s">
        <v>1</v>
      </c>
      <c r="D235" t="s">
        <v>55</v>
      </c>
      <c r="E235" t="s">
        <v>590</v>
      </c>
      <c r="F235" t="s">
        <v>591</v>
      </c>
      <c r="G235">
        <v>288</v>
      </c>
      <c r="H235">
        <v>288</v>
      </c>
      <c r="I235">
        <v>288</v>
      </c>
      <c r="J235">
        <v>288</v>
      </c>
      <c r="K235">
        <v>0</v>
      </c>
      <c r="L235" s="2">
        <v>0</v>
      </c>
      <c r="M235" s="2">
        <v>0</v>
      </c>
      <c r="N235" s="2">
        <v>0</v>
      </c>
      <c r="O235" s="2">
        <v>16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16</v>
      </c>
      <c r="V235" t="s">
        <v>31</v>
      </c>
    </row>
    <row r="236" spans="1:22" hidden="1" x14ac:dyDescent="0.25">
      <c r="A236" t="s">
        <v>658</v>
      </c>
      <c r="B236" t="s">
        <v>676</v>
      </c>
      <c r="C236" t="s">
        <v>1</v>
      </c>
      <c r="D236" t="s">
        <v>55</v>
      </c>
      <c r="E236" t="s">
        <v>590</v>
      </c>
      <c r="F236" t="s">
        <v>591</v>
      </c>
      <c r="G236">
        <v>287</v>
      </c>
      <c r="H236">
        <v>287</v>
      </c>
      <c r="I236">
        <v>287</v>
      </c>
      <c r="J236">
        <v>287</v>
      </c>
      <c r="K236">
        <v>0</v>
      </c>
      <c r="L236" s="2">
        <v>0</v>
      </c>
      <c r="M236" s="2">
        <v>0</v>
      </c>
      <c r="N236" s="2">
        <v>0</v>
      </c>
      <c r="O236" s="2">
        <v>17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17</v>
      </c>
      <c r="V236" t="s">
        <v>31</v>
      </c>
    </row>
    <row r="237" spans="1:22" hidden="1" x14ac:dyDescent="0.25">
      <c r="A237" t="s">
        <v>658</v>
      </c>
      <c r="B237" t="s">
        <v>676</v>
      </c>
      <c r="C237" t="s">
        <v>1</v>
      </c>
      <c r="D237" t="s">
        <v>55</v>
      </c>
      <c r="E237" t="s">
        <v>590</v>
      </c>
      <c r="F237" t="s">
        <v>591</v>
      </c>
      <c r="G237">
        <v>286</v>
      </c>
      <c r="H237">
        <v>286</v>
      </c>
      <c r="I237">
        <v>286</v>
      </c>
      <c r="J237">
        <v>286</v>
      </c>
      <c r="K237">
        <v>0</v>
      </c>
      <c r="L237" s="2">
        <v>0</v>
      </c>
      <c r="M237" s="2">
        <v>0</v>
      </c>
      <c r="N237" s="2">
        <v>0</v>
      </c>
      <c r="O237" s="2">
        <v>12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12</v>
      </c>
      <c r="V237" t="s">
        <v>31</v>
      </c>
    </row>
    <row r="238" spans="1:22" hidden="1" x14ac:dyDescent="0.25">
      <c r="A238" t="s">
        <v>658</v>
      </c>
      <c r="B238" t="s">
        <v>676</v>
      </c>
      <c r="C238" t="s">
        <v>1</v>
      </c>
      <c r="D238" t="s">
        <v>55</v>
      </c>
      <c r="E238" t="s">
        <v>590</v>
      </c>
      <c r="F238" t="s">
        <v>591</v>
      </c>
      <c r="G238">
        <v>285</v>
      </c>
      <c r="H238">
        <v>285</v>
      </c>
      <c r="I238">
        <v>285</v>
      </c>
      <c r="J238">
        <v>285</v>
      </c>
      <c r="K238">
        <v>0</v>
      </c>
      <c r="L238" s="2">
        <v>0</v>
      </c>
      <c r="M238" s="2">
        <v>0</v>
      </c>
      <c r="N238" s="2">
        <v>0</v>
      </c>
      <c r="O238" s="2">
        <v>13.5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13.5</v>
      </c>
      <c r="V238" t="s">
        <v>31</v>
      </c>
    </row>
    <row r="239" spans="1:22" hidden="1" x14ac:dyDescent="0.25">
      <c r="A239" t="s">
        <v>658</v>
      </c>
      <c r="B239" t="s">
        <v>676</v>
      </c>
      <c r="C239" t="s">
        <v>1</v>
      </c>
      <c r="D239" t="s">
        <v>55</v>
      </c>
      <c r="E239" t="s">
        <v>590</v>
      </c>
      <c r="F239" t="s">
        <v>591</v>
      </c>
      <c r="G239">
        <v>284</v>
      </c>
      <c r="H239">
        <v>284</v>
      </c>
      <c r="I239">
        <v>284</v>
      </c>
      <c r="J239">
        <v>284</v>
      </c>
      <c r="K239">
        <v>0</v>
      </c>
      <c r="L239" s="2">
        <v>0</v>
      </c>
      <c r="M239" s="2">
        <v>0</v>
      </c>
      <c r="N239" s="2">
        <v>0</v>
      </c>
      <c r="O239" s="2">
        <v>10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10</v>
      </c>
      <c r="V239" t="s">
        <v>31</v>
      </c>
    </row>
    <row r="240" spans="1:22" hidden="1" x14ac:dyDescent="0.25">
      <c r="A240" t="s">
        <v>658</v>
      </c>
      <c r="B240" t="s">
        <v>676</v>
      </c>
      <c r="C240" t="s">
        <v>1</v>
      </c>
      <c r="D240" t="s">
        <v>55</v>
      </c>
      <c r="E240" t="s">
        <v>590</v>
      </c>
      <c r="F240" t="s">
        <v>591</v>
      </c>
      <c r="G240">
        <v>283</v>
      </c>
      <c r="H240">
        <v>283</v>
      </c>
      <c r="I240">
        <v>283</v>
      </c>
      <c r="J240">
        <v>283</v>
      </c>
      <c r="K240">
        <v>0</v>
      </c>
      <c r="L240" s="2">
        <v>0</v>
      </c>
      <c r="M240" s="2">
        <v>0</v>
      </c>
      <c r="N240" s="2">
        <v>0</v>
      </c>
      <c r="O240" s="2">
        <v>19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19</v>
      </c>
      <c r="V240" t="s">
        <v>31</v>
      </c>
    </row>
    <row r="241" spans="1:22" hidden="1" x14ac:dyDescent="0.25">
      <c r="A241" t="s">
        <v>658</v>
      </c>
      <c r="B241" t="s">
        <v>676</v>
      </c>
      <c r="C241" t="s">
        <v>1</v>
      </c>
      <c r="D241" t="s">
        <v>55</v>
      </c>
      <c r="E241" t="s">
        <v>590</v>
      </c>
      <c r="F241" t="s">
        <v>591</v>
      </c>
      <c r="G241">
        <v>282</v>
      </c>
      <c r="H241">
        <v>282</v>
      </c>
      <c r="I241">
        <v>282</v>
      </c>
      <c r="J241">
        <v>282</v>
      </c>
      <c r="K241">
        <v>0</v>
      </c>
      <c r="L241" s="2">
        <v>0</v>
      </c>
      <c r="M241" s="2">
        <v>0</v>
      </c>
      <c r="N241" s="2">
        <v>0</v>
      </c>
      <c r="O241" s="2">
        <v>35.5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35.5</v>
      </c>
      <c r="V241" t="s">
        <v>31</v>
      </c>
    </row>
    <row r="242" spans="1:22" hidden="1" x14ac:dyDescent="0.25">
      <c r="A242" t="s">
        <v>658</v>
      </c>
      <c r="B242" t="s">
        <v>675</v>
      </c>
      <c r="C242" t="s">
        <v>1</v>
      </c>
      <c r="D242" t="s">
        <v>55</v>
      </c>
      <c r="E242" t="s">
        <v>590</v>
      </c>
      <c r="F242" t="s">
        <v>591</v>
      </c>
      <c r="G242">
        <v>281</v>
      </c>
      <c r="H242">
        <v>281</v>
      </c>
      <c r="I242">
        <v>281</v>
      </c>
      <c r="J242">
        <v>281</v>
      </c>
      <c r="K242">
        <v>0</v>
      </c>
      <c r="L242" s="2">
        <v>0</v>
      </c>
      <c r="M242" s="2">
        <v>0</v>
      </c>
      <c r="N242" s="2">
        <v>0</v>
      </c>
      <c r="O242" s="2">
        <v>13.5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13.5</v>
      </c>
      <c r="V242" t="s">
        <v>31</v>
      </c>
    </row>
    <row r="243" spans="1:22" hidden="1" x14ac:dyDescent="0.25">
      <c r="A243" t="s">
        <v>658</v>
      </c>
      <c r="B243" t="s">
        <v>675</v>
      </c>
      <c r="C243" t="s">
        <v>1</v>
      </c>
      <c r="D243" t="s">
        <v>55</v>
      </c>
      <c r="E243" t="s">
        <v>590</v>
      </c>
      <c r="F243" t="s">
        <v>591</v>
      </c>
      <c r="G243">
        <v>280</v>
      </c>
      <c r="H243">
        <v>280</v>
      </c>
      <c r="I243">
        <v>280</v>
      </c>
      <c r="J243">
        <v>280</v>
      </c>
      <c r="K243">
        <v>0</v>
      </c>
      <c r="L243" s="2">
        <v>0</v>
      </c>
      <c r="M243" s="2">
        <v>0</v>
      </c>
      <c r="N243" s="2">
        <v>0</v>
      </c>
      <c r="O243" s="2">
        <v>22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22</v>
      </c>
      <c r="V243" t="s">
        <v>31</v>
      </c>
    </row>
    <row r="244" spans="1:22" hidden="1" x14ac:dyDescent="0.25">
      <c r="A244" t="s">
        <v>658</v>
      </c>
      <c r="B244" t="s">
        <v>675</v>
      </c>
      <c r="C244" t="s">
        <v>1</v>
      </c>
      <c r="D244" t="s">
        <v>55</v>
      </c>
      <c r="E244" t="s">
        <v>590</v>
      </c>
      <c r="F244" t="s">
        <v>591</v>
      </c>
      <c r="G244">
        <v>279</v>
      </c>
      <c r="H244">
        <v>279</v>
      </c>
      <c r="I244">
        <v>279</v>
      </c>
      <c r="J244">
        <v>279</v>
      </c>
      <c r="K244">
        <v>0</v>
      </c>
      <c r="L244" s="2">
        <v>0</v>
      </c>
      <c r="M244" s="2">
        <v>0</v>
      </c>
      <c r="N244" s="2">
        <v>0</v>
      </c>
      <c r="O244" s="2">
        <v>27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27</v>
      </c>
      <c r="V244" t="s">
        <v>31</v>
      </c>
    </row>
    <row r="245" spans="1:22" hidden="1" x14ac:dyDescent="0.25">
      <c r="A245" t="s">
        <v>658</v>
      </c>
      <c r="B245" t="s">
        <v>675</v>
      </c>
      <c r="C245" t="s">
        <v>1</v>
      </c>
      <c r="D245" t="s">
        <v>55</v>
      </c>
      <c r="E245" t="s">
        <v>590</v>
      </c>
      <c r="F245" t="s">
        <v>591</v>
      </c>
      <c r="G245">
        <v>278</v>
      </c>
      <c r="H245">
        <v>278</v>
      </c>
      <c r="I245">
        <v>278</v>
      </c>
      <c r="J245">
        <v>278</v>
      </c>
      <c r="K245">
        <v>0</v>
      </c>
      <c r="L245" s="2">
        <v>0</v>
      </c>
      <c r="M245" s="2">
        <v>0</v>
      </c>
      <c r="N245" s="2">
        <v>0</v>
      </c>
      <c r="O245" s="2">
        <v>10.5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10.5</v>
      </c>
      <c r="V245" t="s">
        <v>31</v>
      </c>
    </row>
    <row r="246" spans="1:22" hidden="1" x14ac:dyDescent="0.25">
      <c r="A246" t="s">
        <v>658</v>
      </c>
      <c r="B246" t="s">
        <v>674</v>
      </c>
      <c r="C246" t="s">
        <v>1</v>
      </c>
      <c r="D246" t="s">
        <v>55</v>
      </c>
      <c r="E246" t="s">
        <v>590</v>
      </c>
      <c r="F246" t="s">
        <v>591</v>
      </c>
      <c r="G246">
        <v>277</v>
      </c>
      <c r="H246">
        <v>277</v>
      </c>
      <c r="I246">
        <v>277</v>
      </c>
      <c r="J246">
        <v>277</v>
      </c>
      <c r="K246">
        <v>0</v>
      </c>
      <c r="L246" s="2">
        <v>0</v>
      </c>
      <c r="M246" s="2">
        <v>0</v>
      </c>
      <c r="N246" s="2">
        <v>0</v>
      </c>
      <c r="O246" s="2">
        <v>21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21</v>
      </c>
      <c r="V246" t="s">
        <v>31</v>
      </c>
    </row>
    <row r="247" spans="1:22" hidden="1" x14ac:dyDescent="0.25">
      <c r="A247" t="s">
        <v>658</v>
      </c>
      <c r="B247" t="s">
        <v>674</v>
      </c>
      <c r="C247" t="s">
        <v>1</v>
      </c>
      <c r="D247" t="s">
        <v>55</v>
      </c>
      <c r="E247" t="s">
        <v>590</v>
      </c>
      <c r="F247" t="s">
        <v>591</v>
      </c>
      <c r="G247">
        <v>276</v>
      </c>
      <c r="H247">
        <v>276</v>
      </c>
      <c r="I247">
        <v>276</v>
      </c>
      <c r="J247">
        <v>276</v>
      </c>
      <c r="K247">
        <v>0</v>
      </c>
      <c r="L247" s="2">
        <v>0</v>
      </c>
      <c r="M247" s="2">
        <v>0</v>
      </c>
      <c r="N247" s="2">
        <v>0</v>
      </c>
      <c r="O247" s="2">
        <v>16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16</v>
      </c>
      <c r="V247" t="s">
        <v>31</v>
      </c>
    </row>
    <row r="248" spans="1:22" hidden="1" x14ac:dyDescent="0.25">
      <c r="A248" t="s">
        <v>658</v>
      </c>
      <c r="B248" t="s">
        <v>674</v>
      </c>
      <c r="C248" t="s">
        <v>1</v>
      </c>
      <c r="D248" t="s">
        <v>55</v>
      </c>
      <c r="E248" t="s">
        <v>590</v>
      </c>
      <c r="F248" t="s">
        <v>591</v>
      </c>
      <c r="G248">
        <v>275</v>
      </c>
      <c r="H248">
        <v>275</v>
      </c>
      <c r="I248">
        <v>275</v>
      </c>
      <c r="J248">
        <v>275</v>
      </c>
      <c r="K248">
        <v>0</v>
      </c>
      <c r="L248" s="2">
        <v>0</v>
      </c>
      <c r="M248" s="2">
        <v>0</v>
      </c>
      <c r="N248" s="2">
        <v>0</v>
      </c>
      <c r="O248" s="2">
        <v>20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20</v>
      </c>
      <c r="V248" t="s">
        <v>31</v>
      </c>
    </row>
    <row r="249" spans="1:22" hidden="1" x14ac:dyDescent="0.25">
      <c r="A249" t="s">
        <v>658</v>
      </c>
      <c r="B249" t="s">
        <v>673</v>
      </c>
      <c r="C249" t="s">
        <v>1</v>
      </c>
      <c r="D249" t="s">
        <v>55</v>
      </c>
      <c r="E249" t="s">
        <v>590</v>
      </c>
      <c r="F249" t="s">
        <v>591</v>
      </c>
      <c r="G249">
        <v>274</v>
      </c>
      <c r="H249">
        <v>274</v>
      </c>
      <c r="I249">
        <v>274</v>
      </c>
      <c r="J249">
        <v>274</v>
      </c>
      <c r="K249">
        <v>0</v>
      </c>
      <c r="L249" s="2">
        <v>0</v>
      </c>
      <c r="M249" s="2">
        <v>0</v>
      </c>
      <c r="N249" s="2">
        <v>0</v>
      </c>
      <c r="O249" s="2">
        <v>19.5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19.5</v>
      </c>
      <c r="V249" t="s">
        <v>31</v>
      </c>
    </row>
    <row r="250" spans="1:22" hidden="1" x14ac:dyDescent="0.25">
      <c r="A250" t="s">
        <v>658</v>
      </c>
      <c r="B250" t="s">
        <v>673</v>
      </c>
      <c r="C250" t="s">
        <v>1</v>
      </c>
      <c r="D250" t="s">
        <v>55</v>
      </c>
      <c r="E250" t="s">
        <v>590</v>
      </c>
      <c r="F250" t="s">
        <v>591</v>
      </c>
      <c r="G250">
        <v>273</v>
      </c>
      <c r="H250">
        <v>273</v>
      </c>
      <c r="I250">
        <v>273</v>
      </c>
      <c r="J250">
        <v>273</v>
      </c>
      <c r="K250">
        <v>0</v>
      </c>
      <c r="L250" s="2">
        <v>0</v>
      </c>
      <c r="M250" s="2">
        <v>0</v>
      </c>
      <c r="N250" s="2">
        <v>0</v>
      </c>
      <c r="O250" s="2">
        <v>18.5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18.5</v>
      </c>
      <c r="V250" t="s">
        <v>31</v>
      </c>
    </row>
    <row r="251" spans="1:22" hidden="1" x14ac:dyDescent="0.25">
      <c r="A251" t="s">
        <v>658</v>
      </c>
      <c r="B251" t="s">
        <v>673</v>
      </c>
      <c r="C251" t="s">
        <v>1</v>
      </c>
      <c r="D251" t="s">
        <v>55</v>
      </c>
      <c r="E251" t="s">
        <v>590</v>
      </c>
      <c r="F251" t="s">
        <v>591</v>
      </c>
      <c r="G251">
        <v>272</v>
      </c>
      <c r="H251">
        <v>272</v>
      </c>
      <c r="I251">
        <v>272</v>
      </c>
      <c r="J251">
        <v>272</v>
      </c>
      <c r="K251">
        <v>0</v>
      </c>
      <c r="L251" s="2">
        <v>0</v>
      </c>
      <c r="M251" s="2">
        <v>0</v>
      </c>
      <c r="N251" s="2">
        <v>0</v>
      </c>
      <c r="O251" s="2">
        <v>18.5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18.5</v>
      </c>
      <c r="V251" t="s">
        <v>31</v>
      </c>
    </row>
    <row r="252" spans="1:22" hidden="1" x14ac:dyDescent="0.25">
      <c r="A252" t="s">
        <v>658</v>
      </c>
      <c r="B252" t="s">
        <v>673</v>
      </c>
      <c r="C252" t="s">
        <v>1</v>
      </c>
      <c r="D252" t="s">
        <v>55</v>
      </c>
      <c r="E252" t="s">
        <v>590</v>
      </c>
      <c r="F252" t="s">
        <v>591</v>
      </c>
      <c r="G252">
        <v>271</v>
      </c>
      <c r="H252">
        <v>271</v>
      </c>
      <c r="I252">
        <v>271</v>
      </c>
      <c r="J252">
        <v>271</v>
      </c>
      <c r="K252">
        <v>0</v>
      </c>
      <c r="L252" s="2">
        <v>0</v>
      </c>
      <c r="M252" s="2">
        <v>0</v>
      </c>
      <c r="N252" s="2">
        <v>0</v>
      </c>
      <c r="O252" s="2">
        <v>12.5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12.5</v>
      </c>
      <c r="V252" t="s">
        <v>31</v>
      </c>
    </row>
    <row r="253" spans="1:22" hidden="1" x14ac:dyDescent="0.25">
      <c r="A253" t="s">
        <v>658</v>
      </c>
      <c r="B253" t="s">
        <v>673</v>
      </c>
      <c r="C253" t="s">
        <v>1</v>
      </c>
      <c r="D253" t="s">
        <v>55</v>
      </c>
      <c r="E253" t="s">
        <v>590</v>
      </c>
      <c r="F253" t="s">
        <v>591</v>
      </c>
      <c r="G253">
        <v>270</v>
      </c>
      <c r="H253">
        <v>270</v>
      </c>
      <c r="I253">
        <v>270</v>
      </c>
      <c r="J253">
        <v>270</v>
      </c>
      <c r="K253">
        <v>0</v>
      </c>
      <c r="L253" s="2">
        <v>0</v>
      </c>
      <c r="M253" s="2">
        <v>0</v>
      </c>
      <c r="N253" s="2">
        <v>0</v>
      </c>
      <c r="O253" s="2">
        <v>12.5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12.5</v>
      </c>
      <c r="V253" t="s">
        <v>31</v>
      </c>
    </row>
    <row r="254" spans="1:22" hidden="1" x14ac:dyDescent="0.25">
      <c r="A254" t="s">
        <v>658</v>
      </c>
      <c r="B254" t="s">
        <v>673</v>
      </c>
      <c r="C254" t="s">
        <v>1</v>
      </c>
      <c r="D254" t="s">
        <v>55</v>
      </c>
      <c r="E254" t="s">
        <v>590</v>
      </c>
      <c r="F254" t="s">
        <v>591</v>
      </c>
      <c r="G254">
        <v>269</v>
      </c>
      <c r="H254">
        <v>269</v>
      </c>
      <c r="I254">
        <v>269</v>
      </c>
      <c r="J254">
        <v>269</v>
      </c>
      <c r="K254">
        <v>0</v>
      </c>
      <c r="L254" s="2">
        <v>0</v>
      </c>
      <c r="M254" s="2">
        <v>0</v>
      </c>
      <c r="N254" s="2">
        <v>0</v>
      </c>
      <c r="O254" s="2">
        <v>19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19</v>
      </c>
      <c r="V254" t="s">
        <v>31</v>
      </c>
    </row>
    <row r="255" spans="1:22" hidden="1" x14ac:dyDescent="0.25">
      <c r="A255" t="s">
        <v>658</v>
      </c>
      <c r="B255" t="s">
        <v>672</v>
      </c>
      <c r="C255" t="s">
        <v>1</v>
      </c>
      <c r="D255" t="s">
        <v>55</v>
      </c>
      <c r="E255" t="s">
        <v>590</v>
      </c>
      <c r="F255" t="s">
        <v>591</v>
      </c>
      <c r="G255">
        <v>268</v>
      </c>
      <c r="H255">
        <v>268</v>
      </c>
      <c r="I255">
        <v>268</v>
      </c>
      <c r="J255">
        <v>268</v>
      </c>
      <c r="K255">
        <v>0</v>
      </c>
      <c r="L255" s="2">
        <v>0</v>
      </c>
      <c r="M255" s="2">
        <v>0</v>
      </c>
      <c r="N255" s="2">
        <v>0</v>
      </c>
      <c r="O255" s="2">
        <v>11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11</v>
      </c>
      <c r="V255" t="s">
        <v>31</v>
      </c>
    </row>
    <row r="256" spans="1:22" hidden="1" x14ac:dyDescent="0.25">
      <c r="A256" t="s">
        <v>658</v>
      </c>
      <c r="B256" t="s">
        <v>672</v>
      </c>
      <c r="C256" t="s">
        <v>1</v>
      </c>
      <c r="D256" t="s">
        <v>55</v>
      </c>
      <c r="E256" t="s">
        <v>590</v>
      </c>
      <c r="F256" t="s">
        <v>591</v>
      </c>
      <c r="G256">
        <v>267</v>
      </c>
      <c r="H256">
        <v>267</v>
      </c>
      <c r="I256">
        <v>267</v>
      </c>
      <c r="J256">
        <v>267</v>
      </c>
      <c r="K256">
        <v>0</v>
      </c>
      <c r="L256" s="2">
        <v>0</v>
      </c>
      <c r="M256" s="2">
        <v>0</v>
      </c>
      <c r="N256" s="2">
        <v>0</v>
      </c>
      <c r="O256" s="2">
        <v>14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14</v>
      </c>
      <c r="V256" t="s">
        <v>31</v>
      </c>
    </row>
    <row r="257" spans="1:22" hidden="1" x14ac:dyDescent="0.25">
      <c r="A257" t="s">
        <v>658</v>
      </c>
      <c r="B257" t="s">
        <v>672</v>
      </c>
      <c r="C257" t="s">
        <v>1</v>
      </c>
      <c r="D257" t="s">
        <v>55</v>
      </c>
      <c r="E257" t="s">
        <v>590</v>
      </c>
      <c r="F257" t="s">
        <v>591</v>
      </c>
      <c r="G257">
        <v>266</v>
      </c>
      <c r="H257">
        <v>266</v>
      </c>
      <c r="I257">
        <v>266</v>
      </c>
      <c r="J257">
        <v>266</v>
      </c>
      <c r="K257">
        <v>0</v>
      </c>
      <c r="L257" s="2">
        <v>0</v>
      </c>
      <c r="M257" s="2">
        <v>0</v>
      </c>
      <c r="N257" s="2">
        <v>0</v>
      </c>
      <c r="O257" s="2">
        <v>14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14</v>
      </c>
      <c r="V257" t="s">
        <v>31</v>
      </c>
    </row>
    <row r="258" spans="1:22" hidden="1" x14ac:dyDescent="0.25">
      <c r="A258" t="s">
        <v>658</v>
      </c>
      <c r="B258" t="s">
        <v>670</v>
      </c>
      <c r="C258" t="s">
        <v>1</v>
      </c>
      <c r="D258" t="s">
        <v>55</v>
      </c>
      <c r="E258" t="s">
        <v>590</v>
      </c>
      <c r="F258" t="s">
        <v>591</v>
      </c>
      <c r="G258">
        <v>265</v>
      </c>
      <c r="H258">
        <v>265</v>
      </c>
      <c r="I258">
        <v>265</v>
      </c>
      <c r="J258">
        <v>265</v>
      </c>
      <c r="K258">
        <v>0</v>
      </c>
      <c r="L258" s="2">
        <v>0</v>
      </c>
      <c r="M258" s="2">
        <v>0</v>
      </c>
      <c r="N258" s="2">
        <v>0</v>
      </c>
      <c r="O258" s="2">
        <v>12.5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12.5</v>
      </c>
      <c r="V258" t="s">
        <v>31</v>
      </c>
    </row>
    <row r="259" spans="1:22" hidden="1" x14ac:dyDescent="0.25">
      <c r="A259" t="s">
        <v>658</v>
      </c>
      <c r="B259" t="s">
        <v>670</v>
      </c>
      <c r="C259" t="s">
        <v>1</v>
      </c>
      <c r="D259" t="s">
        <v>55</v>
      </c>
      <c r="E259" t="s">
        <v>590</v>
      </c>
      <c r="F259" t="s">
        <v>591</v>
      </c>
      <c r="G259">
        <v>264</v>
      </c>
      <c r="H259">
        <v>264</v>
      </c>
      <c r="I259">
        <v>264</v>
      </c>
      <c r="J259">
        <v>264</v>
      </c>
      <c r="K259">
        <v>0</v>
      </c>
      <c r="L259" s="2">
        <v>0</v>
      </c>
      <c r="M259" s="2">
        <v>0</v>
      </c>
      <c r="N259" s="2">
        <v>0</v>
      </c>
      <c r="O259" s="2">
        <v>19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19</v>
      </c>
      <c r="V259" t="s">
        <v>31</v>
      </c>
    </row>
    <row r="260" spans="1:22" hidden="1" x14ac:dyDescent="0.25">
      <c r="A260" t="s">
        <v>658</v>
      </c>
      <c r="B260" t="s">
        <v>670</v>
      </c>
      <c r="C260" t="s">
        <v>1</v>
      </c>
      <c r="D260" t="s">
        <v>55</v>
      </c>
      <c r="E260" t="s">
        <v>590</v>
      </c>
      <c r="F260" t="s">
        <v>591</v>
      </c>
      <c r="G260">
        <v>263</v>
      </c>
      <c r="H260">
        <v>263</v>
      </c>
      <c r="I260">
        <v>263</v>
      </c>
      <c r="J260">
        <v>263</v>
      </c>
      <c r="K260">
        <v>0</v>
      </c>
      <c r="L260" s="2">
        <v>0</v>
      </c>
      <c r="M260" s="2">
        <v>0</v>
      </c>
      <c r="N260" s="2">
        <v>0</v>
      </c>
      <c r="O260" s="2">
        <v>22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22</v>
      </c>
      <c r="V260" t="s">
        <v>31</v>
      </c>
    </row>
    <row r="261" spans="1:22" hidden="1" x14ac:dyDescent="0.25">
      <c r="A261" s="59" t="s">
        <v>658</v>
      </c>
      <c r="B261" s="60" t="s">
        <v>670</v>
      </c>
      <c r="C261" s="60" t="s">
        <v>1</v>
      </c>
      <c r="D261" s="60" t="s">
        <v>55</v>
      </c>
      <c r="E261" s="60" t="s">
        <v>590</v>
      </c>
      <c r="F261" s="60" t="s">
        <v>591</v>
      </c>
      <c r="G261" s="60">
        <v>261</v>
      </c>
      <c r="H261" s="60">
        <v>261</v>
      </c>
      <c r="I261" s="60">
        <v>261</v>
      </c>
      <c r="J261" s="60">
        <v>261</v>
      </c>
      <c r="K261" s="60">
        <v>0</v>
      </c>
      <c r="L261" s="65">
        <v>0</v>
      </c>
      <c r="M261" s="65">
        <v>0</v>
      </c>
      <c r="N261" s="65">
        <v>0</v>
      </c>
      <c r="O261" s="65">
        <v>10.5</v>
      </c>
      <c r="P261" s="65">
        <v>0</v>
      </c>
      <c r="Q261" s="65">
        <v>0</v>
      </c>
      <c r="R261" s="65">
        <v>0</v>
      </c>
      <c r="S261" s="65">
        <v>0</v>
      </c>
      <c r="T261" s="65">
        <v>0</v>
      </c>
      <c r="U261" s="65">
        <v>10.5</v>
      </c>
      <c r="V261" s="63" t="s">
        <v>31</v>
      </c>
    </row>
    <row r="262" spans="1:22" hidden="1" x14ac:dyDescent="0.25">
      <c r="A262" s="61" t="s">
        <v>658</v>
      </c>
      <c r="B262" s="62" t="s">
        <v>670</v>
      </c>
      <c r="C262" s="62" t="s">
        <v>1</v>
      </c>
      <c r="D262" s="62" t="s">
        <v>55</v>
      </c>
      <c r="E262" s="62" t="s">
        <v>590</v>
      </c>
      <c r="F262" s="62" t="s">
        <v>591</v>
      </c>
      <c r="G262" s="62">
        <v>260</v>
      </c>
      <c r="H262" s="62">
        <v>260</v>
      </c>
      <c r="I262" s="62">
        <v>260</v>
      </c>
      <c r="J262" s="62">
        <v>260</v>
      </c>
      <c r="K262" s="62">
        <v>0</v>
      </c>
      <c r="L262" s="66">
        <v>0</v>
      </c>
      <c r="M262" s="66">
        <v>0</v>
      </c>
      <c r="N262" s="66">
        <v>0</v>
      </c>
      <c r="O262" s="66">
        <v>15</v>
      </c>
      <c r="P262" s="66">
        <v>0</v>
      </c>
      <c r="Q262" s="66">
        <v>0</v>
      </c>
      <c r="R262" s="66">
        <v>0</v>
      </c>
      <c r="S262" s="66">
        <v>0</v>
      </c>
      <c r="T262" s="66">
        <v>0</v>
      </c>
      <c r="U262" s="66">
        <v>15</v>
      </c>
      <c r="V262" s="64" t="s">
        <v>31</v>
      </c>
    </row>
    <row r="263" spans="1:22" hidden="1" x14ac:dyDescent="0.25">
      <c r="A263" s="59" t="s">
        <v>658</v>
      </c>
      <c r="B263" s="60" t="s">
        <v>669</v>
      </c>
      <c r="C263" s="60" t="s">
        <v>1</v>
      </c>
      <c r="D263" s="60" t="s">
        <v>55</v>
      </c>
      <c r="E263" s="60" t="s">
        <v>590</v>
      </c>
      <c r="F263" s="60" t="s">
        <v>591</v>
      </c>
      <c r="G263" s="60">
        <v>259</v>
      </c>
      <c r="H263" s="60">
        <v>259</v>
      </c>
      <c r="I263" s="60">
        <v>259</v>
      </c>
      <c r="J263" s="60">
        <v>259</v>
      </c>
      <c r="K263" s="60">
        <v>0</v>
      </c>
      <c r="L263" s="65">
        <v>0</v>
      </c>
      <c r="M263" s="65">
        <v>0</v>
      </c>
      <c r="N263" s="65">
        <v>0</v>
      </c>
      <c r="O263" s="65">
        <v>8.5</v>
      </c>
      <c r="P263" s="65">
        <v>0</v>
      </c>
      <c r="Q263" s="65">
        <v>0</v>
      </c>
      <c r="R263" s="65">
        <v>0</v>
      </c>
      <c r="S263" s="65">
        <v>0</v>
      </c>
      <c r="T263" s="65">
        <v>0</v>
      </c>
      <c r="U263" s="65">
        <v>8.5</v>
      </c>
      <c r="V263" s="63" t="s">
        <v>31</v>
      </c>
    </row>
    <row r="264" spans="1:22" hidden="1" x14ac:dyDescent="0.25">
      <c r="A264" s="61" t="s">
        <v>658</v>
      </c>
      <c r="B264" s="62" t="s">
        <v>669</v>
      </c>
      <c r="C264" s="62" t="s">
        <v>1</v>
      </c>
      <c r="D264" s="62" t="s">
        <v>55</v>
      </c>
      <c r="E264" s="62" t="s">
        <v>590</v>
      </c>
      <c r="F264" s="62" t="s">
        <v>591</v>
      </c>
      <c r="G264" s="62">
        <v>258</v>
      </c>
      <c r="H264" s="62">
        <v>258</v>
      </c>
      <c r="I264" s="62">
        <v>258</v>
      </c>
      <c r="J264" s="62">
        <v>258</v>
      </c>
      <c r="K264" s="62">
        <v>0</v>
      </c>
      <c r="L264" s="66">
        <v>0</v>
      </c>
      <c r="M264" s="66">
        <v>0</v>
      </c>
      <c r="N264" s="66">
        <v>0</v>
      </c>
      <c r="O264" s="66">
        <v>5</v>
      </c>
      <c r="P264" s="66">
        <v>0</v>
      </c>
      <c r="Q264" s="66">
        <v>0</v>
      </c>
      <c r="R264" s="66">
        <v>0</v>
      </c>
      <c r="S264" s="66">
        <v>0</v>
      </c>
      <c r="T264" s="66">
        <v>0</v>
      </c>
      <c r="U264" s="66">
        <v>5</v>
      </c>
      <c r="V264" s="64" t="s">
        <v>31</v>
      </c>
    </row>
    <row r="265" spans="1:22" hidden="1" x14ac:dyDescent="0.25">
      <c r="A265" s="59" t="s">
        <v>658</v>
      </c>
      <c r="B265" s="60" t="s">
        <v>668</v>
      </c>
      <c r="C265" s="60" t="s">
        <v>1</v>
      </c>
      <c r="D265" s="60" t="s">
        <v>55</v>
      </c>
      <c r="E265" s="60" t="s">
        <v>590</v>
      </c>
      <c r="F265" s="60" t="s">
        <v>591</v>
      </c>
      <c r="G265" s="60">
        <v>257</v>
      </c>
      <c r="H265" s="60">
        <v>257</v>
      </c>
      <c r="I265" s="60">
        <v>257</v>
      </c>
      <c r="J265" s="60">
        <v>257</v>
      </c>
      <c r="K265" s="60">
        <v>0</v>
      </c>
      <c r="L265" s="65">
        <v>0</v>
      </c>
      <c r="M265" s="65">
        <v>0</v>
      </c>
      <c r="N265" s="65">
        <v>0</v>
      </c>
      <c r="O265" s="65">
        <v>20</v>
      </c>
      <c r="P265" s="65">
        <v>0</v>
      </c>
      <c r="Q265" s="65">
        <v>0</v>
      </c>
      <c r="R265" s="65">
        <v>0</v>
      </c>
      <c r="S265" s="65">
        <v>0</v>
      </c>
      <c r="T265" s="65">
        <v>0</v>
      </c>
      <c r="U265" s="65">
        <v>20</v>
      </c>
      <c r="V265" s="63" t="s">
        <v>31</v>
      </c>
    </row>
    <row r="266" spans="1:22" hidden="1" x14ac:dyDescent="0.25">
      <c r="A266" s="61" t="s">
        <v>658</v>
      </c>
      <c r="B266" s="62" t="s">
        <v>668</v>
      </c>
      <c r="C266" s="62" t="s">
        <v>1</v>
      </c>
      <c r="D266" s="62" t="s">
        <v>55</v>
      </c>
      <c r="E266" s="62" t="s">
        <v>590</v>
      </c>
      <c r="F266" s="62" t="s">
        <v>591</v>
      </c>
      <c r="G266" s="62">
        <v>256</v>
      </c>
      <c r="H266" s="62">
        <v>256</v>
      </c>
      <c r="I266" s="62">
        <v>256</v>
      </c>
      <c r="J266" s="62">
        <v>256</v>
      </c>
      <c r="K266" s="62">
        <v>0</v>
      </c>
      <c r="L266" s="66">
        <v>0</v>
      </c>
      <c r="M266" s="66">
        <v>0</v>
      </c>
      <c r="N266" s="66">
        <v>0</v>
      </c>
      <c r="O266" s="66">
        <v>11</v>
      </c>
      <c r="P266" s="66">
        <v>0</v>
      </c>
      <c r="Q266" s="66">
        <v>0</v>
      </c>
      <c r="R266" s="66">
        <v>0</v>
      </c>
      <c r="S266" s="66">
        <v>0</v>
      </c>
      <c r="T266" s="66">
        <v>0</v>
      </c>
      <c r="U266" s="66">
        <v>11</v>
      </c>
      <c r="V266" s="64" t="s">
        <v>31</v>
      </c>
    </row>
    <row r="267" spans="1:22" hidden="1" x14ac:dyDescent="0.25">
      <c r="A267" s="59" t="s">
        <v>658</v>
      </c>
      <c r="B267" s="60" t="s">
        <v>668</v>
      </c>
      <c r="C267" s="60" t="s">
        <v>1</v>
      </c>
      <c r="D267" s="60" t="s">
        <v>55</v>
      </c>
      <c r="E267" s="60" t="s">
        <v>590</v>
      </c>
      <c r="F267" s="60" t="s">
        <v>591</v>
      </c>
      <c r="G267" s="60">
        <v>255</v>
      </c>
      <c r="H267" s="60">
        <v>255</v>
      </c>
      <c r="I267" s="60">
        <v>255</v>
      </c>
      <c r="J267" s="60">
        <v>255</v>
      </c>
      <c r="K267" s="60">
        <v>0</v>
      </c>
      <c r="L267" s="65">
        <v>0</v>
      </c>
      <c r="M267" s="65">
        <v>0</v>
      </c>
      <c r="N267" s="65">
        <v>0</v>
      </c>
      <c r="O267" s="65">
        <v>26</v>
      </c>
      <c r="P267" s="65">
        <v>0</v>
      </c>
      <c r="Q267" s="65">
        <v>0</v>
      </c>
      <c r="R267" s="65">
        <v>0</v>
      </c>
      <c r="S267" s="65">
        <v>0</v>
      </c>
      <c r="T267" s="65">
        <v>0</v>
      </c>
      <c r="U267" s="65">
        <v>26</v>
      </c>
      <c r="V267" s="63" t="s">
        <v>31</v>
      </c>
    </row>
    <row r="268" spans="1:22" hidden="1" x14ac:dyDescent="0.25">
      <c r="A268" s="61" t="s">
        <v>658</v>
      </c>
      <c r="B268" s="62" t="s">
        <v>668</v>
      </c>
      <c r="C268" s="62" t="s">
        <v>1</v>
      </c>
      <c r="D268" s="62" t="s">
        <v>55</v>
      </c>
      <c r="E268" s="62" t="s">
        <v>590</v>
      </c>
      <c r="F268" s="62" t="s">
        <v>591</v>
      </c>
      <c r="G268" s="62">
        <v>254</v>
      </c>
      <c r="H268" s="62">
        <v>254</v>
      </c>
      <c r="I268" s="62">
        <v>254</v>
      </c>
      <c r="J268" s="62">
        <v>254</v>
      </c>
      <c r="K268" s="62">
        <v>0</v>
      </c>
      <c r="L268" s="66">
        <v>0</v>
      </c>
      <c r="M268" s="66">
        <v>0</v>
      </c>
      <c r="N268" s="66">
        <v>0</v>
      </c>
      <c r="O268" s="66">
        <v>16.5</v>
      </c>
      <c r="P268" s="66">
        <v>0</v>
      </c>
      <c r="Q268" s="66">
        <v>0</v>
      </c>
      <c r="R268" s="66">
        <v>0</v>
      </c>
      <c r="S268" s="66">
        <v>0</v>
      </c>
      <c r="T268" s="66">
        <v>0</v>
      </c>
      <c r="U268" s="66">
        <v>16.5</v>
      </c>
      <c r="V268" s="64" t="s">
        <v>31</v>
      </c>
    </row>
    <row r="269" spans="1:22" hidden="1" x14ac:dyDescent="0.25">
      <c r="A269" s="59" t="s">
        <v>658</v>
      </c>
      <c r="B269" s="60" t="s">
        <v>668</v>
      </c>
      <c r="C269" s="60" t="s">
        <v>1</v>
      </c>
      <c r="D269" s="60" t="s">
        <v>55</v>
      </c>
      <c r="E269" s="60" t="s">
        <v>590</v>
      </c>
      <c r="F269" s="60" t="s">
        <v>591</v>
      </c>
      <c r="G269" s="60">
        <v>253</v>
      </c>
      <c r="H269" s="60">
        <v>253</v>
      </c>
      <c r="I269" s="60">
        <v>253</v>
      </c>
      <c r="J269" s="60">
        <v>253</v>
      </c>
      <c r="K269" s="60">
        <v>0</v>
      </c>
      <c r="L269" s="65">
        <v>0</v>
      </c>
      <c r="M269" s="65">
        <v>0</v>
      </c>
      <c r="N269" s="65">
        <v>0</v>
      </c>
      <c r="O269" s="65">
        <v>21.5</v>
      </c>
      <c r="P269" s="65">
        <v>0</v>
      </c>
      <c r="Q269" s="65">
        <v>0</v>
      </c>
      <c r="R269" s="65">
        <v>0</v>
      </c>
      <c r="S269" s="65">
        <v>0</v>
      </c>
      <c r="T269" s="65">
        <v>0</v>
      </c>
      <c r="U269" s="65">
        <v>21.5</v>
      </c>
      <c r="V269" s="63" t="s">
        <v>31</v>
      </c>
    </row>
    <row r="270" spans="1:22" hidden="1" x14ac:dyDescent="0.25">
      <c r="A270" s="61" t="s">
        <v>658</v>
      </c>
      <c r="B270" s="62" t="s">
        <v>668</v>
      </c>
      <c r="C270" s="62" t="s">
        <v>1</v>
      </c>
      <c r="D270" s="62" t="s">
        <v>55</v>
      </c>
      <c r="E270" s="62" t="s">
        <v>590</v>
      </c>
      <c r="F270" s="62" t="s">
        <v>591</v>
      </c>
      <c r="G270" s="62">
        <v>252</v>
      </c>
      <c r="H270" s="62">
        <v>252</v>
      </c>
      <c r="I270" s="62">
        <v>252</v>
      </c>
      <c r="J270" s="62">
        <v>252</v>
      </c>
      <c r="K270" s="62">
        <v>0</v>
      </c>
      <c r="L270" s="66">
        <v>0</v>
      </c>
      <c r="M270" s="66">
        <v>0</v>
      </c>
      <c r="N270" s="66">
        <v>0</v>
      </c>
      <c r="O270" s="66">
        <v>25</v>
      </c>
      <c r="P270" s="66">
        <v>0</v>
      </c>
      <c r="Q270" s="66">
        <v>0</v>
      </c>
      <c r="R270" s="66">
        <v>0</v>
      </c>
      <c r="S270" s="66">
        <v>0</v>
      </c>
      <c r="T270" s="66">
        <v>0</v>
      </c>
      <c r="U270" s="66">
        <v>25</v>
      </c>
      <c r="V270" s="64" t="s">
        <v>31</v>
      </c>
    </row>
    <row r="271" spans="1:22" hidden="1" x14ac:dyDescent="0.25">
      <c r="A271" s="59" t="s">
        <v>658</v>
      </c>
      <c r="B271" s="60" t="s">
        <v>667</v>
      </c>
      <c r="C271" s="60" t="s">
        <v>1</v>
      </c>
      <c r="D271" s="60" t="s">
        <v>55</v>
      </c>
      <c r="E271" s="60" t="s">
        <v>590</v>
      </c>
      <c r="F271" s="60" t="s">
        <v>591</v>
      </c>
      <c r="G271" s="60">
        <v>251</v>
      </c>
      <c r="H271" s="60">
        <v>251</v>
      </c>
      <c r="I271" s="60">
        <v>251</v>
      </c>
      <c r="J271" s="60">
        <v>251</v>
      </c>
      <c r="K271" s="60">
        <v>0</v>
      </c>
      <c r="L271" s="65">
        <v>0</v>
      </c>
      <c r="M271" s="65">
        <v>0</v>
      </c>
      <c r="N271" s="65">
        <v>0</v>
      </c>
      <c r="O271" s="65">
        <v>10</v>
      </c>
      <c r="P271" s="65">
        <v>0</v>
      </c>
      <c r="Q271" s="65">
        <v>0</v>
      </c>
      <c r="R271" s="65">
        <v>0</v>
      </c>
      <c r="S271" s="65">
        <v>0</v>
      </c>
      <c r="T271" s="65">
        <v>0</v>
      </c>
      <c r="U271" s="65">
        <v>10</v>
      </c>
      <c r="V271" s="63" t="s">
        <v>31</v>
      </c>
    </row>
    <row r="272" spans="1:22" hidden="1" x14ac:dyDescent="0.25">
      <c r="A272" s="61" t="s">
        <v>658</v>
      </c>
      <c r="B272" s="62" t="s">
        <v>667</v>
      </c>
      <c r="C272" s="62" t="s">
        <v>1</v>
      </c>
      <c r="D272" s="62" t="s">
        <v>55</v>
      </c>
      <c r="E272" s="62" t="s">
        <v>590</v>
      </c>
      <c r="F272" s="62" t="s">
        <v>591</v>
      </c>
      <c r="G272" s="62">
        <v>250</v>
      </c>
      <c r="H272" s="62">
        <v>250</v>
      </c>
      <c r="I272" s="62">
        <v>250</v>
      </c>
      <c r="J272" s="62">
        <v>250</v>
      </c>
      <c r="K272" s="62">
        <v>0</v>
      </c>
      <c r="L272" s="66">
        <v>0</v>
      </c>
      <c r="M272" s="66">
        <v>0</v>
      </c>
      <c r="N272" s="66">
        <v>0</v>
      </c>
      <c r="O272" s="66">
        <v>11.5</v>
      </c>
      <c r="P272" s="66">
        <v>0</v>
      </c>
      <c r="Q272" s="66">
        <v>0</v>
      </c>
      <c r="R272" s="66">
        <v>0</v>
      </c>
      <c r="S272" s="66">
        <v>0</v>
      </c>
      <c r="T272" s="66">
        <v>0</v>
      </c>
      <c r="U272" s="66">
        <v>11.5</v>
      </c>
      <c r="V272" s="64" t="s">
        <v>31</v>
      </c>
    </row>
    <row r="273" spans="1:22" hidden="1" x14ac:dyDescent="0.25">
      <c r="A273" s="59" t="s">
        <v>658</v>
      </c>
      <c r="B273" s="60" t="s">
        <v>667</v>
      </c>
      <c r="C273" s="60" t="s">
        <v>1</v>
      </c>
      <c r="D273" s="60" t="s">
        <v>55</v>
      </c>
      <c r="E273" s="60" t="s">
        <v>590</v>
      </c>
      <c r="F273" s="60" t="s">
        <v>591</v>
      </c>
      <c r="G273" s="60">
        <v>249</v>
      </c>
      <c r="H273" s="60">
        <v>249</v>
      </c>
      <c r="I273" s="60">
        <v>249</v>
      </c>
      <c r="J273" s="60">
        <v>249</v>
      </c>
      <c r="K273" s="60">
        <v>0</v>
      </c>
      <c r="L273" s="65">
        <v>0</v>
      </c>
      <c r="M273" s="65">
        <v>0</v>
      </c>
      <c r="N273" s="65">
        <v>0</v>
      </c>
      <c r="O273" s="65">
        <v>20.5</v>
      </c>
      <c r="P273" s="65">
        <v>0</v>
      </c>
      <c r="Q273" s="65">
        <v>0</v>
      </c>
      <c r="R273" s="65">
        <v>0</v>
      </c>
      <c r="S273" s="65">
        <v>0</v>
      </c>
      <c r="T273" s="65">
        <v>0</v>
      </c>
      <c r="U273" s="65">
        <v>20.5</v>
      </c>
      <c r="V273" s="63" t="s">
        <v>31</v>
      </c>
    </row>
    <row r="274" spans="1:22" hidden="1" x14ac:dyDescent="0.25">
      <c r="A274" s="61" t="s">
        <v>658</v>
      </c>
      <c r="B274" s="62" t="s">
        <v>667</v>
      </c>
      <c r="C274" s="62" t="s">
        <v>1</v>
      </c>
      <c r="D274" s="62" t="s">
        <v>55</v>
      </c>
      <c r="E274" s="62" t="s">
        <v>590</v>
      </c>
      <c r="F274" s="62" t="s">
        <v>591</v>
      </c>
      <c r="G274" s="62">
        <v>248</v>
      </c>
      <c r="H274" s="62">
        <v>248</v>
      </c>
      <c r="I274" s="62">
        <v>248</v>
      </c>
      <c r="J274" s="62">
        <v>248</v>
      </c>
      <c r="K274" s="62">
        <v>0</v>
      </c>
      <c r="L274" s="66">
        <v>0</v>
      </c>
      <c r="M274" s="66">
        <v>0</v>
      </c>
      <c r="N274" s="66">
        <v>0</v>
      </c>
      <c r="O274" s="66">
        <v>24</v>
      </c>
      <c r="P274" s="66">
        <v>0</v>
      </c>
      <c r="Q274" s="66">
        <v>0</v>
      </c>
      <c r="R274" s="66">
        <v>0</v>
      </c>
      <c r="S274" s="66">
        <v>0</v>
      </c>
      <c r="T274" s="66">
        <v>0</v>
      </c>
      <c r="U274" s="66">
        <v>24</v>
      </c>
      <c r="V274" s="64" t="s">
        <v>31</v>
      </c>
    </row>
    <row r="275" spans="1:22" hidden="1" x14ac:dyDescent="0.25">
      <c r="A275" s="59" t="s">
        <v>658</v>
      </c>
      <c r="B275" s="60" t="s">
        <v>666</v>
      </c>
      <c r="C275" s="60" t="s">
        <v>1</v>
      </c>
      <c r="D275" s="60" t="s">
        <v>55</v>
      </c>
      <c r="E275" s="60" t="s">
        <v>590</v>
      </c>
      <c r="F275" s="60" t="s">
        <v>591</v>
      </c>
      <c r="G275" s="60">
        <v>247</v>
      </c>
      <c r="H275" s="60">
        <v>247</v>
      </c>
      <c r="I275" s="60">
        <v>247</v>
      </c>
      <c r="J275" s="60">
        <v>247</v>
      </c>
      <c r="K275" s="60">
        <v>0</v>
      </c>
      <c r="L275" s="65">
        <v>0</v>
      </c>
      <c r="M275" s="65">
        <v>0</v>
      </c>
      <c r="N275" s="65">
        <v>0</v>
      </c>
      <c r="O275" s="65">
        <v>10</v>
      </c>
      <c r="P275" s="65">
        <v>0</v>
      </c>
      <c r="Q275" s="65">
        <v>0</v>
      </c>
      <c r="R275" s="65">
        <v>0</v>
      </c>
      <c r="S275" s="65">
        <v>0</v>
      </c>
      <c r="T275" s="65">
        <v>0</v>
      </c>
      <c r="U275" s="65">
        <v>10</v>
      </c>
      <c r="V275" s="63" t="s">
        <v>31</v>
      </c>
    </row>
    <row r="276" spans="1:22" hidden="1" x14ac:dyDescent="0.25">
      <c r="A276" s="61" t="s">
        <v>658</v>
      </c>
      <c r="B276" s="62" t="s">
        <v>666</v>
      </c>
      <c r="C276" s="62" t="s">
        <v>1</v>
      </c>
      <c r="D276" s="62" t="s">
        <v>55</v>
      </c>
      <c r="E276" s="62" t="s">
        <v>590</v>
      </c>
      <c r="F276" s="62" t="s">
        <v>591</v>
      </c>
      <c r="G276" s="62">
        <v>246</v>
      </c>
      <c r="H276" s="62">
        <v>246</v>
      </c>
      <c r="I276" s="62">
        <v>246</v>
      </c>
      <c r="J276" s="62">
        <v>246</v>
      </c>
      <c r="K276" s="62">
        <v>0</v>
      </c>
      <c r="L276" s="66">
        <v>0</v>
      </c>
      <c r="M276" s="66">
        <v>0</v>
      </c>
      <c r="N276" s="66">
        <v>0</v>
      </c>
      <c r="O276" s="66">
        <v>18</v>
      </c>
      <c r="P276" s="66">
        <v>0</v>
      </c>
      <c r="Q276" s="66">
        <v>0</v>
      </c>
      <c r="R276" s="66">
        <v>0</v>
      </c>
      <c r="S276" s="66">
        <v>0</v>
      </c>
      <c r="T276" s="66">
        <v>0</v>
      </c>
      <c r="U276" s="66">
        <v>18</v>
      </c>
      <c r="V276" s="64" t="s">
        <v>31</v>
      </c>
    </row>
    <row r="277" spans="1:22" hidden="1" x14ac:dyDescent="0.25">
      <c r="A277" s="59" t="s">
        <v>658</v>
      </c>
      <c r="B277" s="60" t="s">
        <v>666</v>
      </c>
      <c r="C277" s="60" t="s">
        <v>1</v>
      </c>
      <c r="D277" s="60" t="s">
        <v>55</v>
      </c>
      <c r="E277" s="60" t="s">
        <v>590</v>
      </c>
      <c r="F277" s="60" t="s">
        <v>591</v>
      </c>
      <c r="G277" s="60">
        <v>245</v>
      </c>
      <c r="H277" s="60">
        <v>245</v>
      </c>
      <c r="I277" s="60">
        <v>245</v>
      </c>
      <c r="J277" s="60">
        <v>245</v>
      </c>
      <c r="K277" s="60">
        <v>0</v>
      </c>
      <c r="L277" s="65">
        <v>0</v>
      </c>
      <c r="M277" s="65">
        <v>0</v>
      </c>
      <c r="N277" s="65">
        <v>0</v>
      </c>
      <c r="O277" s="65">
        <v>10</v>
      </c>
      <c r="P277" s="65">
        <v>0</v>
      </c>
      <c r="Q277" s="65">
        <v>0</v>
      </c>
      <c r="R277" s="65">
        <v>0</v>
      </c>
      <c r="S277" s="65">
        <v>0</v>
      </c>
      <c r="T277" s="65">
        <v>0</v>
      </c>
      <c r="U277" s="65">
        <v>10</v>
      </c>
      <c r="V277" s="63" t="s">
        <v>31</v>
      </c>
    </row>
    <row r="278" spans="1:22" hidden="1" x14ac:dyDescent="0.25">
      <c r="A278" s="61" t="s">
        <v>658</v>
      </c>
      <c r="B278" s="62" t="s">
        <v>666</v>
      </c>
      <c r="C278" s="62" t="s">
        <v>1</v>
      </c>
      <c r="D278" s="62" t="s">
        <v>55</v>
      </c>
      <c r="E278" s="62" t="s">
        <v>590</v>
      </c>
      <c r="F278" s="62" t="s">
        <v>591</v>
      </c>
      <c r="G278" s="62">
        <v>244</v>
      </c>
      <c r="H278" s="62">
        <v>244</v>
      </c>
      <c r="I278" s="62">
        <v>244</v>
      </c>
      <c r="J278" s="62">
        <v>244</v>
      </c>
      <c r="K278" s="62">
        <v>0</v>
      </c>
      <c r="L278" s="66">
        <v>0</v>
      </c>
      <c r="M278" s="66">
        <v>0</v>
      </c>
      <c r="N278" s="66">
        <v>0</v>
      </c>
      <c r="O278" s="66">
        <v>10</v>
      </c>
      <c r="P278" s="66">
        <v>0</v>
      </c>
      <c r="Q278" s="66">
        <v>0</v>
      </c>
      <c r="R278" s="66">
        <v>0</v>
      </c>
      <c r="S278" s="66">
        <v>0</v>
      </c>
      <c r="T278" s="66">
        <v>0</v>
      </c>
      <c r="U278" s="66">
        <v>10</v>
      </c>
      <c r="V278" s="64" t="s">
        <v>31</v>
      </c>
    </row>
    <row r="279" spans="1:22" hidden="1" x14ac:dyDescent="0.25">
      <c r="A279" s="59" t="s">
        <v>658</v>
      </c>
      <c r="B279" s="60" t="s">
        <v>666</v>
      </c>
      <c r="C279" s="60" t="s">
        <v>1</v>
      </c>
      <c r="D279" s="60" t="s">
        <v>55</v>
      </c>
      <c r="E279" s="60" t="s">
        <v>590</v>
      </c>
      <c r="F279" s="60" t="s">
        <v>591</v>
      </c>
      <c r="G279" s="60">
        <v>243</v>
      </c>
      <c r="H279" s="60">
        <v>243</v>
      </c>
      <c r="I279" s="60">
        <v>243</v>
      </c>
      <c r="J279" s="60">
        <v>243</v>
      </c>
      <c r="K279" s="60">
        <v>0</v>
      </c>
      <c r="L279" s="65">
        <v>0</v>
      </c>
      <c r="M279" s="65">
        <v>0</v>
      </c>
      <c r="N279" s="65">
        <v>0</v>
      </c>
      <c r="O279" s="65">
        <v>15</v>
      </c>
      <c r="P279" s="65">
        <v>0</v>
      </c>
      <c r="Q279" s="65">
        <v>0</v>
      </c>
      <c r="R279" s="65">
        <v>0</v>
      </c>
      <c r="S279" s="65">
        <v>0</v>
      </c>
      <c r="T279" s="65">
        <v>0</v>
      </c>
      <c r="U279" s="65">
        <v>15</v>
      </c>
      <c r="V279" s="63" t="s">
        <v>31</v>
      </c>
    </row>
    <row r="280" spans="1:22" hidden="1" x14ac:dyDescent="0.25">
      <c r="A280" s="61" t="s">
        <v>658</v>
      </c>
      <c r="B280" s="62" t="s">
        <v>666</v>
      </c>
      <c r="C280" s="62" t="s">
        <v>1</v>
      </c>
      <c r="D280" s="62" t="s">
        <v>55</v>
      </c>
      <c r="E280" s="62" t="s">
        <v>590</v>
      </c>
      <c r="F280" s="62" t="s">
        <v>591</v>
      </c>
      <c r="G280" s="62">
        <v>242</v>
      </c>
      <c r="H280" s="62">
        <v>242</v>
      </c>
      <c r="I280" s="62">
        <v>242</v>
      </c>
      <c r="J280" s="62">
        <v>242</v>
      </c>
      <c r="K280" s="62">
        <v>0</v>
      </c>
      <c r="L280" s="66">
        <v>0</v>
      </c>
      <c r="M280" s="66">
        <v>0</v>
      </c>
      <c r="N280" s="66">
        <v>0</v>
      </c>
      <c r="O280" s="66">
        <v>12</v>
      </c>
      <c r="P280" s="66">
        <v>0</v>
      </c>
      <c r="Q280" s="66">
        <v>0</v>
      </c>
      <c r="R280" s="66">
        <v>0</v>
      </c>
      <c r="S280" s="66">
        <v>0</v>
      </c>
      <c r="T280" s="66">
        <v>0</v>
      </c>
      <c r="U280" s="66">
        <v>12</v>
      </c>
      <c r="V280" s="64" t="s">
        <v>31</v>
      </c>
    </row>
    <row r="281" spans="1:22" hidden="1" x14ac:dyDescent="0.25">
      <c r="A281" s="59" t="s">
        <v>658</v>
      </c>
      <c r="B281" s="60" t="s">
        <v>666</v>
      </c>
      <c r="C281" s="60" t="s">
        <v>1</v>
      </c>
      <c r="D281" s="60" t="s">
        <v>55</v>
      </c>
      <c r="E281" s="60" t="s">
        <v>590</v>
      </c>
      <c r="F281" s="60" t="s">
        <v>591</v>
      </c>
      <c r="G281" s="60">
        <v>241</v>
      </c>
      <c r="H281" s="60">
        <v>241</v>
      </c>
      <c r="I281" s="60">
        <v>241</v>
      </c>
      <c r="J281" s="60">
        <v>241</v>
      </c>
      <c r="K281" s="60">
        <v>0</v>
      </c>
      <c r="L281" s="65">
        <v>0</v>
      </c>
      <c r="M281" s="65">
        <v>0</v>
      </c>
      <c r="N281" s="65">
        <v>0</v>
      </c>
      <c r="O281" s="65">
        <v>17</v>
      </c>
      <c r="P281" s="65">
        <v>0</v>
      </c>
      <c r="Q281" s="65">
        <v>0</v>
      </c>
      <c r="R281" s="65">
        <v>0</v>
      </c>
      <c r="S281" s="65">
        <v>0</v>
      </c>
      <c r="T281" s="65">
        <v>0</v>
      </c>
      <c r="U281" s="65">
        <v>17</v>
      </c>
      <c r="V281" s="63" t="s">
        <v>31</v>
      </c>
    </row>
    <row r="282" spans="1:22" hidden="1" x14ac:dyDescent="0.25">
      <c r="A282" s="61" t="s">
        <v>658</v>
      </c>
      <c r="B282" s="62" t="s">
        <v>665</v>
      </c>
      <c r="C282" s="62" t="s">
        <v>1</v>
      </c>
      <c r="D282" s="62" t="s">
        <v>55</v>
      </c>
      <c r="E282" s="62" t="s">
        <v>590</v>
      </c>
      <c r="F282" s="62" t="s">
        <v>591</v>
      </c>
      <c r="G282" s="62">
        <v>240</v>
      </c>
      <c r="H282" s="62">
        <v>240</v>
      </c>
      <c r="I282" s="62">
        <v>240</v>
      </c>
      <c r="J282" s="62">
        <v>240</v>
      </c>
      <c r="K282" s="62">
        <v>0</v>
      </c>
      <c r="L282" s="66">
        <v>0</v>
      </c>
      <c r="M282" s="66">
        <v>0</v>
      </c>
      <c r="N282" s="66">
        <v>0</v>
      </c>
      <c r="O282" s="66">
        <v>13</v>
      </c>
      <c r="P282" s="66">
        <v>0</v>
      </c>
      <c r="Q282" s="66">
        <v>0</v>
      </c>
      <c r="R282" s="66">
        <v>0</v>
      </c>
      <c r="S282" s="66">
        <v>0</v>
      </c>
      <c r="T282" s="66">
        <v>0</v>
      </c>
      <c r="U282" s="66">
        <v>13</v>
      </c>
      <c r="V282" s="64" t="s">
        <v>31</v>
      </c>
    </row>
    <row r="283" spans="1:22" hidden="1" x14ac:dyDescent="0.25">
      <c r="A283" s="59" t="s">
        <v>658</v>
      </c>
      <c r="B283" s="60" t="s">
        <v>665</v>
      </c>
      <c r="C283" s="60" t="s">
        <v>1</v>
      </c>
      <c r="D283" s="60" t="s">
        <v>55</v>
      </c>
      <c r="E283" s="60" t="s">
        <v>590</v>
      </c>
      <c r="F283" s="60" t="s">
        <v>591</v>
      </c>
      <c r="G283" s="60">
        <v>239</v>
      </c>
      <c r="H283" s="60">
        <v>239</v>
      </c>
      <c r="I283" s="60">
        <v>239</v>
      </c>
      <c r="J283" s="60">
        <v>239</v>
      </c>
      <c r="K283" s="60">
        <v>0</v>
      </c>
      <c r="L283" s="65">
        <v>0</v>
      </c>
      <c r="M283" s="65">
        <v>0</v>
      </c>
      <c r="N283" s="65">
        <v>0</v>
      </c>
      <c r="O283" s="65">
        <v>19</v>
      </c>
      <c r="P283" s="65">
        <v>0</v>
      </c>
      <c r="Q283" s="65">
        <v>0</v>
      </c>
      <c r="R283" s="65">
        <v>0</v>
      </c>
      <c r="S283" s="65">
        <v>0</v>
      </c>
      <c r="T283" s="65">
        <v>0</v>
      </c>
      <c r="U283" s="65">
        <v>19</v>
      </c>
      <c r="V283" s="63" t="s">
        <v>31</v>
      </c>
    </row>
    <row r="284" spans="1:22" hidden="1" x14ac:dyDescent="0.25">
      <c r="A284" s="61" t="s">
        <v>658</v>
      </c>
      <c r="B284" s="62" t="s">
        <v>665</v>
      </c>
      <c r="C284" s="62" t="s">
        <v>1</v>
      </c>
      <c r="D284" s="62" t="s">
        <v>55</v>
      </c>
      <c r="E284" s="62" t="s">
        <v>590</v>
      </c>
      <c r="F284" s="62" t="s">
        <v>591</v>
      </c>
      <c r="G284" s="62">
        <v>238</v>
      </c>
      <c r="H284" s="62">
        <v>238</v>
      </c>
      <c r="I284" s="62">
        <v>238</v>
      </c>
      <c r="J284" s="62">
        <v>238</v>
      </c>
      <c r="K284" s="62">
        <v>0</v>
      </c>
      <c r="L284" s="66">
        <v>0</v>
      </c>
      <c r="M284" s="66">
        <v>0</v>
      </c>
      <c r="N284" s="66">
        <v>0</v>
      </c>
      <c r="O284" s="66">
        <v>14</v>
      </c>
      <c r="P284" s="66">
        <v>0</v>
      </c>
      <c r="Q284" s="66">
        <v>0</v>
      </c>
      <c r="R284" s="66">
        <v>0</v>
      </c>
      <c r="S284" s="66">
        <v>0</v>
      </c>
      <c r="T284" s="66">
        <v>0</v>
      </c>
      <c r="U284" s="66">
        <v>14</v>
      </c>
      <c r="V284" s="64" t="s">
        <v>31</v>
      </c>
    </row>
    <row r="285" spans="1:22" hidden="1" x14ac:dyDescent="0.25">
      <c r="A285" s="59" t="s">
        <v>658</v>
      </c>
      <c r="B285" s="60" t="s">
        <v>665</v>
      </c>
      <c r="C285" s="60" t="s">
        <v>1</v>
      </c>
      <c r="D285" s="60" t="s">
        <v>55</v>
      </c>
      <c r="E285" s="60" t="s">
        <v>590</v>
      </c>
      <c r="F285" s="60" t="s">
        <v>591</v>
      </c>
      <c r="G285" s="60">
        <v>237</v>
      </c>
      <c r="H285" s="60">
        <v>237</v>
      </c>
      <c r="I285" s="60">
        <v>237</v>
      </c>
      <c r="J285" s="60">
        <v>237</v>
      </c>
      <c r="K285" s="60">
        <v>0</v>
      </c>
      <c r="L285" s="65">
        <v>0</v>
      </c>
      <c r="M285" s="65">
        <v>0</v>
      </c>
      <c r="N285" s="65">
        <v>0</v>
      </c>
      <c r="O285" s="65">
        <v>16.5</v>
      </c>
      <c r="P285" s="65">
        <v>0</v>
      </c>
      <c r="Q285" s="65">
        <v>0</v>
      </c>
      <c r="R285" s="65">
        <v>0</v>
      </c>
      <c r="S285" s="65">
        <v>0</v>
      </c>
      <c r="T285" s="65">
        <v>0</v>
      </c>
      <c r="U285" s="65">
        <v>16.5</v>
      </c>
      <c r="V285" s="63" t="s">
        <v>31</v>
      </c>
    </row>
    <row r="286" spans="1:22" hidden="1" x14ac:dyDescent="0.25">
      <c r="A286" s="61" t="s">
        <v>658</v>
      </c>
      <c r="B286" s="62" t="s">
        <v>664</v>
      </c>
      <c r="C286" s="62" t="s">
        <v>1</v>
      </c>
      <c r="D286" s="62" t="s">
        <v>55</v>
      </c>
      <c r="E286" s="62" t="s">
        <v>590</v>
      </c>
      <c r="F286" s="62" t="s">
        <v>591</v>
      </c>
      <c r="G286" s="62">
        <v>236</v>
      </c>
      <c r="H286" s="62">
        <v>236</v>
      </c>
      <c r="I286" s="62">
        <v>236</v>
      </c>
      <c r="J286" s="62">
        <v>236</v>
      </c>
      <c r="K286" s="62">
        <v>0</v>
      </c>
      <c r="L286" s="66">
        <v>0</v>
      </c>
      <c r="M286" s="66">
        <v>0</v>
      </c>
      <c r="N286" s="66">
        <v>0</v>
      </c>
      <c r="O286" s="66">
        <v>18.5</v>
      </c>
      <c r="P286" s="66">
        <v>0</v>
      </c>
      <c r="Q286" s="66">
        <v>0</v>
      </c>
      <c r="R286" s="66">
        <v>0</v>
      </c>
      <c r="S286" s="66">
        <v>0</v>
      </c>
      <c r="T286" s="66">
        <v>0</v>
      </c>
      <c r="U286" s="66">
        <v>18.5</v>
      </c>
      <c r="V286" s="64" t="s">
        <v>31</v>
      </c>
    </row>
    <row r="287" spans="1:22" hidden="1" x14ac:dyDescent="0.25">
      <c r="A287" s="59" t="s">
        <v>658</v>
      </c>
      <c r="B287" s="60" t="s">
        <v>664</v>
      </c>
      <c r="C287" s="60" t="s">
        <v>1</v>
      </c>
      <c r="D287" s="60" t="s">
        <v>55</v>
      </c>
      <c r="E287" s="60" t="s">
        <v>590</v>
      </c>
      <c r="F287" s="60" t="s">
        <v>591</v>
      </c>
      <c r="G287" s="60">
        <v>235</v>
      </c>
      <c r="H287" s="60">
        <v>235</v>
      </c>
      <c r="I287" s="60">
        <v>235</v>
      </c>
      <c r="J287" s="60">
        <v>235</v>
      </c>
      <c r="K287" s="60">
        <v>0</v>
      </c>
      <c r="L287" s="65">
        <v>0</v>
      </c>
      <c r="M287" s="65">
        <v>0</v>
      </c>
      <c r="N287" s="65">
        <v>0</v>
      </c>
      <c r="O287" s="65">
        <v>8</v>
      </c>
      <c r="P287" s="65">
        <v>0</v>
      </c>
      <c r="Q287" s="65">
        <v>0</v>
      </c>
      <c r="R287" s="65">
        <v>0</v>
      </c>
      <c r="S287" s="65">
        <v>0</v>
      </c>
      <c r="T287" s="65">
        <v>0</v>
      </c>
      <c r="U287" s="65">
        <v>8</v>
      </c>
      <c r="V287" s="63" t="s">
        <v>31</v>
      </c>
    </row>
    <row r="288" spans="1:22" hidden="1" x14ac:dyDescent="0.25">
      <c r="A288" s="61" t="s">
        <v>658</v>
      </c>
      <c r="B288" s="62" t="s">
        <v>664</v>
      </c>
      <c r="C288" s="62" t="s">
        <v>1</v>
      </c>
      <c r="D288" s="62" t="s">
        <v>55</v>
      </c>
      <c r="E288" s="62" t="s">
        <v>590</v>
      </c>
      <c r="F288" s="62" t="s">
        <v>591</v>
      </c>
      <c r="G288" s="62">
        <v>234</v>
      </c>
      <c r="H288" s="62">
        <v>234</v>
      </c>
      <c r="I288" s="62">
        <v>234</v>
      </c>
      <c r="J288" s="62">
        <v>234</v>
      </c>
      <c r="K288" s="62">
        <v>0</v>
      </c>
      <c r="L288" s="66">
        <v>0</v>
      </c>
      <c r="M288" s="66">
        <v>0</v>
      </c>
      <c r="N288" s="66">
        <v>0</v>
      </c>
      <c r="O288" s="66">
        <v>9</v>
      </c>
      <c r="P288" s="66">
        <v>0</v>
      </c>
      <c r="Q288" s="66">
        <v>0</v>
      </c>
      <c r="R288" s="66">
        <v>0</v>
      </c>
      <c r="S288" s="66">
        <v>0</v>
      </c>
      <c r="T288" s="66">
        <v>0</v>
      </c>
      <c r="U288" s="66">
        <v>9</v>
      </c>
      <c r="V288" s="64" t="s">
        <v>31</v>
      </c>
    </row>
    <row r="289" spans="1:22" hidden="1" x14ac:dyDescent="0.25">
      <c r="A289" s="59" t="s">
        <v>658</v>
      </c>
      <c r="B289" s="60" t="s">
        <v>664</v>
      </c>
      <c r="C289" s="60" t="s">
        <v>1</v>
      </c>
      <c r="D289" s="60" t="s">
        <v>55</v>
      </c>
      <c r="E289" s="60" t="s">
        <v>590</v>
      </c>
      <c r="F289" s="60" t="s">
        <v>591</v>
      </c>
      <c r="G289" s="60">
        <v>233</v>
      </c>
      <c r="H289" s="60">
        <v>233</v>
      </c>
      <c r="I289" s="60">
        <v>233</v>
      </c>
      <c r="J289" s="60">
        <v>233</v>
      </c>
      <c r="K289" s="60">
        <v>0</v>
      </c>
      <c r="L289" s="65">
        <v>0</v>
      </c>
      <c r="M289" s="65">
        <v>0</v>
      </c>
      <c r="N289" s="65">
        <v>0</v>
      </c>
      <c r="O289" s="65">
        <v>8</v>
      </c>
      <c r="P289" s="65">
        <v>0</v>
      </c>
      <c r="Q289" s="65">
        <v>0</v>
      </c>
      <c r="R289" s="65">
        <v>0</v>
      </c>
      <c r="S289" s="65">
        <v>0</v>
      </c>
      <c r="T289" s="65">
        <v>0</v>
      </c>
      <c r="U289" s="65">
        <v>8</v>
      </c>
      <c r="V289" s="63" t="s">
        <v>31</v>
      </c>
    </row>
    <row r="290" spans="1:22" hidden="1" x14ac:dyDescent="0.25">
      <c r="A290" s="61" t="s">
        <v>658</v>
      </c>
      <c r="B290" s="62" t="s">
        <v>663</v>
      </c>
      <c r="C290" s="62" t="s">
        <v>1</v>
      </c>
      <c r="D290" s="62" t="s">
        <v>55</v>
      </c>
      <c r="E290" s="62" t="s">
        <v>590</v>
      </c>
      <c r="F290" s="62" t="s">
        <v>591</v>
      </c>
      <c r="G290" s="62">
        <v>232</v>
      </c>
      <c r="H290" s="62">
        <v>232</v>
      </c>
      <c r="I290" s="62">
        <v>232</v>
      </c>
      <c r="J290" s="62">
        <v>232</v>
      </c>
      <c r="K290" s="62">
        <v>0</v>
      </c>
      <c r="L290" s="66">
        <v>0</v>
      </c>
      <c r="M290" s="66">
        <v>0</v>
      </c>
      <c r="N290" s="66">
        <v>0</v>
      </c>
      <c r="O290" s="66">
        <v>16</v>
      </c>
      <c r="P290" s="66">
        <v>0</v>
      </c>
      <c r="Q290" s="66">
        <v>0</v>
      </c>
      <c r="R290" s="66">
        <v>0</v>
      </c>
      <c r="S290" s="66">
        <v>0</v>
      </c>
      <c r="T290" s="66">
        <v>0</v>
      </c>
      <c r="U290" s="66">
        <v>16</v>
      </c>
      <c r="V290" s="64" t="s">
        <v>31</v>
      </c>
    </row>
    <row r="291" spans="1:22" hidden="1" x14ac:dyDescent="0.25">
      <c r="A291" s="59" t="s">
        <v>658</v>
      </c>
      <c r="B291" s="60" t="s">
        <v>663</v>
      </c>
      <c r="C291" s="60" t="s">
        <v>1</v>
      </c>
      <c r="D291" s="60" t="s">
        <v>55</v>
      </c>
      <c r="E291" s="60" t="s">
        <v>590</v>
      </c>
      <c r="F291" s="60" t="s">
        <v>591</v>
      </c>
      <c r="G291" s="60">
        <v>231</v>
      </c>
      <c r="H291" s="60">
        <v>231</v>
      </c>
      <c r="I291" s="60">
        <v>231</v>
      </c>
      <c r="J291" s="60">
        <v>231</v>
      </c>
      <c r="K291" s="60">
        <v>0</v>
      </c>
      <c r="L291" s="65">
        <v>0</v>
      </c>
      <c r="M291" s="65">
        <v>0</v>
      </c>
      <c r="N291" s="65">
        <v>0</v>
      </c>
      <c r="O291" s="65">
        <v>12</v>
      </c>
      <c r="P291" s="65">
        <v>0</v>
      </c>
      <c r="Q291" s="65">
        <v>0</v>
      </c>
      <c r="R291" s="65">
        <v>0</v>
      </c>
      <c r="S291" s="65">
        <v>0</v>
      </c>
      <c r="T291" s="65">
        <v>0</v>
      </c>
      <c r="U291" s="65">
        <v>12</v>
      </c>
      <c r="V291" s="63" t="s">
        <v>31</v>
      </c>
    </row>
    <row r="292" spans="1:22" hidden="1" x14ac:dyDescent="0.25">
      <c r="A292" s="61" t="s">
        <v>658</v>
      </c>
      <c r="B292" s="62" t="s">
        <v>663</v>
      </c>
      <c r="C292" s="62" t="s">
        <v>1</v>
      </c>
      <c r="D292" s="62" t="s">
        <v>55</v>
      </c>
      <c r="E292" s="62" t="s">
        <v>590</v>
      </c>
      <c r="F292" s="62" t="s">
        <v>591</v>
      </c>
      <c r="G292" s="62">
        <v>230</v>
      </c>
      <c r="H292" s="62">
        <v>230</v>
      </c>
      <c r="I292" s="62">
        <v>230</v>
      </c>
      <c r="J292" s="62">
        <v>230</v>
      </c>
      <c r="K292" s="62">
        <v>0</v>
      </c>
      <c r="L292" s="66">
        <v>0</v>
      </c>
      <c r="M292" s="66">
        <v>0</v>
      </c>
      <c r="N292" s="66">
        <v>0</v>
      </c>
      <c r="O292" s="66">
        <v>8.5</v>
      </c>
      <c r="P292" s="66">
        <v>0</v>
      </c>
      <c r="Q292" s="66">
        <v>0</v>
      </c>
      <c r="R292" s="66">
        <v>0</v>
      </c>
      <c r="S292" s="66">
        <v>0</v>
      </c>
      <c r="T292" s="66">
        <v>0</v>
      </c>
      <c r="U292" s="66">
        <v>8.5</v>
      </c>
      <c r="V292" s="64" t="s">
        <v>31</v>
      </c>
    </row>
    <row r="293" spans="1:22" hidden="1" x14ac:dyDescent="0.25">
      <c r="A293" s="59" t="s">
        <v>658</v>
      </c>
      <c r="B293" s="60" t="s">
        <v>663</v>
      </c>
      <c r="C293" s="60" t="s">
        <v>1</v>
      </c>
      <c r="D293" s="60" t="s">
        <v>55</v>
      </c>
      <c r="E293" s="60" t="s">
        <v>590</v>
      </c>
      <c r="F293" s="60" t="s">
        <v>591</v>
      </c>
      <c r="G293" s="60">
        <v>229</v>
      </c>
      <c r="H293" s="60">
        <v>229</v>
      </c>
      <c r="I293" s="60">
        <v>229</v>
      </c>
      <c r="J293" s="60">
        <v>229</v>
      </c>
      <c r="K293" s="60">
        <v>0</v>
      </c>
      <c r="L293" s="65">
        <v>0</v>
      </c>
      <c r="M293" s="65">
        <v>0</v>
      </c>
      <c r="N293" s="65">
        <v>0</v>
      </c>
      <c r="O293" s="65">
        <v>13</v>
      </c>
      <c r="P293" s="65">
        <v>0</v>
      </c>
      <c r="Q293" s="65">
        <v>0</v>
      </c>
      <c r="R293" s="65">
        <v>0</v>
      </c>
      <c r="S293" s="65">
        <v>0</v>
      </c>
      <c r="T293" s="65">
        <v>0</v>
      </c>
      <c r="U293" s="65">
        <v>13</v>
      </c>
      <c r="V293" s="63" t="s">
        <v>31</v>
      </c>
    </row>
    <row r="294" spans="1:22" hidden="1" x14ac:dyDescent="0.25">
      <c r="A294" s="61" t="s">
        <v>658</v>
      </c>
      <c r="B294" s="62" t="s">
        <v>663</v>
      </c>
      <c r="C294" s="62" t="s">
        <v>1</v>
      </c>
      <c r="D294" s="62" t="s">
        <v>55</v>
      </c>
      <c r="E294" s="62" t="s">
        <v>590</v>
      </c>
      <c r="F294" s="62" t="s">
        <v>591</v>
      </c>
      <c r="G294" s="62">
        <v>228</v>
      </c>
      <c r="H294" s="62">
        <v>228</v>
      </c>
      <c r="I294" s="62">
        <v>228</v>
      </c>
      <c r="J294" s="62">
        <v>228</v>
      </c>
      <c r="K294" s="62">
        <v>0</v>
      </c>
      <c r="L294" s="66">
        <v>0</v>
      </c>
      <c r="M294" s="66">
        <v>0</v>
      </c>
      <c r="N294" s="66">
        <v>0</v>
      </c>
      <c r="O294" s="66">
        <v>24</v>
      </c>
      <c r="P294" s="66">
        <v>0</v>
      </c>
      <c r="Q294" s="66">
        <v>0</v>
      </c>
      <c r="R294" s="66">
        <v>0</v>
      </c>
      <c r="S294" s="66">
        <v>0</v>
      </c>
      <c r="T294" s="66">
        <v>0</v>
      </c>
      <c r="U294" s="66">
        <v>24</v>
      </c>
      <c r="V294" s="64" t="s">
        <v>31</v>
      </c>
    </row>
    <row r="295" spans="1:22" hidden="1" x14ac:dyDescent="0.25">
      <c r="A295" s="59" t="s">
        <v>658</v>
      </c>
      <c r="B295" s="60" t="s">
        <v>663</v>
      </c>
      <c r="C295" s="60" t="s">
        <v>1</v>
      </c>
      <c r="D295" s="60" t="s">
        <v>55</v>
      </c>
      <c r="E295" s="60" t="s">
        <v>590</v>
      </c>
      <c r="F295" s="60" t="s">
        <v>591</v>
      </c>
      <c r="G295" s="60">
        <v>227</v>
      </c>
      <c r="H295" s="60">
        <v>227</v>
      </c>
      <c r="I295" s="60">
        <v>227</v>
      </c>
      <c r="J295" s="60">
        <v>227</v>
      </c>
      <c r="K295" s="60">
        <v>0</v>
      </c>
      <c r="L295" s="65">
        <v>0</v>
      </c>
      <c r="M295" s="65">
        <v>0</v>
      </c>
      <c r="N295" s="65">
        <v>0</v>
      </c>
      <c r="O295" s="65">
        <v>9</v>
      </c>
      <c r="P295" s="65">
        <v>0</v>
      </c>
      <c r="Q295" s="65">
        <v>0</v>
      </c>
      <c r="R295" s="65">
        <v>0</v>
      </c>
      <c r="S295" s="65">
        <v>0</v>
      </c>
      <c r="T295" s="65">
        <v>0</v>
      </c>
      <c r="U295" s="65">
        <v>9</v>
      </c>
      <c r="V295" s="63" t="s">
        <v>31</v>
      </c>
    </row>
    <row r="296" spans="1:22" hidden="1" x14ac:dyDescent="0.25">
      <c r="A296" s="61" t="s">
        <v>658</v>
      </c>
      <c r="B296" s="62" t="s">
        <v>662</v>
      </c>
      <c r="C296" s="62" t="s">
        <v>1</v>
      </c>
      <c r="D296" s="62" t="s">
        <v>55</v>
      </c>
      <c r="E296" s="62" t="s">
        <v>590</v>
      </c>
      <c r="F296" s="62" t="s">
        <v>591</v>
      </c>
      <c r="G296" s="62">
        <v>226</v>
      </c>
      <c r="H296" s="62">
        <v>226</v>
      </c>
      <c r="I296" s="62">
        <v>226</v>
      </c>
      <c r="J296" s="62">
        <v>226</v>
      </c>
      <c r="K296" s="62">
        <v>0</v>
      </c>
      <c r="L296" s="66">
        <v>0</v>
      </c>
      <c r="M296" s="66">
        <v>0</v>
      </c>
      <c r="N296" s="66">
        <v>0</v>
      </c>
      <c r="O296" s="66">
        <v>20</v>
      </c>
      <c r="P296" s="66">
        <v>0</v>
      </c>
      <c r="Q296" s="66">
        <v>0</v>
      </c>
      <c r="R296" s="66">
        <v>0</v>
      </c>
      <c r="S296" s="66">
        <v>0</v>
      </c>
      <c r="T296" s="66">
        <v>0</v>
      </c>
      <c r="U296" s="66">
        <v>20</v>
      </c>
      <c r="V296" s="64" t="s">
        <v>31</v>
      </c>
    </row>
    <row r="297" spans="1:22" hidden="1" x14ac:dyDescent="0.25">
      <c r="A297" s="59" t="s">
        <v>658</v>
      </c>
      <c r="B297" s="60" t="s">
        <v>662</v>
      </c>
      <c r="C297" s="60" t="s">
        <v>1</v>
      </c>
      <c r="D297" s="60" t="s">
        <v>55</v>
      </c>
      <c r="E297" s="60" t="s">
        <v>590</v>
      </c>
      <c r="F297" s="60" t="s">
        <v>591</v>
      </c>
      <c r="G297" s="60">
        <v>225</v>
      </c>
      <c r="H297" s="60">
        <v>225</v>
      </c>
      <c r="I297" s="60">
        <v>225</v>
      </c>
      <c r="J297" s="60">
        <v>225</v>
      </c>
      <c r="K297" s="60">
        <v>0</v>
      </c>
      <c r="L297" s="65">
        <v>0</v>
      </c>
      <c r="M297" s="65">
        <v>0</v>
      </c>
      <c r="N297" s="65">
        <v>0</v>
      </c>
      <c r="O297" s="65">
        <v>14</v>
      </c>
      <c r="P297" s="65">
        <v>0</v>
      </c>
      <c r="Q297" s="65">
        <v>0</v>
      </c>
      <c r="R297" s="65">
        <v>0</v>
      </c>
      <c r="S297" s="65">
        <v>0</v>
      </c>
      <c r="T297" s="65">
        <v>0</v>
      </c>
      <c r="U297" s="65">
        <v>14</v>
      </c>
      <c r="V297" s="63" t="s">
        <v>31</v>
      </c>
    </row>
    <row r="298" spans="1:22" hidden="1" x14ac:dyDescent="0.25">
      <c r="A298" s="61" t="s">
        <v>658</v>
      </c>
      <c r="B298" s="62" t="s">
        <v>662</v>
      </c>
      <c r="C298" s="62" t="s">
        <v>1</v>
      </c>
      <c r="D298" s="62" t="s">
        <v>55</v>
      </c>
      <c r="E298" s="62" t="s">
        <v>590</v>
      </c>
      <c r="F298" s="62" t="s">
        <v>591</v>
      </c>
      <c r="G298" s="62">
        <v>224</v>
      </c>
      <c r="H298" s="62">
        <v>224</v>
      </c>
      <c r="I298" s="62">
        <v>224</v>
      </c>
      <c r="J298" s="62">
        <v>224</v>
      </c>
      <c r="K298" s="62">
        <v>0</v>
      </c>
      <c r="L298" s="66">
        <v>0</v>
      </c>
      <c r="M298" s="66">
        <v>0</v>
      </c>
      <c r="N298" s="66">
        <v>0</v>
      </c>
      <c r="O298" s="66">
        <v>25</v>
      </c>
      <c r="P298" s="66">
        <v>0</v>
      </c>
      <c r="Q298" s="66">
        <v>0</v>
      </c>
      <c r="R298" s="66">
        <v>0</v>
      </c>
      <c r="S298" s="66">
        <v>0</v>
      </c>
      <c r="T298" s="66">
        <v>0</v>
      </c>
      <c r="U298" s="66">
        <v>25</v>
      </c>
      <c r="V298" s="64" t="s">
        <v>31</v>
      </c>
    </row>
    <row r="299" spans="1:22" hidden="1" x14ac:dyDescent="0.25">
      <c r="A299" s="59" t="s">
        <v>658</v>
      </c>
      <c r="B299" s="60" t="s">
        <v>662</v>
      </c>
      <c r="C299" s="60" t="s">
        <v>1</v>
      </c>
      <c r="D299" s="60" t="s">
        <v>55</v>
      </c>
      <c r="E299" s="60" t="s">
        <v>590</v>
      </c>
      <c r="F299" s="60" t="s">
        <v>591</v>
      </c>
      <c r="G299" s="60">
        <v>223</v>
      </c>
      <c r="H299" s="60">
        <v>223</v>
      </c>
      <c r="I299" s="60">
        <v>223</v>
      </c>
      <c r="J299" s="60">
        <v>223</v>
      </c>
      <c r="K299" s="60">
        <v>0</v>
      </c>
      <c r="L299" s="65">
        <v>0</v>
      </c>
      <c r="M299" s="65">
        <v>0</v>
      </c>
      <c r="N299" s="65">
        <v>0</v>
      </c>
      <c r="O299" s="65">
        <v>8</v>
      </c>
      <c r="P299" s="65">
        <v>0</v>
      </c>
      <c r="Q299" s="65">
        <v>0</v>
      </c>
      <c r="R299" s="65">
        <v>0</v>
      </c>
      <c r="S299" s="65">
        <v>0</v>
      </c>
      <c r="T299" s="65">
        <v>0</v>
      </c>
      <c r="U299" s="65">
        <v>8</v>
      </c>
      <c r="V299" s="63" t="s">
        <v>31</v>
      </c>
    </row>
    <row r="300" spans="1:22" hidden="1" x14ac:dyDescent="0.25">
      <c r="A300" s="61" t="s">
        <v>658</v>
      </c>
      <c r="B300" s="62" t="s">
        <v>662</v>
      </c>
      <c r="C300" s="62" t="s">
        <v>1</v>
      </c>
      <c r="D300" s="62" t="s">
        <v>55</v>
      </c>
      <c r="E300" s="62" t="s">
        <v>590</v>
      </c>
      <c r="F300" s="62" t="s">
        <v>591</v>
      </c>
      <c r="G300" s="62">
        <v>222</v>
      </c>
      <c r="H300" s="62">
        <v>222</v>
      </c>
      <c r="I300" s="62">
        <v>222</v>
      </c>
      <c r="J300" s="62">
        <v>222</v>
      </c>
      <c r="K300" s="62">
        <v>0</v>
      </c>
      <c r="L300" s="66">
        <v>0</v>
      </c>
      <c r="M300" s="66">
        <v>0</v>
      </c>
      <c r="N300" s="66">
        <v>0</v>
      </c>
      <c r="O300" s="66">
        <v>14.5</v>
      </c>
      <c r="P300" s="66">
        <v>0</v>
      </c>
      <c r="Q300" s="66">
        <v>0</v>
      </c>
      <c r="R300" s="66">
        <v>0</v>
      </c>
      <c r="S300" s="66">
        <v>0</v>
      </c>
      <c r="T300" s="66">
        <v>0</v>
      </c>
      <c r="U300" s="66">
        <v>14.5</v>
      </c>
      <c r="V300" s="64" t="s">
        <v>31</v>
      </c>
    </row>
    <row r="301" spans="1:22" hidden="1" x14ac:dyDescent="0.25">
      <c r="A301" s="59" t="s">
        <v>658</v>
      </c>
      <c r="B301" s="60" t="s">
        <v>662</v>
      </c>
      <c r="C301" s="60" t="s">
        <v>1</v>
      </c>
      <c r="D301" s="60" t="s">
        <v>55</v>
      </c>
      <c r="E301" s="60" t="s">
        <v>590</v>
      </c>
      <c r="F301" s="60" t="s">
        <v>591</v>
      </c>
      <c r="G301" s="60">
        <v>221</v>
      </c>
      <c r="H301" s="60">
        <v>221</v>
      </c>
      <c r="I301" s="60">
        <v>221</v>
      </c>
      <c r="J301" s="60">
        <v>221</v>
      </c>
      <c r="K301" s="60">
        <v>0</v>
      </c>
      <c r="L301" s="65">
        <v>0</v>
      </c>
      <c r="M301" s="65">
        <v>0</v>
      </c>
      <c r="N301" s="65">
        <v>0</v>
      </c>
      <c r="O301" s="65">
        <v>40</v>
      </c>
      <c r="P301" s="65">
        <v>0</v>
      </c>
      <c r="Q301" s="65">
        <v>0</v>
      </c>
      <c r="R301" s="65">
        <v>0</v>
      </c>
      <c r="S301" s="65">
        <v>0</v>
      </c>
      <c r="T301" s="65">
        <v>0</v>
      </c>
      <c r="U301" s="65">
        <v>40</v>
      </c>
      <c r="V301" s="63" t="s">
        <v>31</v>
      </c>
    </row>
    <row r="302" spans="1:22" hidden="1" x14ac:dyDescent="0.25">
      <c r="A302" s="61" t="s">
        <v>658</v>
      </c>
      <c r="B302" s="62" t="s">
        <v>662</v>
      </c>
      <c r="C302" s="62" t="s">
        <v>1</v>
      </c>
      <c r="D302" s="62" t="s">
        <v>55</v>
      </c>
      <c r="E302" s="62" t="s">
        <v>590</v>
      </c>
      <c r="F302" s="62" t="s">
        <v>591</v>
      </c>
      <c r="G302" s="62">
        <v>220</v>
      </c>
      <c r="H302" s="62">
        <v>220</v>
      </c>
      <c r="I302" s="62">
        <v>220</v>
      </c>
      <c r="J302" s="62">
        <v>220</v>
      </c>
      <c r="K302" s="62">
        <v>0</v>
      </c>
      <c r="L302" s="66">
        <v>0</v>
      </c>
      <c r="M302" s="66">
        <v>0</v>
      </c>
      <c r="N302" s="66">
        <v>0</v>
      </c>
      <c r="O302" s="66">
        <v>12.5</v>
      </c>
      <c r="P302" s="66">
        <v>0</v>
      </c>
      <c r="Q302" s="66">
        <v>0</v>
      </c>
      <c r="R302" s="66">
        <v>0</v>
      </c>
      <c r="S302" s="66">
        <v>0</v>
      </c>
      <c r="T302" s="66">
        <v>0</v>
      </c>
      <c r="U302" s="66">
        <v>12.5</v>
      </c>
      <c r="V302" s="64" t="s">
        <v>31</v>
      </c>
    </row>
    <row r="303" spans="1:22" hidden="1" x14ac:dyDescent="0.25">
      <c r="A303" s="59" t="s">
        <v>658</v>
      </c>
      <c r="B303" s="60" t="s">
        <v>662</v>
      </c>
      <c r="C303" s="60" t="s">
        <v>1</v>
      </c>
      <c r="D303" s="60" t="s">
        <v>55</v>
      </c>
      <c r="E303" s="60" t="s">
        <v>590</v>
      </c>
      <c r="F303" s="60" t="s">
        <v>591</v>
      </c>
      <c r="G303" s="60">
        <v>219</v>
      </c>
      <c r="H303" s="60">
        <v>219</v>
      </c>
      <c r="I303" s="60">
        <v>219</v>
      </c>
      <c r="J303" s="60">
        <v>219</v>
      </c>
      <c r="K303" s="60">
        <v>0</v>
      </c>
      <c r="L303" s="65">
        <v>0</v>
      </c>
      <c r="M303" s="65">
        <v>0</v>
      </c>
      <c r="N303" s="65">
        <v>0</v>
      </c>
      <c r="O303" s="65">
        <v>20</v>
      </c>
      <c r="P303" s="65">
        <v>0</v>
      </c>
      <c r="Q303" s="65">
        <v>0</v>
      </c>
      <c r="R303" s="65">
        <v>0</v>
      </c>
      <c r="S303" s="65">
        <v>0</v>
      </c>
      <c r="T303" s="65">
        <v>0</v>
      </c>
      <c r="U303" s="65">
        <v>20</v>
      </c>
      <c r="V303" s="63" t="s">
        <v>31</v>
      </c>
    </row>
    <row r="304" spans="1:22" hidden="1" x14ac:dyDescent="0.25">
      <c r="A304" s="61" t="s">
        <v>658</v>
      </c>
      <c r="B304" s="62" t="s">
        <v>661</v>
      </c>
      <c r="C304" s="62" t="s">
        <v>1</v>
      </c>
      <c r="D304" s="62" t="s">
        <v>55</v>
      </c>
      <c r="E304" s="62" t="s">
        <v>590</v>
      </c>
      <c r="F304" s="62" t="s">
        <v>591</v>
      </c>
      <c r="G304" s="62">
        <v>218</v>
      </c>
      <c r="H304" s="62">
        <v>218</v>
      </c>
      <c r="I304" s="62">
        <v>218</v>
      </c>
      <c r="J304" s="62">
        <v>218</v>
      </c>
      <c r="K304" s="62">
        <v>0</v>
      </c>
      <c r="L304" s="66">
        <v>0</v>
      </c>
      <c r="M304" s="66">
        <v>0</v>
      </c>
      <c r="N304" s="66">
        <v>0</v>
      </c>
      <c r="O304" s="66">
        <v>14</v>
      </c>
      <c r="P304" s="66">
        <v>0</v>
      </c>
      <c r="Q304" s="66">
        <v>0</v>
      </c>
      <c r="R304" s="66">
        <v>0</v>
      </c>
      <c r="S304" s="66">
        <v>0</v>
      </c>
      <c r="T304" s="66">
        <v>0</v>
      </c>
      <c r="U304" s="66">
        <v>14</v>
      </c>
      <c r="V304" s="64" t="s">
        <v>31</v>
      </c>
    </row>
    <row r="305" spans="1:22" hidden="1" x14ac:dyDescent="0.25">
      <c r="A305" s="59" t="s">
        <v>658</v>
      </c>
      <c r="B305" s="60" t="s">
        <v>661</v>
      </c>
      <c r="C305" s="60" t="s">
        <v>1</v>
      </c>
      <c r="D305" s="60" t="s">
        <v>55</v>
      </c>
      <c r="E305" s="60" t="s">
        <v>590</v>
      </c>
      <c r="F305" s="60" t="s">
        <v>591</v>
      </c>
      <c r="G305" s="60">
        <v>217</v>
      </c>
      <c r="H305" s="60">
        <v>217</v>
      </c>
      <c r="I305" s="60">
        <v>217</v>
      </c>
      <c r="J305" s="60">
        <v>217</v>
      </c>
      <c r="K305" s="60">
        <v>0</v>
      </c>
      <c r="L305" s="65">
        <v>0</v>
      </c>
      <c r="M305" s="65">
        <v>0</v>
      </c>
      <c r="N305" s="65">
        <v>0</v>
      </c>
      <c r="O305" s="65">
        <v>9</v>
      </c>
      <c r="P305" s="65">
        <v>0</v>
      </c>
      <c r="Q305" s="65">
        <v>0</v>
      </c>
      <c r="R305" s="65">
        <v>0</v>
      </c>
      <c r="S305" s="65">
        <v>0</v>
      </c>
      <c r="T305" s="65">
        <v>0</v>
      </c>
      <c r="U305" s="65">
        <v>9</v>
      </c>
      <c r="V305" s="63" t="s">
        <v>31</v>
      </c>
    </row>
    <row r="306" spans="1:22" hidden="1" x14ac:dyDescent="0.25">
      <c r="A306" s="61" t="s">
        <v>658</v>
      </c>
      <c r="B306" s="62" t="s">
        <v>661</v>
      </c>
      <c r="C306" s="62" t="s">
        <v>1</v>
      </c>
      <c r="D306" s="62" t="s">
        <v>55</v>
      </c>
      <c r="E306" s="62" t="s">
        <v>590</v>
      </c>
      <c r="F306" s="62" t="s">
        <v>591</v>
      </c>
      <c r="G306" s="62">
        <v>216</v>
      </c>
      <c r="H306" s="62">
        <v>216</v>
      </c>
      <c r="I306" s="62">
        <v>216</v>
      </c>
      <c r="J306" s="62">
        <v>216</v>
      </c>
      <c r="K306" s="62">
        <v>0</v>
      </c>
      <c r="L306" s="66">
        <v>0</v>
      </c>
      <c r="M306" s="66">
        <v>0</v>
      </c>
      <c r="N306" s="66">
        <v>0</v>
      </c>
      <c r="O306" s="66">
        <v>10</v>
      </c>
      <c r="P306" s="66">
        <v>0</v>
      </c>
      <c r="Q306" s="66">
        <v>0</v>
      </c>
      <c r="R306" s="66">
        <v>0</v>
      </c>
      <c r="S306" s="66">
        <v>0</v>
      </c>
      <c r="T306" s="66">
        <v>0</v>
      </c>
      <c r="U306" s="66">
        <v>10</v>
      </c>
      <c r="V306" s="64" t="s">
        <v>31</v>
      </c>
    </row>
    <row r="307" spans="1:22" hidden="1" x14ac:dyDescent="0.25">
      <c r="A307" s="59" t="s">
        <v>658</v>
      </c>
      <c r="B307" s="60" t="s">
        <v>661</v>
      </c>
      <c r="C307" s="60" t="s">
        <v>1</v>
      </c>
      <c r="D307" s="60" t="s">
        <v>55</v>
      </c>
      <c r="E307" s="60" t="s">
        <v>590</v>
      </c>
      <c r="F307" s="60" t="s">
        <v>591</v>
      </c>
      <c r="G307" s="60">
        <v>215</v>
      </c>
      <c r="H307" s="60">
        <v>215</v>
      </c>
      <c r="I307" s="60">
        <v>215</v>
      </c>
      <c r="J307" s="60">
        <v>215</v>
      </c>
      <c r="K307" s="60">
        <v>0</v>
      </c>
      <c r="L307" s="65">
        <v>0</v>
      </c>
      <c r="M307" s="65">
        <v>0</v>
      </c>
      <c r="N307" s="65">
        <v>0</v>
      </c>
      <c r="O307" s="65">
        <v>11</v>
      </c>
      <c r="P307" s="65">
        <v>0</v>
      </c>
      <c r="Q307" s="65">
        <v>0</v>
      </c>
      <c r="R307" s="65">
        <v>0</v>
      </c>
      <c r="S307" s="65">
        <v>0</v>
      </c>
      <c r="T307" s="65">
        <v>0</v>
      </c>
      <c r="U307" s="65">
        <v>11</v>
      </c>
      <c r="V307" s="63" t="s">
        <v>31</v>
      </c>
    </row>
    <row r="308" spans="1:22" hidden="1" x14ac:dyDescent="0.25">
      <c r="A308" s="61" t="s">
        <v>658</v>
      </c>
      <c r="B308" s="62" t="s">
        <v>661</v>
      </c>
      <c r="C308" s="62" t="s">
        <v>1</v>
      </c>
      <c r="D308" s="62" t="s">
        <v>55</v>
      </c>
      <c r="E308" s="62" t="s">
        <v>590</v>
      </c>
      <c r="F308" s="62" t="s">
        <v>591</v>
      </c>
      <c r="G308" s="62">
        <v>214</v>
      </c>
      <c r="H308" s="62">
        <v>214</v>
      </c>
      <c r="I308" s="62">
        <v>214</v>
      </c>
      <c r="J308" s="62">
        <v>214</v>
      </c>
      <c r="K308" s="62">
        <v>0</v>
      </c>
      <c r="L308" s="66">
        <v>0</v>
      </c>
      <c r="M308" s="66">
        <v>0</v>
      </c>
      <c r="N308" s="66">
        <v>0</v>
      </c>
      <c r="O308" s="66">
        <v>7.5</v>
      </c>
      <c r="P308" s="66">
        <v>0</v>
      </c>
      <c r="Q308" s="66">
        <v>0</v>
      </c>
      <c r="R308" s="66">
        <v>0</v>
      </c>
      <c r="S308" s="66">
        <v>0</v>
      </c>
      <c r="T308" s="66">
        <v>0</v>
      </c>
      <c r="U308" s="66">
        <v>7.5</v>
      </c>
      <c r="V308" s="64" t="s">
        <v>31</v>
      </c>
    </row>
    <row r="309" spans="1:22" hidden="1" x14ac:dyDescent="0.25">
      <c r="A309" s="59" t="s">
        <v>658</v>
      </c>
      <c r="B309" s="60" t="s">
        <v>660</v>
      </c>
      <c r="C309" s="60" t="s">
        <v>1</v>
      </c>
      <c r="D309" s="60" t="s">
        <v>55</v>
      </c>
      <c r="E309" s="60" t="s">
        <v>590</v>
      </c>
      <c r="F309" s="60" t="s">
        <v>591</v>
      </c>
      <c r="G309" s="60">
        <v>213</v>
      </c>
      <c r="H309" s="60">
        <v>213</v>
      </c>
      <c r="I309" s="60">
        <v>213</v>
      </c>
      <c r="J309" s="60">
        <v>213</v>
      </c>
      <c r="K309" s="60">
        <v>0</v>
      </c>
      <c r="L309" s="65">
        <v>0</v>
      </c>
      <c r="M309" s="65">
        <v>0</v>
      </c>
      <c r="N309" s="65">
        <v>0</v>
      </c>
      <c r="O309" s="65">
        <v>34</v>
      </c>
      <c r="P309" s="65">
        <v>0</v>
      </c>
      <c r="Q309" s="65">
        <v>0</v>
      </c>
      <c r="R309" s="65">
        <v>0</v>
      </c>
      <c r="S309" s="65">
        <v>0</v>
      </c>
      <c r="T309" s="65">
        <v>0</v>
      </c>
      <c r="U309" s="65">
        <v>34</v>
      </c>
      <c r="V309" s="63" t="s">
        <v>31</v>
      </c>
    </row>
    <row r="310" spans="1:22" hidden="1" x14ac:dyDescent="0.25">
      <c r="A310" s="61" t="s">
        <v>658</v>
      </c>
      <c r="B310" s="62" t="s">
        <v>661</v>
      </c>
      <c r="C310" s="62" t="s">
        <v>1</v>
      </c>
      <c r="D310" s="62" t="s">
        <v>55</v>
      </c>
      <c r="E310" s="62" t="s">
        <v>590</v>
      </c>
      <c r="F310" s="62" t="s">
        <v>591</v>
      </c>
      <c r="G310" s="62">
        <v>212</v>
      </c>
      <c r="H310" s="62">
        <v>212</v>
      </c>
      <c r="I310" s="62">
        <v>212</v>
      </c>
      <c r="J310" s="62">
        <v>212</v>
      </c>
      <c r="K310" s="62">
        <v>0</v>
      </c>
      <c r="L310" s="66">
        <v>0</v>
      </c>
      <c r="M310" s="66">
        <v>0</v>
      </c>
      <c r="N310" s="66">
        <v>0</v>
      </c>
      <c r="O310" s="66">
        <v>23</v>
      </c>
      <c r="P310" s="66">
        <v>0</v>
      </c>
      <c r="Q310" s="66">
        <v>0</v>
      </c>
      <c r="R310" s="66">
        <v>0</v>
      </c>
      <c r="S310" s="66">
        <v>0</v>
      </c>
      <c r="T310" s="66">
        <v>0</v>
      </c>
      <c r="U310" s="66">
        <v>23</v>
      </c>
      <c r="V310" s="64" t="s">
        <v>31</v>
      </c>
    </row>
    <row r="311" spans="1:22" hidden="1" x14ac:dyDescent="0.25">
      <c r="A311" s="59" t="s">
        <v>658</v>
      </c>
      <c r="B311" s="60" t="s">
        <v>660</v>
      </c>
      <c r="C311" s="60" t="s">
        <v>1</v>
      </c>
      <c r="D311" s="60" t="s">
        <v>55</v>
      </c>
      <c r="E311" s="60" t="s">
        <v>590</v>
      </c>
      <c r="F311" s="60" t="s">
        <v>591</v>
      </c>
      <c r="G311" s="60">
        <v>211</v>
      </c>
      <c r="H311" s="60">
        <v>211</v>
      </c>
      <c r="I311" s="60">
        <v>211</v>
      </c>
      <c r="J311" s="60">
        <v>211</v>
      </c>
      <c r="K311" s="60">
        <v>0</v>
      </c>
      <c r="L311" s="65">
        <v>0</v>
      </c>
      <c r="M311" s="65">
        <v>0</v>
      </c>
      <c r="N311" s="65">
        <v>0</v>
      </c>
      <c r="O311" s="65">
        <v>16</v>
      </c>
      <c r="P311" s="65">
        <v>0</v>
      </c>
      <c r="Q311" s="65">
        <v>0</v>
      </c>
      <c r="R311" s="65">
        <v>0</v>
      </c>
      <c r="S311" s="65">
        <v>0</v>
      </c>
      <c r="T311" s="65">
        <v>0</v>
      </c>
      <c r="U311" s="65">
        <v>16</v>
      </c>
      <c r="V311" s="63" t="s">
        <v>31</v>
      </c>
    </row>
    <row r="312" spans="1:22" hidden="1" x14ac:dyDescent="0.25">
      <c r="A312" s="61" t="s">
        <v>658</v>
      </c>
      <c r="B312" s="62" t="s">
        <v>660</v>
      </c>
      <c r="C312" s="62" t="s">
        <v>1</v>
      </c>
      <c r="D312" s="62" t="s">
        <v>55</v>
      </c>
      <c r="E312" s="62" t="s">
        <v>590</v>
      </c>
      <c r="F312" s="62" t="s">
        <v>591</v>
      </c>
      <c r="G312" s="62">
        <v>210</v>
      </c>
      <c r="H312" s="62">
        <v>210</v>
      </c>
      <c r="I312" s="62">
        <v>210</v>
      </c>
      <c r="J312" s="62">
        <v>210</v>
      </c>
      <c r="K312" s="62">
        <v>0</v>
      </c>
      <c r="L312" s="66">
        <v>0</v>
      </c>
      <c r="M312" s="66">
        <v>0</v>
      </c>
      <c r="N312" s="66">
        <v>0</v>
      </c>
      <c r="O312" s="66">
        <v>19</v>
      </c>
      <c r="P312" s="66">
        <v>0</v>
      </c>
      <c r="Q312" s="66">
        <v>0</v>
      </c>
      <c r="R312" s="66">
        <v>0</v>
      </c>
      <c r="S312" s="66">
        <v>0</v>
      </c>
      <c r="T312" s="66">
        <v>0</v>
      </c>
      <c r="U312" s="66">
        <v>19</v>
      </c>
      <c r="V312" s="64" t="s">
        <v>31</v>
      </c>
    </row>
    <row r="313" spans="1:22" hidden="1" x14ac:dyDescent="0.25">
      <c r="A313" s="59" t="s">
        <v>658</v>
      </c>
      <c r="B313" s="60" t="s">
        <v>660</v>
      </c>
      <c r="C313" s="60" t="s">
        <v>1</v>
      </c>
      <c r="D313" s="60" t="s">
        <v>55</v>
      </c>
      <c r="E313" s="60" t="s">
        <v>590</v>
      </c>
      <c r="F313" s="60" t="s">
        <v>591</v>
      </c>
      <c r="G313" s="60">
        <v>209</v>
      </c>
      <c r="H313" s="60">
        <v>209</v>
      </c>
      <c r="I313" s="60">
        <v>209</v>
      </c>
      <c r="J313" s="60">
        <v>209</v>
      </c>
      <c r="K313" s="60">
        <v>0</v>
      </c>
      <c r="L313" s="65">
        <v>0</v>
      </c>
      <c r="M313" s="65">
        <v>0</v>
      </c>
      <c r="N313" s="65">
        <v>0</v>
      </c>
      <c r="O313" s="65">
        <v>21</v>
      </c>
      <c r="P313" s="65">
        <v>0</v>
      </c>
      <c r="Q313" s="65">
        <v>0</v>
      </c>
      <c r="R313" s="65">
        <v>0</v>
      </c>
      <c r="S313" s="65">
        <v>0</v>
      </c>
      <c r="T313" s="65">
        <v>0</v>
      </c>
      <c r="U313" s="65">
        <v>21</v>
      </c>
      <c r="V313" s="63" t="s">
        <v>31</v>
      </c>
    </row>
    <row r="314" spans="1:22" hidden="1" x14ac:dyDescent="0.25">
      <c r="A314" s="61" t="s">
        <v>658</v>
      </c>
      <c r="B314" s="62" t="s">
        <v>660</v>
      </c>
      <c r="C314" s="62" t="s">
        <v>1</v>
      </c>
      <c r="D314" s="62" t="s">
        <v>55</v>
      </c>
      <c r="E314" s="62" t="s">
        <v>590</v>
      </c>
      <c r="F314" s="62" t="s">
        <v>591</v>
      </c>
      <c r="G314" s="62">
        <v>208</v>
      </c>
      <c r="H314" s="62">
        <v>208</v>
      </c>
      <c r="I314" s="62">
        <v>208</v>
      </c>
      <c r="J314" s="62">
        <v>208</v>
      </c>
      <c r="K314" s="62">
        <v>0</v>
      </c>
      <c r="L314" s="66">
        <v>0</v>
      </c>
      <c r="M314" s="66">
        <v>0</v>
      </c>
      <c r="N314" s="66">
        <v>0</v>
      </c>
      <c r="O314" s="66">
        <v>17</v>
      </c>
      <c r="P314" s="66">
        <v>0</v>
      </c>
      <c r="Q314" s="66">
        <v>0</v>
      </c>
      <c r="R314" s="66">
        <v>0</v>
      </c>
      <c r="S314" s="66">
        <v>0</v>
      </c>
      <c r="T314" s="66">
        <v>0</v>
      </c>
      <c r="U314" s="66">
        <v>17</v>
      </c>
      <c r="V314" s="64" t="s">
        <v>31</v>
      </c>
    </row>
    <row r="315" spans="1:22" hidden="1" x14ac:dyDescent="0.25">
      <c r="A315" s="59" t="s">
        <v>658</v>
      </c>
      <c r="B315" s="60" t="s">
        <v>660</v>
      </c>
      <c r="C315" s="60" t="s">
        <v>1</v>
      </c>
      <c r="D315" s="60" t="s">
        <v>55</v>
      </c>
      <c r="E315" s="60" t="s">
        <v>590</v>
      </c>
      <c r="F315" s="60" t="s">
        <v>591</v>
      </c>
      <c r="G315" s="60">
        <v>207</v>
      </c>
      <c r="H315" s="60">
        <v>207</v>
      </c>
      <c r="I315" s="60">
        <v>207</v>
      </c>
      <c r="J315" s="60">
        <v>207</v>
      </c>
      <c r="K315" s="60">
        <v>0</v>
      </c>
      <c r="L315" s="65">
        <v>0</v>
      </c>
      <c r="M315" s="65">
        <v>0</v>
      </c>
      <c r="N315" s="65">
        <v>0</v>
      </c>
      <c r="O315" s="65">
        <v>8.5</v>
      </c>
      <c r="P315" s="65">
        <v>0</v>
      </c>
      <c r="Q315" s="65">
        <v>0</v>
      </c>
      <c r="R315" s="65">
        <v>0</v>
      </c>
      <c r="S315" s="65">
        <v>0</v>
      </c>
      <c r="T315" s="65">
        <v>0</v>
      </c>
      <c r="U315" s="65">
        <v>8.5</v>
      </c>
      <c r="V315" s="63" t="s">
        <v>31</v>
      </c>
    </row>
    <row r="316" spans="1:22" hidden="1" x14ac:dyDescent="0.25">
      <c r="A316" s="61" t="s">
        <v>658</v>
      </c>
      <c r="B316" s="62" t="s">
        <v>659</v>
      </c>
      <c r="C316" s="62" t="s">
        <v>1</v>
      </c>
      <c r="D316" s="62" t="s">
        <v>55</v>
      </c>
      <c r="E316" s="62" t="s">
        <v>590</v>
      </c>
      <c r="F316" s="62" t="s">
        <v>591</v>
      </c>
      <c r="G316" s="62">
        <v>206</v>
      </c>
      <c r="H316" s="62">
        <v>206</v>
      </c>
      <c r="I316" s="62">
        <v>206</v>
      </c>
      <c r="J316" s="62">
        <v>206</v>
      </c>
      <c r="K316" s="62">
        <v>0</v>
      </c>
      <c r="L316" s="66">
        <v>0</v>
      </c>
      <c r="M316" s="66">
        <v>0</v>
      </c>
      <c r="N316" s="66">
        <v>0</v>
      </c>
      <c r="O316" s="66">
        <v>16</v>
      </c>
      <c r="P316" s="66">
        <v>0</v>
      </c>
      <c r="Q316" s="66">
        <v>0</v>
      </c>
      <c r="R316" s="66">
        <v>0</v>
      </c>
      <c r="S316" s="66">
        <v>0</v>
      </c>
      <c r="T316" s="66">
        <v>0</v>
      </c>
      <c r="U316" s="66">
        <v>16</v>
      </c>
      <c r="V316" s="64" t="s">
        <v>31</v>
      </c>
    </row>
    <row r="317" spans="1:22" hidden="1" x14ac:dyDescent="0.25">
      <c r="A317" s="59" t="s">
        <v>658</v>
      </c>
      <c r="B317" s="60" t="s">
        <v>659</v>
      </c>
      <c r="C317" s="60" t="s">
        <v>1</v>
      </c>
      <c r="D317" s="60" t="s">
        <v>55</v>
      </c>
      <c r="E317" s="60" t="s">
        <v>590</v>
      </c>
      <c r="F317" s="60" t="s">
        <v>591</v>
      </c>
      <c r="G317" s="60">
        <v>205</v>
      </c>
      <c r="H317" s="60">
        <v>205</v>
      </c>
      <c r="I317" s="60">
        <v>205</v>
      </c>
      <c r="J317" s="60">
        <v>205</v>
      </c>
      <c r="K317" s="60">
        <v>0</v>
      </c>
      <c r="L317" s="65">
        <v>0</v>
      </c>
      <c r="M317" s="65">
        <v>0</v>
      </c>
      <c r="N317" s="65">
        <v>0</v>
      </c>
      <c r="O317" s="65">
        <v>10</v>
      </c>
      <c r="P317" s="65">
        <v>0</v>
      </c>
      <c r="Q317" s="65">
        <v>0</v>
      </c>
      <c r="R317" s="65">
        <v>0</v>
      </c>
      <c r="S317" s="65">
        <v>0</v>
      </c>
      <c r="T317" s="65">
        <v>0</v>
      </c>
      <c r="U317" s="65">
        <v>10</v>
      </c>
      <c r="V317" s="63" t="s">
        <v>31</v>
      </c>
    </row>
    <row r="318" spans="1:22" hidden="1" x14ac:dyDescent="0.25">
      <c r="A318" s="61" t="s">
        <v>658</v>
      </c>
      <c r="B318" s="62" t="s">
        <v>659</v>
      </c>
      <c r="C318" s="62" t="s">
        <v>1</v>
      </c>
      <c r="D318" s="62" t="s">
        <v>55</v>
      </c>
      <c r="E318" s="62" t="s">
        <v>590</v>
      </c>
      <c r="F318" s="62" t="s">
        <v>591</v>
      </c>
      <c r="G318" s="62">
        <v>204</v>
      </c>
      <c r="H318" s="62">
        <v>204</v>
      </c>
      <c r="I318" s="62">
        <v>204</v>
      </c>
      <c r="J318" s="62">
        <v>204</v>
      </c>
      <c r="K318" s="62">
        <v>0</v>
      </c>
      <c r="L318" s="66">
        <v>0</v>
      </c>
      <c r="M318" s="66">
        <v>0</v>
      </c>
      <c r="N318" s="66">
        <v>0</v>
      </c>
      <c r="O318" s="66">
        <v>18</v>
      </c>
      <c r="P318" s="66">
        <v>0</v>
      </c>
      <c r="Q318" s="66">
        <v>0</v>
      </c>
      <c r="R318" s="66">
        <v>0</v>
      </c>
      <c r="S318" s="66">
        <v>0</v>
      </c>
      <c r="T318" s="66">
        <v>0</v>
      </c>
      <c r="U318" s="66">
        <v>18</v>
      </c>
      <c r="V318" s="64" t="s">
        <v>31</v>
      </c>
    </row>
    <row r="319" spans="1:22" hidden="1" x14ac:dyDescent="0.25">
      <c r="A319" s="59" t="s">
        <v>658</v>
      </c>
      <c r="B319" s="60" t="s">
        <v>659</v>
      </c>
      <c r="C319" s="60" t="s">
        <v>1</v>
      </c>
      <c r="D319" s="60" t="s">
        <v>55</v>
      </c>
      <c r="E319" s="60" t="s">
        <v>590</v>
      </c>
      <c r="F319" s="60" t="s">
        <v>591</v>
      </c>
      <c r="G319" s="60">
        <v>203</v>
      </c>
      <c r="H319" s="60">
        <v>203</v>
      </c>
      <c r="I319" s="60">
        <v>203</v>
      </c>
      <c r="J319" s="60">
        <v>203</v>
      </c>
      <c r="K319" s="60">
        <v>0</v>
      </c>
      <c r="L319" s="65">
        <v>0</v>
      </c>
      <c r="M319" s="65">
        <v>0</v>
      </c>
      <c r="N319" s="65">
        <v>0</v>
      </c>
      <c r="O319" s="65">
        <v>8</v>
      </c>
      <c r="P319" s="65">
        <v>0</v>
      </c>
      <c r="Q319" s="65">
        <v>0</v>
      </c>
      <c r="R319" s="65">
        <v>0</v>
      </c>
      <c r="S319" s="65">
        <v>0</v>
      </c>
      <c r="T319" s="65">
        <v>0</v>
      </c>
      <c r="U319" s="65">
        <v>8</v>
      </c>
      <c r="V319" s="63" t="s">
        <v>31</v>
      </c>
    </row>
    <row r="320" spans="1:22" hidden="1" x14ac:dyDescent="0.25">
      <c r="A320" s="61" t="s">
        <v>658</v>
      </c>
      <c r="B320" s="62" t="s">
        <v>659</v>
      </c>
      <c r="C320" s="62" t="s">
        <v>1</v>
      </c>
      <c r="D320" s="62" t="s">
        <v>55</v>
      </c>
      <c r="E320" s="62" t="s">
        <v>590</v>
      </c>
      <c r="F320" s="62" t="s">
        <v>591</v>
      </c>
      <c r="G320" s="62">
        <v>202</v>
      </c>
      <c r="H320" s="62">
        <v>202</v>
      </c>
      <c r="I320" s="62">
        <v>202</v>
      </c>
      <c r="J320" s="62">
        <v>202</v>
      </c>
      <c r="K320" s="62">
        <v>0</v>
      </c>
      <c r="L320" s="66">
        <v>0</v>
      </c>
      <c r="M320" s="66">
        <v>0</v>
      </c>
      <c r="N320" s="66">
        <v>0</v>
      </c>
      <c r="O320" s="66">
        <v>10</v>
      </c>
      <c r="P320" s="66">
        <v>0</v>
      </c>
      <c r="Q320" s="66">
        <v>0</v>
      </c>
      <c r="R320" s="66">
        <v>0</v>
      </c>
      <c r="S320" s="66">
        <v>0</v>
      </c>
      <c r="T320" s="66">
        <v>0</v>
      </c>
      <c r="U320" s="66">
        <v>10</v>
      </c>
      <c r="V320" s="64" t="s">
        <v>31</v>
      </c>
    </row>
    <row r="321" spans="1:22" hidden="1" x14ac:dyDescent="0.25">
      <c r="A321" s="59" t="s">
        <v>658</v>
      </c>
      <c r="B321" s="60" t="s">
        <v>659</v>
      </c>
      <c r="C321" s="60" t="s">
        <v>1</v>
      </c>
      <c r="D321" s="60" t="s">
        <v>55</v>
      </c>
      <c r="E321" s="60" t="s">
        <v>590</v>
      </c>
      <c r="F321" s="60" t="s">
        <v>591</v>
      </c>
      <c r="G321" s="60">
        <v>201</v>
      </c>
      <c r="H321" s="60">
        <v>201</v>
      </c>
      <c r="I321" s="60">
        <v>201</v>
      </c>
      <c r="J321" s="60">
        <v>201</v>
      </c>
      <c r="K321" s="60">
        <v>0</v>
      </c>
      <c r="L321" s="65">
        <v>0</v>
      </c>
      <c r="M321" s="65">
        <v>0</v>
      </c>
      <c r="N321" s="65">
        <v>0</v>
      </c>
      <c r="O321" s="65">
        <v>16</v>
      </c>
      <c r="P321" s="65">
        <v>0</v>
      </c>
      <c r="Q321" s="65">
        <v>0</v>
      </c>
      <c r="R321" s="65">
        <v>0</v>
      </c>
      <c r="S321" s="65">
        <v>0</v>
      </c>
      <c r="T321" s="65">
        <v>0</v>
      </c>
      <c r="U321" s="65">
        <v>16</v>
      </c>
      <c r="V321" s="63" t="s">
        <v>31</v>
      </c>
    </row>
    <row r="322" spans="1:22" hidden="1" x14ac:dyDescent="0.25">
      <c r="A322" t="s">
        <v>658</v>
      </c>
      <c r="B322" t="s">
        <v>671</v>
      </c>
      <c r="C322" t="s">
        <v>1</v>
      </c>
      <c r="D322" t="s">
        <v>55</v>
      </c>
      <c r="E322" t="s">
        <v>590</v>
      </c>
      <c r="F322" t="s">
        <v>591</v>
      </c>
      <c r="G322">
        <v>200</v>
      </c>
      <c r="H322">
        <v>200</v>
      </c>
      <c r="I322">
        <v>200</v>
      </c>
      <c r="J322">
        <v>200</v>
      </c>
      <c r="K322">
        <v>0</v>
      </c>
      <c r="L322" s="2">
        <v>0</v>
      </c>
      <c r="M322" s="2">
        <v>0</v>
      </c>
      <c r="N322" s="2">
        <v>0</v>
      </c>
      <c r="O322" s="2">
        <v>15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15</v>
      </c>
      <c r="V322" t="s">
        <v>31</v>
      </c>
    </row>
    <row r="323" spans="1:22" hidden="1" x14ac:dyDescent="0.25">
      <c r="A323" t="s">
        <v>658</v>
      </c>
      <c r="B323" t="s">
        <v>671</v>
      </c>
      <c r="C323" t="s">
        <v>1</v>
      </c>
      <c r="D323" t="s">
        <v>55</v>
      </c>
      <c r="E323" t="s">
        <v>590</v>
      </c>
      <c r="F323" t="s">
        <v>591</v>
      </c>
      <c r="G323">
        <v>199</v>
      </c>
      <c r="H323">
        <v>199</v>
      </c>
      <c r="I323">
        <v>199</v>
      </c>
      <c r="J323">
        <v>199</v>
      </c>
      <c r="K323">
        <v>0</v>
      </c>
      <c r="L323" s="2">
        <v>0</v>
      </c>
      <c r="M323" s="2">
        <v>0</v>
      </c>
      <c r="N323" s="2">
        <v>0</v>
      </c>
      <c r="O323" s="2">
        <v>6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6</v>
      </c>
      <c r="V323" t="s">
        <v>31</v>
      </c>
    </row>
    <row r="324" spans="1:22" hidden="1" x14ac:dyDescent="0.25">
      <c r="A324" t="s">
        <v>658</v>
      </c>
      <c r="B324" t="s">
        <v>671</v>
      </c>
      <c r="C324" t="s">
        <v>1</v>
      </c>
      <c r="D324" t="s">
        <v>55</v>
      </c>
      <c r="E324" t="s">
        <v>590</v>
      </c>
      <c r="F324" t="s">
        <v>591</v>
      </c>
      <c r="G324">
        <v>198</v>
      </c>
      <c r="H324">
        <v>198</v>
      </c>
      <c r="I324">
        <v>198</v>
      </c>
      <c r="J324">
        <v>198</v>
      </c>
      <c r="K324">
        <v>0</v>
      </c>
      <c r="L324" s="2">
        <v>0</v>
      </c>
      <c r="M324" s="2">
        <v>0</v>
      </c>
      <c r="N324" s="2">
        <v>0</v>
      </c>
      <c r="O324" s="2">
        <v>9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9</v>
      </c>
      <c r="V324" t="s">
        <v>31</v>
      </c>
    </row>
    <row r="325" spans="1:22" hidden="1" x14ac:dyDescent="0.25">
      <c r="A325" t="s">
        <v>658</v>
      </c>
      <c r="B325" t="s">
        <v>671</v>
      </c>
      <c r="C325" t="s">
        <v>1</v>
      </c>
      <c r="D325" t="s">
        <v>55</v>
      </c>
      <c r="E325" t="s">
        <v>590</v>
      </c>
      <c r="F325" t="s">
        <v>591</v>
      </c>
      <c r="G325">
        <v>197</v>
      </c>
      <c r="H325">
        <v>197</v>
      </c>
      <c r="I325">
        <v>197</v>
      </c>
      <c r="J325">
        <v>197</v>
      </c>
      <c r="K325">
        <v>0</v>
      </c>
      <c r="L325" s="2">
        <v>0</v>
      </c>
      <c r="M325" s="2">
        <v>0</v>
      </c>
      <c r="N325" s="2">
        <v>0</v>
      </c>
      <c r="O325" s="2">
        <v>11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11</v>
      </c>
      <c r="V325" t="s">
        <v>31</v>
      </c>
    </row>
    <row r="326" spans="1:22" hidden="1" x14ac:dyDescent="0.25">
      <c r="A326" t="s">
        <v>658</v>
      </c>
      <c r="B326" t="s">
        <v>671</v>
      </c>
      <c r="C326" t="s">
        <v>1</v>
      </c>
      <c r="D326" t="s">
        <v>55</v>
      </c>
      <c r="E326" t="s">
        <v>590</v>
      </c>
      <c r="F326" t="s">
        <v>591</v>
      </c>
      <c r="G326">
        <v>196</v>
      </c>
      <c r="H326">
        <v>196</v>
      </c>
      <c r="I326">
        <v>196</v>
      </c>
      <c r="J326">
        <v>196</v>
      </c>
      <c r="K326">
        <v>0</v>
      </c>
      <c r="L326" s="2">
        <v>0</v>
      </c>
      <c r="M326" s="2">
        <v>0</v>
      </c>
      <c r="N326" s="2">
        <v>0</v>
      </c>
      <c r="O326" s="2">
        <v>15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15</v>
      </c>
      <c r="V326" t="s">
        <v>31</v>
      </c>
    </row>
    <row r="327" spans="1:22" hidden="1" x14ac:dyDescent="0.25">
      <c r="A327" t="s">
        <v>627</v>
      </c>
      <c r="B327" t="s">
        <v>653</v>
      </c>
      <c r="C327" t="s">
        <v>1</v>
      </c>
      <c r="D327" t="s">
        <v>55</v>
      </c>
      <c r="E327" t="s">
        <v>590</v>
      </c>
      <c r="F327" t="s">
        <v>591</v>
      </c>
      <c r="G327">
        <v>195</v>
      </c>
      <c r="H327">
        <v>195</v>
      </c>
      <c r="I327">
        <v>195</v>
      </c>
      <c r="J327">
        <v>195</v>
      </c>
      <c r="K327">
        <v>0</v>
      </c>
      <c r="L327" s="2">
        <v>0</v>
      </c>
      <c r="M327" s="2">
        <v>0</v>
      </c>
      <c r="N327" s="2">
        <v>0</v>
      </c>
      <c r="O327" s="2">
        <v>11.5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11.5</v>
      </c>
      <c r="V327" t="s">
        <v>31</v>
      </c>
    </row>
    <row r="328" spans="1:22" hidden="1" x14ac:dyDescent="0.25">
      <c r="A328" t="s">
        <v>627</v>
      </c>
      <c r="B328" t="s">
        <v>653</v>
      </c>
      <c r="C328" t="s">
        <v>1</v>
      </c>
      <c r="D328" t="s">
        <v>55</v>
      </c>
      <c r="E328" t="s">
        <v>590</v>
      </c>
      <c r="F328" t="s">
        <v>591</v>
      </c>
      <c r="G328">
        <v>194</v>
      </c>
      <c r="H328">
        <v>194</v>
      </c>
      <c r="I328">
        <v>194</v>
      </c>
      <c r="J328">
        <v>194</v>
      </c>
      <c r="K328">
        <v>0</v>
      </c>
      <c r="L328" s="2">
        <v>0</v>
      </c>
      <c r="M328" s="2">
        <v>0</v>
      </c>
      <c r="N328" s="2">
        <v>0</v>
      </c>
      <c r="O328" s="2">
        <v>2.5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2.5</v>
      </c>
      <c r="V328" t="s">
        <v>31</v>
      </c>
    </row>
    <row r="329" spans="1:22" hidden="1" x14ac:dyDescent="0.25">
      <c r="A329" t="s">
        <v>627</v>
      </c>
      <c r="B329" t="s">
        <v>653</v>
      </c>
      <c r="C329" t="s">
        <v>1</v>
      </c>
      <c r="D329" t="s">
        <v>55</v>
      </c>
      <c r="E329" t="s">
        <v>590</v>
      </c>
      <c r="F329" t="s">
        <v>591</v>
      </c>
      <c r="G329">
        <v>193</v>
      </c>
      <c r="H329">
        <v>193</v>
      </c>
      <c r="I329">
        <v>193</v>
      </c>
      <c r="J329">
        <v>193</v>
      </c>
      <c r="K329">
        <v>0</v>
      </c>
      <c r="L329" s="2">
        <v>0</v>
      </c>
      <c r="M329" s="2">
        <v>0</v>
      </c>
      <c r="N329" s="2">
        <v>0</v>
      </c>
      <c r="O329" s="2">
        <v>16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16</v>
      </c>
      <c r="V329" t="s">
        <v>31</v>
      </c>
    </row>
    <row r="330" spans="1:22" hidden="1" x14ac:dyDescent="0.25">
      <c r="A330" t="s">
        <v>627</v>
      </c>
      <c r="B330" t="s">
        <v>653</v>
      </c>
      <c r="C330" t="s">
        <v>1</v>
      </c>
      <c r="D330" t="s">
        <v>55</v>
      </c>
      <c r="E330" t="s">
        <v>590</v>
      </c>
      <c r="F330" t="s">
        <v>591</v>
      </c>
      <c r="G330">
        <v>192</v>
      </c>
      <c r="H330">
        <v>192</v>
      </c>
      <c r="I330">
        <v>192</v>
      </c>
      <c r="J330">
        <v>192</v>
      </c>
      <c r="K330">
        <v>0</v>
      </c>
      <c r="L330" s="2">
        <v>0</v>
      </c>
      <c r="M330" s="2">
        <v>0</v>
      </c>
      <c r="N330" s="2">
        <v>0</v>
      </c>
      <c r="O330" s="2">
        <v>8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8</v>
      </c>
      <c r="V330" t="s">
        <v>31</v>
      </c>
    </row>
    <row r="331" spans="1:22" hidden="1" x14ac:dyDescent="0.25">
      <c r="A331" t="s">
        <v>627</v>
      </c>
      <c r="B331" t="s">
        <v>653</v>
      </c>
      <c r="C331" t="s">
        <v>1</v>
      </c>
      <c r="D331" t="s">
        <v>55</v>
      </c>
      <c r="E331" t="s">
        <v>590</v>
      </c>
      <c r="F331" t="s">
        <v>591</v>
      </c>
      <c r="G331">
        <v>191</v>
      </c>
      <c r="H331">
        <v>191</v>
      </c>
      <c r="I331">
        <v>191</v>
      </c>
      <c r="J331">
        <v>191</v>
      </c>
      <c r="K331">
        <v>0</v>
      </c>
      <c r="L331" s="2">
        <v>0</v>
      </c>
      <c r="M331" s="2">
        <v>0</v>
      </c>
      <c r="N331" s="2">
        <v>0</v>
      </c>
      <c r="O331" s="2">
        <v>35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35</v>
      </c>
      <c r="V331" t="s">
        <v>31</v>
      </c>
    </row>
    <row r="332" spans="1:22" hidden="1" x14ac:dyDescent="0.25">
      <c r="A332" t="s">
        <v>627</v>
      </c>
      <c r="B332" t="s">
        <v>653</v>
      </c>
      <c r="C332" t="s">
        <v>1</v>
      </c>
      <c r="D332" t="s">
        <v>55</v>
      </c>
      <c r="E332" t="s">
        <v>590</v>
      </c>
      <c r="F332" t="s">
        <v>591</v>
      </c>
      <c r="G332">
        <v>190</v>
      </c>
      <c r="H332">
        <v>190</v>
      </c>
      <c r="I332">
        <v>190</v>
      </c>
      <c r="J332">
        <v>190</v>
      </c>
      <c r="K332">
        <v>0</v>
      </c>
      <c r="L332" s="2">
        <v>0</v>
      </c>
      <c r="M332" s="2">
        <v>0</v>
      </c>
      <c r="N332" s="2">
        <v>0</v>
      </c>
      <c r="O332" s="2">
        <v>11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11</v>
      </c>
      <c r="V332" t="s">
        <v>31</v>
      </c>
    </row>
    <row r="333" spans="1:22" hidden="1" x14ac:dyDescent="0.25">
      <c r="A333" t="s">
        <v>627</v>
      </c>
      <c r="B333" t="s">
        <v>652</v>
      </c>
      <c r="C333" t="s">
        <v>1</v>
      </c>
      <c r="D333" t="s">
        <v>55</v>
      </c>
      <c r="E333" t="s">
        <v>590</v>
      </c>
      <c r="F333" t="s">
        <v>591</v>
      </c>
      <c r="G333">
        <v>189</v>
      </c>
      <c r="H333">
        <v>189</v>
      </c>
      <c r="I333">
        <v>189</v>
      </c>
      <c r="J333">
        <v>189</v>
      </c>
      <c r="K333">
        <v>0</v>
      </c>
      <c r="L333" s="2">
        <v>0</v>
      </c>
      <c r="M333" s="2">
        <v>0</v>
      </c>
      <c r="N333" s="2">
        <v>0</v>
      </c>
      <c r="O333" s="2">
        <v>9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9</v>
      </c>
      <c r="V333" t="s">
        <v>31</v>
      </c>
    </row>
    <row r="334" spans="1:22" hidden="1" x14ac:dyDescent="0.25">
      <c r="A334" t="s">
        <v>627</v>
      </c>
      <c r="B334" t="s">
        <v>652</v>
      </c>
      <c r="C334" t="s">
        <v>1</v>
      </c>
      <c r="D334" t="s">
        <v>55</v>
      </c>
      <c r="E334" t="s">
        <v>590</v>
      </c>
      <c r="F334" t="s">
        <v>591</v>
      </c>
      <c r="G334">
        <v>188</v>
      </c>
      <c r="H334">
        <v>188</v>
      </c>
      <c r="I334">
        <v>188</v>
      </c>
      <c r="J334">
        <v>188</v>
      </c>
      <c r="K334">
        <v>0</v>
      </c>
      <c r="L334" s="2">
        <v>0</v>
      </c>
      <c r="M334" s="2">
        <v>0</v>
      </c>
      <c r="N334" s="2">
        <v>0</v>
      </c>
      <c r="O334" s="2">
        <v>9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9</v>
      </c>
      <c r="V334" t="s">
        <v>31</v>
      </c>
    </row>
    <row r="335" spans="1:22" hidden="1" x14ac:dyDescent="0.25">
      <c r="A335" t="s">
        <v>627</v>
      </c>
      <c r="B335" t="s">
        <v>652</v>
      </c>
      <c r="C335" t="s">
        <v>1</v>
      </c>
      <c r="D335" t="s">
        <v>55</v>
      </c>
      <c r="E335" t="s">
        <v>590</v>
      </c>
      <c r="F335" t="s">
        <v>591</v>
      </c>
      <c r="G335">
        <v>187</v>
      </c>
      <c r="H335">
        <v>187</v>
      </c>
      <c r="I335">
        <v>187</v>
      </c>
      <c r="J335">
        <v>187</v>
      </c>
      <c r="K335">
        <v>0</v>
      </c>
      <c r="L335" s="2">
        <v>0</v>
      </c>
      <c r="M335" s="2">
        <v>0</v>
      </c>
      <c r="N335" s="2">
        <v>0</v>
      </c>
      <c r="O335" s="2">
        <v>25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25</v>
      </c>
      <c r="V335" t="s">
        <v>31</v>
      </c>
    </row>
    <row r="336" spans="1:22" hidden="1" x14ac:dyDescent="0.25">
      <c r="A336" t="s">
        <v>627</v>
      </c>
      <c r="B336" t="s">
        <v>652</v>
      </c>
      <c r="C336" t="s">
        <v>1</v>
      </c>
      <c r="D336" t="s">
        <v>55</v>
      </c>
      <c r="E336" t="s">
        <v>590</v>
      </c>
      <c r="F336" t="s">
        <v>591</v>
      </c>
      <c r="G336">
        <v>186</v>
      </c>
      <c r="H336">
        <v>186</v>
      </c>
      <c r="I336">
        <v>186</v>
      </c>
      <c r="J336">
        <v>186</v>
      </c>
      <c r="K336">
        <v>0</v>
      </c>
      <c r="L336" s="2">
        <v>0</v>
      </c>
      <c r="M336" s="2">
        <v>0</v>
      </c>
      <c r="N336" s="2">
        <v>0</v>
      </c>
      <c r="O336" s="2">
        <v>7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7</v>
      </c>
      <c r="V336" t="s">
        <v>31</v>
      </c>
    </row>
    <row r="337" spans="1:22" hidden="1" x14ac:dyDescent="0.25">
      <c r="A337" t="s">
        <v>627</v>
      </c>
      <c r="B337" t="s">
        <v>652</v>
      </c>
      <c r="C337" t="s">
        <v>1</v>
      </c>
      <c r="D337" t="s">
        <v>55</v>
      </c>
      <c r="E337" t="s">
        <v>590</v>
      </c>
      <c r="F337" t="s">
        <v>591</v>
      </c>
      <c r="G337">
        <v>185</v>
      </c>
      <c r="H337">
        <v>185</v>
      </c>
      <c r="I337">
        <v>185</v>
      </c>
      <c r="J337">
        <v>185</v>
      </c>
      <c r="K337">
        <v>0</v>
      </c>
      <c r="L337" s="2">
        <v>0</v>
      </c>
      <c r="M337" s="2">
        <v>0</v>
      </c>
      <c r="N337" s="2">
        <v>0</v>
      </c>
      <c r="O337" s="2">
        <v>22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22</v>
      </c>
      <c r="V337" t="s">
        <v>31</v>
      </c>
    </row>
    <row r="338" spans="1:22" hidden="1" x14ac:dyDescent="0.25">
      <c r="A338" t="s">
        <v>627</v>
      </c>
      <c r="B338" t="s">
        <v>652</v>
      </c>
      <c r="C338" t="s">
        <v>1</v>
      </c>
      <c r="D338" t="s">
        <v>55</v>
      </c>
      <c r="E338" t="s">
        <v>590</v>
      </c>
      <c r="F338" t="s">
        <v>591</v>
      </c>
      <c r="G338">
        <v>184</v>
      </c>
      <c r="H338">
        <v>184</v>
      </c>
      <c r="I338">
        <v>184</v>
      </c>
      <c r="J338">
        <v>184</v>
      </c>
      <c r="K338">
        <v>0</v>
      </c>
      <c r="L338" s="2">
        <v>0</v>
      </c>
      <c r="M338" s="2">
        <v>0</v>
      </c>
      <c r="N338" s="2">
        <v>0</v>
      </c>
      <c r="O338" s="2">
        <v>25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25</v>
      </c>
      <c r="V338" t="s">
        <v>31</v>
      </c>
    </row>
    <row r="339" spans="1:22" hidden="1" x14ac:dyDescent="0.25">
      <c r="A339" t="s">
        <v>627</v>
      </c>
      <c r="B339" t="s">
        <v>652</v>
      </c>
      <c r="C339" t="s">
        <v>1</v>
      </c>
      <c r="D339" t="s">
        <v>55</v>
      </c>
      <c r="E339" t="s">
        <v>590</v>
      </c>
      <c r="F339" t="s">
        <v>591</v>
      </c>
      <c r="G339">
        <v>183</v>
      </c>
      <c r="H339">
        <v>183</v>
      </c>
      <c r="I339">
        <v>183</v>
      </c>
      <c r="J339">
        <v>183</v>
      </c>
      <c r="K339">
        <v>0</v>
      </c>
      <c r="L339" s="2">
        <v>0</v>
      </c>
      <c r="M339" s="2">
        <v>0</v>
      </c>
      <c r="N339" s="2">
        <v>0</v>
      </c>
      <c r="O339" s="2">
        <v>16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16</v>
      </c>
      <c r="V339" t="s">
        <v>31</v>
      </c>
    </row>
    <row r="340" spans="1:22" hidden="1" x14ac:dyDescent="0.25">
      <c r="A340" t="s">
        <v>627</v>
      </c>
      <c r="B340" t="s">
        <v>651</v>
      </c>
      <c r="C340" t="s">
        <v>1</v>
      </c>
      <c r="D340" t="s">
        <v>55</v>
      </c>
      <c r="E340" t="s">
        <v>590</v>
      </c>
      <c r="F340" t="s">
        <v>591</v>
      </c>
      <c r="G340">
        <v>182</v>
      </c>
      <c r="H340">
        <v>182</v>
      </c>
      <c r="I340">
        <v>182</v>
      </c>
      <c r="J340">
        <v>182</v>
      </c>
      <c r="K340">
        <v>0</v>
      </c>
      <c r="L340" s="2">
        <v>0</v>
      </c>
      <c r="M340" s="2">
        <v>0</v>
      </c>
      <c r="N340" s="2">
        <v>0</v>
      </c>
      <c r="O340" s="2">
        <v>11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11</v>
      </c>
      <c r="V340" t="s">
        <v>31</v>
      </c>
    </row>
    <row r="341" spans="1:22" hidden="1" x14ac:dyDescent="0.25">
      <c r="A341" t="s">
        <v>627</v>
      </c>
      <c r="B341" t="s">
        <v>651</v>
      </c>
      <c r="C341" t="s">
        <v>1</v>
      </c>
      <c r="D341" t="s">
        <v>55</v>
      </c>
      <c r="E341" t="s">
        <v>590</v>
      </c>
      <c r="F341" t="s">
        <v>591</v>
      </c>
      <c r="G341">
        <v>181</v>
      </c>
      <c r="H341">
        <v>181</v>
      </c>
      <c r="I341">
        <v>181</v>
      </c>
      <c r="J341">
        <v>181</v>
      </c>
      <c r="K341">
        <v>0</v>
      </c>
      <c r="L341" s="2">
        <v>0</v>
      </c>
      <c r="M341" s="2">
        <v>0</v>
      </c>
      <c r="N341" s="2">
        <v>0</v>
      </c>
      <c r="O341" s="2">
        <v>19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19</v>
      </c>
      <c r="V341" t="s">
        <v>31</v>
      </c>
    </row>
    <row r="342" spans="1:22" hidden="1" x14ac:dyDescent="0.25">
      <c r="A342" t="s">
        <v>627</v>
      </c>
      <c r="B342" t="s">
        <v>651</v>
      </c>
      <c r="C342" t="s">
        <v>1</v>
      </c>
      <c r="D342" t="s">
        <v>55</v>
      </c>
      <c r="E342" t="s">
        <v>590</v>
      </c>
      <c r="F342" t="s">
        <v>591</v>
      </c>
      <c r="G342">
        <v>180</v>
      </c>
      <c r="H342">
        <v>180</v>
      </c>
      <c r="I342">
        <v>180</v>
      </c>
      <c r="J342">
        <v>180</v>
      </c>
      <c r="K342">
        <v>0</v>
      </c>
      <c r="L342" s="2">
        <v>0</v>
      </c>
      <c r="M342" s="2">
        <v>0</v>
      </c>
      <c r="N342" s="2">
        <v>0</v>
      </c>
      <c r="O342" s="2">
        <v>13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13</v>
      </c>
      <c r="V342" t="s">
        <v>31</v>
      </c>
    </row>
    <row r="343" spans="1:22" hidden="1" x14ac:dyDescent="0.25">
      <c r="A343" t="s">
        <v>627</v>
      </c>
      <c r="B343" t="s">
        <v>651</v>
      </c>
      <c r="C343" t="s">
        <v>1</v>
      </c>
      <c r="D343" t="s">
        <v>55</v>
      </c>
      <c r="E343" t="s">
        <v>590</v>
      </c>
      <c r="F343" t="s">
        <v>591</v>
      </c>
      <c r="G343">
        <v>179</v>
      </c>
      <c r="H343">
        <v>179</v>
      </c>
      <c r="I343">
        <v>179</v>
      </c>
      <c r="J343">
        <v>179</v>
      </c>
      <c r="K343">
        <v>0</v>
      </c>
      <c r="L343" s="2">
        <v>0</v>
      </c>
      <c r="M343" s="2">
        <v>0</v>
      </c>
      <c r="N343" s="2">
        <v>0</v>
      </c>
      <c r="O343" s="2">
        <v>19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19</v>
      </c>
      <c r="V343" t="s">
        <v>31</v>
      </c>
    </row>
    <row r="344" spans="1:22" hidden="1" x14ac:dyDescent="0.25">
      <c r="A344" t="s">
        <v>627</v>
      </c>
      <c r="B344" t="s">
        <v>650</v>
      </c>
      <c r="C344" t="s">
        <v>1</v>
      </c>
      <c r="D344" t="s">
        <v>55</v>
      </c>
      <c r="E344" t="s">
        <v>590</v>
      </c>
      <c r="F344" t="s">
        <v>591</v>
      </c>
      <c r="G344">
        <v>178</v>
      </c>
      <c r="H344">
        <v>178</v>
      </c>
      <c r="I344">
        <v>178</v>
      </c>
      <c r="J344">
        <v>178</v>
      </c>
      <c r="K344">
        <v>0</v>
      </c>
      <c r="L344" s="2">
        <v>0</v>
      </c>
      <c r="M344" s="2">
        <v>0</v>
      </c>
      <c r="N344" s="2">
        <v>0</v>
      </c>
      <c r="O344" s="2">
        <v>20.5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20.5</v>
      </c>
      <c r="V344" t="s">
        <v>31</v>
      </c>
    </row>
    <row r="345" spans="1:22" hidden="1" x14ac:dyDescent="0.25">
      <c r="A345" t="s">
        <v>627</v>
      </c>
      <c r="B345" t="s">
        <v>650</v>
      </c>
      <c r="C345" t="s">
        <v>1</v>
      </c>
      <c r="D345" t="s">
        <v>55</v>
      </c>
      <c r="E345" t="s">
        <v>590</v>
      </c>
      <c r="F345" t="s">
        <v>591</v>
      </c>
      <c r="G345">
        <v>177</v>
      </c>
      <c r="H345">
        <v>177</v>
      </c>
      <c r="I345">
        <v>177</v>
      </c>
      <c r="J345">
        <v>177</v>
      </c>
      <c r="K345">
        <v>0</v>
      </c>
      <c r="L345" s="2">
        <v>0</v>
      </c>
      <c r="M345" s="2">
        <v>0</v>
      </c>
      <c r="N345" s="2">
        <v>0</v>
      </c>
      <c r="O345" s="2">
        <v>14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14</v>
      </c>
      <c r="V345" t="s">
        <v>31</v>
      </c>
    </row>
    <row r="346" spans="1:22" hidden="1" x14ac:dyDescent="0.25">
      <c r="A346" t="s">
        <v>627</v>
      </c>
      <c r="B346" t="s">
        <v>650</v>
      </c>
      <c r="C346" t="s">
        <v>1</v>
      </c>
      <c r="D346" t="s">
        <v>55</v>
      </c>
      <c r="E346" t="s">
        <v>590</v>
      </c>
      <c r="F346" t="s">
        <v>591</v>
      </c>
      <c r="G346">
        <v>176</v>
      </c>
      <c r="H346">
        <v>176</v>
      </c>
      <c r="I346">
        <v>176</v>
      </c>
      <c r="J346">
        <v>176</v>
      </c>
      <c r="K346">
        <v>0</v>
      </c>
      <c r="L346" s="2">
        <v>0</v>
      </c>
      <c r="M346" s="2">
        <v>0</v>
      </c>
      <c r="N346" s="2">
        <v>0</v>
      </c>
      <c r="O346" s="2">
        <v>10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10</v>
      </c>
      <c r="V346" t="s">
        <v>31</v>
      </c>
    </row>
    <row r="347" spans="1:22" hidden="1" x14ac:dyDescent="0.25">
      <c r="A347" t="s">
        <v>627</v>
      </c>
      <c r="B347" t="s">
        <v>650</v>
      </c>
      <c r="C347" t="s">
        <v>1</v>
      </c>
      <c r="D347" t="s">
        <v>55</v>
      </c>
      <c r="E347" t="s">
        <v>590</v>
      </c>
      <c r="F347" t="s">
        <v>591</v>
      </c>
      <c r="G347">
        <v>175</v>
      </c>
      <c r="H347">
        <v>175</v>
      </c>
      <c r="I347">
        <v>175</v>
      </c>
      <c r="J347">
        <v>175</v>
      </c>
      <c r="K347">
        <v>0</v>
      </c>
      <c r="L347" s="2">
        <v>0</v>
      </c>
      <c r="M347" s="2">
        <v>0</v>
      </c>
      <c r="N347" s="2">
        <v>0</v>
      </c>
      <c r="O347" s="2">
        <v>12.5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12.5</v>
      </c>
      <c r="V347" t="s">
        <v>31</v>
      </c>
    </row>
    <row r="348" spans="1:22" hidden="1" x14ac:dyDescent="0.25">
      <c r="A348" t="s">
        <v>627</v>
      </c>
      <c r="B348" t="s">
        <v>649</v>
      </c>
      <c r="C348" t="s">
        <v>1</v>
      </c>
      <c r="D348" t="s">
        <v>55</v>
      </c>
      <c r="E348" t="s">
        <v>590</v>
      </c>
      <c r="F348" t="s">
        <v>591</v>
      </c>
      <c r="G348">
        <v>174</v>
      </c>
      <c r="H348">
        <v>174</v>
      </c>
      <c r="I348">
        <v>174</v>
      </c>
      <c r="J348">
        <v>174</v>
      </c>
      <c r="K348">
        <v>0</v>
      </c>
      <c r="L348" s="2">
        <v>0</v>
      </c>
      <c r="M348" s="2">
        <v>0</v>
      </c>
      <c r="N348" s="2">
        <v>0</v>
      </c>
      <c r="O348" s="2">
        <v>24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24</v>
      </c>
      <c r="V348" t="s">
        <v>31</v>
      </c>
    </row>
    <row r="349" spans="1:22" hidden="1" x14ac:dyDescent="0.25">
      <c r="A349" t="s">
        <v>627</v>
      </c>
      <c r="B349" t="s">
        <v>649</v>
      </c>
      <c r="C349" t="s">
        <v>1</v>
      </c>
      <c r="D349" t="s">
        <v>55</v>
      </c>
      <c r="E349" t="s">
        <v>590</v>
      </c>
      <c r="F349" t="s">
        <v>591</v>
      </c>
      <c r="G349">
        <v>173</v>
      </c>
      <c r="H349">
        <v>173</v>
      </c>
      <c r="I349">
        <v>173</v>
      </c>
      <c r="J349">
        <v>173</v>
      </c>
      <c r="K349">
        <v>0</v>
      </c>
      <c r="L349" s="2">
        <v>0</v>
      </c>
      <c r="M349" s="2">
        <v>0</v>
      </c>
      <c r="N349" s="2">
        <v>0</v>
      </c>
      <c r="O349" s="2">
        <v>20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20</v>
      </c>
      <c r="V349" t="s">
        <v>31</v>
      </c>
    </row>
    <row r="350" spans="1:22" hidden="1" x14ac:dyDescent="0.25">
      <c r="A350" t="s">
        <v>627</v>
      </c>
      <c r="B350" t="s">
        <v>649</v>
      </c>
      <c r="C350" t="s">
        <v>1</v>
      </c>
      <c r="D350" t="s">
        <v>55</v>
      </c>
      <c r="E350" t="s">
        <v>590</v>
      </c>
      <c r="F350" t="s">
        <v>591</v>
      </c>
      <c r="G350">
        <v>172</v>
      </c>
      <c r="H350">
        <v>172</v>
      </c>
      <c r="I350">
        <v>172</v>
      </c>
      <c r="J350">
        <v>172</v>
      </c>
      <c r="K350">
        <v>0</v>
      </c>
      <c r="L350" s="2">
        <v>0</v>
      </c>
      <c r="M350" s="2">
        <v>0</v>
      </c>
      <c r="N350" s="2">
        <v>0</v>
      </c>
      <c r="O350" s="2">
        <v>12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12</v>
      </c>
      <c r="V350" t="s">
        <v>31</v>
      </c>
    </row>
    <row r="351" spans="1:22" hidden="1" x14ac:dyDescent="0.25">
      <c r="A351" t="s">
        <v>627</v>
      </c>
      <c r="B351" t="s">
        <v>649</v>
      </c>
      <c r="C351" t="s">
        <v>1</v>
      </c>
      <c r="D351" t="s">
        <v>55</v>
      </c>
      <c r="E351" t="s">
        <v>590</v>
      </c>
      <c r="F351" t="s">
        <v>591</v>
      </c>
      <c r="G351">
        <v>171</v>
      </c>
      <c r="H351">
        <v>171</v>
      </c>
      <c r="I351">
        <v>171</v>
      </c>
      <c r="J351">
        <v>171</v>
      </c>
      <c r="K351">
        <v>0</v>
      </c>
      <c r="L351" s="2">
        <v>0</v>
      </c>
      <c r="M351" s="2">
        <v>0</v>
      </c>
      <c r="N351" s="2">
        <v>0</v>
      </c>
      <c r="O351" s="2">
        <v>5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5</v>
      </c>
      <c r="V351" t="s">
        <v>31</v>
      </c>
    </row>
    <row r="352" spans="1:22" hidden="1" x14ac:dyDescent="0.25">
      <c r="A352" t="s">
        <v>627</v>
      </c>
      <c r="B352" t="s">
        <v>649</v>
      </c>
      <c r="C352" t="s">
        <v>1</v>
      </c>
      <c r="D352" t="s">
        <v>55</v>
      </c>
      <c r="E352" t="s">
        <v>590</v>
      </c>
      <c r="F352" t="s">
        <v>591</v>
      </c>
      <c r="G352">
        <v>170</v>
      </c>
      <c r="H352">
        <v>170</v>
      </c>
      <c r="I352">
        <v>170</v>
      </c>
      <c r="J352">
        <v>170</v>
      </c>
      <c r="K352">
        <v>0</v>
      </c>
      <c r="L352" s="2">
        <v>0</v>
      </c>
      <c r="M352" s="2">
        <v>0</v>
      </c>
      <c r="N352" s="2">
        <v>0</v>
      </c>
      <c r="O352" s="2">
        <v>29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29</v>
      </c>
      <c r="V352" t="s">
        <v>31</v>
      </c>
    </row>
    <row r="353" spans="1:22" hidden="1" x14ac:dyDescent="0.25">
      <c r="A353" t="s">
        <v>627</v>
      </c>
      <c r="B353" t="s">
        <v>648</v>
      </c>
      <c r="C353" t="s">
        <v>1</v>
      </c>
      <c r="D353" t="s">
        <v>55</v>
      </c>
      <c r="E353" t="s">
        <v>590</v>
      </c>
      <c r="F353" t="s">
        <v>591</v>
      </c>
      <c r="G353">
        <v>169</v>
      </c>
      <c r="H353">
        <v>169</v>
      </c>
      <c r="I353">
        <v>169</v>
      </c>
      <c r="J353">
        <v>169</v>
      </c>
      <c r="K353">
        <v>0</v>
      </c>
      <c r="L353" s="2">
        <v>0</v>
      </c>
      <c r="M353" s="2">
        <v>0</v>
      </c>
      <c r="N353" s="2">
        <v>0</v>
      </c>
      <c r="O353" s="2">
        <v>17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17</v>
      </c>
      <c r="V353" t="s">
        <v>31</v>
      </c>
    </row>
    <row r="354" spans="1:22" hidden="1" x14ac:dyDescent="0.25">
      <c r="A354" t="s">
        <v>627</v>
      </c>
      <c r="B354" t="s">
        <v>648</v>
      </c>
      <c r="C354" t="s">
        <v>1</v>
      </c>
      <c r="D354" t="s">
        <v>55</v>
      </c>
      <c r="E354" t="s">
        <v>590</v>
      </c>
      <c r="F354" t="s">
        <v>591</v>
      </c>
      <c r="G354">
        <v>168</v>
      </c>
      <c r="H354">
        <v>168</v>
      </c>
      <c r="I354">
        <v>168</v>
      </c>
      <c r="J354">
        <v>168</v>
      </c>
      <c r="K354">
        <v>0</v>
      </c>
      <c r="L354" s="2">
        <v>0</v>
      </c>
      <c r="M354" s="2">
        <v>0</v>
      </c>
      <c r="N354" s="2">
        <v>0</v>
      </c>
      <c r="O354" s="2">
        <v>13.5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13.5</v>
      </c>
      <c r="V354" t="s">
        <v>31</v>
      </c>
    </row>
    <row r="355" spans="1:22" hidden="1" x14ac:dyDescent="0.25">
      <c r="A355" t="s">
        <v>627</v>
      </c>
      <c r="B355" t="s">
        <v>648</v>
      </c>
      <c r="C355" t="s">
        <v>1</v>
      </c>
      <c r="D355" t="s">
        <v>55</v>
      </c>
      <c r="E355" t="s">
        <v>590</v>
      </c>
      <c r="F355" t="s">
        <v>591</v>
      </c>
      <c r="G355">
        <v>167</v>
      </c>
      <c r="H355">
        <v>167</v>
      </c>
      <c r="I355">
        <v>167</v>
      </c>
      <c r="J355">
        <v>167</v>
      </c>
      <c r="K355">
        <v>0</v>
      </c>
      <c r="L355" s="2">
        <v>0</v>
      </c>
      <c r="M355" s="2">
        <v>0</v>
      </c>
      <c r="N355" s="2">
        <v>0</v>
      </c>
      <c r="O355" s="2">
        <v>31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31</v>
      </c>
      <c r="V355" t="s">
        <v>31</v>
      </c>
    </row>
    <row r="356" spans="1:22" hidden="1" x14ac:dyDescent="0.25">
      <c r="A356" t="s">
        <v>627</v>
      </c>
      <c r="B356" t="s">
        <v>647</v>
      </c>
      <c r="C356" t="s">
        <v>1</v>
      </c>
      <c r="D356" t="s">
        <v>55</v>
      </c>
      <c r="E356" t="s">
        <v>590</v>
      </c>
      <c r="F356" t="s">
        <v>591</v>
      </c>
      <c r="G356">
        <v>166</v>
      </c>
      <c r="H356">
        <v>166</v>
      </c>
      <c r="I356">
        <v>166</v>
      </c>
      <c r="J356">
        <v>166</v>
      </c>
      <c r="K356">
        <v>0</v>
      </c>
      <c r="L356" s="2">
        <v>0</v>
      </c>
      <c r="M356" s="2">
        <v>0</v>
      </c>
      <c r="N356" s="2">
        <v>0</v>
      </c>
      <c r="O356" s="2">
        <v>26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26</v>
      </c>
      <c r="V356" t="s">
        <v>31</v>
      </c>
    </row>
    <row r="357" spans="1:22" hidden="1" x14ac:dyDescent="0.25">
      <c r="A357" t="s">
        <v>627</v>
      </c>
      <c r="B357" t="s">
        <v>647</v>
      </c>
      <c r="C357" t="s">
        <v>1</v>
      </c>
      <c r="D357" t="s">
        <v>55</v>
      </c>
      <c r="E357" t="s">
        <v>590</v>
      </c>
      <c r="F357" t="s">
        <v>591</v>
      </c>
      <c r="G357">
        <v>165</v>
      </c>
      <c r="H357">
        <v>165</v>
      </c>
      <c r="I357">
        <v>165</v>
      </c>
      <c r="J357">
        <v>165</v>
      </c>
      <c r="K357">
        <v>0</v>
      </c>
      <c r="L357" s="2">
        <v>0</v>
      </c>
      <c r="M357" s="2">
        <v>0</v>
      </c>
      <c r="N357" s="2">
        <v>0</v>
      </c>
      <c r="O357" s="2">
        <v>3.5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3.5</v>
      </c>
      <c r="V357" t="s">
        <v>31</v>
      </c>
    </row>
    <row r="358" spans="1:22" hidden="1" x14ac:dyDescent="0.25">
      <c r="A358" t="s">
        <v>627</v>
      </c>
      <c r="B358" t="s">
        <v>647</v>
      </c>
      <c r="C358" t="s">
        <v>1</v>
      </c>
      <c r="D358" t="s">
        <v>55</v>
      </c>
      <c r="E358" t="s">
        <v>590</v>
      </c>
      <c r="F358" t="s">
        <v>591</v>
      </c>
      <c r="G358">
        <v>164</v>
      </c>
      <c r="H358">
        <v>164</v>
      </c>
      <c r="I358">
        <v>164</v>
      </c>
      <c r="J358">
        <v>164</v>
      </c>
      <c r="K358">
        <v>0</v>
      </c>
      <c r="L358" s="2">
        <v>0</v>
      </c>
      <c r="M358" s="2">
        <v>0</v>
      </c>
      <c r="N358" s="2">
        <v>0</v>
      </c>
      <c r="O358" s="2">
        <v>31.5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31.5</v>
      </c>
      <c r="V358" t="s">
        <v>31</v>
      </c>
    </row>
    <row r="359" spans="1:22" hidden="1" x14ac:dyDescent="0.25">
      <c r="A359" t="s">
        <v>627</v>
      </c>
      <c r="B359" t="s">
        <v>647</v>
      </c>
      <c r="C359" t="s">
        <v>1</v>
      </c>
      <c r="D359" t="s">
        <v>55</v>
      </c>
      <c r="E359" t="s">
        <v>590</v>
      </c>
      <c r="F359" t="s">
        <v>591</v>
      </c>
      <c r="G359">
        <v>163</v>
      </c>
      <c r="H359">
        <v>163</v>
      </c>
      <c r="I359">
        <v>163</v>
      </c>
      <c r="J359">
        <v>163</v>
      </c>
      <c r="K359">
        <v>0</v>
      </c>
      <c r="L359" s="2">
        <v>0</v>
      </c>
      <c r="M359" s="2">
        <v>0</v>
      </c>
      <c r="N359" s="2">
        <v>0</v>
      </c>
      <c r="O359" s="2">
        <v>38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38</v>
      </c>
      <c r="V359" t="s">
        <v>31</v>
      </c>
    </row>
    <row r="360" spans="1:22" hidden="1" x14ac:dyDescent="0.25">
      <c r="A360" t="s">
        <v>627</v>
      </c>
      <c r="B360" t="s">
        <v>646</v>
      </c>
      <c r="C360" t="s">
        <v>1</v>
      </c>
      <c r="D360" t="s">
        <v>55</v>
      </c>
      <c r="E360" t="s">
        <v>590</v>
      </c>
      <c r="F360" t="s">
        <v>591</v>
      </c>
      <c r="G360">
        <v>162</v>
      </c>
      <c r="H360">
        <v>162</v>
      </c>
      <c r="I360">
        <v>162</v>
      </c>
      <c r="J360">
        <v>162</v>
      </c>
      <c r="K360">
        <v>0</v>
      </c>
      <c r="L360" s="2">
        <v>0</v>
      </c>
      <c r="M360" s="2">
        <v>0</v>
      </c>
      <c r="N360" s="2">
        <v>0</v>
      </c>
      <c r="O360" s="2">
        <v>31.5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31.5</v>
      </c>
      <c r="V360" t="s">
        <v>31</v>
      </c>
    </row>
    <row r="361" spans="1:22" hidden="1" x14ac:dyDescent="0.25">
      <c r="A361" t="s">
        <v>627</v>
      </c>
      <c r="B361" t="s">
        <v>646</v>
      </c>
      <c r="C361" t="s">
        <v>1</v>
      </c>
      <c r="D361" t="s">
        <v>55</v>
      </c>
      <c r="E361" t="s">
        <v>590</v>
      </c>
      <c r="F361" t="s">
        <v>591</v>
      </c>
      <c r="G361">
        <v>161</v>
      </c>
      <c r="H361">
        <v>161</v>
      </c>
      <c r="I361">
        <v>161</v>
      </c>
      <c r="J361">
        <v>161</v>
      </c>
      <c r="K361">
        <v>0</v>
      </c>
      <c r="L361" s="2">
        <v>0</v>
      </c>
      <c r="M361" s="2">
        <v>0</v>
      </c>
      <c r="N361" s="2">
        <v>0</v>
      </c>
      <c r="O361" s="2">
        <v>30.5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30.5</v>
      </c>
      <c r="V361" t="s">
        <v>31</v>
      </c>
    </row>
    <row r="362" spans="1:22" hidden="1" x14ac:dyDescent="0.25">
      <c r="A362" t="s">
        <v>627</v>
      </c>
      <c r="B362" t="s">
        <v>646</v>
      </c>
      <c r="C362" t="s">
        <v>1</v>
      </c>
      <c r="D362" t="s">
        <v>55</v>
      </c>
      <c r="E362" t="s">
        <v>590</v>
      </c>
      <c r="F362" t="s">
        <v>591</v>
      </c>
      <c r="G362">
        <v>160</v>
      </c>
      <c r="H362">
        <v>160</v>
      </c>
      <c r="I362">
        <v>160</v>
      </c>
      <c r="J362">
        <v>160</v>
      </c>
      <c r="K362">
        <v>0</v>
      </c>
      <c r="L362" s="2">
        <v>0</v>
      </c>
      <c r="M362" s="2">
        <v>0</v>
      </c>
      <c r="N362" s="2">
        <v>0</v>
      </c>
      <c r="O362" s="2">
        <v>14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14</v>
      </c>
      <c r="V362" t="s">
        <v>31</v>
      </c>
    </row>
    <row r="363" spans="1:22" hidden="1" x14ac:dyDescent="0.25">
      <c r="A363" t="s">
        <v>627</v>
      </c>
      <c r="B363" t="s">
        <v>646</v>
      </c>
      <c r="C363" t="s">
        <v>1</v>
      </c>
      <c r="D363" t="s">
        <v>55</v>
      </c>
      <c r="E363" t="s">
        <v>590</v>
      </c>
      <c r="F363" t="s">
        <v>591</v>
      </c>
      <c r="G363">
        <v>159</v>
      </c>
      <c r="H363">
        <v>159</v>
      </c>
      <c r="I363">
        <v>159</v>
      </c>
      <c r="J363">
        <v>159</v>
      </c>
      <c r="K363">
        <v>0</v>
      </c>
      <c r="L363" s="2">
        <v>0</v>
      </c>
      <c r="M363" s="2">
        <v>0</v>
      </c>
      <c r="N363" s="2">
        <v>0</v>
      </c>
      <c r="O363" s="2">
        <v>20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20</v>
      </c>
      <c r="V363" t="s">
        <v>31</v>
      </c>
    </row>
    <row r="364" spans="1:22" hidden="1" x14ac:dyDescent="0.25">
      <c r="A364" t="s">
        <v>627</v>
      </c>
      <c r="B364" t="s">
        <v>645</v>
      </c>
      <c r="C364" t="s">
        <v>1</v>
      </c>
      <c r="D364" t="s">
        <v>55</v>
      </c>
      <c r="E364" t="s">
        <v>590</v>
      </c>
      <c r="F364" t="s">
        <v>591</v>
      </c>
      <c r="G364">
        <v>158</v>
      </c>
      <c r="H364">
        <v>158</v>
      </c>
      <c r="I364">
        <v>158</v>
      </c>
      <c r="J364">
        <v>158</v>
      </c>
      <c r="K364">
        <v>0</v>
      </c>
      <c r="L364" s="2">
        <v>0</v>
      </c>
      <c r="M364" s="2">
        <v>0</v>
      </c>
      <c r="N364" s="2">
        <v>0</v>
      </c>
      <c r="O364" s="2">
        <v>18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18</v>
      </c>
      <c r="V364" t="s">
        <v>31</v>
      </c>
    </row>
    <row r="365" spans="1:22" hidden="1" x14ac:dyDescent="0.25">
      <c r="A365" t="s">
        <v>627</v>
      </c>
      <c r="B365" t="s">
        <v>645</v>
      </c>
      <c r="C365" t="s">
        <v>1</v>
      </c>
      <c r="D365" t="s">
        <v>55</v>
      </c>
      <c r="E365" t="s">
        <v>590</v>
      </c>
      <c r="F365" t="s">
        <v>591</v>
      </c>
      <c r="G365">
        <v>157</v>
      </c>
      <c r="H365">
        <v>157</v>
      </c>
      <c r="I365">
        <v>157</v>
      </c>
      <c r="J365">
        <v>157</v>
      </c>
      <c r="K365">
        <v>0</v>
      </c>
      <c r="L365" s="2">
        <v>0</v>
      </c>
      <c r="M365" s="2">
        <v>0</v>
      </c>
      <c r="N365" s="2">
        <v>0</v>
      </c>
      <c r="O365" s="2">
        <v>26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26</v>
      </c>
      <c r="V365" t="s">
        <v>31</v>
      </c>
    </row>
    <row r="366" spans="1:22" hidden="1" x14ac:dyDescent="0.25">
      <c r="A366" t="s">
        <v>627</v>
      </c>
      <c r="B366" t="s">
        <v>645</v>
      </c>
      <c r="C366" t="s">
        <v>1</v>
      </c>
      <c r="D366" t="s">
        <v>55</v>
      </c>
      <c r="E366" t="s">
        <v>590</v>
      </c>
      <c r="F366" t="s">
        <v>591</v>
      </c>
      <c r="G366">
        <v>156</v>
      </c>
      <c r="H366">
        <v>156</v>
      </c>
      <c r="I366">
        <v>156</v>
      </c>
      <c r="J366">
        <v>156</v>
      </c>
      <c r="K366">
        <v>0</v>
      </c>
      <c r="L366" s="2">
        <v>0</v>
      </c>
      <c r="M366" s="2">
        <v>0</v>
      </c>
      <c r="N366" s="2">
        <v>0</v>
      </c>
      <c r="O366" s="2">
        <v>19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19</v>
      </c>
      <c r="V366" t="s">
        <v>31</v>
      </c>
    </row>
    <row r="367" spans="1:22" hidden="1" x14ac:dyDescent="0.25">
      <c r="A367" t="s">
        <v>627</v>
      </c>
      <c r="B367" t="s">
        <v>645</v>
      </c>
      <c r="C367" t="s">
        <v>1</v>
      </c>
      <c r="D367" t="s">
        <v>55</v>
      </c>
      <c r="E367" t="s">
        <v>590</v>
      </c>
      <c r="F367" t="s">
        <v>591</v>
      </c>
      <c r="G367">
        <v>155</v>
      </c>
      <c r="H367">
        <v>155</v>
      </c>
      <c r="I367">
        <v>155</v>
      </c>
      <c r="J367">
        <v>155</v>
      </c>
      <c r="K367">
        <v>0</v>
      </c>
      <c r="L367" s="2">
        <v>0</v>
      </c>
      <c r="M367" s="2">
        <v>0</v>
      </c>
      <c r="N367" s="2">
        <v>0</v>
      </c>
      <c r="O367" s="2">
        <v>21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21</v>
      </c>
      <c r="V367" t="s">
        <v>31</v>
      </c>
    </row>
    <row r="368" spans="1:22" hidden="1" x14ac:dyDescent="0.25">
      <c r="A368" t="s">
        <v>627</v>
      </c>
      <c r="B368" t="s">
        <v>644</v>
      </c>
      <c r="C368" t="s">
        <v>1</v>
      </c>
      <c r="D368" t="s">
        <v>55</v>
      </c>
      <c r="E368" t="s">
        <v>590</v>
      </c>
      <c r="F368" t="s">
        <v>591</v>
      </c>
      <c r="G368">
        <v>154</v>
      </c>
      <c r="H368">
        <v>154</v>
      </c>
      <c r="I368">
        <v>154</v>
      </c>
      <c r="J368">
        <v>154</v>
      </c>
      <c r="K368">
        <v>0</v>
      </c>
      <c r="L368" s="2">
        <v>0</v>
      </c>
      <c r="M368" s="2">
        <v>0</v>
      </c>
      <c r="N368" s="2">
        <v>0</v>
      </c>
      <c r="O368" s="2">
        <v>30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30</v>
      </c>
      <c r="V368" t="s">
        <v>31</v>
      </c>
    </row>
    <row r="369" spans="1:22" hidden="1" x14ac:dyDescent="0.25">
      <c r="A369" t="s">
        <v>627</v>
      </c>
      <c r="B369" t="s">
        <v>644</v>
      </c>
      <c r="C369" t="s">
        <v>1</v>
      </c>
      <c r="D369" t="s">
        <v>55</v>
      </c>
      <c r="E369" t="s">
        <v>590</v>
      </c>
      <c r="F369" t="s">
        <v>591</v>
      </c>
      <c r="G369">
        <v>153</v>
      </c>
      <c r="H369">
        <v>153</v>
      </c>
      <c r="I369">
        <v>153</v>
      </c>
      <c r="J369">
        <v>153</v>
      </c>
      <c r="K369">
        <v>0</v>
      </c>
      <c r="L369" s="2">
        <v>0</v>
      </c>
      <c r="M369" s="2">
        <v>0</v>
      </c>
      <c r="N369" s="2">
        <v>0</v>
      </c>
      <c r="O369" s="2">
        <v>51.5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51.5</v>
      </c>
      <c r="V369" t="s">
        <v>31</v>
      </c>
    </row>
    <row r="370" spans="1:22" hidden="1" x14ac:dyDescent="0.25">
      <c r="A370" t="s">
        <v>627</v>
      </c>
      <c r="B370" t="s">
        <v>643</v>
      </c>
      <c r="C370" t="s">
        <v>1</v>
      </c>
      <c r="D370" t="s">
        <v>55</v>
      </c>
      <c r="E370" t="s">
        <v>590</v>
      </c>
      <c r="F370" t="s">
        <v>591</v>
      </c>
      <c r="G370">
        <v>152</v>
      </c>
      <c r="H370">
        <v>152</v>
      </c>
      <c r="I370">
        <v>152</v>
      </c>
      <c r="J370">
        <v>152</v>
      </c>
      <c r="K370">
        <v>0</v>
      </c>
      <c r="L370" s="2">
        <v>0</v>
      </c>
      <c r="M370" s="2">
        <v>0</v>
      </c>
      <c r="N370" s="2">
        <v>0</v>
      </c>
      <c r="O370" s="2">
        <v>22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22</v>
      </c>
      <c r="V370" t="s">
        <v>31</v>
      </c>
    </row>
    <row r="371" spans="1:22" hidden="1" x14ac:dyDescent="0.25">
      <c r="A371" t="s">
        <v>627</v>
      </c>
      <c r="B371" t="s">
        <v>643</v>
      </c>
      <c r="C371" t="s">
        <v>1</v>
      </c>
      <c r="D371" t="s">
        <v>55</v>
      </c>
      <c r="E371" t="s">
        <v>590</v>
      </c>
      <c r="F371" t="s">
        <v>591</v>
      </c>
      <c r="G371">
        <v>151</v>
      </c>
      <c r="H371">
        <v>151</v>
      </c>
      <c r="I371">
        <v>151</v>
      </c>
      <c r="J371">
        <v>151</v>
      </c>
      <c r="K371">
        <v>0</v>
      </c>
      <c r="L371" s="2">
        <v>0</v>
      </c>
      <c r="M371" s="2">
        <v>0</v>
      </c>
      <c r="N371" s="2">
        <v>0</v>
      </c>
      <c r="O371" s="2">
        <v>34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34</v>
      </c>
      <c r="V371" t="s">
        <v>31</v>
      </c>
    </row>
    <row r="372" spans="1:22" hidden="1" x14ac:dyDescent="0.25">
      <c r="A372" t="s">
        <v>627</v>
      </c>
      <c r="B372" t="s">
        <v>643</v>
      </c>
      <c r="C372" t="s">
        <v>1</v>
      </c>
      <c r="D372" t="s">
        <v>55</v>
      </c>
      <c r="E372" t="s">
        <v>590</v>
      </c>
      <c r="F372" t="s">
        <v>591</v>
      </c>
      <c r="G372">
        <v>150</v>
      </c>
      <c r="H372">
        <v>150</v>
      </c>
      <c r="I372">
        <v>150</v>
      </c>
      <c r="J372">
        <v>150</v>
      </c>
      <c r="K372">
        <v>0</v>
      </c>
      <c r="L372" s="2">
        <v>0</v>
      </c>
      <c r="M372" s="2">
        <v>0</v>
      </c>
      <c r="N372" s="2">
        <v>0</v>
      </c>
      <c r="O372" s="2">
        <v>37.5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37.5</v>
      </c>
      <c r="V372" t="s">
        <v>31</v>
      </c>
    </row>
    <row r="373" spans="1:22" hidden="1" x14ac:dyDescent="0.25">
      <c r="A373" t="s">
        <v>627</v>
      </c>
      <c r="B373" t="s">
        <v>642</v>
      </c>
      <c r="C373" t="s">
        <v>1</v>
      </c>
      <c r="D373" t="s">
        <v>55</v>
      </c>
      <c r="E373" t="s">
        <v>590</v>
      </c>
      <c r="F373" t="s">
        <v>591</v>
      </c>
      <c r="G373">
        <v>149</v>
      </c>
      <c r="H373">
        <v>149</v>
      </c>
      <c r="I373">
        <v>149</v>
      </c>
      <c r="J373">
        <v>149</v>
      </c>
      <c r="K373">
        <v>0</v>
      </c>
      <c r="L373" s="2">
        <v>0</v>
      </c>
      <c r="M373" s="2">
        <v>0</v>
      </c>
      <c r="N373" s="2">
        <v>0</v>
      </c>
      <c r="O373" s="2">
        <v>17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17</v>
      </c>
      <c r="V373" t="s">
        <v>31</v>
      </c>
    </row>
    <row r="374" spans="1:22" hidden="1" x14ac:dyDescent="0.25">
      <c r="A374" t="s">
        <v>627</v>
      </c>
      <c r="B374" t="s">
        <v>642</v>
      </c>
      <c r="C374" t="s">
        <v>1</v>
      </c>
      <c r="D374" t="s">
        <v>55</v>
      </c>
      <c r="E374" t="s">
        <v>590</v>
      </c>
      <c r="F374" t="s">
        <v>591</v>
      </c>
      <c r="G374">
        <v>148</v>
      </c>
      <c r="H374">
        <v>148</v>
      </c>
      <c r="I374">
        <v>148</v>
      </c>
      <c r="J374">
        <v>148</v>
      </c>
      <c r="K374">
        <v>0</v>
      </c>
      <c r="L374" s="2">
        <v>0</v>
      </c>
      <c r="M374" s="2">
        <v>0</v>
      </c>
      <c r="N374" s="2">
        <v>0</v>
      </c>
      <c r="O374" s="2">
        <v>20.5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20.5</v>
      </c>
      <c r="V374" t="s">
        <v>31</v>
      </c>
    </row>
    <row r="375" spans="1:22" hidden="1" x14ac:dyDescent="0.25">
      <c r="A375" t="s">
        <v>627</v>
      </c>
      <c r="B375" t="s">
        <v>642</v>
      </c>
      <c r="C375" t="s">
        <v>1</v>
      </c>
      <c r="D375" t="s">
        <v>55</v>
      </c>
      <c r="E375" t="s">
        <v>590</v>
      </c>
      <c r="F375" t="s">
        <v>591</v>
      </c>
      <c r="G375">
        <v>147</v>
      </c>
      <c r="H375">
        <v>147</v>
      </c>
      <c r="I375">
        <v>147</v>
      </c>
      <c r="J375">
        <v>147</v>
      </c>
      <c r="K375">
        <v>0</v>
      </c>
      <c r="L375" s="2">
        <v>0</v>
      </c>
      <c r="M375" s="2">
        <v>0</v>
      </c>
      <c r="N375" s="2">
        <v>0</v>
      </c>
      <c r="O375" s="2">
        <v>43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43</v>
      </c>
      <c r="V375" t="s">
        <v>31</v>
      </c>
    </row>
    <row r="376" spans="1:22" hidden="1" x14ac:dyDescent="0.25">
      <c r="A376" t="s">
        <v>627</v>
      </c>
      <c r="B376" t="s">
        <v>641</v>
      </c>
      <c r="C376" t="s">
        <v>1</v>
      </c>
      <c r="D376" t="s">
        <v>55</v>
      </c>
      <c r="E376" t="s">
        <v>590</v>
      </c>
      <c r="F376" t="s">
        <v>591</v>
      </c>
      <c r="G376">
        <v>146</v>
      </c>
      <c r="H376">
        <v>146</v>
      </c>
      <c r="I376">
        <v>146</v>
      </c>
      <c r="J376">
        <v>146</v>
      </c>
      <c r="K376">
        <v>0</v>
      </c>
      <c r="L376" s="2">
        <v>0</v>
      </c>
      <c r="M376" s="2">
        <v>0</v>
      </c>
      <c r="N376" s="2">
        <v>0</v>
      </c>
      <c r="O376" s="2">
        <v>11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11</v>
      </c>
      <c r="V376" t="s">
        <v>31</v>
      </c>
    </row>
    <row r="377" spans="1:22" hidden="1" x14ac:dyDescent="0.25">
      <c r="A377" t="s">
        <v>627</v>
      </c>
      <c r="B377" t="s">
        <v>641</v>
      </c>
      <c r="C377" t="s">
        <v>1</v>
      </c>
      <c r="D377" t="s">
        <v>55</v>
      </c>
      <c r="E377" t="s">
        <v>590</v>
      </c>
      <c r="F377" t="s">
        <v>591</v>
      </c>
      <c r="G377">
        <v>145</v>
      </c>
      <c r="H377">
        <v>145</v>
      </c>
      <c r="I377">
        <v>145</v>
      </c>
      <c r="J377">
        <v>145</v>
      </c>
      <c r="K377">
        <v>0</v>
      </c>
      <c r="L377" s="2">
        <v>0</v>
      </c>
      <c r="M377" s="2">
        <v>0</v>
      </c>
      <c r="N377" s="2">
        <v>0</v>
      </c>
      <c r="O377" s="2">
        <v>20.5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20.5</v>
      </c>
      <c r="V377" t="s">
        <v>31</v>
      </c>
    </row>
    <row r="378" spans="1:22" hidden="1" x14ac:dyDescent="0.25">
      <c r="A378" t="s">
        <v>627</v>
      </c>
      <c r="B378" t="s">
        <v>641</v>
      </c>
      <c r="C378" t="s">
        <v>1</v>
      </c>
      <c r="D378" t="s">
        <v>55</v>
      </c>
      <c r="E378" t="s">
        <v>590</v>
      </c>
      <c r="F378" t="s">
        <v>591</v>
      </c>
      <c r="G378">
        <v>144</v>
      </c>
      <c r="H378">
        <v>144</v>
      </c>
      <c r="I378">
        <v>144</v>
      </c>
      <c r="J378">
        <v>144</v>
      </c>
      <c r="K378">
        <v>0</v>
      </c>
      <c r="L378" s="2">
        <v>0</v>
      </c>
      <c r="M378" s="2">
        <v>0</v>
      </c>
      <c r="N378" s="2">
        <v>0</v>
      </c>
      <c r="O378" s="2">
        <v>21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21</v>
      </c>
      <c r="V378" t="s">
        <v>31</v>
      </c>
    </row>
    <row r="379" spans="1:22" hidden="1" x14ac:dyDescent="0.25">
      <c r="A379" t="s">
        <v>627</v>
      </c>
      <c r="B379" t="s">
        <v>641</v>
      </c>
      <c r="C379" t="s">
        <v>1</v>
      </c>
      <c r="D379" t="s">
        <v>55</v>
      </c>
      <c r="E379" t="s">
        <v>590</v>
      </c>
      <c r="F379" t="s">
        <v>591</v>
      </c>
      <c r="G379">
        <v>143</v>
      </c>
      <c r="H379">
        <v>143</v>
      </c>
      <c r="I379">
        <v>143</v>
      </c>
      <c r="J379">
        <v>143</v>
      </c>
      <c r="K379">
        <v>0</v>
      </c>
      <c r="L379" s="2">
        <v>0</v>
      </c>
      <c r="M379" s="2">
        <v>0</v>
      </c>
      <c r="N379" s="2">
        <v>0</v>
      </c>
      <c r="O379" s="2">
        <v>18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18</v>
      </c>
      <c r="V379" t="s">
        <v>31</v>
      </c>
    </row>
    <row r="380" spans="1:22" hidden="1" x14ac:dyDescent="0.25">
      <c r="A380" t="s">
        <v>627</v>
      </c>
      <c r="B380" t="s">
        <v>640</v>
      </c>
      <c r="C380" t="s">
        <v>1</v>
      </c>
      <c r="D380" t="s">
        <v>55</v>
      </c>
      <c r="E380" t="s">
        <v>590</v>
      </c>
      <c r="F380" t="s">
        <v>591</v>
      </c>
      <c r="G380">
        <v>142</v>
      </c>
      <c r="H380">
        <v>142</v>
      </c>
      <c r="I380">
        <v>142</v>
      </c>
      <c r="J380">
        <v>142</v>
      </c>
      <c r="K380">
        <v>0</v>
      </c>
      <c r="L380" s="2">
        <v>0</v>
      </c>
      <c r="M380" s="2">
        <v>0</v>
      </c>
      <c r="N380" s="2">
        <v>0</v>
      </c>
      <c r="O380" s="2">
        <v>30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30</v>
      </c>
      <c r="V380" t="s">
        <v>31</v>
      </c>
    </row>
    <row r="381" spans="1:22" hidden="1" x14ac:dyDescent="0.25">
      <c r="A381" t="s">
        <v>627</v>
      </c>
      <c r="B381" t="s">
        <v>639</v>
      </c>
      <c r="C381" t="s">
        <v>1</v>
      </c>
      <c r="D381" t="s">
        <v>55</v>
      </c>
      <c r="E381" t="s">
        <v>590</v>
      </c>
      <c r="F381" t="s">
        <v>591</v>
      </c>
      <c r="G381">
        <v>141</v>
      </c>
      <c r="H381">
        <v>141</v>
      </c>
      <c r="I381">
        <v>141</v>
      </c>
      <c r="J381">
        <v>141</v>
      </c>
      <c r="K381">
        <v>0</v>
      </c>
      <c r="L381" s="2">
        <v>0</v>
      </c>
      <c r="M381" s="2">
        <v>0</v>
      </c>
      <c r="N381" s="2">
        <v>0</v>
      </c>
      <c r="O381" s="2">
        <v>29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29</v>
      </c>
      <c r="V381" t="s">
        <v>31</v>
      </c>
    </row>
    <row r="382" spans="1:22" hidden="1" x14ac:dyDescent="0.25">
      <c r="A382" t="s">
        <v>627</v>
      </c>
      <c r="B382" t="s">
        <v>639</v>
      </c>
      <c r="C382" t="s">
        <v>1</v>
      </c>
      <c r="D382" t="s">
        <v>55</v>
      </c>
      <c r="E382" t="s">
        <v>590</v>
      </c>
      <c r="F382" t="s">
        <v>591</v>
      </c>
      <c r="G382">
        <v>140</v>
      </c>
      <c r="H382">
        <v>140</v>
      </c>
      <c r="I382">
        <v>140</v>
      </c>
      <c r="J382">
        <v>140</v>
      </c>
      <c r="K382">
        <v>0</v>
      </c>
      <c r="L382" s="2">
        <v>0</v>
      </c>
      <c r="M382" s="2">
        <v>0</v>
      </c>
      <c r="N382" s="2">
        <v>0</v>
      </c>
      <c r="O382" s="2">
        <v>27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27</v>
      </c>
      <c r="V382" t="s">
        <v>31</v>
      </c>
    </row>
    <row r="383" spans="1:22" hidden="1" x14ac:dyDescent="0.25">
      <c r="A383" t="s">
        <v>627</v>
      </c>
      <c r="B383" t="s">
        <v>638</v>
      </c>
      <c r="C383" t="s">
        <v>1</v>
      </c>
      <c r="D383" t="s">
        <v>55</v>
      </c>
      <c r="E383" t="s">
        <v>590</v>
      </c>
      <c r="F383" t="s">
        <v>591</v>
      </c>
      <c r="G383">
        <v>139</v>
      </c>
      <c r="H383">
        <v>139</v>
      </c>
      <c r="I383">
        <v>139</v>
      </c>
      <c r="J383">
        <v>139</v>
      </c>
      <c r="K383">
        <v>0</v>
      </c>
      <c r="L383" s="2">
        <v>0</v>
      </c>
      <c r="M383" s="2">
        <v>0</v>
      </c>
      <c r="N383" s="2">
        <v>0</v>
      </c>
      <c r="O383" s="2">
        <v>36.5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36.5</v>
      </c>
      <c r="V383" t="s">
        <v>31</v>
      </c>
    </row>
    <row r="384" spans="1:22" hidden="1" x14ac:dyDescent="0.25">
      <c r="A384" t="s">
        <v>627</v>
      </c>
      <c r="B384" t="s">
        <v>638</v>
      </c>
      <c r="C384" t="s">
        <v>1</v>
      </c>
      <c r="D384" t="s">
        <v>55</v>
      </c>
      <c r="E384" t="s">
        <v>590</v>
      </c>
      <c r="F384" t="s">
        <v>591</v>
      </c>
      <c r="G384">
        <v>138</v>
      </c>
      <c r="H384">
        <v>138</v>
      </c>
      <c r="I384">
        <v>138</v>
      </c>
      <c r="J384">
        <v>138</v>
      </c>
      <c r="K384">
        <v>0</v>
      </c>
      <c r="L384" s="2">
        <v>0</v>
      </c>
      <c r="M384" s="2">
        <v>0</v>
      </c>
      <c r="N384" s="2">
        <v>0</v>
      </c>
      <c r="O384" s="2">
        <v>23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23</v>
      </c>
      <c r="V384" t="s">
        <v>31</v>
      </c>
    </row>
    <row r="385" spans="1:22" hidden="1" x14ac:dyDescent="0.25">
      <c r="A385" t="s">
        <v>627</v>
      </c>
      <c r="B385" t="s">
        <v>638</v>
      </c>
      <c r="C385" t="s">
        <v>1</v>
      </c>
      <c r="D385" t="s">
        <v>55</v>
      </c>
      <c r="E385" t="s">
        <v>590</v>
      </c>
      <c r="F385" t="s">
        <v>591</v>
      </c>
      <c r="G385">
        <v>137</v>
      </c>
      <c r="H385">
        <v>137</v>
      </c>
      <c r="I385">
        <v>137</v>
      </c>
      <c r="J385">
        <v>137</v>
      </c>
      <c r="K385">
        <v>0</v>
      </c>
      <c r="L385" s="2">
        <v>0</v>
      </c>
      <c r="M385" s="2">
        <v>0</v>
      </c>
      <c r="N385" s="2">
        <v>0</v>
      </c>
      <c r="O385" s="2">
        <v>24.5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24.5</v>
      </c>
      <c r="V385" t="s">
        <v>31</v>
      </c>
    </row>
    <row r="386" spans="1:22" hidden="1" x14ac:dyDescent="0.25">
      <c r="A386" t="s">
        <v>627</v>
      </c>
      <c r="B386" t="s">
        <v>637</v>
      </c>
      <c r="C386" t="s">
        <v>1</v>
      </c>
      <c r="D386" t="s">
        <v>55</v>
      </c>
      <c r="E386" t="s">
        <v>590</v>
      </c>
      <c r="F386" t="s">
        <v>591</v>
      </c>
      <c r="G386">
        <v>136</v>
      </c>
      <c r="H386">
        <v>136</v>
      </c>
      <c r="I386">
        <v>136</v>
      </c>
      <c r="J386">
        <v>136</v>
      </c>
      <c r="K386">
        <v>0</v>
      </c>
      <c r="L386" s="2">
        <v>0</v>
      </c>
      <c r="M386" s="2">
        <v>0</v>
      </c>
      <c r="N386" s="2">
        <v>0</v>
      </c>
      <c r="O386" s="2">
        <v>14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14</v>
      </c>
      <c r="V386" t="s">
        <v>31</v>
      </c>
    </row>
    <row r="387" spans="1:22" hidden="1" x14ac:dyDescent="0.25">
      <c r="A387" t="s">
        <v>627</v>
      </c>
      <c r="B387" t="s">
        <v>636</v>
      </c>
      <c r="C387" t="s">
        <v>1</v>
      </c>
      <c r="D387" t="s">
        <v>55</v>
      </c>
      <c r="E387" t="s">
        <v>590</v>
      </c>
      <c r="F387" t="s">
        <v>591</v>
      </c>
      <c r="G387">
        <v>134</v>
      </c>
      <c r="H387">
        <v>134</v>
      </c>
      <c r="I387">
        <v>134</v>
      </c>
      <c r="J387">
        <v>134</v>
      </c>
      <c r="K387">
        <v>0</v>
      </c>
      <c r="L387" s="2">
        <v>0</v>
      </c>
      <c r="M387" s="2">
        <v>0</v>
      </c>
      <c r="N387" s="2">
        <v>0</v>
      </c>
      <c r="O387" s="2">
        <v>22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22</v>
      </c>
      <c r="V387" t="s">
        <v>31</v>
      </c>
    </row>
    <row r="388" spans="1:22" hidden="1" x14ac:dyDescent="0.25">
      <c r="A388" t="s">
        <v>627</v>
      </c>
      <c r="B388" t="s">
        <v>635</v>
      </c>
      <c r="C388" t="s">
        <v>1</v>
      </c>
      <c r="D388" t="s">
        <v>55</v>
      </c>
      <c r="E388" t="s">
        <v>590</v>
      </c>
      <c r="F388" t="s">
        <v>591</v>
      </c>
      <c r="G388">
        <v>133</v>
      </c>
      <c r="H388">
        <v>133</v>
      </c>
      <c r="I388">
        <v>133</v>
      </c>
      <c r="J388">
        <v>133</v>
      </c>
      <c r="K388">
        <v>0</v>
      </c>
      <c r="L388" s="2">
        <v>0</v>
      </c>
      <c r="M388" s="2">
        <v>0</v>
      </c>
      <c r="N388" s="2">
        <v>0</v>
      </c>
      <c r="O388" s="2">
        <v>37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37</v>
      </c>
      <c r="V388" t="s">
        <v>31</v>
      </c>
    </row>
    <row r="389" spans="1:22" hidden="1" x14ac:dyDescent="0.25">
      <c r="A389" t="s">
        <v>627</v>
      </c>
      <c r="B389" t="s">
        <v>634</v>
      </c>
      <c r="C389" t="s">
        <v>1</v>
      </c>
      <c r="D389" t="s">
        <v>55</v>
      </c>
      <c r="E389" t="s">
        <v>590</v>
      </c>
      <c r="F389" t="s">
        <v>591</v>
      </c>
      <c r="G389">
        <v>132</v>
      </c>
      <c r="H389">
        <v>132</v>
      </c>
      <c r="I389">
        <v>132</v>
      </c>
      <c r="J389">
        <v>132</v>
      </c>
      <c r="K389">
        <v>0</v>
      </c>
      <c r="L389" s="2">
        <v>0</v>
      </c>
      <c r="M389" s="2">
        <v>0</v>
      </c>
      <c r="N389" s="2">
        <v>0</v>
      </c>
      <c r="O389" s="2">
        <v>9.5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9.5</v>
      </c>
      <c r="V389" t="s">
        <v>31</v>
      </c>
    </row>
    <row r="390" spans="1:22" hidden="1" x14ac:dyDescent="0.25">
      <c r="A390" t="s">
        <v>627</v>
      </c>
      <c r="B390" t="s">
        <v>634</v>
      </c>
      <c r="C390" t="s">
        <v>1</v>
      </c>
      <c r="D390" t="s">
        <v>55</v>
      </c>
      <c r="E390" t="s">
        <v>590</v>
      </c>
      <c r="F390" t="s">
        <v>591</v>
      </c>
      <c r="G390">
        <v>131</v>
      </c>
      <c r="H390">
        <v>131</v>
      </c>
      <c r="I390">
        <v>131</v>
      </c>
      <c r="J390">
        <v>131</v>
      </c>
      <c r="K390">
        <v>0</v>
      </c>
      <c r="L390" s="2">
        <v>0</v>
      </c>
      <c r="M390" s="2">
        <v>0</v>
      </c>
      <c r="N390" s="2">
        <v>0</v>
      </c>
      <c r="O390" s="2">
        <v>36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36</v>
      </c>
      <c r="V390" t="s">
        <v>31</v>
      </c>
    </row>
    <row r="391" spans="1:22" hidden="1" x14ac:dyDescent="0.25">
      <c r="A391" t="s">
        <v>627</v>
      </c>
      <c r="B391" t="s">
        <v>634</v>
      </c>
      <c r="C391" t="s">
        <v>1</v>
      </c>
      <c r="D391" t="s">
        <v>55</v>
      </c>
      <c r="E391" t="s">
        <v>590</v>
      </c>
      <c r="F391" t="s">
        <v>591</v>
      </c>
      <c r="G391">
        <v>130</v>
      </c>
      <c r="H391">
        <v>130</v>
      </c>
      <c r="I391">
        <v>130</v>
      </c>
      <c r="J391">
        <v>130</v>
      </c>
      <c r="K391">
        <v>0</v>
      </c>
      <c r="L391" s="2">
        <v>0</v>
      </c>
      <c r="M391" s="2">
        <v>0</v>
      </c>
      <c r="N391" s="2">
        <v>0</v>
      </c>
      <c r="O391" s="2">
        <v>25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25</v>
      </c>
      <c r="V391" t="s">
        <v>31</v>
      </c>
    </row>
    <row r="392" spans="1:22" hidden="1" x14ac:dyDescent="0.25">
      <c r="A392" t="s">
        <v>627</v>
      </c>
      <c r="B392" t="s">
        <v>633</v>
      </c>
      <c r="C392" t="s">
        <v>1</v>
      </c>
      <c r="D392" t="s">
        <v>55</v>
      </c>
      <c r="E392" t="s">
        <v>590</v>
      </c>
      <c r="F392" t="s">
        <v>591</v>
      </c>
      <c r="G392">
        <v>129</v>
      </c>
      <c r="H392">
        <v>129</v>
      </c>
      <c r="I392">
        <v>129</v>
      </c>
      <c r="J392">
        <v>129</v>
      </c>
      <c r="K392">
        <v>0</v>
      </c>
      <c r="L392" s="2">
        <v>0</v>
      </c>
      <c r="M392" s="2">
        <v>0</v>
      </c>
      <c r="N392" s="2">
        <v>0</v>
      </c>
      <c r="O392" s="2">
        <v>21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21</v>
      </c>
      <c r="V392" t="s">
        <v>31</v>
      </c>
    </row>
    <row r="393" spans="1:22" hidden="1" x14ac:dyDescent="0.25">
      <c r="A393" t="s">
        <v>627</v>
      </c>
      <c r="B393" t="s">
        <v>633</v>
      </c>
      <c r="C393" t="s">
        <v>1</v>
      </c>
      <c r="D393" t="s">
        <v>55</v>
      </c>
      <c r="E393" t="s">
        <v>590</v>
      </c>
      <c r="F393" t="s">
        <v>591</v>
      </c>
      <c r="G393">
        <v>128</v>
      </c>
      <c r="H393">
        <v>128</v>
      </c>
      <c r="I393">
        <v>128</v>
      </c>
      <c r="J393">
        <v>128</v>
      </c>
      <c r="K393">
        <v>0</v>
      </c>
      <c r="L393" s="2">
        <v>0</v>
      </c>
      <c r="M393" s="2">
        <v>0</v>
      </c>
      <c r="N393" s="2">
        <v>0</v>
      </c>
      <c r="O393" s="2">
        <v>12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12</v>
      </c>
      <c r="V393" t="s">
        <v>31</v>
      </c>
    </row>
    <row r="394" spans="1:22" hidden="1" x14ac:dyDescent="0.25">
      <c r="A394" t="s">
        <v>627</v>
      </c>
      <c r="B394" t="s">
        <v>632</v>
      </c>
      <c r="C394" t="s">
        <v>1</v>
      </c>
      <c r="D394" t="s">
        <v>55</v>
      </c>
      <c r="E394" t="s">
        <v>590</v>
      </c>
      <c r="F394" t="s">
        <v>591</v>
      </c>
      <c r="G394">
        <v>127</v>
      </c>
      <c r="H394">
        <v>127</v>
      </c>
      <c r="I394">
        <v>127</v>
      </c>
      <c r="J394">
        <v>127</v>
      </c>
      <c r="K394">
        <v>0</v>
      </c>
      <c r="L394" s="2">
        <v>0</v>
      </c>
      <c r="M394" s="2">
        <v>0</v>
      </c>
      <c r="N394" s="2">
        <v>0</v>
      </c>
      <c r="O394" s="2">
        <v>63.5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63.5</v>
      </c>
      <c r="V394" t="s">
        <v>31</v>
      </c>
    </row>
    <row r="395" spans="1:22" hidden="1" x14ac:dyDescent="0.25">
      <c r="A395" t="s">
        <v>627</v>
      </c>
      <c r="B395" t="s">
        <v>632</v>
      </c>
      <c r="C395" t="s">
        <v>1</v>
      </c>
      <c r="D395" t="s">
        <v>55</v>
      </c>
      <c r="E395" t="s">
        <v>590</v>
      </c>
      <c r="F395" t="s">
        <v>591</v>
      </c>
      <c r="G395">
        <v>126</v>
      </c>
      <c r="H395">
        <v>126</v>
      </c>
      <c r="I395">
        <v>126</v>
      </c>
      <c r="J395">
        <v>126</v>
      </c>
      <c r="K395">
        <v>0</v>
      </c>
      <c r="L395" s="2">
        <v>0</v>
      </c>
      <c r="M395" s="2">
        <v>0</v>
      </c>
      <c r="N395" s="2">
        <v>0</v>
      </c>
      <c r="O395" s="2">
        <v>57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57</v>
      </c>
      <c r="V395" t="s">
        <v>31</v>
      </c>
    </row>
    <row r="396" spans="1:22" hidden="1" x14ac:dyDescent="0.25">
      <c r="A396" t="s">
        <v>627</v>
      </c>
      <c r="B396" t="s">
        <v>631</v>
      </c>
      <c r="C396" t="s">
        <v>1</v>
      </c>
      <c r="D396" t="s">
        <v>55</v>
      </c>
      <c r="E396" t="s">
        <v>590</v>
      </c>
      <c r="F396" t="s">
        <v>591</v>
      </c>
      <c r="G396">
        <v>125</v>
      </c>
      <c r="H396">
        <v>125</v>
      </c>
      <c r="I396">
        <v>125</v>
      </c>
      <c r="J396">
        <v>125</v>
      </c>
      <c r="K396">
        <v>0</v>
      </c>
      <c r="L396" s="2">
        <v>0</v>
      </c>
      <c r="M396" s="2">
        <v>0</v>
      </c>
      <c r="N396" s="2">
        <v>0</v>
      </c>
      <c r="O396" s="2">
        <v>33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33</v>
      </c>
      <c r="V396" t="s">
        <v>31</v>
      </c>
    </row>
    <row r="397" spans="1:22" hidden="1" x14ac:dyDescent="0.25">
      <c r="A397" t="s">
        <v>627</v>
      </c>
      <c r="B397" t="s">
        <v>630</v>
      </c>
      <c r="C397" t="s">
        <v>1</v>
      </c>
      <c r="D397" t="s">
        <v>55</v>
      </c>
      <c r="E397" t="s">
        <v>590</v>
      </c>
      <c r="F397" t="s">
        <v>591</v>
      </c>
      <c r="G397">
        <v>124</v>
      </c>
      <c r="H397">
        <v>124</v>
      </c>
      <c r="I397">
        <v>124</v>
      </c>
      <c r="J397">
        <v>124</v>
      </c>
      <c r="K397">
        <v>0</v>
      </c>
      <c r="L397" s="2">
        <v>0</v>
      </c>
      <c r="M397" s="2">
        <v>0</v>
      </c>
      <c r="N397" s="2">
        <v>0</v>
      </c>
      <c r="O397" s="2">
        <v>21.5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21.5</v>
      </c>
      <c r="V397" t="s">
        <v>31</v>
      </c>
    </row>
    <row r="398" spans="1:22" hidden="1" x14ac:dyDescent="0.25">
      <c r="A398" t="s">
        <v>627</v>
      </c>
      <c r="B398" t="s">
        <v>630</v>
      </c>
      <c r="C398" t="s">
        <v>1</v>
      </c>
      <c r="D398" t="s">
        <v>55</v>
      </c>
      <c r="E398" t="s">
        <v>590</v>
      </c>
      <c r="F398" t="s">
        <v>591</v>
      </c>
      <c r="G398">
        <v>123</v>
      </c>
      <c r="H398">
        <v>123</v>
      </c>
      <c r="I398">
        <v>123</v>
      </c>
      <c r="J398">
        <v>123</v>
      </c>
      <c r="K398">
        <v>0</v>
      </c>
      <c r="L398" s="2">
        <v>0</v>
      </c>
      <c r="M398" s="2">
        <v>0</v>
      </c>
      <c r="N398" s="2">
        <v>0</v>
      </c>
      <c r="O398" s="2">
        <v>30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30</v>
      </c>
      <c r="V398" t="s">
        <v>31</v>
      </c>
    </row>
    <row r="399" spans="1:22" hidden="1" x14ac:dyDescent="0.25">
      <c r="A399" t="s">
        <v>627</v>
      </c>
      <c r="B399" t="s">
        <v>630</v>
      </c>
      <c r="C399" t="s">
        <v>1</v>
      </c>
      <c r="D399" t="s">
        <v>55</v>
      </c>
      <c r="E399" t="s">
        <v>590</v>
      </c>
      <c r="F399" t="s">
        <v>591</v>
      </c>
      <c r="G399">
        <v>122</v>
      </c>
      <c r="H399">
        <v>122</v>
      </c>
      <c r="I399">
        <v>122</v>
      </c>
      <c r="J399">
        <v>122</v>
      </c>
      <c r="K399">
        <v>0</v>
      </c>
      <c r="L399" s="2">
        <v>0</v>
      </c>
      <c r="M399" s="2">
        <v>0</v>
      </c>
      <c r="N399" s="2">
        <v>0</v>
      </c>
      <c r="O399" s="2">
        <v>53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53</v>
      </c>
      <c r="V399" t="s">
        <v>31</v>
      </c>
    </row>
    <row r="400" spans="1:22" hidden="1" x14ac:dyDescent="0.25">
      <c r="A400" t="s">
        <v>627</v>
      </c>
      <c r="B400" t="s">
        <v>629</v>
      </c>
      <c r="C400" t="s">
        <v>1</v>
      </c>
      <c r="D400" t="s">
        <v>55</v>
      </c>
      <c r="E400" t="s">
        <v>590</v>
      </c>
      <c r="F400" t="s">
        <v>591</v>
      </c>
      <c r="G400">
        <v>121</v>
      </c>
      <c r="H400">
        <v>121</v>
      </c>
      <c r="I400">
        <v>121</v>
      </c>
      <c r="J400">
        <v>121</v>
      </c>
      <c r="K400">
        <v>0</v>
      </c>
      <c r="L400" s="2">
        <v>0</v>
      </c>
      <c r="M400" s="2">
        <v>0</v>
      </c>
      <c r="N400" s="2">
        <v>0</v>
      </c>
      <c r="O400" s="2">
        <v>27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27</v>
      </c>
      <c r="V400" t="s">
        <v>31</v>
      </c>
    </row>
    <row r="401" spans="1:22" hidden="1" x14ac:dyDescent="0.25">
      <c r="A401" t="s">
        <v>627</v>
      </c>
      <c r="B401" t="s">
        <v>628</v>
      </c>
      <c r="C401" t="s">
        <v>1</v>
      </c>
      <c r="D401" t="s">
        <v>55</v>
      </c>
      <c r="E401" t="s">
        <v>590</v>
      </c>
      <c r="F401" t="s">
        <v>591</v>
      </c>
      <c r="G401">
        <v>120</v>
      </c>
      <c r="H401">
        <v>120</v>
      </c>
      <c r="I401">
        <v>120</v>
      </c>
      <c r="J401">
        <v>120</v>
      </c>
      <c r="K401">
        <v>0</v>
      </c>
      <c r="L401" s="2">
        <v>0</v>
      </c>
      <c r="M401" s="2">
        <v>0</v>
      </c>
      <c r="N401" s="2">
        <v>0</v>
      </c>
      <c r="O401" s="2">
        <v>15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15</v>
      </c>
      <c r="V401" t="s">
        <v>31</v>
      </c>
    </row>
    <row r="402" spans="1:22" hidden="1" x14ac:dyDescent="0.25">
      <c r="A402" t="s">
        <v>627</v>
      </c>
      <c r="B402" t="s">
        <v>628</v>
      </c>
      <c r="C402" t="s">
        <v>1</v>
      </c>
      <c r="D402" t="s">
        <v>55</v>
      </c>
      <c r="E402" t="s">
        <v>590</v>
      </c>
      <c r="F402" t="s">
        <v>591</v>
      </c>
      <c r="G402">
        <v>119</v>
      </c>
      <c r="H402">
        <v>119</v>
      </c>
      <c r="I402">
        <v>119</v>
      </c>
      <c r="J402">
        <v>119</v>
      </c>
      <c r="K402">
        <v>0</v>
      </c>
      <c r="L402" s="2">
        <v>0</v>
      </c>
      <c r="M402" s="2">
        <v>0</v>
      </c>
      <c r="N402" s="2">
        <v>0</v>
      </c>
      <c r="O402" s="2">
        <v>28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28</v>
      </c>
      <c r="V402" t="s">
        <v>31</v>
      </c>
    </row>
    <row r="403" spans="1:22" hidden="1" x14ac:dyDescent="0.25">
      <c r="A403" t="s">
        <v>627</v>
      </c>
      <c r="B403" t="s">
        <v>628</v>
      </c>
      <c r="C403" t="s">
        <v>1</v>
      </c>
      <c r="D403" t="s">
        <v>55</v>
      </c>
      <c r="E403" t="s">
        <v>590</v>
      </c>
      <c r="F403" t="s">
        <v>591</v>
      </c>
      <c r="G403">
        <v>118</v>
      </c>
      <c r="H403">
        <v>118</v>
      </c>
      <c r="I403">
        <v>118</v>
      </c>
      <c r="J403">
        <v>118</v>
      </c>
      <c r="K403">
        <v>0</v>
      </c>
      <c r="L403" s="2">
        <v>0</v>
      </c>
      <c r="M403" s="2">
        <v>0</v>
      </c>
      <c r="N403" s="2">
        <v>0</v>
      </c>
      <c r="O403" s="2">
        <v>28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28</v>
      </c>
      <c r="V403" t="s">
        <v>31</v>
      </c>
    </row>
    <row r="404" spans="1:22" hidden="1" x14ac:dyDescent="0.25">
      <c r="A404" t="s">
        <v>627</v>
      </c>
      <c r="B404" t="s">
        <v>628</v>
      </c>
      <c r="C404" t="s">
        <v>1</v>
      </c>
      <c r="D404" t="s">
        <v>55</v>
      </c>
      <c r="E404" t="s">
        <v>590</v>
      </c>
      <c r="F404" t="s">
        <v>591</v>
      </c>
      <c r="G404">
        <v>117</v>
      </c>
      <c r="H404">
        <v>117</v>
      </c>
      <c r="I404">
        <v>117</v>
      </c>
      <c r="J404">
        <v>117</v>
      </c>
      <c r="K404">
        <v>0</v>
      </c>
      <c r="L404" s="2">
        <v>0</v>
      </c>
      <c r="M404" s="2">
        <v>0</v>
      </c>
      <c r="N404" s="2">
        <v>0</v>
      </c>
      <c r="O404" s="2">
        <v>28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28</v>
      </c>
      <c r="V404" t="s">
        <v>31</v>
      </c>
    </row>
    <row r="405" spans="1:22" hidden="1" x14ac:dyDescent="0.25">
      <c r="A405" t="s">
        <v>462</v>
      </c>
      <c r="B405" t="s">
        <v>617</v>
      </c>
      <c r="C405" t="s">
        <v>1</v>
      </c>
      <c r="D405" t="s">
        <v>55</v>
      </c>
      <c r="E405" t="s">
        <v>590</v>
      </c>
      <c r="F405" t="s">
        <v>591</v>
      </c>
      <c r="G405">
        <v>116</v>
      </c>
      <c r="H405">
        <v>116</v>
      </c>
      <c r="I405">
        <v>116</v>
      </c>
      <c r="J405">
        <v>116</v>
      </c>
      <c r="K405">
        <v>0</v>
      </c>
      <c r="L405" s="2">
        <v>0</v>
      </c>
      <c r="M405" s="2">
        <v>0</v>
      </c>
      <c r="N405" s="2">
        <v>0</v>
      </c>
      <c r="O405" s="2">
        <v>25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25</v>
      </c>
      <c r="V405" t="s">
        <v>31</v>
      </c>
    </row>
    <row r="406" spans="1:22" hidden="1" x14ac:dyDescent="0.25">
      <c r="A406" t="s">
        <v>462</v>
      </c>
      <c r="B406" t="s">
        <v>617</v>
      </c>
      <c r="C406" t="s">
        <v>1</v>
      </c>
      <c r="D406" t="s">
        <v>55</v>
      </c>
      <c r="E406" t="s">
        <v>590</v>
      </c>
      <c r="F406" t="s">
        <v>591</v>
      </c>
      <c r="G406">
        <v>115</v>
      </c>
      <c r="H406">
        <v>115</v>
      </c>
      <c r="I406">
        <v>115</v>
      </c>
      <c r="J406">
        <v>115</v>
      </c>
      <c r="K406">
        <v>0</v>
      </c>
      <c r="L406" s="2">
        <v>0</v>
      </c>
      <c r="M406" s="2">
        <v>0</v>
      </c>
      <c r="N406" s="2">
        <v>0</v>
      </c>
      <c r="O406" s="2">
        <v>22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22</v>
      </c>
      <c r="V406" t="s">
        <v>31</v>
      </c>
    </row>
    <row r="407" spans="1:22" hidden="1" x14ac:dyDescent="0.25">
      <c r="A407" t="s">
        <v>462</v>
      </c>
      <c r="B407" t="s">
        <v>617</v>
      </c>
      <c r="C407" t="s">
        <v>1</v>
      </c>
      <c r="D407" t="s">
        <v>55</v>
      </c>
      <c r="E407" t="s">
        <v>590</v>
      </c>
      <c r="F407" t="s">
        <v>591</v>
      </c>
      <c r="G407">
        <v>114</v>
      </c>
      <c r="H407">
        <v>114</v>
      </c>
      <c r="I407">
        <v>114</v>
      </c>
      <c r="J407">
        <v>114</v>
      </c>
      <c r="K407">
        <v>0</v>
      </c>
      <c r="L407" s="2">
        <v>0</v>
      </c>
      <c r="M407" s="2">
        <v>0</v>
      </c>
      <c r="N407" s="2">
        <v>0</v>
      </c>
      <c r="O407" s="2">
        <v>12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12</v>
      </c>
      <c r="V407" t="s">
        <v>31</v>
      </c>
    </row>
    <row r="408" spans="1:22" hidden="1" x14ac:dyDescent="0.25">
      <c r="A408" t="s">
        <v>462</v>
      </c>
      <c r="B408" t="s">
        <v>617</v>
      </c>
      <c r="C408" t="s">
        <v>1</v>
      </c>
      <c r="D408" t="s">
        <v>55</v>
      </c>
      <c r="E408" t="s">
        <v>590</v>
      </c>
      <c r="F408" t="s">
        <v>591</v>
      </c>
      <c r="G408">
        <v>113</v>
      </c>
      <c r="H408">
        <v>113</v>
      </c>
      <c r="I408">
        <v>113</v>
      </c>
      <c r="J408">
        <v>113</v>
      </c>
      <c r="K408">
        <v>0</v>
      </c>
      <c r="L408" s="2">
        <v>0</v>
      </c>
      <c r="M408" s="2">
        <v>0</v>
      </c>
      <c r="N408" s="2">
        <v>0</v>
      </c>
      <c r="O408" s="2">
        <v>13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13</v>
      </c>
      <c r="V408" t="s">
        <v>31</v>
      </c>
    </row>
    <row r="409" spans="1:22" hidden="1" x14ac:dyDescent="0.25">
      <c r="A409" t="s">
        <v>462</v>
      </c>
      <c r="B409" t="s">
        <v>617</v>
      </c>
      <c r="C409" t="s">
        <v>1</v>
      </c>
      <c r="D409" t="s">
        <v>55</v>
      </c>
      <c r="E409" t="s">
        <v>590</v>
      </c>
      <c r="F409" t="s">
        <v>591</v>
      </c>
      <c r="G409">
        <v>112</v>
      </c>
      <c r="H409">
        <v>112</v>
      </c>
      <c r="I409">
        <v>112</v>
      </c>
      <c r="J409">
        <v>112</v>
      </c>
      <c r="K409">
        <v>0</v>
      </c>
      <c r="L409" s="2">
        <v>0</v>
      </c>
      <c r="M409" s="2">
        <v>0</v>
      </c>
      <c r="N409" s="2">
        <v>0</v>
      </c>
      <c r="O409" s="2">
        <v>12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12</v>
      </c>
      <c r="V409" t="s">
        <v>31</v>
      </c>
    </row>
    <row r="410" spans="1:22" hidden="1" x14ac:dyDescent="0.25">
      <c r="A410" t="s">
        <v>462</v>
      </c>
      <c r="B410" t="s">
        <v>616</v>
      </c>
      <c r="C410" t="s">
        <v>1</v>
      </c>
      <c r="D410" t="s">
        <v>55</v>
      </c>
      <c r="E410" t="s">
        <v>590</v>
      </c>
      <c r="F410" t="s">
        <v>591</v>
      </c>
      <c r="G410">
        <v>111</v>
      </c>
      <c r="H410">
        <v>111</v>
      </c>
      <c r="I410">
        <v>111</v>
      </c>
      <c r="J410">
        <v>111</v>
      </c>
      <c r="K410">
        <v>0</v>
      </c>
      <c r="L410" s="2">
        <v>0</v>
      </c>
      <c r="M410" s="2">
        <v>0</v>
      </c>
      <c r="N410" s="2">
        <v>0</v>
      </c>
      <c r="O410" s="2">
        <v>16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16</v>
      </c>
      <c r="V410" t="s">
        <v>31</v>
      </c>
    </row>
    <row r="411" spans="1:22" hidden="1" x14ac:dyDescent="0.25">
      <c r="A411" t="s">
        <v>462</v>
      </c>
      <c r="B411" t="s">
        <v>616</v>
      </c>
      <c r="C411" t="s">
        <v>1</v>
      </c>
      <c r="D411" t="s">
        <v>55</v>
      </c>
      <c r="E411" t="s">
        <v>590</v>
      </c>
      <c r="F411" t="s">
        <v>591</v>
      </c>
      <c r="G411">
        <v>110</v>
      </c>
      <c r="H411">
        <v>110</v>
      </c>
      <c r="I411">
        <v>110</v>
      </c>
      <c r="J411">
        <v>110</v>
      </c>
      <c r="K411">
        <v>0</v>
      </c>
      <c r="L411" s="2">
        <v>0</v>
      </c>
      <c r="M411" s="2">
        <v>0</v>
      </c>
      <c r="N411" s="2">
        <v>0</v>
      </c>
      <c r="O411" s="2">
        <v>21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21</v>
      </c>
      <c r="V411" t="s">
        <v>31</v>
      </c>
    </row>
    <row r="412" spans="1:22" hidden="1" x14ac:dyDescent="0.25">
      <c r="A412" t="s">
        <v>462</v>
      </c>
      <c r="B412" t="s">
        <v>467</v>
      </c>
      <c r="C412" t="s">
        <v>1</v>
      </c>
      <c r="D412" t="s">
        <v>55</v>
      </c>
      <c r="E412" t="s">
        <v>590</v>
      </c>
      <c r="F412" t="s">
        <v>591</v>
      </c>
      <c r="G412">
        <v>109</v>
      </c>
      <c r="H412">
        <v>109</v>
      </c>
      <c r="I412">
        <v>109</v>
      </c>
      <c r="J412">
        <v>109</v>
      </c>
      <c r="K412">
        <v>0</v>
      </c>
      <c r="L412" s="2">
        <v>0</v>
      </c>
      <c r="M412" s="2">
        <v>0</v>
      </c>
      <c r="N412" s="2">
        <v>0</v>
      </c>
      <c r="O412" s="2">
        <v>17.5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17.5</v>
      </c>
      <c r="V412" t="s">
        <v>31</v>
      </c>
    </row>
    <row r="413" spans="1:22" hidden="1" x14ac:dyDescent="0.25">
      <c r="A413" t="s">
        <v>462</v>
      </c>
      <c r="B413" t="s">
        <v>467</v>
      </c>
      <c r="C413" t="s">
        <v>1</v>
      </c>
      <c r="D413" t="s">
        <v>55</v>
      </c>
      <c r="E413" t="s">
        <v>590</v>
      </c>
      <c r="F413" t="s">
        <v>591</v>
      </c>
      <c r="G413">
        <v>108</v>
      </c>
      <c r="H413">
        <v>108</v>
      </c>
      <c r="I413">
        <v>108</v>
      </c>
      <c r="J413">
        <v>108</v>
      </c>
      <c r="K413">
        <v>0</v>
      </c>
      <c r="L413" s="2">
        <v>0</v>
      </c>
      <c r="M413" s="2">
        <v>0</v>
      </c>
      <c r="N413" s="2">
        <v>0</v>
      </c>
      <c r="O413" s="2">
        <v>17.5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17.5</v>
      </c>
      <c r="V413" t="s">
        <v>31</v>
      </c>
    </row>
    <row r="414" spans="1:22" hidden="1" x14ac:dyDescent="0.25">
      <c r="A414" t="s">
        <v>462</v>
      </c>
      <c r="B414" t="s">
        <v>467</v>
      </c>
      <c r="C414" t="s">
        <v>1</v>
      </c>
      <c r="D414" t="s">
        <v>55</v>
      </c>
      <c r="E414" t="s">
        <v>590</v>
      </c>
      <c r="F414" t="s">
        <v>591</v>
      </c>
      <c r="G414">
        <v>107</v>
      </c>
      <c r="H414">
        <v>107</v>
      </c>
      <c r="I414">
        <v>107</v>
      </c>
      <c r="J414">
        <v>107</v>
      </c>
      <c r="K414">
        <v>0</v>
      </c>
      <c r="L414" s="2">
        <v>0</v>
      </c>
      <c r="M414" s="2">
        <v>0</v>
      </c>
      <c r="N414" s="2">
        <v>0</v>
      </c>
      <c r="O414" s="2">
        <v>20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20</v>
      </c>
      <c r="V414" t="s">
        <v>31</v>
      </c>
    </row>
    <row r="415" spans="1:22" hidden="1" x14ac:dyDescent="0.25">
      <c r="A415" t="s">
        <v>462</v>
      </c>
      <c r="B415" t="s">
        <v>467</v>
      </c>
      <c r="C415" t="s">
        <v>1</v>
      </c>
      <c r="D415" t="s">
        <v>55</v>
      </c>
      <c r="E415" t="s">
        <v>590</v>
      </c>
      <c r="F415" t="s">
        <v>591</v>
      </c>
      <c r="G415">
        <v>106</v>
      </c>
      <c r="H415">
        <v>106</v>
      </c>
      <c r="I415">
        <v>106</v>
      </c>
      <c r="J415">
        <v>106</v>
      </c>
      <c r="K415">
        <v>0</v>
      </c>
      <c r="L415" s="2">
        <v>0</v>
      </c>
      <c r="M415" s="2">
        <v>0</v>
      </c>
      <c r="N415" s="2">
        <v>0</v>
      </c>
      <c r="O415" s="2">
        <v>28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28</v>
      </c>
      <c r="V415" t="s">
        <v>31</v>
      </c>
    </row>
    <row r="416" spans="1:22" hidden="1" x14ac:dyDescent="0.25">
      <c r="A416" t="s">
        <v>462</v>
      </c>
      <c r="B416" t="s">
        <v>615</v>
      </c>
      <c r="C416" t="s">
        <v>1</v>
      </c>
      <c r="D416" t="s">
        <v>55</v>
      </c>
      <c r="E416" t="s">
        <v>590</v>
      </c>
      <c r="F416" t="s">
        <v>591</v>
      </c>
      <c r="G416">
        <v>105</v>
      </c>
      <c r="H416">
        <v>105</v>
      </c>
      <c r="I416">
        <v>105</v>
      </c>
      <c r="J416">
        <v>105</v>
      </c>
      <c r="K416">
        <v>0</v>
      </c>
      <c r="L416" s="2">
        <v>0</v>
      </c>
      <c r="M416" s="2">
        <v>0</v>
      </c>
      <c r="N416" s="2">
        <v>0</v>
      </c>
      <c r="O416" s="2">
        <v>6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6</v>
      </c>
      <c r="V416" t="s">
        <v>31</v>
      </c>
    </row>
    <row r="417" spans="1:22" hidden="1" x14ac:dyDescent="0.25">
      <c r="A417" t="s">
        <v>462</v>
      </c>
      <c r="B417" t="s">
        <v>615</v>
      </c>
      <c r="C417" t="s">
        <v>1</v>
      </c>
      <c r="D417" t="s">
        <v>55</v>
      </c>
      <c r="E417" t="s">
        <v>590</v>
      </c>
      <c r="F417" t="s">
        <v>591</v>
      </c>
      <c r="G417">
        <v>104</v>
      </c>
      <c r="H417">
        <v>104</v>
      </c>
      <c r="I417">
        <v>104</v>
      </c>
      <c r="J417">
        <v>104</v>
      </c>
      <c r="K417">
        <v>0</v>
      </c>
      <c r="L417" s="2">
        <v>0</v>
      </c>
      <c r="M417" s="2">
        <v>0</v>
      </c>
      <c r="N417" s="2">
        <v>0</v>
      </c>
      <c r="O417" s="2">
        <v>9.5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9.5</v>
      </c>
      <c r="V417" t="s">
        <v>31</v>
      </c>
    </row>
    <row r="418" spans="1:22" hidden="1" x14ac:dyDescent="0.25">
      <c r="A418" t="s">
        <v>462</v>
      </c>
      <c r="B418" t="s">
        <v>615</v>
      </c>
      <c r="C418" t="s">
        <v>1</v>
      </c>
      <c r="D418" t="s">
        <v>55</v>
      </c>
      <c r="E418" t="s">
        <v>590</v>
      </c>
      <c r="F418" t="s">
        <v>591</v>
      </c>
      <c r="G418">
        <v>103</v>
      </c>
      <c r="H418">
        <v>103</v>
      </c>
      <c r="I418">
        <v>103</v>
      </c>
      <c r="J418">
        <v>103</v>
      </c>
      <c r="K418">
        <v>0</v>
      </c>
      <c r="L418" s="2">
        <v>0</v>
      </c>
      <c r="M418" s="2">
        <v>0</v>
      </c>
      <c r="N418" s="2">
        <v>0</v>
      </c>
      <c r="O418" s="2">
        <v>7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7</v>
      </c>
      <c r="V418" t="s">
        <v>31</v>
      </c>
    </row>
    <row r="419" spans="1:22" hidden="1" x14ac:dyDescent="0.25">
      <c r="A419" t="s">
        <v>462</v>
      </c>
      <c r="B419" t="s">
        <v>614</v>
      </c>
      <c r="C419" t="s">
        <v>1</v>
      </c>
      <c r="D419" t="s">
        <v>55</v>
      </c>
      <c r="E419" t="s">
        <v>590</v>
      </c>
      <c r="F419" t="s">
        <v>591</v>
      </c>
      <c r="G419">
        <v>102</v>
      </c>
      <c r="H419">
        <v>102</v>
      </c>
      <c r="I419">
        <v>102</v>
      </c>
      <c r="J419">
        <v>102</v>
      </c>
      <c r="K419">
        <v>0</v>
      </c>
      <c r="L419" s="2">
        <v>0</v>
      </c>
      <c r="M419" s="2">
        <v>0</v>
      </c>
      <c r="N419" s="2">
        <v>0</v>
      </c>
      <c r="O419" s="2">
        <v>16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16</v>
      </c>
      <c r="V419" t="s">
        <v>31</v>
      </c>
    </row>
    <row r="420" spans="1:22" hidden="1" x14ac:dyDescent="0.25">
      <c r="A420" t="s">
        <v>462</v>
      </c>
      <c r="B420" t="s">
        <v>614</v>
      </c>
      <c r="C420" t="s">
        <v>1</v>
      </c>
      <c r="D420" t="s">
        <v>55</v>
      </c>
      <c r="E420" t="s">
        <v>590</v>
      </c>
      <c r="F420" t="s">
        <v>591</v>
      </c>
      <c r="G420">
        <v>101</v>
      </c>
      <c r="H420">
        <v>101</v>
      </c>
      <c r="I420">
        <v>101</v>
      </c>
      <c r="J420">
        <v>101</v>
      </c>
      <c r="K420">
        <v>0</v>
      </c>
      <c r="L420" s="2">
        <v>0</v>
      </c>
      <c r="M420" s="2">
        <v>0</v>
      </c>
      <c r="N420" s="2">
        <v>0</v>
      </c>
      <c r="O420" s="2">
        <v>11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11</v>
      </c>
      <c r="V420" t="s">
        <v>31</v>
      </c>
    </row>
    <row r="421" spans="1:22" hidden="1" x14ac:dyDescent="0.25">
      <c r="A421" t="s">
        <v>462</v>
      </c>
      <c r="B421" t="s">
        <v>613</v>
      </c>
      <c r="C421" t="s">
        <v>1</v>
      </c>
      <c r="D421" t="s">
        <v>55</v>
      </c>
      <c r="E421" t="s">
        <v>590</v>
      </c>
      <c r="F421" t="s">
        <v>591</v>
      </c>
      <c r="G421">
        <v>100</v>
      </c>
      <c r="H421">
        <v>100</v>
      </c>
      <c r="I421">
        <v>100</v>
      </c>
      <c r="J421">
        <v>100</v>
      </c>
      <c r="K421">
        <v>0</v>
      </c>
      <c r="L421" s="2">
        <v>0</v>
      </c>
      <c r="M421" s="2">
        <v>0</v>
      </c>
      <c r="N421" s="2">
        <v>0</v>
      </c>
      <c r="O421" s="2">
        <v>22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22</v>
      </c>
      <c r="V421" t="s">
        <v>31</v>
      </c>
    </row>
    <row r="422" spans="1:22" hidden="1" x14ac:dyDescent="0.25">
      <c r="A422" t="s">
        <v>462</v>
      </c>
      <c r="B422" t="s">
        <v>613</v>
      </c>
      <c r="C422" t="s">
        <v>1</v>
      </c>
      <c r="D422" t="s">
        <v>55</v>
      </c>
      <c r="E422" t="s">
        <v>590</v>
      </c>
      <c r="F422" t="s">
        <v>591</v>
      </c>
      <c r="G422">
        <v>99</v>
      </c>
      <c r="H422">
        <v>99</v>
      </c>
      <c r="I422">
        <v>99</v>
      </c>
      <c r="J422">
        <v>99</v>
      </c>
      <c r="K422">
        <v>0</v>
      </c>
      <c r="L422" s="2">
        <v>0</v>
      </c>
      <c r="M422" s="2">
        <v>0</v>
      </c>
      <c r="N422" s="2">
        <v>0</v>
      </c>
      <c r="O422" s="2">
        <v>12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12</v>
      </c>
      <c r="V422" t="s">
        <v>31</v>
      </c>
    </row>
    <row r="423" spans="1:22" hidden="1" x14ac:dyDescent="0.25">
      <c r="A423" t="s">
        <v>462</v>
      </c>
      <c r="B423" t="s">
        <v>613</v>
      </c>
      <c r="C423" t="s">
        <v>1</v>
      </c>
      <c r="D423" t="s">
        <v>55</v>
      </c>
      <c r="E423" t="s">
        <v>590</v>
      </c>
      <c r="F423" t="s">
        <v>591</v>
      </c>
      <c r="G423">
        <v>98</v>
      </c>
      <c r="H423">
        <v>98</v>
      </c>
      <c r="I423">
        <v>98</v>
      </c>
      <c r="J423">
        <v>98</v>
      </c>
      <c r="K423">
        <v>0</v>
      </c>
      <c r="L423" s="2">
        <v>0</v>
      </c>
      <c r="M423" s="2">
        <v>0</v>
      </c>
      <c r="N423" s="2">
        <v>0</v>
      </c>
      <c r="O423" s="2">
        <v>24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24</v>
      </c>
      <c r="V423" t="s">
        <v>31</v>
      </c>
    </row>
    <row r="424" spans="1:22" hidden="1" x14ac:dyDescent="0.25">
      <c r="A424" t="s">
        <v>462</v>
      </c>
      <c r="B424" t="s">
        <v>613</v>
      </c>
      <c r="C424" t="s">
        <v>1</v>
      </c>
      <c r="D424" t="s">
        <v>55</v>
      </c>
      <c r="E424" t="s">
        <v>590</v>
      </c>
      <c r="F424" t="s">
        <v>591</v>
      </c>
      <c r="G424">
        <v>97</v>
      </c>
      <c r="H424">
        <v>97</v>
      </c>
      <c r="I424">
        <v>97</v>
      </c>
      <c r="J424">
        <v>97</v>
      </c>
      <c r="K424">
        <v>0</v>
      </c>
      <c r="L424" s="2">
        <v>0</v>
      </c>
      <c r="M424" s="2">
        <v>0</v>
      </c>
      <c r="N424" s="2">
        <v>0</v>
      </c>
      <c r="O424" s="2">
        <v>24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24</v>
      </c>
      <c r="V424" t="s">
        <v>31</v>
      </c>
    </row>
    <row r="425" spans="1:22" hidden="1" x14ac:dyDescent="0.25">
      <c r="A425" t="s">
        <v>462</v>
      </c>
      <c r="B425" t="s">
        <v>612</v>
      </c>
      <c r="C425" t="s">
        <v>1</v>
      </c>
      <c r="D425" t="s">
        <v>55</v>
      </c>
      <c r="E425" t="s">
        <v>590</v>
      </c>
      <c r="F425" t="s">
        <v>591</v>
      </c>
      <c r="G425">
        <v>96</v>
      </c>
      <c r="H425">
        <v>96</v>
      </c>
      <c r="I425">
        <v>96</v>
      </c>
      <c r="J425">
        <v>96</v>
      </c>
      <c r="K425">
        <v>0</v>
      </c>
      <c r="L425" s="2">
        <v>0</v>
      </c>
      <c r="M425" s="2">
        <v>0</v>
      </c>
      <c r="N425" s="2">
        <v>0</v>
      </c>
      <c r="O425" s="2">
        <v>12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12</v>
      </c>
      <c r="V425" t="s">
        <v>31</v>
      </c>
    </row>
    <row r="426" spans="1:22" hidden="1" x14ac:dyDescent="0.25">
      <c r="A426" t="s">
        <v>462</v>
      </c>
      <c r="B426" t="s">
        <v>612</v>
      </c>
      <c r="C426" t="s">
        <v>1</v>
      </c>
      <c r="D426" t="s">
        <v>55</v>
      </c>
      <c r="E426" t="s">
        <v>590</v>
      </c>
      <c r="F426" t="s">
        <v>591</v>
      </c>
      <c r="G426">
        <v>95</v>
      </c>
      <c r="H426">
        <v>95</v>
      </c>
      <c r="I426">
        <v>95</v>
      </c>
      <c r="J426">
        <v>95</v>
      </c>
      <c r="K426">
        <v>0</v>
      </c>
      <c r="L426" s="2">
        <v>0</v>
      </c>
      <c r="M426" s="2">
        <v>0</v>
      </c>
      <c r="N426" s="2">
        <v>0</v>
      </c>
      <c r="O426" s="2">
        <v>8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8</v>
      </c>
      <c r="V426" t="s">
        <v>31</v>
      </c>
    </row>
    <row r="427" spans="1:22" hidden="1" x14ac:dyDescent="0.25">
      <c r="A427" t="s">
        <v>462</v>
      </c>
      <c r="B427" t="s">
        <v>612</v>
      </c>
      <c r="C427" t="s">
        <v>1</v>
      </c>
      <c r="D427" t="s">
        <v>55</v>
      </c>
      <c r="E427" t="s">
        <v>590</v>
      </c>
      <c r="F427" t="s">
        <v>591</v>
      </c>
      <c r="G427">
        <v>94</v>
      </c>
      <c r="H427">
        <v>94</v>
      </c>
      <c r="I427">
        <v>94</v>
      </c>
      <c r="J427">
        <v>94</v>
      </c>
      <c r="K427">
        <v>0</v>
      </c>
      <c r="L427" s="2">
        <v>0</v>
      </c>
      <c r="M427" s="2">
        <v>0</v>
      </c>
      <c r="N427" s="2">
        <v>0</v>
      </c>
      <c r="O427" s="2">
        <v>17.5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17.5</v>
      </c>
      <c r="V427" t="s">
        <v>31</v>
      </c>
    </row>
    <row r="428" spans="1:22" hidden="1" x14ac:dyDescent="0.25">
      <c r="A428" t="s">
        <v>462</v>
      </c>
      <c r="B428" t="s">
        <v>611</v>
      </c>
      <c r="C428" t="s">
        <v>1</v>
      </c>
      <c r="D428" t="s">
        <v>55</v>
      </c>
      <c r="E428" t="s">
        <v>590</v>
      </c>
      <c r="F428" t="s">
        <v>591</v>
      </c>
      <c r="G428">
        <v>93</v>
      </c>
      <c r="H428">
        <v>93</v>
      </c>
      <c r="I428">
        <v>93</v>
      </c>
      <c r="J428">
        <v>93</v>
      </c>
      <c r="K428">
        <v>0</v>
      </c>
      <c r="L428" s="2">
        <v>0</v>
      </c>
      <c r="M428" s="2">
        <v>0</v>
      </c>
      <c r="N428" s="2">
        <v>0</v>
      </c>
      <c r="O428" s="2">
        <v>27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27</v>
      </c>
      <c r="V428" t="s">
        <v>31</v>
      </c>
    </row>
    <row r="429" spans="1:22" hidden="1" x14ac:dyDescent="0.25">
      <c r="A429" t="s">
        <v>462</v>
      </c>
      <c r="B429" t="s">
        <v>611</v>
      </c>
      <c r="C429" t="s">
        <v>1</v>
      </c>
      <c r="D429" t="s">
        <v>55</v>
      </c>
      <c r="E429" t="s">
        <v>590</v>
      </c>
      <c r="F429" t="s">
        <v>591</v>
      </c>
      <c r="G429">
        <v>92</v>
      </c>
      <c r="H429">
        <v>92</v>
      </c>
      <c r="I429">
        <v>92</v>
      </c>
      <c r="J429">
        <v>92</v>
      </c>
      <c r="K429">
        <v>0</v>
      </c>
      <c r="L429" s="2">
        <v>0</v>
      </c>
      <c r="M429" s="2">
        <v>0</v>
      </c>
      <c r="N429" s="2">
        <v>0</v>
      </c>
      <c r="O429" s="2">
        <v>10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10</v>
      </c>
      <c r="V429" t="s">
        <v>31</v>
      </c>
    </row>
    <row r="430" spans="1:22" hidden="1" x14ac:dyDescent="0.25">
      <c r="A430" t="s">
        <v>462</v>
      </c>
      <c r="B430" t="s">
        <v>611</v>
      </c>
      <c r="C430" t="s">
        <v>1</v>
      </c>
      <c r="D430" t="s">
        <v>55</v>
      </c>
      <c r="E430" t="s">
        <v>590</v>
      </c>
      <c r="F430" t="s">
        <v>591</v>
      </c>
      <c r="G430">
        <v>91</v>
      </c>
      <c r="H430">
        <v>91</v>
      </c>
      <c r="I430">
        <v>91</v>
      </c>
      <c r="J430">
        <v>91</v>
      </c>
      <c r="K430">
        <v>0</v>
      </c>
      <c r="L430" s="2">
        <v>0</v>
      </c>
      <c r="M430" s="2">
        <v>0</v>
      </c>
      <c r="N430" s="2">
        <v>0</v>
      </c>
      <c r="O430" s="2">
        <v>24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24</v>
      </c>
      <c r="V430" t="s">
        <v>31</v>
      </c>
    </row>
    <row r="431" spans="1:22" hidden="1" x14ac:dyDescent="0.25">
      <c r="A431" t="s">
        <v>462</v>
      </c>
      <c r="B431" t="s">
        <v>611</v>
      </c>
      <c r="C431" t="s">
        <v>1</v>
      </c>
      <c r="D431" t="s">
        <v>55</v>
      </c>
      <c r="E431" t="s">
        <v>590</v>
      </c>
      <c r="F431" t="s">
        <v>591</v>
      </c>
      <c r="G431">
        <v>90</v>
      </c>
      <c r="H431">
        <v>90</v>
      </c>
      <c r="I431">
        <v>90</v>
      </c>
      <c r="J431">
        <v>90</v>
      </c>
      <c r="K431">
        <v>0</v>
      </c>
      <c r="L431" s="2">
        <v>0</v>
      </c>
      <c r="M431" s="2">
        <v>0</v>
      </c>
      <c r="N431" s="2">
        <v>0</v>
      </c>
      <c r="O431" s="2">
        <v>38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38</v>
      </c>
      <c r="V431" t="s">
        <v>31</v>
      </c>
    </row>
    <row r="432" spans="1:22" hidden="1" x14ac:dyDescent="0.25">
      <c r="A432" t="s">
        <v>462</v>
      </c>
      <c r="B432" t="s">
        <v>610</v>
      </c>
      <c r="C432" t="s">
        <v>1</v>
      </c>
      <c r="D432" t="s">
        <v>55</v>
      </c>
      <c r="E432" t="s">
        <v>590</v>
      </c>
      <c r="F432" t="s">
        <v>591</v>
      </c>
      <c r="G432">
        <v>89</v>
      </c>
      <c r="H432">
        <v>89</v>
      </c>
      <c r="I432">
        <v>89</v>
      </c>
      <c r="J432">
        <v>89</v>
      </c>
      <c r="K432">
        <v>0</v>
      </c>
      <c r="L432" s="2">
        <v>0</v>
      </c>
      <c r="M432" s="2">
        <v>0</v>
      </c>
      <c r="N432" s="2">
        <v>0</v>
      </c>
      <c r="O432" s="2">
        <v>28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28</v>
      </c>
      <c r="V432" t="s">
        <v>31</v>
      </c>
    </row>
    <row r="433" spans="1:22" hidden="1" x14ac:dyDescent="0.25">
      <c r="A433" t="s">
        <v>462</v>
      </c>
      <c r="B433" t="s">
        <v>610</v>
      </c>
      <c r="C433" t="s">
        <v>1</v>
      </c>
      <c r="D433" t="s">
        <v>55</v>
      </c>
      <c r="E433" t="s">
        <v>590</v>
      </c>
      <c r="F433" t="s">
        <v>591</v>
      </c>
      <c r="G433">
        <v>88</v>
      </c>
      <c r="H433">
        <v>88</v>
      </c>
      <c r="I433">
        <v>88</v>
      </c>
      <c r="J433">
        <v>88</v>
      </c>
      <c r="K433">
        <v>0</v>
      </c>
      <c r="L433" s="2">
        <v>0</v>
      </c>
      <c r="M433" s="2">
        <v>0</v>
      </c>
      <c r="N433" s="2">
        <v>0</v>
      </c>
      <c r="O433" s="2">
        <v>25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25</v>
      </c>
      <c r="V433" t="s">
        <v>31</v>
      </c>
    </row>
    <row r="434" spans="1:22" hidden="1" x14ac:dyDescent="0.25">
      <c r="A434" t="s">
        <v>462</v>
      </c>
      <c r="B434" t="s">
        <v>610</v>
      </c>
      <c r="C434" t="s">
        <v>1</v>
      </c>
      <c r="D434" t="s">
        <v>55</v>
      </c>
      <c r="E434" t="s">
        <v>590</v>
      </c>
      <c r="F434" t="s">
        <v>591</v>
      </c>
      <c r="G434">
        <v>87</v>
      </c>
      <c r="H434">
        <v>87</v>
      </c>
      <c r="I434">
        <v>87</v>
      </c>
      <c r="J434">
        <v>87</v>
      </c>
      <c r="K434">
        <v>0</v>
      </c>
      <c r="L434" s="2">
        <v>0</v>
      </c>
      <c r="M434" s="2">
        <v>0</v>
      </c>
      <c r="N434" s="2">
        <v>0</v>
      </c>
      <c r="O434" s="2">
        <v>20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20</v>
      </c>
      <c r="V434" t="s">
        <v>31</v>
      </c>
    </row>
    <row r="435" spans="1:22" hidden="1" x14ac:dyDescent="0.25">
      <c r="A435" t="s">
        <v>462</v>
      </c>
      <c r="B435" s="58" t="s">
        <v>610</v>
      </c>
      <c r="C435" t="s">
        <v>1</v>
      </c>
      <c r="D435" t="s">
        <v>55</v>
      </c>
      <c r="E435" t="s">
        <v>590</v>
      </c>
      <c r="F435" t="s">
        <v>591</v>
      </c>
      <c r="G435">
        <v>86</v>
      </c>
      <c r="H435">
        <v>86</v>
      </c>
      <c r="I435">
        <v>86</v>
      </c>
      <c r="J435">
        <v>86</v>
      </c>
      <c r="K435">
        <v>0</v>
      </c>
      <c r="L435" s="2">
        <v>0</v>
      </c>
      <c r="M435" s="2">
        <v>0</v>
      </c>
      <c r="N435" s="2">
        <v>0</v>
      </c>
      <c r="O435" s="2">
        <v>14.5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14.5</v>
      </c>
      <c r="V435" t="s">
        <v>31</v>
      </c>
    </row>
    <row r="436" spans="1:22" hidden="1" x14ac:dyDescent="0.25">
      <c r="A436" t="s">
        <v>462</v>
      </c>
      <c r="B436" s="58" t="s">
        <v>609</v>
      </c>
      <c r="C436" t="s">
        <v>1</v>
      </c>
      <c r="D436" t="s">
        <v>55</v>
      </c>
      <c r="E436" t="s">
        <v>590</v>
      </c>
      <c r="F436" t="s">
        <v>591</v>
      </c>
      <c r="G436">
        <v>85</v>
      </c>
      <c r="H436">
        <v>85</v>
      </c>
      <c r="I436">
        <v>85</v>
      </c>
      <c r="J436">
        <v>85</v>
      </c>
      <c r="K436">
        <v>0</v>
      </c>
      <c r="L436" s="2">
        <v>0</v>
      </c>
      <c r="M436" s="2">
        <v>0</v>
      </c>
      <c r="N436" s="2">
        <v>0</v>
      </c>
      <c r="O436" s="2">
        <v>6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6</v>
      </c>
      <c r="V436" t="s">
        <v>31</v>
      </c>
    </row>
    <row r="437" spans="1:22" hidden="1" x14ac:dyDescent="0.25">
      <c r="A437" t="s">
        <v>462</v>
      </c>
      <c r="B437" s="58" t="s">
        <v>609</v>
      </c>
      <c r="C437" t="s">
        <v>1</v>
      </c>
      <c r="D437" t="s">
        <v>55</v>
      </c>
      <c r="E437" t="s">
        <v>590</v>
      </c>
      <c r="F437" t="s">
        <v>591</v>
      </c>
      <c r="G437">
        <v>84</v>
      </c>
      <c r="H437">
        <v>84</v>
      </c>
      <c r="I437">
        <v>84</v>
      </c>
      <c r="J437">
        <v>84</v>
      </c>
      <c r="K437">
        <v>0</v>
      </c>
      <c r="L437" s="2">
        <v>0</v>
      </c>
      <c r="M437" s="2">
        <v>0</v>
      </c>
      <c r="N437" s="2">
        <v>0</v>
      </c>
      <c r="O437" s="2">
        <v>14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14</v>
      </c>
      <c r="V437" t="s">
        <v>31</v>
      </c>
    </row>
    <row r="438" spans="1:22" hidden="1" x14ac:dyDescent="0.25">
      <c r="A438" t="s">
        <v>462</v>
      </c>
      <c r="B438" t="s">
        <v>608</v>
      </c>
      <c r="C438" t="s">
        <v>1</v>
      </c>
      <c r="D438" t="s">
        <v>55</v>
      </c>
      <c r="E438" t="s">
        <v>590</v>
      </c>
      <c r="F438" t="s">
        <v>591</v>
      </c>
      <c r="G438">
        <v>83</v>
      </c>
      <c r="H438">
        <v>83</v>
      </c>
      <c r="I438">
        <v>83</v>
      </c>
      <c r="J438">
        <v>83</v>
      </c>
      <c r="K438">
        <v>0</v>
      </c>
      <c r="L438" s="2">
        <v>0</v>
      </c>
      <c r="M438" s="2">
        <v>0</v>
      </c>
      <c r="N438" s="2">
        <v>0</v>
      </c>
      <c r="O438" s="2">
        <v>3.5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3.5</v>
      </c>
      <c r="V438" t="s">
        <v>31</v>
      </c>
    </row>
    <row r="439" spans="1:22" hidden="1" x14ac:dyDescent="0.25">
      <c r="A439" t="s">
        <v>462</v>
      </c>
      <c r="B439" t="s">
        <v>608</v>
      </c>
      <c r="C439" t="s">
        <v>1</v>
      </c>
      <c r="D439" t="s">
        <v>55</v>
      </c>
      <c r="E439" t="s">
        <v>590</v>
      </c>
      <c r="F439" t="s">
        <v>591</v>
      </c>
      <c r="G439">
        <v>82</v>
      </c>
      <c r="H439">
        <v>82</v>
      </c>
      <c r="I439">
        <v>82</v>
      </c>
      <c r="J439">
        <v>82</v>
      </c>
      <c r="K439">
        <v>0</v>
      </c>
      <c r="L439" s="2">
        <v>0</v>
      </c>
      <c r="M439" s="2">
        <v>0</v>
      </c>
      <c r="N439" s="2">
        <v>0</v>
      </c>
      <c r="O439" s="2">
        <v>0.5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0.5</v>
      </c>
      <c r="V439" t="s">
        <v>31</v>
      </c>
    </row>
    <row r="440" spans="1:22" hidden="1" x14ac:dyDescent="0.25">
      <c r="A440" t="s">
        <v>462</v>
      </c>
      <c r="B440" t="s">
        <v>608</v>
      </c>
      <c r="C440" t="s">
        <v>1</v>
      </c>
      <c r="D440" t="s">
        <v>55</v>
      </c>
      <c r="E440" t="s">
        <v>590</v>
      </c>
      <c r="F440" t="s">
        <v>591</v>
      </c>
      <c r="G440">
        <v>81</v>
      </c>
      <c r="H440">
        <v>81</v>
      </c>
      <c r="I440">
        <v>81</v>
      </c>
      <c r="J440">
        <v>81</v>
      </c>
      <c r="K440">
        <v>0</v>
      </c>
      <c r="L440" s="2">
        <v>0</v>
      </c>
      <c r="M440" s="2">
        <v>0</v>
      </c>
      <c r="N440" s="2">
        <v>0</v>
      </c>
      <c r="O440" s="2">
        <v>13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13</v>
      </c>
      <c r="V440" t="s">
        <v>31</v>
      </c>
    </row>
    <row r="441" spans="1:22" hidden="1" x14ac:dyDescent="0.25">
      <c r="A441" t="s">
        <v>462</v>
      </c>
      <c r="B441" t="s">
        <v>608</v>
      </c>
      <c r="C441" t="s">
        <v>1</v>
      </c>
      <c r="D441" t="s">
        <v>55</v>
      </c>
      <c r="E441" t="s">
        <v>590</v>
      </c>
      <c r="F441" t="s">
        <v>591</v>
      </c>
      <c r="G441">
        <v>80</v>
      </c>
      <c r="H441">
        <v>80</v>
      </c>
      <c r="I441">
        <v>80</v>
      </c>
      <c r="J441">
        <v>80</v>
      </c>
      <c r="K441">
        <v>0</v>
      </c>
      <c r="L441" s="2">
        <v>0</v>
      </c>
      <c r="M441" s="2">
        <v>0</v>
      </c>
      <c r="N441" s="2">
        <v>0</v>
      </c>
      <c r="O441" s="2">
        <v>36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36</v>
      </c>
      <c r="V441" t="s">
        <v>31</v>
      </c>
    </row>
    <row r="442" spans="1:22" hidden="1" x14ac:dyDescent="0.25">
      <c r="A442" t="s">
        <v>462</v>
      </c>
      <c r="B442" t="s">
        <v>607</v>
      </c>
      <c r="C442" t="s">
        <v>1</v>
      </c>
      <c r="D442" t="s">
        <v>55</v>
      </c>
      <c r="E442" t="s">
        <v>590</v>
      </c>
      <c r="F442" t="s">
        <v>591</v>
      </c>
      <c r="G442">
        <v>79</v>
      </c>
      <c r="H442">
        <v>79</v>
      </c>
      <c r="I442">
        <v>79</v>
      </c>
      <c r="J442">
        <v>79</v>
      </c>
      <c r="K442">
        <v>0</v>
      </c>
      <c r="L442" s="2">
        <v>0</v>
      </c>
      <c r="M442" s="2">
        <v>0</v>
      </c>
      <c r="N442" s="2">
        <v>0</v>
      </c>
      <c r="O442" s="2">
        <v>24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24</v>
      </c>
      <c r="V442" t="s">
        <v>31</v>
      </c>
    </row>
    <row r="443" spans="1:22" hidden="1" x14ac:dyDescent="0.25">
      <c r="A443" t="s">
        <v>462</v>
      </c>
      <c r="B443" t="s">
        <v>607</v>
      </c>
      <c r="C443" t="s">
        <v>1</v>
      </c>
      <c r="D443" t="s">
        <v>55</v>
      </c>
      <c r="E443" t="s">
        <v>590</v>
      </c>
      <c r="F443" t="s">
        <v>591</v>
      </c>
      <c r="G443">
        <v>78</v>
      </c>
      <c r="H443">
        <v>78</v>
      </c>
      <c r="I443">
        <v>78</v>
      </c>
      <c r="J443">
        <v>78</v>
      </c>
      <c r="K443">
        <v>0</v>
      </c>
      <c r="L443" s="2">
        <v>0</v>
      </c>
      <c r="M443" s="2">
        <v>0</v>
      </c>
      <c r="N443" s="2">
        <v>0</v>
      </c>
      <c r="O443" s="2">
        <v>6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6</v>
      </c>
      <c r="V443" t="s">
        <v>31</v>
      </c>
    </row>
    <row r="444" spans="1:22" hidden="1" x14ac:dyDescent="0.25">
      <c r="A444" t="s">
        <v>462</v>
      </c>
      <c r="B444" t="s">
        <v>607</v>
      </c>
      <c r="C444" t="s">
        <v>1</v>
      </c>
      <c r="D444" t="s">
        <v>55</v>
      </c>
      <c r="E444" t="s">
        <v>590</v>
      </c>
      <c r="F444" t="s">
        <v>591</v>
      </c>
      <c r="G444">
        <v>77</v>
      </c>
      <c r="H444">
        <v>77</v>
      </c>
      <c r="I444">
        <v>77</v>
      </c>
      <c r="J444">
        <v>77</v>
      </c>
      <c r="K444">
        <v>0</v>
      </c>
      <c r="L444" s="2">
        <v>0</v>
      </c>
      <c r="M444" s="2">
        <v>0</v>
      </c>
      <c r="N444" s="2">
        <v>0</v>
      </c>
      <c r="O444" s="2">
        <v>14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14</v>
      </c>
      <c r="V444" t="s">
        <v>31</v>
      </c>
    </row>
    <row r="445" spans="1:22" hidden="1" x14ac:dyDescent="0.25">
      <c r="A445" t="s">
        <v>462</v>
      </c>
      <c r="B445" t="s">
        <v>607</v>
      </c>
      <c r="C445" t="s">
        <v>1</v>
      </c>
      <c r="D445" t="s">
        <v>55</v>
      </c>
      <c r="E445" t="s">
        <v>590</v>
      </c>
      <c r="F445" t="s">
        <v>591</v>
      </c>
      <c r="G445">
        <v>76</v>
      </c>
      <c r="H445">
        <v>76</v>
      </c>
      <c r="I445">
        <v>76</v>
      </c>
      <c r="J445">
        <v>76</v>
      </c>
      <c r="K445">
        <v>0</v>
      </c>
      <c r="L445" s="2">
        <v>0</v>
      </c>
      <c r="M445" s="2">
        <v>0</v>
      </c>
      <c r="N445" s="2">
        <v>0</v>
      </c>
      <c r="O445" s="2">
        <v>23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23</v>
      </c>
      <c r="V445" t="s">
        <v>31</v>
      </c>
    </row>
    <row r="446" spans="1:22" hidden="1" x14ac:dyDescent="0.25">
      <c r="A446" t="s">
        <v>462</v>
      </c>
      <c r="B446" t="s">
        <v>607</v>
      </c>
      <c r="C446" t="s">
        <v>1</v>
      </c>
      <c r="D446" t="s">
        <v>55</v>
      </c>
      <c r="E446" t="s">
        <v>590</v>
      </c>
      <c r="F446" t="s">
        <v>591</v>
      </c>
      <c r="G446">
        <v>75</v>
      </c>
      <c r="H446">
        <v>75</v>
      </c>
      <c r="I446">
        <v>75</v>
      </c>
      <c r="J446">
        <v>75</v>
      </c>
      <c r="K446">
        <v>0</v>
      </c>
      <c r="L446" s="2">
        <v>0</v>
      </c>
      <c r="M446" s="2">
        <v>0</v>
      </c>
      <c r="N446" s="2">
        <v>0</v>
      </c>
      <c r="O446" s="2">
        <v>8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8</v>
      </c>
      <c r="V446" t="s">
        <v>31</v>
      </c>
    </row>
    <row r="447" spans="1:22" hidden="1" x14ac:dyDescent="0.25">
      <c r="A447" t="s">
        <v>462</v>
      </c>
      <c r="B447" t="s">
        <v>606</v>
      </c>
      <c r="C447" t="s">
        <v>1</v>
      </c>
      <c r="D447" t="s">
        <v>55</v>
      </c>
      <c r="E447" t="s">
        <v>590</v>
      </c>
      <c r="F447" t="s">
        <v>591</v>
      </c>
      <c r="G447">
        <v>74</v>
      </c>
      <c r="H447">
        <v>74</v>
      </c>
      <c r="I447">
        <v>74</v>
      </c>
      <c r="J447">
        <v>74</v>
      </c>
      <c r="K447">
        <v>0</v>
      </c>
      <c r="L447" s="2">
        <v>0</v>
      </c>
      <c r="M447" s="2">
        <v>0</v>
      </c>
      <c r="N447" s="2">
        <v>0</v>
      </c>
      <c r="O447" s="2">
        <v>54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54</v>
      </c>
      <c r="V447" t="s">
        <v>31</v>
      </c>
    </row>
    <row r="448" spans="1:22" hidden="1" x14ac:dyDescent="0.25">
      <c r="A448" t="s">
        <v>462</v>
      </c>
      <c r="B448" t="s">
        <v>606</v>
      </c>
      <c r="C448" t="s">
        <v>1</v>
      </c>
      <c r="D448" t="s">
        <v>55</v>
      </c>
      <c r="E448" t="s">
        <v>590</v>
      </c>
      <c r="F448" t="s">
        <v>591</v>
      </c>
      <c r="G448">
        <v>73</v>
      </c>
      <c r="H448">
        <v>73</v>
      </c>
      <c r="I448">
        <v>73</v>
      </c>
      <c r="J448">
        <v>73</v>
      </c>
      <c r="K448">
        <v>0</v>
      </c>
      <c r="L448" s="2">
        <v>0</v>
      </c>
      <c r="M448" s="2">
        <v>0</v>
      </c>
      <c r="N448" s="2">
        <v>0</v>
      </c>
      <c r="O448" s="2">
        <v>49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49</v>
      </c>
      <c r="V448" t="s">
        <v>31</v>
      </c>
    </row>
    <row r="449" spans="1:22" hidden="1" x14ac:dyDescent="0.25">
      <c r="A449" t="s">
        <v>462</v>
      </c>
      <c r="B449" t="s">
        <v>606</v>
      </c>
      <c r="C449" t="s">
        <v>1</v>
      </c>
      <c r="D449" t="s">
        <v>55</v>
      </c>
      <c r="E449" t="s">
        <v>590</v>
      </c>
      <c r="F449" t="s">
        <v>591</v>
      </c>
      <c r="G449">
        <v>72</v>
      </c>
      <c r="H449">
        <v>72</v>
      </c>
      <c r="I449">
        <v>72</v>
      </c>
      <c r="J449">
        <v>72</v>
      </c>
      <c r="K449">
        <v>0</v>
      </c>
      <c r="L449" s="2">
        <v>0</v>
      </c>
      <c r="M449" s="2">
        <v>0</v>
      </c>
      <c r="N449" s="2">
        <v>0</v>
      </c>
      <c r="O449" s="2">
        <v>9.5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9.5</v>
      </c>
      <c r="V449" t="s">
        <v>31</v>
      </c>
    </row>
    <row r="450" spans="1:22" hidden="1" x14ac:dyDescent="0.25">
      <c r="A450" t="s">
        <v>462</v>
      </c>
      <c r="B450" t="s">
        <v>606</v>
      </c>
      <c r="C450" t="s">
        <v>1</v>
      </c>
      <c r="D450" t="s">
        <v>55</v>
      </c>
      <c r="E450" t="s">
        <v>590</v>
      </c>
      <c r="F450" t="s">
        <v>591</v>
      </c>
      <c r="G450">
        <v>71</v>
      </c>
      <c r="H450">
        <v>71</v>
      </c>
      <c r="I450">
        <v>71</v>
      </c>
      <c r="J450">
        <v>71</v>
      </c>
      <c r="K450">
        <v>0</v>
      </c>
      <c r="L450" s="2">
        <v>0</v>
      </c>
      <c r="M450" s="2">
        <v>0</v>
      </c>
      <c r="N450" s="2">
        <v>0</v>
      </c>
      <c r="O450" s="2">
        <v>18.5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18.5</v>
      </c>
      <c r="V450" t="s">
        <v>31</v>
      </c>
    </row>
    <row r="451" spans="1:22" hidden="1" x14ac:dyDescent="0.25">
      <c r="A451" t="s">
        <v>462</v>
      </c>
      <c r="B451" t="s">
        <v>468</v>
      </c>
      <c r="C451" t="s">
        <v>1</v>
      </c>
      <c r="D451" t="s">
        <v>55</v>
      </c>
      <c r="E451" t="s">
        <v>590</v>
      </c>
      <c r="F451" t="s">
        <v>591</v>
      </c>
      <c r="G451">
        <v>70</v>
      </c>
      <c r="H451">
        <v>70</v>
      </c>
      <c r="I451">
        <v>70</v>
      </c>
      <c r="J451">
        <v>70</v>
      </c>
      <c r="K451">
        <v>0</v>
      </c>
      <c r="L451" s="2">
        <v>0</v>
      </c>
      <c r="M451" s="2">
        <v>0</v>
      </c>
      <c r="N451" s="2">
        <v>0</v>
      </c>
      <c r="O451" s="2">
        <v>16.5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16.5</v>
      </c>
      <c r="V451" t="s">
        <v>31</v>
      </c>
    </row>
    <row r="452" spans="1:22" hidden="1" x14ac:dyDescent="0.25">
      <c r="A452" t="s">
        <v>462</v>
      </c>
      <c r="B452" t="s">
        <v>468</v>
      </c>
      <c r="C452" t="s">
        <v>1</v>
      </c>
      <c r="D452" t="s">
        <v>55</v>
      </c>
      <c r="E452" t="s">
        <v>590</v>
      </c>
      <c r="F452" t="s">
        <v>591</v>
      </c>
      <c r="G452">
        <v>69</v>
      </c>
      <c r="H452">
        <v>69</v>
      </c>
      <c r="I452">
        <v>69</v>
      </c>
      <c r="J452">
        <v>69</v>
      </c>
      <c r="K452">
        <v>0</v>
      </c>
      <c r="L452" s="2">
        <v>0</v>
      </c>
      <c r="M452" s="2">
        <v>0</v>
      </c>
      <c r="N452" s="2">
        <v>0</v>
      </c>
      <c r="O452" s="2">
        <v>20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20</v>
      </c>
      <c r="V452" t="s">
        <v>31</v>
      </c>
    </row>
    <row r="453" spans="1:22" hidden="1" x14ac:dyDescent="0.25">
      <c r="A453" t="s">
        <v>462</v>
      </c>
      <c r="B453" t="s">
        <v>468</v>
      </c>
      <c r="C453" t="s">
        <v>1</v>
      </c>
      <c r="D453" t="s">
        <v>55</v>
      </c>
      <c r="E453" t="s">
        <v>590</v>
      </c>
      <c r="F453" t="s">
        <v>591</v>
      </c>
      <c r="G453">
        <v>68</v>
      </c>
      <c r="H453">
        <v>68</v>
      </c>
      <c r="I453">
        <v>68</v>
      </c>
      <c r="J453">
        <v>68</v>
      </c>
      <c r="K453">
        <v>0</v>
      </c>
      <c r="L453" s="2">
        <v>0</v>
      </c>
      <c r="M453" s="2">
        <v>0</v>
      </c>
      <c r="N453" s="2">
        <v>0</v>
      </c>
      <c r="O453" s="2">
        <v>13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13</v>
      </c>
      <c r="V453" t="s">
        <v>31</v>
      </c>
    </row>
    <row r="454" spans="1:22" hidden="1" x14ac:dyDescent="0.25">
      <c r="A454" t="s">
        <v>462</v>
      </c>
      <c r="B454" t="s">
        <v>468</v>
      </c>
      <c r="C454" t="s">
        <v>1</v>
      </c>
      <c r="D454" t="s">
        <v>55</v>
      </c>
      <c r="E454" t="s">
        <v>590</v>
      </c>
      <c r="F454" t="s">
        <v>591</v>
      </c>
      <c r="G454">
        <v>67</v>
      </c>
      <c r="H454">
        <v>67</v>
      </c>
      <c r="I454">
        <v>67</v>
      </c>
      <c r="J454">
        <v>67</v>
      </c>
      <c r="K454">
        <v>0</v>
      </c>
      <c r="L454" s="2">
        <v>0</v>
      </c>
      <c r="M454" s="2">
        <v>0</v>
      </c>
      <c r="N454" s="2">
        <v>0</v>
      </c>
      <c r="O454" s="2">
        <v>13.5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13.5</v>
      </c>
      <c r="V454" t="s">
        <v>31</v>
      </c>
    </row>
    <row r="455" spans="1:22" hidden="1" x14ac:dyDescent="0.25">
      <c r="A455" t="s">
        <v>462</v>
      </c>
      <c r="B455" t="s">
        <v>468</v>
      </c>
      <c r="C455" t="s">
        <v>1</v>
      </c>
      <c r="D455" t="s">
        <v>55</v>
      </c>
      <c r="E455" t="s">
        <v>590</v>
      </c>
      <c r="F455" t="s">
        <v>591</v>
      </c>
      <c r="G455">
        <v>66</v>
      </c>
      <c r="H455">
        <v>66</v>
      </c>
      <c r="I455">
        <v>66</v>
      </c>
      <c r="J455">
        <v>66</v>
      </c>
      <c r="K455">
        <v>0</v>
      </c>
      <c r="L455" s="2">
        <v>0</v>
      </c>
      <c r="M455" s="2">
        <v>0</v>
      </c>
      <c r="N455" s="2">
        <v>0</v>
      </c>
      <c r="O455" s="2">
        <v>7.5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7.5</v>
      </c>
      <c r="V455" t="s">
        <v>31</v>
      </c>
    </row>
    <row r="456" spans="1:22" hidden="1" x14ac:dyDescent="0.25">
      <c r="A456" t="s">
        <v>462</v>
      </c>
      <c r="B456" t="s">
        <v>468</v>
      </c>
      <c r="C456" t="s">
        <v>1</v>
      </c>
      <c r="D456" t="s">
        <v>55</v>
      </c>
      <c r="E456" t="s">
        <v>590</v>
      </c>
      <c r="F456" t="s">
        <v>591</v>
      </c>
      <c r="G456">
        <v>65</v>
      </c>
      <c r="H456">
        <v>65</v>
      </c>
      <c r="I456">
        <v>65</v>
      </c>
      <c r="J456">
        <v>65</v>
      </c>
      <c r="K456">
        <v>0</v>
      </c>
      <c r="L456" s="2">
        <v>0</v>
      </c>
      <c r="M456" s="2">
        <v>0</v>
      </c>
      <c r="N456" s="2">
        <v>0</v>
      </c>
      <c r="O456" s="2">
        <v>10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10</v>
      </c>
      <c r="V456" t="s">
        <v>31</v>
      </c>
    </row>
    <row r="457" spans="1:22" hidden="1" x14ac:dyDescent="0.25">
      <c r="A457" t="s">
        <v>462</v>
      </c>
      <c r="B457" t="s">
        <v>605</v>
      </c>
      <c r="C457" t="s">
        <v>1</v>
      </c>
      <c r="D457" t="s">
        <v>55</v>
      </c>
      <c r="E457" t="s">
        <v>590</v>
      </c>
      <c r="F457" t="s">
        <v>591</v>
      </c>
      <c r="G457">
        <v>64</v>
      </c>
      <c r="H457">
        <v>64</v>
      </c>
      <c r="I457">
        <v>64</v>
      </c>
      <c r="J457">
        <v>64</v>
      </c>
      <c r="K457">
        <v>0</v>
      </c>
      <c r="L457" s="2">
        <v>0</v>
      </c>
      <c r="M457" s="2">
        <v>0</v>
      </c>
      <c r="N457" s="2">
        <v>0</v>
      </c>
      <c r="O457" s="2">
        <v>9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9</v>
      </c>
      <c r="V457" t="s">
        <v>31</v>
      </c>
    </row>
    <row r="458" spans="1:22" hidden="1" x14ac:dyDescent="0.25">
      <c r="A458" t="s">
        <v>462</v>
      </c>
      <c r="B458" t="s">
        <v>605</v>
      </c>
      <c r="C458" t="s">
        <v>1</v>
      </c>
      <c r="D458" t="s">
        <v>55</v>
      </c>
      <c r="E458" t="s">
        <v>590</v>
      </c>
      <c r="F458" t="s">
        <v>591</v>
      </c>
      <c r="G458">
        <v>63</v>
      </c>
      <c r="H458">
        <v>63</v>
      </c>
      <c r="I458">
        <v>63</v>
      </c>
      <c r="J458">
        <v>63</v>
      </c>
      <c r="K458">
        <v>0</v>
      </c>
      <c r="L458" s="2">
        <v>0</v>
      </c>
      <c r="M458" s="2">
        <v>0</v>
      </c>
      <c r="N458" s="2">
        <v>0</v>
      </c>
      <c r="O458" s="2">
        <v>12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12</v>
      </c>
      <c r="V458" t="s">
        <v>31</v>
      </c>
    </row>
    <row r="459" spans="1:22" hidden="1" x14ac:dyDescent="0.25">
      <c r="A459" t="s">
        <v>462</v>
      </c>
      <c r="B459" t="s">
        <v>605</v>
      </c>
      <c r="C459" t="s">
        <v>1</v>
      </c>
      <c r="D459" t="s">
        <v>55</v>
      </c>
      <c r="E459" t="s">
        <v>590</v>
      </c>
      <c r="F459" t="s">
        <v>591</v>
      </c>
      <c r="G459">
        <v>62</v>
      </c>
      <c r="H459">
        <v>62</v>
      </c>
      <c r="I459">
        <v>62</v>
      </c>
      <c r="J459">
        <v>62</v>
      </c>
      <c r="K459">
        <v>0</v>
      </c>
      <c r="L459" s="2">
        <v>0</v>
      </c>
      <c r="M459" s="2">
        <v>0</v>
      </c>
      <c r="N459" s="2">
        <v>0</v>
      </c>
      <c r="O459" s="2">
        <v>16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16</v>
      </c>
      <c r="V459" t="s">
        <v>31</v>
      </c>
    </row>
    <row r="460" spans="1:22" hidden="1" x14ac:dyDescent="0.25">
      <c r="A460" t="s">
        <v>462</v>
      </c>
      <c r="B460" t="s">
        <v>604</v>
      </c>
      <c r="C460" t="s">
        <v>1</v>
      </c>
      <c r="D460" t="s">
        <v>55</v>
      </c>
      <c r="E460" t="s">
        <v>590</v>
      </c>
      <c r="F460" t="s">
        <v>591</v>
      </c>
      <c r="G460">
        <v>61</v>
      </c>
      <c r="H460">
        <v>61</v>
      </c>
      <c r="I460">
        <v>61</v>
      </c>
      <c r="J460">
        <v>61</v>
      </c>
      <c r="K460">
        <v>0</v>
      </c>
      <c r="L460" s="2">
        <v>0</v>
      </c>
      <c r="M460" s="2">
        <v>0</v>
      </c>
      <c r="N460" s="2">
        <v>0</v>
      </c>
      <c r="O460" s="2">
        <v>8.5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8.5</v>
      </c>
      <c r="V460" t="s">
        <v>31</v>
      </c>
    </row>
    <row r="461" spans="1:22" hidden="1" x14ac:dyDescent="0.25">
      <c r="A461" t="s">
        <v>462</v>
      </c>
      <c r="B461" t="s">
        <v>604</v>
      </c>
      <c r="C461" t="s">
        <v>1</v>
      </c>
      <c r="D461" t="s">
        <v>55</v>
      </c>
      <c r="E461" t="s">
        <v>590</v>
      </c>
      <c r="F461" t="s">
        <v>591</v>
      </c>
      <c r="G461">
        <v>60</v>
      </c>
      <c r="H461">
        <v>60</v>
      </c>
      <c r="I461">
        <v>60</v>
      </c>
      <c r="J461">
        <v>60</v>
      </c>
      <c r="K461">
        <v>0</v>
      </c>
      <c r="L461" s="2">
        <v>0</v>
      </c>
      <c r="M461" s="2">
        <v>0</v>
      </c>
      <c r="N461" s="2">
        <v>0</v>
      </c>
      <c r="O461" s="2">
        <v>32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32</v>
      </c>
      <c r="V461" t="s">
        <v>31</v>
      </c>
    </row>
    <row r="462" spans="1:22" hidden="1" x14ac:dyDescent="0.25">
      <c r="A462" t="s">
        <v>462</v>
      </c>
      <c r="B462" t="s">
        <v>604</v>
      </c>
      <c r="C462" t="s">
        <v>1</v>
      </c>
      <c r="D462" t="s">
        <v>55</v>
      </c>
      <c r="E462" t="s">
        <v>590</v>
      </c>
      <c r="F462" t="s">
        <v>591</v>
      </c>
      <c r="G462">
        <v>59</v>
      </c>
      <c r="H462">
        <v>59</v>
      </c>
      <c r="I462">
        <v>59</v>
      </c>
      <c r="J462">
        <v>59</v>
      </c>
      <c r="K462">
        <v>0</v>
      </c>
      <c r="L462" s="2">
        <v>0</v>
      </c>
      <c r="M462" s="2">
        <v>0</v>
      </c>
      <c r="N462" s="2">
        <v>0</v>
      </c>
      <c r="O462" s="2">
        <v>38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38</v>
      </c>
      <c r="V462" t="s">
        <v>31</v>
      </c>
    </row>
    <row r="463" spans="1:22" hidden="1" x14ac:dyDescent="0.25">
      <c r="A463" t="s">
        <v>462</v>
      </c>
      <c r="B463" s="58" t="s">
        <v>618</v>
      </c>
      <c r="C463" t="s">
        <v>1</v>
      </c>
      <c r="D463" t="s">
        <v>55</v>
      </c>
      <c r="E463" t="s">
        <v>590</v>
      </c>
      <c r="F463" t="s">
        <v>591</v>
      </c>
      <c r="G463">
        <v>58</v>
      </c>
      <c r="H463">
        <v>58</v>
      </c>
      <c r="I463">
        <v>58</v>
      </c>
      <c r="J463">
        <v>58</v>
      </c>
      <c r="K463">
        <v>0</v>
      </c>
      <c r="L463" s="2">
        <v>0</v>
      </c>
      <c r="M463" s="2">
        <v>0</v>
      </c>
      <c r="N463" s="2">
        <v>0</v>
      </c>
      <c r="O463" s="2">
        <v>8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8</v>
      </c>
      <c r="V463" t="s">
        <v>31</v>
      </c>
    </row>
    <row r="464" spans="1:22" hidden="1" x14ac:dyDescent="0.25">
      <c r="A464" t="s">
        <v>462</v>
      </c>
      <c r="B464" s="58" t="s">
        <v>618</v>
      </c>
      <c r="C464" t="s">
        <v>1</v>
      </c>
      <c r="D464" t="s">
        <v>55</v>
      </c>
      <c r="E464" t="s">
        <v>590</v>
      </c>
      <c r="F464" t="s">
        <v>591</v>
      </c>
      <c r="G464">
        <v>57</v>
      </c>
      <c r="H464">
        <v>57</v>
      </c>
      <c r="I464">
        <v>57</v>
      </c>
      <c r="J464">
        <v>57</v>
      </c>
      <c r="K464">
        <v>0</v>
      </c>
      <c r="L464" s="2">
        <v>0</v>
      </c>
      <c r="M464" s="2">
        <v>0</v>
      </c>
      <c r="N464" s="2">
        <v>0</v>
      </c>
      <c r="O464" s="2">
        <v>22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22</v>
      </c>
      <c r="V464" t="s">
        <v>31</v>
      </c>
    </row>
    <row r="465" spans="1:22" hidden="1" x14ac:dyDescent="0.25">
      <c r="A465" t="s">
        <v>462</v>
      </c>
      <c r="B465" s="58" t="s">
        <v>618</v>
      </c>
      <c r="C465" t="s">
        <v>1</v>
      </c>
      <c r="D465" t="s">
        <v>55</v>
      </c>
      <c r="E465" t="s">
        <v>590</v>
      </c>
      <c r="F465" t="s">
        <v>591</v>
      </c>
      <c r="G465">
        <v>56</v>
      </c>
      <c r="H465">
        <v>56</v>
      </c>
      <c r="I465">
        <v>56</v>
      </c>
      <c r="J465">
        <v>56</v>
      </c>
      <c r="K465">
        <v>0</v>
      </c>
      <c r="L465" s="2">
        <v>0</v>
      </c>
      <c r="M465" s="2">
        <v>0</v>
      </c>
      <c r="N465" s="2">
        <v>0</v>
      </c>
      <c r="O465" s="2">
        <v>12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12</v>
      </c>
      <c r="V465" t="s">
        <v>31</v>
      </c>
    </row>
    <row r="466" spans="1:22" hidden="1" x14ac:dyDescent="0.25">
      <c r="A466" t="s">
        <v>462</v>
      </c>
      <c r="B466" t="s">
        <v>603</v>
      </c>
      <c r="C466" t="s">
        <v>1</v>
      </c>
      <c r="D466" t="s">
        <v>55</v>
      </c>
      <c r="E466" t="s">
        <v>590</v>
      </c>
      <c r="F466" t="s">
        <v>591</v>
      </c>
      <c r="G466">
        <v>55</v>
      </c>
      <c r="H466">
        <v>55</v>
      </c>
      <c r="I466">
        <v>55</v>
      </c>
      <c r="J466">
        <v>55</v>
      </c>
      <c r="K466">
        <v>0</v>
      </c>
      <c r="L466" s="2">
        <v>0</v>
      </c>
      <c r="M466" s="2">
        <v>0</v>
      </c>
      <c r="N466" s="2">
        <v>0</v>
      </c>
      <c r="O466" s="2">
        <v>14.5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14.5</v>
      </c>
      <c r="V466" t="s">
        <v>31</v>
      </c>
    </row>
    <row r="467" spans="1:22" hidden="1" x14ac:dyDescent="0.25">
      <c r="A467" t="s">
        <v>462</v>
      </c>
      <c r="B467" t="s">
        <v>603</v>
      </c>
      <c r="C467" t="s">
        <v>1</v>
      </c>
      <c r="D467" t="s">
        <v>55</v>
      </c>
      <c r="E467" t="s">
        <v>590</v>
      </c>
      <c r="F467" t="s">
        <v>591</v>
      </c>
      <c r="G467">
        <v>54</v>
      </c>
      <c r="H467">
        <v>54</v>
      </c>
      <c r="I467">
        <v>54</v>
      </c>
      <c r="J467">
        <v>54</v>
      </c>
      <c r="K467">
        <v>0</v>
      </c>
      <c r="L467" s="2">
        <v>0</v>
      </c>
      <c r="M467" s="2">
        <v>0</v>
      </c>
      <c r="N467" s="2">
        <v>0</v>
      </c>
      <c r="O467" s="2">
        <v>20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20</v>
      </c>
      <c r="V467" t="s">
        <v>31</v>
      </c>
    </row>
    <row r="468" spans="1:22" hidden="1" x14ac:dyDescent="0.25">
      <c r="A468" t="s">
        <v>462</v>
      </c>
      <c r="B468" t="s">
        <v>603</v>
      </c>
      <c r="C468" t="s">
        <v>1</v>
      </c>
      <c r="D468" t="s">
        <v>55</v>
      </c>
      <c r="E468" t="s">
        <v>590</v>
      </c>
      <c r="F468" t="s">
        <v>591</v>
      </c>
      <c r="G468">
        <v>53</v>
      </c>
      <c r="H468">
        <v>53</v>
      </c>
      <c r="I468">
        <v>53</v>
      </c>
      <c r="J468">
        <v>53</v>
      </c>
      <c r="K468">
        <v>0</v>
      </c>
      <c r="L468" s="2">
        <v>0</v>
      </c>
      <c r="M468" s="2">
        <v>0</v>
      </c>
      <c r="N468" s="2">
        <v>0</v>
      </c>
      <c r="O468" s="2">
        <v>21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21</v>
      </c>
      <c r="V468" t="s">
        <v>31</v>
      </c>
    </row>
    <row r="469" spans="1:22" hidden="1" x14ac:dyDescent="0.25">
      <c r="A469" t="s">
        <v>462</v>
      </c>
      <c r="B469" t="s">
        <v>603</v>
      </c>
      <c r="C469" t="s">
        <v>1</v>
      </c>
      <c r="D469" t="s">
        <v>55</v>
      </c>
      <c r="E469" t="s">
        <v>590</v>
      </c>
      <c r="F469" t="s">
        <v>591</v>
      </c>
      <c r="G469">
        <v>52</v>
      </c>
      <c r="H469">
        <v>52</v>
      </c>
      <c r="I469">
        <v>52</v>
      </c>
      <c r="J469">
        <v>52</v>
      </c>
      <c r="K469">
        <v>0</v>
      </c>
      <c r="L469" s="2">
        <v>0</v>
      </c>
      <c r="M469" s="2">
        <v>0</v>
      </c>
      <c r="N469" s="2">
        <v>0</v>
      </c>
      <c r="O469" s="2">
        <v>9.5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9.5</v>
      </c>
      <c r="V469" t="s">
        <v>31</v>
      </c>
    </row>
    <row r="470" spans="1:22" hidden="1" x14ac:dyDescent="0.25">
      <c r="A470" t="s">
        <v>462</v>
      </c>
      <c r="B470" t="s">
        <v>603</v>
      </c>
      <c r="C470" t="s">
        <v>1</v>
      </c>
      <c r="D470" t="s">
        <v>55</v>
      </c>
      <c r="E470" t="s">
        <v>590</v>
      </c>
      <c r="F470" t="s">
        <v>591</v>
      </c>
      <c r="G470">
        <v>51</v>
      </c>
      <c r="H470">
        <v>51</v>
      </c>
      <c r="I470">
        <v>51</v>
      </c>
      <c r="J470">
        <v>51</v>
      </c>
      <c r="K470">
        <v>0</v>
      </c>
      <c r="L470" s="2">
        <v>0</v>
      </c>
      <c r="M470" s="2">
        <v>0</v>
      </c>
      <c r="N470" s="2">
        <v>0</v>
      </c>
      <c r="O470" s="2">
        <v>9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9</v>
      </c>
      <c r="V470" t="s">
        <v>31</v>
      </c>
    </row>
    <row r="471" spans="1:22" hidden="1" x14ac:dyDescent="0.25">
      <c r="A471" t="s">
        <v>462</v>
      </c>
      <c r="B471" t="s">
        <v>466</v>
      </c>
      <c r="C471" t="s">
        <v>1</v>
      </c>
      <c r="D471" t="s">
        <v>55</v>
      </c>
      <c r="E471" t="s">
        <v>590</v>
      </c>
      <c r="F471" t="s">
        <v>591</v>
      </c>
      <c r="G471">
        <v>50</v>
      </c>
      <c r="H471">
        <v>50</v>
      </c>
      <c r="I471">
        <v>50</v>
      </c>
      <c r="J471">
        <v>50</v>
      </c>
      <c r="K471">
        <v>0</v>
      </c>
      <c r="L471" s="2">
        <v>0</v>
      </c>
      <c r="M471" s="2">
        <v>0</v>
      </c>
      <c r="N471" s="2">
        <v>0</v>
      </c>
      <c r="O471" s="2">
        <v>10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10</v>
      </c>
      <c r="V471" t="s">
        <v>31</v>
      </c>
    </row>
    <row r="472" spans="1:22" hidden="1" x14ac:dyDescent="0.25">
      <c r="A472" t="s">
        <v>462</v>
      </c>
      <c r="B472" t="s">
        <v>466</v>
      </c>
      <c r="C472" t="s">
        <v>1</v>
      </c>
      <c r="D472" t="s">
        <v>55</v>
      </c>
      <c r="E472" t="s">
        <v>590</v>
      </c>
      <c r="F472" t="s">
        <v>591</v>
      </c>
      <c r="G472">
        <v>49</v>
      </c>
      <c r="H472">
        <v>49</v>
      </c>
      <c r="I472">
        <v>49</v>
      </c>
      <c r="J472">
        <v>49</v>
      </c>
      <c r="K472">
        <v>0</v>
      </c>
      <c r="L472" s="2">
        <v>0</v>
      </c>
      <c r="M472" s="2">
        <v>0</v>
      </c>
      <c r="N472" s="2">
        <v>0</v>
      </c>
      <c r="O472" s="2">
        <v>15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15</v>
      </c>
      <c r="V472" t="s">
        <v>31</v>
      </c>
    </row>
    <row r="473" spans="1:22" hidden="1" x14ac:dyDescent="0.25">
      <c r="A473" t="s">
        <v>462</v>
      </c>
      <c r="B473" t="s">
        <v>466</v>
      </c>
      <c r="C473" t="s">
        <v>1</v>
      </c>
      <c r="D473" t="s">
        <v>55</v>
      </c>
      <c r="E473" t="s">
        <v>590</v>
      </c>
      <c r="F473" t="s">
        <v>591</v>
      </c>
      <c r="G473">
        <v>48</v>
      </c>
      <c r="H473">
        <v>48</v>
      </c>
      <c r="I473">
        <v>48</v>
      </c>
      <c r="J473">
        <v>48</v>
      </c>
      <c r="K473">
        <v>0</v>
      </c>
      <c r="L473" s="2">
        <v>0</v>
      </c>
      <c r="M473" s="2">
        <v>0</v>
      </c>
      <c r="N473" s="2">
        <v>0</v>
      </c>
      <c r="O473" s="2">
        <v>17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17</v>
      </c>
      <c r="V473" t="s">
        <v>31</v>
      </c>
    </row>
    <row r="474" spans="1:22" hidden="1" x14ac:dyDescent="0.25">
      <c r="A474" t="s">
        <v>462</v>
      </c>
      <c r="B474" t="s">
        <v>602</v>
      </c>
      <c r="C474" t="s">
        <v>1</v>
      </c>
      <c r="D474" t="s">
        <v>55</v>
      </c>
      <c r="E474" t="s">
        <v>590</v>
      </c>
      <c r="F474" t="s">
        <v>591</v>
      </c>
      <c r="G474">
        <v>47</v>
      </c>
      <c r="H474">
        <v>47</v>
      </c>
      <c r="I474">
        <v>47</v>
      </c>
      <c r="J474">
        <v>47</v>
      </c>
      <c r="K474">
        <v>0</v>
      </c>
      <c r="L474" s="2">
        <v>0</v>
      </c>
      <c r="M474" s="2">
        <v>0</v>
      </c>
      <c r="N474" s="2">
        <v>0</v>
      </c>
      <c r="O474" s="2">
        <v>12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12</v>
      </c>
      <c r="V474" t="s">
        <v>31</v>
      </c>
    </row>
    <row r="475" spans="1:22" hidden="1" x14ac:dyDescent="0.25">
      <c r="A475" t="s">
        <v>462</v>
      </c>
      <c r="B475" t="s">
        <v>602</v>
      </c>
      <c r="C475" t="s">
        <v>1</v>
      </c>
      <c r="D475" t="s">
        <v>55</v>
      </c>
      <c r="E475" t="s">
        <v>590</v>
      </c>
      <c r="F475" t="s">
        <v>591</v>
      </c>
      <c r="G475">
        <v>46</v>
      </c>
      <c r="H475">
        <v>46</v>
      </c>
      <c r="I475">
        <v>46</v>
      </c>
      <c r="J475">
        <v>46</v>
      </c>
      <c r="K475">
        <v>0</v>
      </c>
      <c r="L475" s="2">
        <v>0</v>
      </c>
      <c r="M475" s="2">
        <v>0</v>
      </c>
      <c r="N475" s="2">
        <v>0</v>
      </c>
      <c r="O475" s="2">
        <v>6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6</v>
      </c>
      <c r="V475" t="s">
        <v>31</v>
      </c>
    </row>
    <row r="476" spans="1:22" hidden="1" x14ac:dyDescent="0.25">
      <c r="A476" t="s">
        <v>462</v>
      </c>
      <c r="B476" t="s">
        <v>601</v>
      </c>
      <c r="C476" t="s">
        <v>1</v>
      </c>
      <c r="D476" t="s">
        <v>55</v>
      </c>
      <c r="E476" t="s">
        <v>590</v>
      </c>
      <c r="F476" t="s">
        <v>591</v>
      </c>
      <c r="G476">
        <v>45</v>
      </c>
      <c r="H476">
        <v>45</v>
      </c>
      <c r="I476">
        <v>45</v>
      </c>
      <c r="J476">
        <v>45</v>
      </c>
      <c r="K476">
        <v>0</v>
      </c>
      <c r="L476" s="2">
        <v>0</v>
      </c>
      <c r="M476" s="2">
        <v>0</v>
      </c>
      <c r="N476" s="2">
        <v>0</v>
      </c>
      <c r="O476" s="2">
        <v>12.5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12.5</v>
      </c>
      <c r="V476" t="s">
        <v>31</v>
      </c>
    </row>
    <row r="477" spans="1:22" hidden="1" x14ac:dyDescent="0.25">
      <c r="A477" t="s">
        <v>462</v>
      </c>
      <c r="B477" t="s">
        <v>601</v>
      </c>
      <c r="C477" t="s">
        <v>1</v>
      </c>
      <c r="D477" t="s">
        <v>55</v>
      </c>
      <c r="E477" t="s">
        <v>590</v>
      </c>
      <c r="F477" t="s">
        <v>591</v>
      </c>
      <c r="G477">
        <v>44</v>
      </c>
      <c r="H477">
        <v>44</v>
      </c>
      <c r="I477">
        <v>44</v>
      </c>
      <c r="J477">
        <v>44</v>
      </c>
      <c r="K477">
        <v>0</v>
      </c>
      <c r="L477" s="2">
        <v>0</v>
      </c>
      <c r="M477" s="2">
        <v>0</v>
      </c>
      <c r="N477" s="2">
        <v>0</v>
      </c>
      <c r="O477" s="2">
        <v>15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15</v>
      </c>
      <c r="V477" t="s">
        <v>31</v>
      </c>
    </row>
    <row r="478" spans="1:22" hidden="1" x14ac:dyDescent="0.25">
      <c r="A478" t="s">
        <v>462</v>
      </c>
      <c r="B478" t="s">
        <v>601</v>
      </c>
      <c r="C478" t="s">
        <v>1</v>
      </c>
      <c r="D478" t="s">
        <v>55</v>
      </c>
      <c r="E478" t="s">
        <v>590</v>
      </c>
      <c r="F478" t="s">
        <v>591</v>
      </c>
      <c r="G478">
        <v>43</v>
      </c>
      <c r="H478">
        <v>43</v>
      </c>
      <c r="I478">
        <v>43</v>
      </c>
      <c r="J478">
        <v>43</v>
      </c>
      <c r="K478">
        <v>0</v>
      </c>
      <c r="L478" s="2">
        <v>0</v>
      </c>
      <c r="M478" s="2">
        <v>0</v>
      </c>
      <c r="N478" s="2">
        <v>0</v>
      </c>
      <c r="O478" s="2">
        <v>21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21</v>
      </c>
      <c r="V478" t="s">
        <v>31</v>
      </c>
    </row>
    <row r="479" spans="1:22" hidden="1" x14ac:dyDescent="0.25">
      <c r="A479" t="s">
        <v>462</v>
      </c>
      <c r="B479" t="s">
        <v>600</v>
      </c>
      <c r="C479" t="s">
        <v>1</v>
      </c>
      <c r="D479" t="s">
        <v>55</v>
      </c>
      <c r="E479" t="s">
        <v>590</v>
      </c>
      <c r="F479" t="s">
        <v>591</v>
      </c>
      <c r="G479">
        <v>42</v>
      </c>
      <c r="H479">
        <v>42</v>
      </c>
      <c r="I479">
        <v>42</v>
      </c>
      <c r="J479">
        <v>42</v>
      </c>
      <c r="K479">
        <v>0</v>
      </c>
      <c r="L479" s="2">
        <v>0</v>
      </c>
      <c r="M479" s="2">
        <v>0</v>
      </c>
      <c r="N479" s="2">
        <v>0</v>
      </c>
      <c r="O479" s="2">
        <v>8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8</v>
      </c>
      <c r="V479" t="s">
        <v>31</v>
      </c>
    </row>
    <row r="480" spans="1:22" hidden="1" x14ac:dyDescent="0.25">
      <c r="A480" t="s">
        <v>462</v>
      </c>
      <c r="B480" t="s">
        <v>600</v>
      </c>
      <c r="C480" t="s">
        <v>1</v>
      </c>
      <c r="D480" t="s">
        <v>55</v>
      </c>
      <c r="E480" t="s">
        <v>590</v>
      </c>
      <c r="F480" t="s">
        <v>591</v>
      </c>
      <c r="G480">
        <v>41</v>
      </c>
      <c r="H480">
        <v>41</v>
      </c>
      <c r="I480">
        <v>41</v>
      </c>
      <c r="J480">
        <v>41</v>
      </c>
      <c r="K480">
        <v>0</v>
      </c>
      <c r="L480" s="2">
        <v>0</v>
      </c>
      <c r="M480" s="2">
        <v>0</v>
      </c>
      <c r="N480" s="2">
        <v>0</v>
      </c>
      <c r="O480" s="2">
        <v>10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10</v>
      </c>
      <c r="V480" t="s">
        <v>31</v>
      </c>
    </row>
    <row r="481" spans="1:22" hidden="1" x14ac:dyDescent="0.25">
      <c r="A481" t="s">
        <v>462</v>
      </c>
      <c r="B481" t="s">
        <v>600</v>
      </c>
      <c r="C481" t="s">
        <v>1</v>
      </c>
      <c r="D481" t="s">
        <v>55</v>
      </c>
      <c r="E481" t="s">
        <v>590</v>
      </c>
      <c r="F481" t="s">
        <v>591</v>
      </c>
      <c r="G481">
        <v>40</v>
      </c>
      <c r="H481">
        <v>40</v>
      </c>
      <c r="I481">
        <v>40</v>
      </c>
      <c r="J481">
        <v>40</v>
      </c>
      <c r="K481">
        <v>0</v>
      </c>
      <c r="L481" s="2">
        <v>0</v>
      </c>
      <c r="M481" s="2">
        <v>0</v>
      </c>
      <c r="N481" s="2">
        <v>0</v>
      </c>
      <c r="O481" s="2">
        <v>10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10</v>
      </c>
      <c r="V481" t="s">
        <v>31</v>
      </c>
    </row>
    <row r="482" spans="1:22" hidden="1" x14ac:dyDescent="0.25">
      <c r="A482" t="s">
        <v>462</v>
      </c>
      <c r="B482" t="s">
        <v>599</v>
      </c>
      <c r="C482" t="s">
        <v>1</v>
      </c>
      <c r="D482" t="s">
        <v>55</v>
      </c>
      <c r="E482" t="s">
        <v>590</v>
      </c>
      <c r="F482" t="s">
        <v>591</v>
      </c>
      <c r="G482">
        <v>39</v>
      </c>
      <c r="H482">
        <v>39</v>
      </c>
      <c r="I482">
        <v>39</v>
      </c>
      <c r="J482">
        <v>39</v>
      </c>
      <c r="K482">
        <v>0</v>
      </c>
      <c r="L482" s="2">
        <v>0</v>
      </c>
      <c r="M482" s="2">
        <v>0</v>
      </c>
      <c r="N482" s="2">
        <v>0</v>
      </c>
      <c r="O482" s="2">
        <v>18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18</v>
      </c>
      <c r="V482" t="s">
        <v>31</v>
      </c>
    </row>
    <row r="483" spans="1:22" hidden="1" x14ac:dyDescent="0.25">
      <c r="A483" t="s">
        <v>462</v>
      </c>
      <c r="B483" t="s">
        <v>599</v>
      </c>
      <c r="C483" t="s">
        <v>1</v>
      </c>
      <c r="D483" t="s">
        <v>55</v>
      </c>
      <c r="E483" t="s">
        <v>590</v>
      </c>
      <c r="F483" t="s">
        <v>591</v>
      </c>
      <c r="G483">
        <v>38</v>
      </c>
      <c r="H483">
        <v>38</v>
      </c>
      <c r="I483">
        <v>38</v>
      </c>
      <c r="J483">
        <v>38</v>
      </c>
      <c r="K483">
        <v>0</v>
      </c>
      <c r="L483" s="2">
        <v>0</v>
      </c>
      <c r="M483" s="2">
        <v>0</v>
      </c>
      <c r="N483" s="2">
        <v>0</v>
      </c>
      <c r="O483" s="2">
        <v>19.5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19.5</v>
      </c>
      <c r="V483" t="s">
        <v>31</v>
      </c>
    </row>
    <row r="484" spans="1:22" hidden="1" x14ac:dyDescent="0.25">
      <c r="A484" t="s">
        <v>462</v>
      </c>
      <c r="B484" t="s">
        <v>599</v>
      </c>
      <c r="C484" t="s">
        <v>1</v>
      </c>
      <c r="D484" t="s">
        <v>55</v>
      </c>
      <c r="E484" t="s">
        <v>590</v>
      </c>
      <c r="F484" t="s">
        <v>591</v>
      </c>
      <c r="G484">
        <v>37</v>
      </c>
      <c r="H484">
        <v>37</v>
      </c>
      <c r="I484">
        <v>37</v>
      </c>
      <c r="J484">
        <v>37</v>
      </c>
      <c r="K484">
        <v>0</v>
      </c>
      <c r="L484" s="2">
        <v>0</v>
      </c>
      <c r="M484" s="2">
        <v>0</v>
      </c>
      <c r="N484" s="2">
        <v>0</v>
      </c>
      <c r="O484" s="2">
        <v>6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6</v>
      </c>
      <c r="V484" t="s">
        <v>31</v>
      </c>
    </row>
    <row r="485" spans="1:22" hidden="1" x14ac:dyDescent="0.25">
      <c r="A485" t="s">
        <v>462</v>
      </c>
      <c r="B485" t="s">
        <v>599</v>
      </c>
      <c r="C485" t="s">
        <v>1</v>
      </c>
      <c r="D485" t="s">
        <v>55</v>
      </c>
      <c r="E485" t="s">
        <v>590</v>
      </c>
      <c r="F485" t="s">
        <v>591</v>
      </c>
      <c r="G485">
        <v>36</v>
      </c>
      <c r="H485">
        <v>36</v>
      </c>
      <c r="I485">
        <v>36</v>
      </c>
      <c r="J485">
        <v>36</v>
      </c>
      <c r="K485">
        <v>0</v>
      </c>
      <c r="L485" s="2">
        <v>0</v>
      </c>
      <c r="M485" s="2">
        <v>0</v>
      </c>
      <c r="N485" s="2">
        <v>0</v>
      </c>
      <c r="O485" s="2">
        <v>36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36</v>
      </c>
      <c r="V485" t="s">
        <v>31</v>
      </c>
    </row>
    <row r="486" spans="1:22" hidden="1" x14ac:dyDescent="0.25">
      <c r="A486" t="s">
        <v>462</v>
      </c>
      <c r="B486" t="s">
        <v>598</v>
      </c>
      <c r="C486" t="s">
        <v>1</v>
      </c>
      <c r="D486" t="s">
        <v>55</v>
      </c>
      <c r="E486" t="s">
        <v>590</v>
      </c>
      <c r="F486" t="s">
        <v>591</v>
      </c>
      <c r="G486">
        <v>35</v>
      </c>
      <c r="H486">
        <v>35</v>
      </c>
      <c r="I486">
        <v>35</v>
      </c>
      <c r="J486">
        <v>35</v>
      </c>
      <c r="K486">
        <v>0</v>
      </c>
      <c r="L486" s="2">
        <v>0</v>
      </c>
      <c r="M486" s="2">
        <v>0</v>
      </c>
      <c r="N486" s="2">
        <v>0</v>
      </c>
      <c r="O486" s="2">
        <v>16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16</v>
      </c>
      <c r="V486" t="s">
        <v>31</v>
      </c>
    </row>
    <row r="487" spans="1:22" hidden="1" x14ac:dyDescent="0.25">
      <c r="A487" t="s">
        <v>462</v>
      </c>
      <c r="B487" t="s">
        <v>598</v>
      </c>
      <c r="C487" t="s">
        <v>1</v>
      </c>
      <c r="D487" t="s">
        <v>55</v>
      </c>
      <c r="E487" t="s">
        <v>590</v>
      </c>
      <c r="F487" t="s">
        <v>591</v>
      </c>
      <c r="G487">
        <v>34</v>
      </c>
      <c r="H487">
        <v>34</v>
      </c>
      <c r="I487">
        <v>34</v>
      </c>
      <c r="J487">
        <v>34</v>
      </c>
      <c r="K487">
        <v>0</v>
      </c>
      <c r="L487" s="2">
        <v>0</v>
      </c>
      <c r="M487" s="2">
        <v>0</v>
      </c>
      <c r="N487" s="2">
        <v>0</v>
      </c>
      <c r="O487" s="2">
        <v>10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10</v>
      </c>
      <c r="V487" t="s">
        <v>31</v>
      </c>
    </row>
    <row r="488" spans="1:22" hidden="1" x14ac:dyDescent="0.25">
      <c r="A488" t="s">
        <v>462</v>
      </c>
      <c r="B488" t="s">
        <v>598</v>
      </c>
      <c r="C488" t="s">
        <v>1</v>
      </c>
      <c r="D488" t="s">
        <v>55</v>
      </c>
      <c r="E488" t="s">
        <v>590</v>
      </c>
      <c r="F488" t="s">
        <v>591</v>
      </c>
      <c r="G488">
        <v>33</v>
      </c>
      <c r="H488">
        <v>33</v>
      </c>
      <c r="I488">
        <v>33</v>
      </c>
      <c r="J488">
        <v>33</v>
      </c>
      <c r="K488">
        <v>0</v>
      </c>
      <c r="L488" s="2">
        <v>0</v>
      </c>
      <c r="M488" s="2">
        <v>0</v>
      </c>
      <c r="N488" s="2">
        <v>0</v>
      </c>
      <c r="O488" s="2">
        <v>12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12</v>
      </c>
      <c r="V488" t="s">
        <v>31</v>
      </c>
    </row>
    <row r="489" spans="1:22" hidden="1" x14ac:dyDescent="0.25">
      <c r="A489" t="s">
        <v>462</v>
      </c>
      <c r="B489" t="s">
        <v>598</v>
      </c>
      <c r="C489" t="s">
        <v>1</v>
      </c>
      <c r="D489" t="s">
        <v>55</v>
      </c>
      <c r="E489" t="s">
        <v>590</v>
      </c>
      <c r="F489" t="s">
        <v>591</v>
      </c>
      <c r="G489">
        <v>32</v>
      </c>
      <c r="H489">
        <v>32</v>
      </c>
      <c r="I489">
        <v>32</v>
      </c>
      <c r="J489">
        <v>32</v>
      </c>
      <c r="K489">
        <v>0</v>
      </c>
      <c r="L489" s="2">
        <v>0</v>
      </c>
      <c r="M489" s="2">
        <v>0</v>
      </c>
      <c r="N489" s="2">
        <v>0</v>
      </c>
      <c r="O489" s="2">
        <v>10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10</v>
      </c>
      <c r="V489" t="s">
        <v>31</v>
      </c>
    </row>
    <row r="490" spans="1:22" hidden="1" x14ac:dyDescent="0.25">
      <c r="A490" t="s">
        <v>462</v>
      </c>
      <c r="B490" t="s">
        <v>598</v>
      </c>
      <c r="C490" t="s">
        <v>1</v>
      </c>
      <c r="D490" t="s">
        <v>55</v>
      </c>
      <c r="E490" t="s">
        <v>590</v>
      </c>
      <c r="F490" t="s">
        <v>591</v>
      </c>
      <c r="G490">
        <v>31</v>
      </c>
      <c r="H490">
        <v>31</v>
      </c>
      <c r="I490">
        <v>31</v>
      </c>
      <c r="J490">
        <v>31</v>
      </c>
      <c r="K490">
        <v>0</v>
      </c>
      <c r="L490" s="2">
        <v>0</v>
      </c>
      <c r="M490" s="2">
        <v>0</v>
      </c>
      <c r="N490" s="2">
        <v>0</v>
      </c>
      <c r="O490" s="2">
        <v>7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7</v>
      </c>
      <c r="V490" t="s">
        <v>31</v>
      </c>
    </row>
    <row r="491" spans="1:22" hidden="1" x14ac:dyDescent="0.25">
      <c r="A491" t="s">
        <v>462</v>
      </c>
      <c r="B491" t="s">
        <v>597</v>
      </c>
      <c r="C491" t="s">
        <v>1</v>
      </c>
      <c r="D491" t="s">
        <v>55</v>
      </c>
      <c r="E491" t="s">
        <v>590</v>
      </c>
      <c r="F491" t="s">
        <v>591</v>
      </c>
      <c r="G491">
        <v>30</v>
      </c>
      <c r="H491">
        <v>30</v>
      </c>
      <c r="I491">
        <v>30</v>
      </c>
      <c r="J491">
        <v>30</v>
      </c>
      <c r="K491">
        <v>0</v>
      </c>
      <c r="L491" s="2">
        <v>0</v>
      </c>
      <c r="M491" s="2">
        <v>0</v>
      </c>
      <c r="N491" s="2">
        <v>0</v>
      </c>
      <c r="O491" s="2">
        <v>9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9</v>
      </c>
      <c r="V491" t="s">
        <v>31</v>
      </c>
    </row>
    <row r="492" spans="1:22" hidden="1" x14ac:dyDescent="0.25">
      <c r="A492" t="s">
        <v>462</v>
      </c>
      <c r="B492" t="s">
        <v>597</v>
      </c>
      <c r="C492" t="s">
        <v>1</v>
      </c>
      <c r="D492" t="s">
        <v>55</v>
      </c>
      <c r="E492" t="s">
        <v>590</v>
      </c>
      <c r="F492" t="s">
        <v>591</v>
      </c>
      <c r="G492">
        <v>29</v>
      </c>
      <c r="H492">
        <v>29</v>
      </c>
      <c r="I492">
        <v>29</v>
      </c>
      <c r="J492">
        <v>29</v>
      </c>
      <c r="K492">
        <v>0</v>
      </c>
      <c r="L492" s="2">
        <v>0</v>
      </c>
      <c r="M492" s="2">
        <v>0</v>
      </c>
      <c r="N492" s="2">
        <v>0</v>
      </c>
      <c r="O492" s="2">
        <v>11.5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11.5</v>
      </c>
      <c r="V492" t="s">
        <v>31</v>
      </c>
    </row>
    <row r="493" spans="1:22" hidden="1" x14ac:dyDescent="0.25">
      <c r="A493" t="s">
        <v>462</v>
      </c>
      <c r="B493" t="s">
        <v>597</v>
      </c>
      <c r="C493" t="s">
        <v>1</v>
      </c>
      <c r="D493" t="s">
        <v>55</v>
      </c>
      <c r="E493" t="s">
        <v>590</v>
      </c>
      <c r="F493" t="s">
        <v>591</v>
      </c>
      <c r="G493">
        <v>28</v>
      </c>
      <c r="H493">
        <v>28</v>
      </c>
      <c r="I493">
        <v>28</v>
      </c>
      <c r="J493">
        <v>28</v>
      </c>
      <c r="K493">
        <v>0</v>
      </c>
      <c r="L493" s="2">
        <v>0</v>
      </c>
      <c r="M493" s="2">
        <v>0</v>
      </c>
      <c r="N493" s="2">
        <v>0</v>
      </c>
      <c r="O493" s="2">
        <v>5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5</v>
      </c>
      <c r="V493" t="s">
        <v>31</v>
      </c>
    </row>
    <row r="494" spans="1:22" hidden="1" x14ac:dyDescent="0.25">
      <c r="A494" t="s">
        <v>462</v>
      </c>
      <c r="B494" t="s">
        <v>597</v>
      </c>
      <c r="C494" t="s">
        <v>1</v>
      </c>
      <c r="D494" t="s">
        <v>55</v>
      </c>
      <c r="E494" t="s">
        <v>590</v>
      </c>
      <c r="F494" t="s">
        <v>591</v>
      </c>
      <c r="G494">
        <v>27</v>
      </c>
      <c r="H494">
        <v>27</v>
      </c>
      <c r="I494">
        <v>27</v>
      </c>
      <c r="J494">
        <v>27</v>
      </c>
      <c r="K494">
        <v>0</v>
      </c>
      <c r="L494" s="2">
        <v>0</v>
      </c>
      <c r="M494" s="2">
        <v>0</v>
      </c>
      <c r="N494" s="2">
        <v>0</v>
      </c>
      <c r="O494" s="2">
        <v>7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7</v>
      </c>
      <c r="V494" t="s">
        <v>31</v>
      </c>
    </row>
    <row r="495" spans="1:22" hidden="1" x14ac:dyDescent="0.25">
      <c r="A495" t="s">
        <v>462</v>
      </c>
      <c r="B495" t="s">
        <v>596</v>
      </c>
      <c r="C495" t="s">
        <v>1</v>
      </c>
      <c r="D495" t="s">
        <v>55</v>
      </c>
      <c r="E495" t="s">
        <v>590</v>
      </c>
      <c r="F495" t="s">
        <v>591</v>
      </c>
      <c r="G495">
        <v>26</v>
      </c>
      <c r="H495">
        <v>26</v>
      </c>
      <c r="I495">
        <v>26</v>
      </c>
      <c r="J495">
        <v>26</v>
      </c>
      <c r="K495">
        <v>0</v>
      </c>
      <c r="L495" s="2">
        <v>0</v>
      </c>
      <c r="M495" s="2">
        <v>0</v>
      </c>
      <c r="N495" s="2">
        <v>0</v>
      </c>
      <c r="O495" s="2">
        <v>11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11</v>
      </c>
      <c r="V495" t="s">
        <v>31</v>
      </c>
    </row>
    <row r="496" spans="1:22" hidden="1" x14ac:dyDescent="0.25">
      <c r="A496" t="s">
        <v>462</v>
      </c>
      <c r="B496" t="s">
        <v>596</v>
      </c>
      <c r="C496" t="s">
        <v>1</v>
      </c>
      <c r="D496" t="s">
        <v>55</v>
      </c>
      <c r="E496" t="s">
        <v>590</v>
      </c>
      <c r="F496" t="s">
        <v>591</v>
      </c>
      <c r="G496">
        <v>25</v>
      </c>
      <c r="H496">
        <v>25</v>
      </c>
      <c r="I496">
        <v>25</v>
      </c>
      <c r="J496">
        <v>25</v>
      </c>
      <c r="K496">
        <v>0</v>
      </c>
      <c r="L496" s="2">
        <v>0</v>
      </c>
      <c r="M496" s="2">
        <v>0</v>
      </c>
      <c r="N496" s="2">
        <v>0</v>
      </c>
      <c r="O496" s="2">
        <v>15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15</v>
      </c>
      <c r="V496" t="s">
        <v>31</v>
      </c>
    </row>
    <row r="497" spans="1:22" hidden="1" x14ac:dyDescent="0.25">
      <c r="A497" t="s">
        <v>462</v>
      </c>
      <c r="B497" t="s">
        <v>596</v>
      </c>
      <c r="C497" t="s">
        <v>1</v>
      </c>
      <c r="D497" t="s">
        <v>55</v>
      </c>
      <c r="E497" t="s">
        <v>590</v>
      </c>
      <c r="F497" t="s">
        <v>591</v>
      </c>
      <c r="G497">
        <v>24</v>
      </c>
      <c r="H497">
        <v>24</v>
      </c>
      <c r="I497">
        <v>24</v>
      </c>
      <c r="J497">
        <v>24</v>
      </c>
      <c r="K497">
        <v>0</v>
      </c>
      <c r="L497" s="2">
        <v>0</v>
      </c>
      <c r="M497" s="2">
        <v>0</v>
      </c>
      <c r="N497" s="2">
        <v>0</v>
      </c>
      <c r="O497" s="2">
        <v>7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7</v>
      </c>
      <c r="V497" t="s">
        <v>31</v>
      </c>
    </row>
    <row r="498" spans="1:22" hidden="1" x14ac:dyDescent="0.25">
      <c r="A498" t="s">
        <v>462</v>
      </c>
      <c r="B498" t="s">
        <v>596</v>
      </c>
      <c r="C498" t="s">
        <v>1</v>
      </c>
      <c r="D498" t="s">
        <v>55</v>
      </c>
      <c r="E498" t="s">
        <v>590</v>
      </c>
      <c r="F498" t="s">
        <v>591</v>
      </c>
      <c r="G498">
        <v>23</v>
      </c>
      <c r="H498">
        <v>23</v>
      </c>
      <c r="I498">
        <v>23</v>
      </c>
      <c r="J498">
        <v>23</v>
      </c>
      <c r="K498">
        <v>0</v>
      </c>
      <c r="L498" s="2">
        <v>0</v>
      </c>
      <c r="M498" s="2">
        <v>0</v>
      </c>
      <c r="N498" s="2">
        <v>0</v>
      </c>
      <c r="O498" s="2">
        <v>4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4</v>
      </c>
      <c r="V498" t="s">
        <v>31</v>
      </c>
    </row>
    <row r="499" spans="1:22" hidden="1" x14ac:dyDescent="0.25">
      <c r="A499" t="s">
        <v>462</v>
      </c>
      <c r="B499" t="s">
        <v>596</v>
      </c>
      <c r="C499" t="s">
        <v>1</v>
      </c>
      <c r="D499" t="s">
        <v>55</v>
      </c>
      <c r="E499" t="s">
        <v>590</v>
      </c>
      <c r="F499" t="s">
        <v>591</v>
      </c>
      <c r="G499">
        <v>22</v>
      </c>
      <c r="H499">
        <v>22</v>
      </c>
      <c r="I499">
        <v>22</v>
      </c>
      <c r="J499">
        <v>22</v>
      </c>
      <c r="K499">
        <v>0</v>
      </c>
      <c r="L499" s="2">
        <v>0</v>
      </c>
      <c r="M499" s="2">
        <v>0</v>
      </c>
      <c r="N499" s="2">
        <v>0</v>
      </c>
      <c r="O499" s="2">
        <v>7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7</v>
      </c>
      <c r="V499" t="s">
        <v>31</v>
      </c>
    </row>
    <row r="500" spans="1:22" hidden="1" x14ac:dyDescent="0.25">
      <c r="A500" t="s">
        <v>462</v>
      </c>
      <c r="B500" t="s">
        <v>595</v>
      </c>
      <c r="C500" t="s">
        <v>1</v>
      </c>
      <c r="D500" t="s">
        <v>55</v>
      </c>
      <c r="E500" t="s">
        <v>590</v>
      </c>
      <c r="F500" t="s">
        <v>591</v>
      </c>
      <c r="G500">
        <v>21</v>
      </c>
      <c r="H500">
        <v>21</v>
      </c>
      <c r="I500">
        <v>21</v>
      </c>
      <c r="J500">
        <v>21</v>
      </c>
      <c r="K500">
        <v>0</v>
      </c>
      <c r="L500" s="2">
        <v>0</v>
      </c>
      <c r="M500" s="2">
        <v>0</v>
      </c>
      <c r="N500" s="2">
        <v>0</v>
      </c>
      <c r="O500" s="2">
        <v>4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4</v>
      </c>
      <c r="V500" t="s">
        <v>31</v>
      </c>
    </row>
    <row r="501" spans="1:22" hidden="1" x14ac:dyDescent="0.25">
      <c r="A501" t="s">
        <v>462</v>
      </c>
      <c r="B501" t="s">
        <v>595</v>
      </c>
      <c r="C501" t="s">
        <v>1</v>
      </c>
      <c r="D501" t="s">
        <v>55</v>
      </c>
      <c r="E501" t="s">
        <v>590</v>
      </c>
      <c r="F501" t="s">
        <v>591</v>
      </c>
      <c r="G501">
        <v>20</v>
      </c>
      <c r="H501">
        <v>20</v>
      </c>
      <c r="I501">
        <v>20</v>
      </c>
      <c r="J501">
        <v>20</v>
      </c>
      <c r="K501">
        <v>0</v>
      </c>
      <c r="L501" s="2">
        <v>0</v>
      </c>
      <c r="M501" s="2">
        <v>0</v>
      </c>
      <c r="N501" s="2">
        <v>0</v>
      </c>
      <c r="O501" s="2">
        <v>2.5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2.5</v>
      </c>
      <c r="V501" t="s">
        <v>31</v>
      </c>
    </row>
    <row r="502" spans="1:22" hidden="1" x14ac:dyDescent="0.25">
      <c r="A502" t="s">
        <v>462</v>
      </c>
      <c r="B502" t="s">
        <v>595</v>
      </c>
      <c r="C502" t="s">
        <v>1</v>
      </c>
      <c r="D502" t="s">
        <v>55</v>
      </c>
      <c r="E502" t="s">
        <v>590</v>
      </c>
      <c r="F502" t="s">
        <v>591</v>
      </c>
      <c r="G502">
        <v>19</v>
      </c>
      <c r="H502">
        <v>19</v>
      </c>
      <c r="I502">
        <v>19</v>
      </c>
      <c r="J502">
        <v>19</v>
      </c>
      <c r="K502">
        <v>0</v>
      </c>
      <c r="L502" s="2">
        <v>0</v>
      </c>
      <c r="M502" s="2">
        <v>0</v>
      </c>
      <c r="N502" s="2">
        <v>0</v>
      </c>
      <c r="O502" s="2">
        <v>13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13</v>
      </c>
      <c r="V502" t="s">
        <v>31</v>
      </c>
    </row>
    <row r="503" spans="1:22" hidden="1" x14ac:dyDescent="0.25">
      <c r="A503" t="s">
        <v>462</v>
      </c>
      <c r="B503" t="s">
        <v>595</v>
      </c>
      <c r="C503" t="s">
        <v>1</v>
      </c>
      <c r="D503" t="s">
        <v>55</v>
      </c>
      <c r="E503" t="s">
        <v>590</v>
      </c>
      <c r="F503" t="s">
        <v>591</v>
      </c>
      <c r="G503">
        <v>18</v>
      </c>
      <c r="H503">
        <v>18</v>
      </c>
      <c r="I503">
        <v>18</v>
      </c>
      <c r="J503">
        <v>18</v>
      </c>
      <c r="K503">
        <v>0</v>
      </c>
      <c r="L503" s="2">
        <v>0</v>
      </c>
      <c r="M503" s="2">
        <v>0</v>
      </c>
      <c r="N503" s="2">
        <v>0</v>
      </c>
      <c r="O503" s="2">
        <v>9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9</v>
      </c>
      <c r="V503" t="s">
        <v>31</v>
      </c>
    </row>
    <row r="504" spans="1:22" hidden="1" x14ac:dyDescent="0.25">
      <c r="A504" t="s">
        <v>462</v>
      </c>
      <c r="B504" t="s">
        <v>595</v>
      </c>
      <c r="C504" t="s">
        <v>1</v>
      </c>
      <c r="D504" t="s">
        <v>55</v>
      </c>
      <c r="E504" t="s">
        <v>590</v>
      </c>
      <c r="F504" t="s">
        <v>591</v>
      </c>
      <c r="G504">
        <v>17</v>
      </c>
      <c r="H504">
        <v>17</v>
      </c>
      <c r="I504">
        <v>17</v>
      </c>
      <c r="J504">
        <v>17</v>
      </c>
      <c r="K504">
        <v>0</v>
      </c>
      <c r="L504" s="2">
        <v>0</v>
      </c>
      <c r="M504" s="2">
        <v>0</v>
      </c>
      <c r="N504" s="2">
        <v>0</v>
      </c>
      <c r="O504" s="2">
        <v>9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9</v>
      </c>
      <c r="V504" t="s">
        <v>31</v>
      </c>
    </row>
    <row r="505" spans="1:22" hidden="1" x14ac:dyDescent="0.25">
      <c r="A505" t="s">
        <v>462</v>
      </c>
      <c r="B505" t="s">
        <v>594</v>
      </c>
      <c r="C505" t="s">
        <v>1</v>
      </c>
      <c r="D505" t="s">
        <v>55</v>
      </c>
      <c r="E505" t="s">
        <v>590</v>
      </c>
      <c r="F505" t="s">
        <v>591</v>
      </c>
      <c r="G505">
        <v>16</v>
      </c>
      <c r="H505">
        <v>16</v>
      </c>
      <c r="I505">
        <v>16</v>
      </c>
      <c r="J505">
        <v>16</v>
      </c>
      <c r="K505">
        <v>0</v>
      </c>
      <c r="L505" s="2">
        <v>0</v>
      </c>
      <c r="M505" s="2">
        <v>0</v>
      </c>
      <c r="N505" s="2">
        <v>0</v>
      </c>
      <c r="O505" s="2">
        <v>12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12</v>
      </c>
      <c r="V505" t="s">
        <v>31</v>
      </c>
    </row>
    <row r="506" spans="1:22" hidden="1" x14ac:dyDescent="0.25">
      <c r="A506" t="s">
        <v>462</v>
      </c>
      <c r="B506" t="s">
        <v>594</v>
      </c>
      <c r="C506" t="s">
        <v>1</v>
      </c>
      <c r="D506" t="s">
        <v>55</v>
      </c>
      <c r="E506" t="s">
        <v>590</v>
      </c>
      <c r="F506" t="s">
        <v>591</v>
      </c>
      <c r="G506">
        <v>15</v>
      </c>
      <c r="H506">
        <v>15</v>
      </c>
      <c r="I506">
        <v>15</v>
      </c>
      <c r="J506">
        <v>15</v>
      </c>
      <c r="K506">
        <v>0</v>
      </c>
      <c r="L506" s="2">
        <v>0</v>
      </c>
      <c r="M506" s="2">
        <v>0</v>
      </c>
      <c r="N506" s="2">
        <v>0</v>
      </c>
      <c r="O506" s="2">
        <v>5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5</v>
      </c>
      <c r="V506" t="s">
        <v>31</v>
      </c>
    </row>
    <row r="507" spans="1:22" hidden="1" x14ac:dyDescent="0.25">
      <c r="A507" t="s">
        <v>462</v>
      </c>
      <c r="B507" t="s">
        <v>594</v>
      </c>
      <c r="C507" t="s">
        <v>1</v>
      </c>
      <c r="D507" t="s">
        <v>55</v>
      </c>
      <c r="E507" t="s">
        <v>590</v>
      </c>
      <c r="F507" t="s">
        <v>591</v>
      </c>
      <c r="G507">
        <v>14</v>
      </c>
      <c r="H507">
        <v>14</v>
      </c>
      <c r="I507">
        <v>14</v>
      </c>
      <c r="J507">
        <v>14</v>
      </c>
      <c r="K507">
        <v>0</v>
      </c>
      <c r="L507" s="2">
        <v>0</v>
      </c>
      <c r="M507" s="2">
        <v>0</v>
      </c>
      <c r="N507" s="2">
        <v>0</v>
      </c>
      <c r="O507" s="2">
        <v>9.5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9.5</v>
      </c>
      <c r="V507" t="s">
        <v>31</v>
      </c>
    </row>
    <row r="508" spans="1:22" hidden="1" x14ac:dyDescent="0.25">
      <c r="A508" t="s">
        <v>462</v>
      </c>
      <c r="B508" t="s">
        <v>594</v>
      </c>
      <c r="C508" t="s">
        <v>1</v>
      </c>
      <c r="D508" t="s">
        <v>55</v>
      </c>
      <c r="E508" t="s">
        <v>590</v>
      </c>
      <c r="F508" t="s">
        <v>591</v>
      </c>
      <c r="G508">
        <v>13</v>
      </c>
      <c r="H508">
        <v>13</v>
      </c>
      <c r="I508">
        <v>13</v>
      </c>
      <c r="J508">
        <v>13</v>
      </c>
      <c r="K508">
        <v>0</v>
      </c>
      <c r="L508" s="2">
        <v>0</v>
      </c>
      <c r="M508" s="2">
        <v>0</v>
      </c>
      <c r="N508" s="2">
        <v>0</v>
      </c>
      <c r="O508" s="2">
        <v>17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17</v>
      </c>
      <c r="V508" t="s">
        <v>31</v>
      </c>
    </row>
    <row r="509" spans="1:22" hidden="1" x14ac:dyDescent="0.25">
      <c r="A509" t="s">
        <v>462</v>
      </c>
      <c r="B509" t="s">
        <v>594</v>
      </c>
      <c r="C509" t="s">
        <v>1</v>
      </c>
      <c r="D509" t="s">
        <v>55</v>
      </c>
      <c r="E509" t="s">
        <v>590</v>
      </c>
      <c r="F509" t="s">
        <v>591</v>
      </c>
      <c r="G509">
        <v>12</v>
      </c>
      <c r="H509">
        <v>12</v>
      </c>
      <c r="I509">
        <v>12</v>
      </c>
      <c r="J509">
        <v>12</v>
      </c>
      <c r="K509">
        <v>0</v>
      </c>
      <c r="L509" s="2">
        <v>0</v>
      </c>
      <c r="M509" s="2">
        <v>0</v>
      </c>
      <c r="N509" s="2">
        <v>0</v>
      </c>
      <c r="O509" s="2">
        <v>16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16</v>
      </c>
      <c r="V509" t="s">
        <v>31</v>
      </c>
    </row>
    <row r="510" spans="1:22" hidden="1" x14ac:dyDescent="0.25">
      <c r="A510" t="s">
        <v>462</v>
      </c>
      <c r="B510" t="s">
        <v>594</v>
      </c>
      <c r="C510" t="s">
        <v>1</v>
      </c>
      <c r="D510" t="s">
        <v>55</v>
      </c>
      <c r="E510" t="s">
        <v>590</v>
      </c>
      <c r="F510" t="s">
        <v>591</v>
      </c>
      <c r="G510">
        <v>11</v>
      </c>
      <c r="H510">
        <v>11</v>
      </c>
      <c r="I510">
        <v>11</v>
      </c>
      <c r="J510">
        <v>11</v>
      </c>
      <c r="K510">
        <v>0</v>
      </c>
      <c r="L510" s="2">
        <v>0</v>
      </c>
      <c r="M510" s="2">
        <v>0</v>
      </c>
      <c r="N510" s="2">
        <v>0</v>
      </c>
      <c r="O510" s="2">
        <v>12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12</v>
      </c>
      <c r="V510" t="s">
        <v>31</v>
      </c>
    </row>
    <row r="511" spans="1:22" hidden="1" x14ac:dyDescent="0.25">
      <c r="A511" t="s">
        <v>462</v>
      </c>
      <c r="B511" t="s">
        <v>594</v>
      </c>
      <c r="C511" t="s">
        <v>1</v>
      </c>
      <c r="D511" t="s">
        <v>55</v>
      </c>
      <c r="E511" t="s">
        <v>590</v>
      </c>
      <c r="F511" t="s">
        <v>591</v>
      </c>
      <c r="G511">
        <v>10</v>
      </c>
      <c r="H511">
        <v>10</v>
      </c>
      <c r="I511">
        <v>10</v>
      </c>
      <c r="J511">
        <v>10</v>
      </c>
      <c r="K511">
        <v>0</v>
      </c>
      <c r="L511" s="2">
        <v>0</v>
      </c>
      <c r="M511" s="2">
        <v>0</v>
      </c>
      <c r="N511" s="2">
        <v>0</v>
      </c>
      <c r="O511" s="2">
        <v>12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12</v>
      </c>
      <c r="V511" t="s">
        <v>31</v>
      </c>
    </row>
    <row r="512" spans="1:22" hidden="1" x14ac:dyDescent="0.25">
      <c r="A512" t="s">
        <v>462</v>
      </c>
      <c r="B512" t="s">
        <v>594</v>
      </c>
      <c r="C512" t="s">
        <v>1</v>
      </c>
      <c r="D512" t="s">
        <v>55</v>
      </c>
      <c r="E512" t="s">
        <v>590</v>
      </c>
      <c r="F512" t="s">
        <v>591</v>
      </c>
      <c r="G512">
        <v>9</v>
      </c>
      <c r="H512">
        <v>9</v>
      </c>
      <c r="I512">
        <v>9</v>
      </c>
      <c r="J512">
        <v>9</v>
      </c>
      <c r="K512">
        <v>0</v>
      </c>
      <c r="L512" s="2">
        <v>0</v>
      </c>
      <c r="M512" s="2">
        <v>0</v>
      </c>
      <c r="N512" s="2">
        <v>0</v>
      </c>
      <c r="O512" s="2">
        <v>7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7</v>
      </c>
      <c r="V512" t="s">
        <v>31</v>
      </c>
    </row>
    <row r="513" spans="1:22" hidden="1" x14ac:dyDescent="0.25">
      <c r="A513" t="s">
        <v>462</v>
      </c>
      <c r="B513" t="s">
        <v>594</v>
      </c>
      <c r="C513" t="s">
        <v>1</v>
      </c>
      <c r="D513" t="s">
        <v>55</v>
      </c>
      <c r="E513" t="s">
        <v>590</v>
      </c>
      <c r="F513" t="s">
        <v>591</v>
      </c>
      <c r="G513">
        <v>8</v>
      </c>
      <c r="H513">
        <v>8</v>
      </c>
      <c r="I513">
        <v>8</v>
      </c>
      <c r="J513">
        <v>8</v>
      </c>
      <c r="K513">
        <v>0</v>
      </c>
      <c r="L513" s="2">
        <v>0</v>
      </c>
      <c r="M513" s="2">
        <v>0</v>
      </c>
      <c r="N513" s="2">
        <v>0</v>
      </c>
      <c r="O513" s="2">
        <v>6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6</v>
      </c>
      <c r="V513" t="s">
        <v>31</v>
      </c>
    </row>
    <row r="514" spans="1:22" hidden="1" x14ac:dyDescent="0.25">
      <c r="A514" t="s">
        <v>462</v>
      </c>
      <c r="B514" t="s">
        <v>593</v>
      </c>
      <c r="C514" t="s">
        <v>1</v>
      </c>
      <c r="D514" t="s">
        <v>55</v>
      </c>
      <c r="E514" t="s">
        <v>590</v>
      </c>
      <c r="F514" t="s">
        <v>591</v>
      </c>
      <c r="G514">
        <v>7</v>
      </c>
      <c r="H514">
        <v>7</v>
      </c>
      <c r="I514">
        <v>7</v>
      </c>
      <c r="J514">
        <v>7</v>
      </c>
      <c r="K514">
        <v>0</v>
      </c>
      <c r="L514" s="2">
        <v>0</v>
      </c>
      <c r="M514" s="2">
        <v>0</v>
      </c>
      <c r="N514" s="2">
        <v>0</v>
      </c>
      <c r="O514" s="2">
        <v>8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8</v>
      </c>
      <c r="V514" t="s">
        <v>31</v>
      </c>
    </row>
    <row r="515" spans="1:22" hidden="1" x14ac:dyDescent="0.25">
      <c r="A515" t="s">
        <v>462</v>
      </c>
      <c r="B515" t="s">
        <v>593</v>
      </c>
      <c r="C515" t="s">
        <v>1</v>
      </c>
      <c r="D515" t="s">
        <v>55</v>
      </c>
      <c r="E515" t="s">
        <v>590</v>
      </c>
      <c r="F515" t="s">
        <v>591</v>
      </c>
      <c r="G515">
        <v>6</v>
      </c>
      <c r="H515">
        <v>6</v>
      </c>
      <c r="I515">
        <v>6</v>
      </c>
      <c r="J515">
        <v>6</v>
      </c>
      <c r="K515">
        <v>0</v>
      </c>
      <c r="L515" s="2">
        <v>0</v>
      </c>
      <c r="M515" s="2">
        <v>0</v>
      </c>
      <c r="N515" s="2">
        <v>0</v>
      </c>
      <c r="O515" s="2">
        <v>6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6</v>
      </c>
      <c r="V515" t="s">
        <v>31</v>
      </c>
    </row>
    <row r="516" spans="1:22" hidden="1" x14ac:dyDescent="0.25">
      <c r="A516" t="s">
        <v>462</v>
      </c>
      <c r="B516" t="s">
        <v>593</v>
      </c>
      <c r="C516" t="s">
        <v>1</v>
      </c>
      <c r="D516" t="s">
        <v>55</v>
      </c>
      <c r="E516" t="s">
        <v>590</v>
      </c>
      <c r="F516" t="s">
        <v>591</v>
      </c>
      <c r="G516">
        <v>5</v>
      </c>
      <c r="H516">
        <v>5</v>
      </c>
      <c r="I516">
        <v>5</v>
      </c>
      <c r="J516">
        <v>5</v>
      </c>
      <c r="K516">
        <v>0</v>
      </c>
      <c r="L516" s="2">
        <v>0</v>
      </c>
      <c r="M516" s="2">
        <v>0</v>
      </c>
      <c r="N516" s="2">
        <v>0</v>
      </c>
      <c r="O516" s="2">
        <v>27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27</v>
      </c>
      <c r="V516" t="s">
        <v>31</v>
      </c>
    </row>
    <row r="517" spans="1:22" hidden="1" x14ac:dyDescent="0.25">
      <c r="A517" t="s">
        <v>462</v>
      </c>
      <c r="B517" t="s">
        <v>593</v>
      </c>
      <c r="C517" t="s">
        <v>1</v>
      </c>
      <c r="D517" t="s">
        <v>55</v>
      </c>
      <c r="E517" t="s">
        <v>590</v>
      </c>
      <c r="F517" t="s">
        <v>591</v>
      </c>
      <c r="G517">
        <v>4</v>
      </c>
      <c r="H517">
        <v>4</v>
      </c>
      <c r="I517">
        <v>4</v>
      </c>
      <c r="J517">
        <v>4</v>
      </c>
      <c r="K517">
        <v>0</v>
      </c>
      <c r="L517" s="2">
        <v>0</v>
      </c>
      <c r="M517" s="2">
        <v>0</v>
      </c>
      <c r="N517" s="2">
        <v>0</v>
      </c>
      <c r="O517" s="2">
        <v>16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16</v>
      </c>
      <c r="V517" t="s">
        <v>31</v>
      </c>
    </row>
    <row r="518" spans="1:22" hidden="1" x14ac:dyDescent="0.25">
      <c r="A518" t="s">
        <v>462</v>
      </c>
      <c r="B518" t="s">
        <v>593</v>
      </c>
      <c r="C518" t="s">
        <v>1</v>
      </c>
      <c r="D518" t="s">
        <v>55</v>
      </c>
      <c r="E518" t="s">
        <v>590</v>
      </c>
      <c r="F518" t="s">
        <v>591</v>
      </c>
      <c r="G518">
        <v>3</v>
      </c>
      <c r="H518">
        <v>3</v>
      </c>
      <c r="I518">
        <v>3</v>
      </c>
      <c r="J518">
        <v>3</v>
      </c>
      <c r="K518">
        <v>0</v>
      </c>
      <c r="L518" s="2">
        <v>0</v>
      </c>
      <c r="M518" s="2">
        <v>0</v>
      </c>
      <c r="N518" s="2">
        <v>0</v>
      </c>
      <c r="O518" s="2">
        <v>10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10</v>
      </c>
      <c r="V518" t="s">
        <v>31</v>
      </c>
    </row>
    <row r="519" spans="1:22" hidden="1" x14ac:dyDescent="0.25">
      <c r="A519" t="s">
        <v>462</v>
      </c>
      <c r="B519" t="s">
        <v>593</v>
      </c>
      <c r="C519" t="s">
        <v>1</v>
      </c>
      <c r="D519" t="s">
        <v>55</v>
      </c>
      <c r="E519" t="s">
        <v>590</v>
      </c>
      <c r="F519" t="s">
        <v>591</v>
      </c>
      <c r="G519">
        <v>2</v>
      </c>
      <c r="H519">
        <v>2</v>
      </c>
      <c r="I519">
        <v>2</v>
      </c>
      <c r="J519">
        <v>2</v>
      </c>
      <c r="K519">
        <v>0</v>
      </c>
      <c r="L519" s="2">
        <v>0</v>
      </c>
      <c r="M519" s="2">
        <v>0</v>
      </c>
      <c r="N519" s="2">
        <v>0</v>
      </c>
      <c r="O519" s="2">
        <v>12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12</v>
      </c>
      <c r="V519" t="s">
        <v>31</v>
      </c>
    </row>
    <row r="520" spans="1:22" ht="15.75" hidden="1" thickBot="1" x14ac:dyDescent="0.3">
      <c r="A520" t="s">
        <v>462</v>
      </c>
      <c r="B520" t="s">
        <v>592</v>
      </c>
      <c r="C520" t="s">
        <v>1</v>
      </c>
      <c r="D520" t="s">
        <v>55</v>
      </c>
      <c r="E520" t="s">
        <v>590</v>
      </c>
      <c r="F520" t="s">
        <v>591</v>
      </c>
      <c r="G520">
        <v>1</v>
      </c>
      <c r="H520">
        <v>1</v>
      </c>
      <c r="I520">
        <v>1</v>
      </c>
      <c r="J520">
        <v>1</v>
      </c>
      <c r="K520">
        <v>0</v>
      </c>
      <c r="L520" s="2">
        <v>0</v>
      </c>
      <c r="M520" s="2">
        <v>0</v>
      </c>
      <c r="N520" s="2">
        <v>0</v>
      </c>
      <c r="O520" s="2">
        <v>9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9</v>
      </c>
      <c r="V520" t="s">
        <v>31</v>
      </c>
    </row>
    <row r="521" spans="1:22" ht="15.75" thickBot="1" x14ac:dyDescent="0.3">
      <c r="A521" s="69" t="s">
        <v>52</v>
      </c>
      <c r="B521" s="70"/>
      <c r="C521" s="70"/>
      <c r="D521" s="70"/>
      <c r="E521" s="70"/>
      <c r="F521" s="70"/>
      <c r="G521" s="70"/>
      <c r="H521" s="70"/>
      <c r="I521" s="70"/>
      <c r="J521" s="70"/>
      <c r="K521" s="71"/>
      <c r="L521" s="4">
        <f>+SUBTOTAL(9,Tabla3[V EXENTA])</f>
        <v>0</v>
      </c>
      <c r="M521" s="4">
        <f>+SUBTOTAL(9,Tabla3[VENTAS NO])</f>
        <v>0</v>
      </c>
      <c r="N521" s="4">
        <f>+SUBTOTAL(9,Tabla3[V NO SUJETAS])</f>
        <v>0</v>
      </c>
      <c r="O521" s="4">
        <f>+SUBTOTAL(9,Tabla3[V GRAVADAS])</f>
        <v>1035</v>
      </c>
      <c r="P521" s="4">
        <f>+SUBTOTAL(9,Tabla3[EX IN CA])</f>
        <v>0</v>
      </c>
      <c r="Q521" s="4">
        <f>+SUBTOTAL(9,Tabla3[EX OUT CA])</f>
        <v>0</v>
      </c>
      <c r="R521" s="4">
        <f>+SUBTOTAL(9,Tabla3[EX SERVICE])</f>
        <v>0</v>
      </c>
      <c r="S521" s="4">
        <f>+SUBTOTAL(9,Tabla3[V ZONA FRAN])</f>
        <v>0</v>
      </c>
      <c r="T521" s="4">
        <f>+SUBTOTAL(9,Tabla3[V CTA A 3ERO])</f>
        <v>0</v>
      </c>
      <c r="U521" s="4">
        <f>+SUBTOTAL(9,Tabla3[TOTAL VENTA])</f>
        <v>1035</v>
      </c>
    </row>
  </sheetData>
  <mergeCells count="1">
    <mergeCell ref="A521:K521"/>
  </mergeCells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6">
    <tabColor rgb="FF00B0F0"/>
  </sheetPr>
  <dimension ref="A1:B889"/>
  <sheetViews>
    <sheetView topLeftCell="A367" workbookViewId="0">
      <selection activeCell="A376" sqref="A376"/>
    </sheetView>
  </sheetViews>
  <sheetFormatPr baseColWidth="10" defaultColWidth="11.42578125" defaultRowHeight="15" x14ac:dyDescent="0.25"/>
  <cols>
    <col min="1" max="1" width="17.140625" bestFit="1" customWidth="1"/>
    <col min="2" max="2" width="48" bestFit="1" customWidth="1"/>
  </cols>
  <sheetData>
    <row r="1" spans="1:2" x14ac:dyDescent="0.25">
      <c r="A1" s="1" t="s">
        <v>30</v>
      </c>
      <c r="B1" t="s">
        <v>29</v>
      </c>
    </row>
    <row r="2" spans="1:2" x14ac:dyDescent="0.25">
      <c r="A2" s="35" t="s">
        <v>56</v>
      </c>
      <c r="B2" s="36" t="s">
        <v>57</v>
      </c>
    </row>
    <row r="3" spans="1:2" x14ac:dyDescent="0.25">
      <c r="A3" s="37" t="s">
        <v>58</v>
      </c>
      <c r="B3" s="38" t="s">
        <v>59</v>
      </c>
    </row>
    <row r="4" spans="1:2" x14ac:dyDescent="0.25">
      <c r="A4" s="37" t="s">
        <v>60</v>
      </c>
      <c r="B4" s="38" t="s">
        <v>61</v>
      </c>
    </row>
    <row r="5" spans="1:2" x14ac:dyDescent="0.25">
      <c r="A5" s="37" t="s">
        <v>62</v>
      </c>
      <c r="B5" s="38" t="s">
        <v>63</v>
      </c>
    </row>
    <row r="6" spans="1:2" x14ac:dyDescent="0.25">
      <c r="A6" s="37" t="s">
        <v>64</v>
      </c>
      <c r="B6" s="38" t="s">
        <v>65</v>
      </c>
    </row>
    <row r="7" spans="1:2" x14ac:dyDescent="0.25">
      <c r="A7" s="39" t="s">
        <v>66</v>
      </c>
      <c r="B7" s="38" t="s">
        <v>67</v>
      </c>
    </row>
    <row r="8" spans="1:2" x14ac:dyDescent="0.25">
      <c r="A8" s="37" t="s">
        <v>68</v>
      </c>
      <c r="B8" s="40" t="s">
        <v>69</v>
      </c>
    </row>
    <row r="9" spans="1:2" x14ac:dyDescent="0.25">
      <c r="A9" s="37" t="s">
        <v>70</v>
      </c>
      <c r="B9" s="40" t="s">
        <v>71</v>
      </c>
    </row>
    <row r="10" spans="1:2" x14ac:dyDescent="0.25">
      <c r="A10" s="37" t="s">
        <v>72</v>
      </c>
      <c r="B10" s="40" t="s">
        <v>73</v>
      </c>
    </row>
    <row r="11" spans="1:2" x14ac:dyDescent="0.25">
      <c r="A11" s="37" t="s">
        <v>399</v>
      </c>
      <c r="B11" s="40" t="s">
        <v>401</v>
      </c>
    </row>
    <row r="12" spans="1:2" x14ac:dyDescent="0.25">
      <c r="A12" s="37" t="s">
        <v>402</v>
      </c>
      <c r="B12" s="40" t="s">
        <v>403</v>
      </c>
    </row>
    <row r="13" spans="1:2" x14ac:dyDescent="0.25">
      <c r="A13" s="37" t="s">
        <v>404</v>
      </c>
      <c r="B13" s="40" t="s">
        <v>405</v>
      </c>
    </row>
    <row r="14" spans="1:2" x14ac:dyDescent="0.25">
      <c r="A14" s="37" t="s">
        <v>406</v>
      </c>
      <c r="B14" s="40" t="s">
        <v>407</v>
      </c>
    </row>
    <row r="15" spans="1:2" x14ac:dyDescent="0.25">
      <c r="A15" s="37" t="s">
        <v>415</v>
      </c>
      <c r="B15" s="40" t="s">
        <v>416</v>
      </c>
    </row>
    <row r="16" spans="1:2" x14ac:dyDescent="0.25">
      <c r="A16" s="37" t="s">
        <v>410</v>
      </c>
      <c r="B16" s="40" t="s">
        <v>411</v>
      </c>
    </row>
    <row r="17" spans="1:2" x14ac:dyDescent="0.25">
      <c r="A17" s="37" t="s">
        <v>391</v>
      </c>
      <c r="B17" s="40" t="s">
        <v>414</v>
      </c>
    </row>
    <row r="18" spans="1:2" x14ac:dyDescent="0.25">
      <c r="A18" s="37" t="s">
        <v>422</v>
      </c>
      <c r="B18" s="40" t="s">
        <v>423</v>
      </c>
    </row>
    <row r="19" spans="1:2" x14ac:dyDescent="0.25">
      <c r="A19" s="37" t="s">
        <v>424</v>
      </c>
      <c r="B19" s="40" t="s">
        <v>425</v>
      </c>
    </row>
    <row r="20" spans="1:2" x14ac:dyDescent="0.25">
      <c r="A20" s="37" t="s">
        <v>440</v>
      </c>
      <c r="B20" s="40" t="s">
        <v>441</v>
      </c>
    </row>
    <row r="21" spans="1:2" x14ac:dyDescent="0.25">
      <c r="A21" s="37" t="s">
        <v>442</v>
      </c>
      <c r="B21" s="40" t="s">
        <v>443</v>
      </c>
    </row>
    <row r="22" spans="1:2" x14ac:dyDescent="0.25">
      <c r="A22" s="41" t="s">
        <v>444</v>
      </c>
      <c r="B22" s="42" t="s">
        <v>445</v>
      </c>
    </row>
    <row r="23" spans="1:2" x14ac:dyDescent="0.25">
      <c r="A23" s="25" t="s">
        <v>446</v>
      </c>
      <c r="B23" s="26" t="s">
        <v>447</v>
      </c>
    </row>
    <row r="24" spans="1:2" x14ac:dyDescent="0.25">
      <c r="A24" s="45" t="s">
        <v>428</v>
      </c>
      <c r="B24" s="44" t="s">
        <v>429</v>
      </c>
    </row>
    <row r="25" spans="1:2" x14ac:dyDescent="0.25">
      <c r="A25" s="45" t="s">
        <v>74</v>
      </c>
      <c r="B25" s="44" t="s">
        <v>75</v>
      </c>
    </row>
    <row r="26" spans="1:2" x14ac:dyDescent="0.25">
      <c r="A26" s="45"/>
      <c r="B26" s="44" t="s">
        <v>76</v>
      </c>
    </row>
    <row r="27" spans="1:2" x14ac:dyDescent="0.25">
      <c r="A27" s="45" t="s">
        <v>430</v>
      </c>
      <c r="B27" s="44" t="s">
        <v>431</v>
      </c>
    </row>
    <row r="28" spans="1:2" x14ac:dyDescent="0.25">
      <c r="A28" s="45" t="s">
        <v>432</v>
      </c>
      <c r="B28" s="44" t="s">
        <v>433</v>
      </c>
    </row>
    <row r="29" spans="1:2" x14ac:dyDescent="0.25">
      <c r="A29" s="45"/>
      <c r="B29" s="44" t="s">
        <v>77</v>
      </c>
    </row>
    <row r="30" spans="1:2" x14ac:dyDescent="0.25">
      <c r="A30" s="45" t="s">
        <v>410</v>
      </c>
      <c r="B30" s="44" t="s">
        <v>411</v>
      </c>
    </row>
    <row r="31" spans="1:2" x14ac:dyDescent="0.25">
      <c r="A31" s="45"/>
      <c r="B31" s="44" t="s">
        <v>78</v>
      </c>
    </row>
    <row r="32" spans="1:2" x14ac:dyDescent="0.25">
      <c r="A32" s="45" t="s">
        <v>408</v>
      </c>
      <c r="B32" s="44" t="s">
        <v>434</v>
      </c>
    </row>
    <row r="33" spans="1:2" x14ac:dyDescent="0.25">
      <c r="A33" s="45" t="s">
        <v>435</v>
      </c>
      <c r="B33" s="44" t="s">
        <v>436</v>
      </c>
    </row>
    <row r="34" spans="1:2" x14ac:dyDescent="0.25">
      <c r="A34" s="45"/>
      <c r="B34" s="44" t="s">
        <v>79</v>
      </c>
    </row>
    <row r="35" spans="1:2" x14ac:dyDescent="0.25">
      <c r="A35" s="45" t="s">
        <v>80</v>
      </c>
      <c r="B35" s="44" t="s">
        <v>81</v>
      </c>
    </row>
    <row r="36" spans="1:2" x14ac:dyDescent="0.25">
      <c r="A36" s="45" t="s">
        <v>437</v>
      </c>
      <c r="B36" s="44" t="s">
        <v>438</v>
      </c>
    </row>
    <row r="37" spans="1:2" x14ac:dyDescent="0.25">
      <c r="A37" s="45"/>
      <c r="B37" s="44" t="s">
        <v>82</v>
      </c>
    </row>
    <row r="38" spans="1:2" x14ac:dyDescent="0.25">
      <c r="A38" s="45" t="s">
        <v>83</v>
      </c>
      <c r="B38" s="46" t="s">
        <v>83</v>
      </c>
    </row>
    <row r="39" spans="1:2" x14ac:dyDescent="0.25">
      <c r="A39" s="45"/>
      <c r="B39" s="44" t="s">
        <v>84</v>
      </c>
    </row>
    <row r="40" spans="1:2" x14ac:dyDescent="0.25">
      <c r="A40" s="45" t="s">
        <v>85</v>
      </c>
      <c r="B40" s="44" t="s">
        <v>86</v>
      </c>
    </row>
    <row r="41" spans="1:2" x14ac:dyDescent="0.25">
      <c r="A41" s="45"/>
      <c r="B41" s="44" t="s">
        <v>87</v>
      </c>
    </row>
    <row r="42" spans="1:2" x14ac:dyDescent="0.25">
      <c r="A42" s="45"/>
      <c r="B42" s="44" t="s">
        <v>88</v>
      </c>
    </row>
    <row r="43" spans="1:2" x14ac:dyDescent="0.25">
      <c r="A43" s="45"/>
      <c r="B43" s="44" t="s">
        <v>89</v>
      </c>
    </row>
    <row r="44" spans="1:2" x14ac:dyDescent="0.25">
      <c r="A44" s="45" t="s">
        <v>426</v>
      </c>
      <c r="B44" s="44" t="s">
        <v>427</v>
      </c>
    </row>
    <row r="45" spans="1:2" x14ac:dyDescent="0.25">
      <c r="A45" s="45"/>
      <c r="B45" s="44" t="s">
        <v>91</v>
      </c>
    </row>
    <row r="46" spans="1:2" x14ac:dyDescent="0.25">
      <c r="A46" s="45"/>
      <c r="B46" s="46" t="s">
        <v>92</v>
      </c>
    </row>
    <row r="47" spans="1:2" x14ac:dyDescent="0.25">
      <c r="A47" s="45"/>
      <c r="B47" s="44" t="s">
        <v>93</v>
      </c>
    </row>
    <row r="48" spans="1:2" x14ac:dyDescent="0.25">
      <c r="A48" s="45"/>
      <c r="B48" s="44" t="s">
        <v>94</v>
      </c>
    </row>
    <row r="49" spans="1:2" x14ac:dyDescent="0.25">
      <c r="A49" s="45"/>
      <c r="B49" s="44" t="s">
        <v>95</v>
      </c>
    </row>
    <row r="50" spans="1:2" x14ac:dyDescent="0.25">
      <c r="A50" s="45"/>
      <c r="B50" s="44" t="s">
        <v>96</v>
      </c>
    </row>
    <row r="51" spans="1:2" x14ac:dyDescent="0.25">
      <c r="A51" s="45" t="s">
        <v>409</v>
      </c>
      <c r="B51" s="44" t="s">
        <v>97</v>
      </c>
    </row>
    <row r="52" spans="1:2" x14ac:dyDescent="0.25">
      <c r="A52" s="45"/>
      <c r="B52" s="44" t="s">
        <v>98</v>
      </c>
    </row>
    <row r="53" spans="1:2" x14ac:dyDescent="0.25">
      <c r="A53" s="45"/>
      <c r="B53" s="44" t="s">
        <v>99</v>
      </c>
    </row>
    <row r="54" spans="1:2" x14ac:dyDescent="0.25">
      <c r="A54" s="45"/>
      <c r="B54" s="44" t="s">
        <v>100</v>
      </c>
    </row>
    <row r="55" spans="1:2" x14ac:dyDescent="0.25">
      <c r="A55" s="45"/>
      <c r="B55" s="44" t="s">
        <v>101</v>
      </c>
    </row>
    <row r="56" spans="1:2" x14ac:dyDescent="0.25">
      <c r="A56" s="45" t="s">
        <v>102</v>
      </c>
      <c r="B56" s="44" t="s">
        <v>103</v>
      </c>
    </row>
    <row r="57" spans="1:2" x14ac:dyDescent="0.25">
      <c r="A57" s="45" t="s">
        <v>104</v>
      </c>
      <c r="B57" s="44" t="s">
        <v>105</v>
      </c>
    </row>
    <row r="58" spans="1:2" x14ac:dyDescent="0.25">
      <c r="A58" s="45"/>
      <c r="B58" s="44" t="s">
        <v>106</v>
      </c>
    </row>
    <row r="59" spans="1:2" x14ac:dyDescent="0.25">
      <c r="A59" s="45"/>
      <c r="B59" s="44" t="s">
        <v>107</v>
      </c>
    </row>
    <row r="60" spans="1:2" x14ac:dyDescent="0.25">
      <c r="A60" s="45"/>
      <c r="B60" s="44" t="s">
        <v>108</v>
      </c>
    </row>
    <row r="61" spans="1:2" x14ac:dyDescent="0.25">
      <c r="A61" s="45"/>
      <c r="B61" s="44" t="s">
        <v>109</v>
      </c>
    </row>
    <row r="62" spans="1:2" x14ac:dyDescent="0.25">
      <c r="A62" s="45" t="s">
        <v>439</v>
      </c>
      <c r="B62" s="44" t="s">
        <v>110</v>
      </c>
    </row>
    <row r="63" spans="1:2" x14ac:dyDescent="0.25">
      <c r="A63" s="45"/>
      <c r="B63" s="44" t="s">
        <v>111</v>
      </c>
    </row>
    <row r="64" spans="1:2" x14ac:dyDescent="0.25">
      <c r="A64" s="45"/>
      <c r="B64" s="44" t="s">
        <v>112</v>
      </c>
    </row>
    <row r="65" spans="1:2" x14ac:dyDescent="0.25">
      <c r="A65" s="45"/>
      <c r="B65" s="44" t="s">
        <v>113</v>
      </c>
    </row>
    <row r="66" spans="1:2" x14ac:dyDescent="0.25">
      <c r="A66" s="45"/>
      <c r="B66" s="44" t="s">
        <v>114</v>
      </c>
    </row>
    <row r="67" spans="1:2" x14ac:dyDescent="0.25">
      <c r="A67" s="45"/>
      <c r="B67" s="44" t="s">
        <v>115</v>
      </c>
    </row>
    <row r="68" spans="1:2" x14ac:dyDescent="0.25">
      <c r="A68" s="45"/>
      <c r="B68" s="44" t="s">
        <v>116</v>
      </c>
    </row>
    <row r="69" spans="1:2" x14ac:dyDescent="0.25">
      <c r="A69" s="45"/>
      <c r="B69" s="44" t="s">
        <v>117</v>
      </c>
    </row>
    <row r="70" spans="1:2" x14ac:dyDescent="0.25">
      <c r="A70" s="45"/>
      <c r="B70" s="44" t="s">
        <v>118</v>
      </c>
    </row>
    <row r="71" spans="1:2" x14ac:dyDescent="0.25">
      <c r="A71" s="45" t="s">
        <v>119</v>
      </c>
      <c r="B71" s="44" t="s">
        <v>120</v>
      </c>
    </row>
    <row r="72" spans="1:2" x14ac:dyDescent="0.25">
      <c r="A72" s="45" t="s">
        <v>119</v>
      </c>
      <c r="B72" s="44" t="s">
        <v>121</v>
      </c>
    </row>
    <row r="73" spans="1:2" x14ac:dyDescent="0.25">
      <c r="A73" s="45" t="s">
        <v>122</v>
      </c>
      <c r="B73" s="44" t="s">
        <v>123</v>
      </c>
    </row>
    <row r="74" spans="1:2" x14ac:dyDescent="0.25">
      <c r="A74" s="45" t="s">
        <v>124</v>
      </c>
      <c r="B74" s="44" t="s">
        <v>125</v>
      </c>
    </row>
    <row r="75" spans="1:2" x14ac:dyDescent="0.25">
      <c r="A75" s="45" t="s">
        <v>126</v>
      </c>
      <c r="B75" s="44" t="s">
        <v>127</v>
      </c>
    </row>
    <row r="76" spans="1:2" x14ac:dyDescent="0.25">
      <c r="A76" s="45" t="s">
        <v>126</v>
      </c>
      <c r="B76" s="44" t="s">
        <v>128</v>
      </c>
    </row>
    <row r="77" spans="1:2" x14ac:dyDescent="0.25">
      <c r="A77" s="45" t="s">
        <v>129</v>
      </c>
      <c r="B77" s="44" t="s">
        <v>130</v>
      </c>
    </row>
    <row r="78" spans="1:2" x14ac:dyDescent="0.25">
      <c r="A78" s="45" t="s">
        <v>122</v>
      </c>
      <c r="B78" s="44" t="s">
        <v>131</v>
      </c>
    </row>
    <row r="79" spans="1:2" x14ac:dyDescent="0.25">
      <c r="A79" s="45" t="s">
        <v>132</v>
      </c>
      <c r="B79" s="44" t="s">
        <v>89</v>
      </c>
    </row>
    <row r="80" spans="1:2" x14ac:dyDescent="0.25">
      <c r="A80" s="45" t="s">
        <v>133</v>
      </c>
      <c r="B80" s="44" t="s">
        <v>134</v>
      </c>
    </row>
    <row r="81" spans="1:2" x14ac:dyDescent="0.25">
      <c r="A81" s="45" t="s">
        <v>135</v>
      </c>
      <c r="B81" s="44" t="s">
        <v>79</v>
      </c>
    </row>
    <row r="82" spans="1:2" x14ac:dyDescent="0.25">
      <c r="A82" s="45" t="s">
        <v>129</v>
      </c>
      <c r="B82" s="44" t="s">
        <v>136</v>
      </c>
    </row>
    <row r="83" spans="1:2" x14ac:dyDescent="0.25">
      <c r="A83" s="45" t="s">
        <v>137</v>
      </c>
      <c r="B83" s="44" t="s">
        <v>138</v>
      </c>
    </row>
    <row r="84" spans="1:2" x14ac:dyDescent="0.25">
      <c r="A84" s="45" t="s">
        <v>122</v>
      </c>
      <c r="B84" s="44" t="s">
        <v>139</v>
      </c>
    </row>
    <row r="85" spans="1:2" x14ac:dyDescent="0.25">
      <c r="A85" s="45" t="s">
        <v>129</v>
      </c>
      <c r="B85" s="44" t="s">
        <v>140</v>
      </c>
    </row>
    <row r="86" spans="1:2" x14ac:dyDescent="0.25">
      <c r="A86" s="45" t="s">
        <v>141</v>
      </c>
      <c r="B86" s="44" t="s">
        <v>142</v>
      </c>
    </row>
    <row r="87" spans="1:2" x14ac:dyDescent="0.25">
      <c r="A87" s="45" t="s">
        <v>126</v>
      </c>
      <c r="B87" s="44" t="s">
        <v>143</v>
      </c>
    </row>
    <row r="88" spans="1:2" x14ac:dyDescent="0.25">
      <c r="A88" s="45" t="s">
        <v>122</v>
      </c>
      <c r="B88" s="44" t="s">
        <v>144</v>
      </c>
    </row>
    <row r="89" spans="1:2" x14ac:dyDescent="0.25">
      <c r="A89" s="45" t="s">
        <v>119</v>
      </c>
      <c r="B89" s="44" t="s">
        <v>145</v>
      </c>
    </row>
    <row r="90" spans="1:2" x14ac:dyDescent="0.25">
      <c r="A90" s="45" t="s">
        <v>119</v>
      </c>
      <c r="B90" s="44" t="s">
        <v>146</v>
      </c>
    </row>
    <row r="91" spans="1:2" x14ac:dyDescent="0.25">
      <c r="A91" s="45" t="s">
        <v>122</v>
      </c>
      <c r="B91" s="44" t="s">
        <v>147</v>
      </c>
    </row>
    <row r="92" spans="1:2" x14ac:dyDescent="0.25">
      <c r="A92" s="45" t="s">
        <v>129</v>
      </c>
      <c r="B92" s="44" t="s">
        <v>148</v>
      </c>
    </row>
    <row r="93" spans="1:2" x14ac:dyDescent="0.25">
      <c r="A93" s="45" t="s">
        <v>129</v>
      </c>
      <c r="B93" s="44" t="s">
        <v>97</v>
      </c>
    </row>
    <row r="94" spans="1:2" x14ac:dyDescent="0.25">
      <c r="A94" s="45" t="s">
        <v>126</v>
      </c>
      <c r="B94" s="44" t="s">
        <v>149</v>
      </c>
    </row>
    <row r="95" spans="1:2" x14ac:dyDescent="0.25">
      <c r="A95" s="45" t="s">
        <v>126</v>
      </c>
      <c r="B95" s="44" t="s">
        <v>150</v>
      </c>
    </row>
    <row r="96" spans="1:2" x14ac:dyDescent="0.25">
      <c r="A96" s="45" t="s">
        <v>129</v>
      </c>
      <c r="B96" s="44" t="s">
        <v>151</v>
      </c>
    </row>
    <row r="97" spans="1:2" x14ac:dyDescent="0.25">
      <c r="A97" s="45" t="s">
        <v>126</v>
      </c>
      <c r="B97" s="44" t="s">
        <v>152</v>
      </c>
    </row>
    <row r="98" spans="1:2" x14ac:dyDescent="0.25">
      <c r="A98" s="45" t="s">
        <v>119</v>
      </c>
      <c r="B98" s="44" t="s">
        <v>153</v>
      </c>
    </row>
    <row r="99" spans="1:2" x14ac:dyDescent="0.25">
      <c r="A99" s="45" t="s">
        <v>129</v>
      </c>
      <c r="B99" s="44" t="s">
        <v>154</v>
      </c>
    </row>
    <row r="100" spans="1:2" x14ac:dyDescent="0.25">
      <c r="A100" s="45" t="s">
        <v>119</v>
      </c>
      <c r="B100" s="44" t="s">
        <v>155</v>
      </c>
    </row>
    <row r="101" spans="1:2" x14ac:dyDescent="0.25">
      <c r="A101" s="45" t="s">
        <v>122</v>
      </c>
      <c r="B101" s="44" t="s">
        <v>156</v>
      </c>
    </row>
    <row r="102" spans="1:2" x14ac:dyDescent="0.25">
      <c r="A102" s="45" t="s">
        <v>129</v>
      </c>
      <c r="B102" s="44" t="s">
        <v>157</v>
      </c>
    </row>
    <row r="103" spans="1:2" x14ac:dyDescent="0.25">
      <c r="A103" s="45" t="s">
        <v>158</v>
      </c>
      <c r="B103" s="44" t="s">
        <v>159</v>
      </c>
    </row>
    <row r="104" spans="1:2" x14ac:dyDescent="0.25">
      <c r="A104" s="45" t="s">
        <v>160</v>
      </c>
      <c r="B104" s="44" t="s">
        <v>161</v>
      </c>
    </row>
    <row r="105" spans="1:2" x14ac:dyDescent="0.25">
      <c r="A105" s="45" t="s">
        <v>126</v>
      </c>
      <c r="B105" s="44" t="s">
        <v>162</v>
      </c>
    </row>
    <row r="106" spans="1:2" x14ac:dyDescent="0.25">
      <c r="A106" s="45" t="s">
        <v>133</v>
      </c>
      <c r="B106" s="44" t="s">
        <v>163</v>
      </c>
    </row>
    <row r="107" spans="1:2" x14ac:dyDescent="0.25">
      <c r="A107" s="45" t="s">
        <v>164</v>
      </c>
      <c r="B107" s="44" t="s">
        <v>78</v>
      </c>
    </row>
    <row r="108" spans="1:2" x14ac:dyDescent="0.25">
      <c r="A108" s="45" t="s">
        <v>137</v>
      </c>
      <c r="B108" s="44" t="s">
        <v>165</v>
      </c>
    </row>
    <row r="109" spans="1:2" x14ac:dyDescent="0.25">
      <c r="A109" s="45" t="s">
        <v>126</v>
      </c>
      <c r="B109" s="44" t="s">
        <v>166</v>
      </c>
    </row>
    <row r="110" spans="1:2" x14ac:dyDescent="0.25">
      <c r="A110" s="45" t="s">
        <v>122</v>
      </c>
      <c r="B110" s="44" t="s">
        <v>167</v>
      </c>
    </row>
    <row r="111" spans="1:2" x14ac:dyDescent="0.25">
      <c r="A111" s="45" t="s">
        <v>122</v>
      </c>
      <c r="B111" s="44" t="s">
        <v>168</v>
      </c>
    </row>
    <row r="112" spans="1:2" x14ac:dyDescent="0.25">
      <c r="A112" s="45" t="s">
        <v>129</v>
      </c>
      <c r="B112" s="44" t="s">
        <v>169</v>
      </c>
    </row>
    <row r="113" spans="1:2" x14ac:dyDescent="0.25">
      <c r="A113" s="45" t="s">
        <v>119</v>
      </c>
      <c r="B113" s="44" t="s">
        <v>170</v>
      </c>
    </row>
    <row r="114" spans="1:2" x14ac:dyDescent="0.25">
      <c r="A114" s="45" t="s">
        <v>122</v>
      </c>
      <c r="B114" s="44" t="s">
        <v>171</v>
      </c>
    </row>
    <row r="115" spans="1:2" x14ac:dyDescent="0.25">
      <c r="A115" s="45" t="s">
        <v>129</v>
      </c>
      <c r="B115" s="44" t="s">
        <v>172</v>
      </c>
    </row>
    <row r="116" spans="1:2" x14ac:dyDescent="0.25">
      <c r="A116" s="45" t="s">
        <v>129</v>
      </c>
      <c r="B116" s="44" t="s">
        <v>173</v>
      </c>
    </row>
    <row r="117" spans="1:2" x14ac:dyDescent="0.25">
      <c r="A117" s="45" t="s">
        <v>122</v>
      </c>
      <c r="B117" s="44" t="s">
        <v>174</v>
      </c>
    </row>
    <row r="118" spans="1:2" x14ac:dyDescent="0.25">
      <c r="A118" s="45" t="s">
        <v>129</v>
      </c>
      <c r="B118" s="44" t="s">
        <v>175</v>
      </c>
    </row>
    <row r="119" spans="1:2" x14ac:dyDescent="0.25">
      <c r="A119" s="45" t="s">
        <v>129</v>
      </c>
      <c r="B119" s="44" t="s">
        <v>176</v>
      </c>
    </row>
    <row r="120" spans="1:2" x14ac:dyDescent="0.25">
      <c r="A120" s="45" t="s">
        <v>126</v>
      </c>
      <c r="B120" s="44" t="s">
        <v>177</v>
      </c>
    </row>
    <row r="121" spans="1:2" x14ac:dyDescent="0.25">
      <c r="A121" s="45" t="s">
        <v>119</v>
      </c>
      <c r="B121" s="44" t="s">
        <v>178</v>
      </c>
    </row>
    <row r="122" spans="1:2" x14ac:dyDescent="0.25">
      <c r="A122" s="45" t="s">
        <v>119</v>
      </c>
      <c r="B122" s="44" t="s">
        <v>179</v>
      </c>
    </row>
    <row r="123" spans="1:2" x14ac:dyDescent="0.25">
      <c r="A123" s="45" t="s">
        <v>119</v>
      </c>
      <c r="B123" s="44" t="s">
        <v>180</v>
      </c>
    </row>
    <row r="124" spans="1:2" x14ac:dyDescent="0.25">
      <c r="A124" s="45" t="s">
        <v>135</v>
      </c>
      <c r="B124" s="44" t="s">
        <v>181</v>
      </c>
    </row>
    <row r="125" spans="1:2" x14ac:dyDescent="0.25">
      <c r="A125" s="45" t="s">
        <v>129</v>
      </c>
      <c r="B125" s="44" t="s">
        <v>90</v>
      </c>
    </row>
    <row r="126" spans="1:2" x14ac:dyDescent="0.25">
      <c r="A126" s="45" t="s">
        <v>122</v>
      </c>
      <c r="B126" s="44" t="s">
        <v>182</v>
      </c>
    </row>
    <row r="127" spans="1:2" x14ac:dyDescent="0.25">
      <c r="A127" s="45" t="s">
        <v>122</v>
      </c>
      <c r="B127" s="44" t="s">
        <v>183</v>
      </c>
    </row>
    <row r="128" spans="1:2" x14ac:dyDescent="0.25">
      <c r="A128" s="45" t="s">
        <v>184</v>
      </c>
      <c r="B128" s="44" t="s">
        <v>185</v>
      </c>
    </row>
    <row r="129" spans="1:2" x14ac:dyDescent="0.25">
      <c r="A129" s="45" t="s">
        <v>133</v>
      </c>
      <c r="B129" s="44" t="s">
        <v>186</v>
      </c>
    </row>
    <row r="130" spans="1:2" x14ac:dyDescent="0.25">
      <c r="A130" s="45" t="s">
        <v>119</v>
      </c>
      <c r="B130" s="44" t="s">
        <v>187</v>
      </c>
    </row>
    <row r="131" spans="1:2" x14ac:dyDescent="0.25">
      <c r="A131" s="45" t="s">
        <v>141</v>
      </c>
      <c r="B131" s="44" t="s">
        <v>188</v>
      </c>
    </row>
    <row r="132" spans="1:2" x14ac:dyDescent="0.25">
      <c r="A132" s="45" t="s">
        <v>141</v>
      </c>
      <c r="B132" s="44" t="s">
        <v>189</v>
      </c>
    </row>
    <row r="133" spans="1:2" x14ac:dyDescent="0.25">
      <c r="A133" s="45" t="s">
        <v>126</v>
      </c>
      <c r="B133" s="44" t="s">
        <v>190</v>
      </c>
    </row>
    <row r="134" spans="1:2" x14ac:dyDescent="0.25">
      <c r="A134" s="45" t="s">
        <v>122</v>
      </c>
      <c r="B134" s="44" t="s">
        <v>191</v>
      </c>
    </row>
    <row r="135" spans="1:2" x14ac:dyDescent="0.25">
      <c r="A135" s="45" t="s">
        <v>122</v>
      </c>
      <c r="B135" s="44" t="s">
        <v>192</v>
      </c>
    </row>
    <row r="136" spans="1:2" x14ac:dyDescent="0.25">
      <c r="A136" s="45" t="s">
        <v>119</v>
      </c>
      <c r="B136" s="44" t="s">
        <v>193</v>
      </c>
    </row>
    <row r="137" spans="1:2" x14ac:dyDescent="0.25">
      <c r="A137" s="45" t="s">
        <v>119</v>
      </c>
      <c r="B137" s="44" t="s">
        <v>194</v>
      </c>
    </row>
    <row r="138" spans="1:2" x14ac:dyDescent="0.25">
      <c r="A138" s="45" t="s">
        <v>122</v>
      </c>
      <c r="B138" s="44" t="s">
        <v>195</v>
      </c>
    </row>
    <row r="139" spans="1:2" x14ac:dyDescent="0.25">
      <c r="A139" s="45" t="s">
        <v>141</v>
      </c>
      <c r="B139" s="44" t="s">
        <v>196</v>
      </c>
    </row>
    <row r="140" spans="1:2" x14ac:dyDescent="0.25">
      <c r="A140" s="45" t="s">
        <v>126</v>
      </c>
      <c r="B140" s="44" t="s">
        <v>197</v>
      </c>
    </row>
    <row r="141" spans="1:2" x14ac:dyDescent="0.25">
      <c r="A141" s="45" t="s">
        <v>198</v>
      </c>
      <c r="B141" s="44" t="s">
        <v>199</v>
      </c>
    </row>
    <row r="142" spans="1:2" x14ac:dyDescent="0.25">
      <c r="A142" s="45" t="s">
        <v>126</v>
      </c>
      <c r="B142" s="44" t="s">
        <v>200</v>
      </c>
    </row>
    <row r="143" spans="1:2" x14ac:dyDescent="0.25">
      <c r="A143" s="45" t="s">
        <v>122</v>
      </c>
      <c r="B143" s="44" t="s">
        <v>201</v>
      </c>
    </row>
    <row r="144" spans="1:2" x14ac:dyDescent="0.25">
      <c r="A144" s="45" t="s">
        <v>119</v>
      </c>
      <c r="B144" s="44" t="s">
        <v>202</v>
      </c>
    </row>
    <row r="145" spans="1:2" x14ac:dyDescent="0.25">
      <c r="A145" s="45" t="s">
        <v>129</v>
      </c>
      <c r="B145" s="44" t="s">
        <v>203</v>
      </c>
    </row>
    <row r="146" spans="1:2" x14ac:dyDescent="0.25">
      <c r="A146" s="45" t="s">
        <v>119</v>
      </c>
      <c r="B146" s="44" t="s">
        <v>204</v>
      </c>
    </row>
    <row r="147" spans="1:2" x14ac:dyDescent="0.25">
      <c r="A147" s="45" t="s">
        <v>122</v>
      </c>
      <c r="B147" s="44" t="s">
        <v>205</v>
      </c>
    </row>
    <row r="148" spans="1:2" x14ac:dyDescent="0.25">
      <c r="A148" s="45" t="s">
        <v>129</v>
      </c>
      <c r="B148" s="44" t="s">
        <v>206</v>
      </c>
    </row>
    <row r="149" spans="1:2" x14ac:dyDescent="0.25">
      <c r="A149" s="45" t="s">
        <v>119</v>
      </c>
      <c r="B149" s="44" t="s">
        <v>207</v>
      </c>
    </row>
    <row r="150" spans="1:2" x14ac:dyDescent="0.25">
      <c r="A150" s="45" t="s">
        <v>119</v>
      </c>
      <c r="B150" s="44" t="s">
        <v>208</v>
      </c>
    </row>
    <row r="151" spans="1:2" x14ac:dyDescent="0.25">
      <c r="A151" s="45" t="s">
        <v>126</v>
      </c>
      <c r="B151" s="44" t="s">
        <v>209</v>
      </c>
    </row>
    <row r="152" spans="1:2" x14ac:dyDescent="0.25">
      <c r="A152" s="45" t="s">
        <v>119</v>
      </c>
      <c r="B152" s="44" t="s">
        <v>210</v>
      </c>
    </row>
    <row r="153" spans="1:2" x14ac:dyDescent="0.25">
      <c r="A153" s="45" t="s">
        <v>126</v>
      </c>
      <c r="B153" s="44" t="s">
        <v>211</v>
      </c>
    </row>
    <row r="154" spans="1:2" x14ac:dyDescent="0.25">
      <c r="A154" s="45" t="s">
        <v>133</v>
      </c>
      <c r="B154" s="44" t="s">
        <v>212</v>
      </c>
    </row>
    <row r="155" spans="1:2" x14ac:dyDescent="0.25">
      <c r="A155" s="45" t="s">
        <v>129</v>
      </c>
      <c r="B155" s="44" t="s">
        <v>213</v>
      </c>
    </row>
    <row r="156" spans="1:2" x14ac:dyDescent="0.25">
      <c r="A156" s="45" t="s">
        <v>129</v>
      </c>
      <c r="B156" s="44" t="s">
        <v>214</v>
      </c>
    </row>
    <row r="157" spans="1:2" x14ac:dyDescent="0.25">
      <c r="A157" s="45" t="s">
        <v>129</v>
      </c>
      <c r="B157" s="44" t="s">
        <v>215</v>
      </c>
    </row>
    <row r="158" spans="1:2" x14ac:dyDescent="0.25">
      <c r="A158" s="45" t="s">
        <v>119</v>
      </c>
      <c r="B158" s="44" t="s">
        <v>216</v>
      </c>
    </row>
    <row r="159" spans="1:2" x14ac:dyDescent="0.25">
      <c r="A159" s="45" t="s">
        <v>119</v>
      </c>
      <c r="B159" s="44" t="s">
        <v>217</v>
      </c>
    </row>
    <row r="160" spans="1:2" x14ac:dyDescent="0.25">
      <c r="A160" s="45" t="s">
        <v>129</v>
      </c>
      <c r="B160" s="44" t="s">
        <v>75</v>
      </c>
    </row>
    <row r="161" spans="1:2" x14ac:dyDescent="0.25">
      <c r="A161" s="45" t="s">
        <v>129</v>
      </c>
      <c r="B161" s="44" t="s">
        <v>218</v>
      </c>
    </row>
    <row r="162" spans="1:2" x14ac:dyDescent="0.25">
      <c r="A162" s="45" t="s">
        <v>137</v>
      </c>
      <c r="B162" s="44" t="s">
        <v>219</v>
      </c>
    </row>
    <row r="163" spans="1:2" x14ac:dyDescent="0.25">
      <c r="A163" s="45" t="s">
        <v>122</v>
      </c>
      <c r="B163" s="44" t="s">
        <v>220</v>
      </c>
    </row>
    <row r="164" spans="1:2" x14ac:dyDescent="0.25">
      <c r="A164" s="45" t="s">
        <v>126</v>
      </c>
      <c r="B164" s="44" t="s">
        <v>221</v>
      </c>
    </row>
    <row r="165" spans="1:2" x14ac:dyDescent="0.25">
      <c r="A165" s="45" t="s">
        <v>126</v>
      </c>
      <c r="B165" s="44" t="s">
        <v>222</v>
      </c>
    </row>
    <row r="166" spans="1:2" x14ac:dyDescent="0.25">
      <c r="A166" s="45" t="s">
        <v>119</v>
      </c>
      <c r="B166" s="44" t="s">
        <v>223</v>
      </c>
    </row>
    <row r="167" spans="1:2" x14ac:dyDescent="0.25">
      <c r="A167" s="45" t="s">
        <v>129</v>
      </c>
      <c r="B167" s="44" t="s">
        <v>224</v>
      </c>
    </row>
    <row r="168" spans="1:2" x14ac:dyDescent="0.25">
      <c r="A168" s="45" t="s">
        <v>126</v>
      </c>
      <c r="B168" s="44" t="s">
        <v>82</v>
      </c>
    </row>
    <row r="169" spans="1:2" x14ac:dyDescent="0.25">
      <c r="A169" s="45" t="s">
        <v>129</v>
      </c>
      <c r="B169" s="44" t="s">
        <v>225</v>
      </c>
    </row>
    <row r="170" spans="1:2" x14ac:dyDescent="0.25">
      <c r="A170" s="45" t="s">
        <v>122</v>
      </c>
      <c r="B170" s="44" t="s">
        <v>226</v>
      </c>
    </row>
    <row r="171" spans="1:2" x14ac:dyDescent="0.25">
      <c r="A171" s="45" t="s">
        <v>126</v>
      </c>
      <c r="B171" s="44" t="s">
        <v>227</v>
      </c>
    </row>
    <row r="172" spans="1:2" x14ac:dyDescent="0.25">
      <c r="A172" s="45" t="s">
        <v>228</v>
      </c>
      <c r="B172" s="44" t="s">
        <v>76</v>
      </c>
    </row>
    <row r="173" spans="1:2" x14ac:dyDescent="0.25">
      <c r="A173" s="45" t="s">
        <v>122</v>
      </c>
      <c r="B173" s="44" t="s">
        <v>229</v>
      </c>
    </row>
    <row r="174" spans="1:2" x14ac:dyDescent="0.25">
      <c r="A174" s="45" t="s">
        <v>126</v>
      </c>
      <c r="B174" s="44" t="s">
        <v>230</v>
      </c>
    </row>
    <row r="175" spans="1:2" x14ac:dyDescent="0.25">
      <c r="A175" s="45" t="s">
        <v>129</v>
      </c>
      <c r="B175" s="44" t="s">
        <v>231</v>
      </c>
    </row>
    <row r="176" spans="1:2" x14ac:dyDescent="0.25">
      <c r="A176" s="45" t="s">
        <v>129</v>
      </c>
      <c r="B176" s="44" t="s">
        <v>232</v>
      </c>
    </row>
    <row r="177" spans="1:2" x14ac:dyDescent="0.25">
      <c r="A177" s="45" t="s">
        <v>122</v>
      </c>
      <c r="B177" s="44" t="s">
        <v>233</v>
      </c>
    </row>
    <row r="178" spans="1:2" x14ac:dyDescent="0.25">
      <c r="A178" s="45" t="s">
        <v>234</v>
      </c>
      <c r="B178" s="44" t="s">
        <v>235</v>
      </c>
    </row>
    <row r="179" spans="1:2" x14ac:dyDescent="0.25">
      <c r="A179" s="45" t="s">
        <v>119</v>
      </c>
      <c r="B179" s="44" t="s">
        <v>236</v>
      </c>
    </row>
    <row r="180" spans="1:2" x14ac:dyDescent="0.25">
      <c r="A180" s="45" t="s">
        <v>237</v>
      </c>
      <c r="B180" s="44" t="s">
        <v>238</v>
      </c>
    </row>
    <row r="181" spans="1:2" x14ac:dyDescent="0.25">
      <c r="A181" s="45" t="s">
        <v>126</v>
      </c>
      <c r="B181" s="44" t="s">
        <v>239</v>
      </c>
    </row>
    <row r="182" spans="1:2" x14ac:dyDescent="0.25">
      <c r="A182" s="45" t="s">
        <v>119</v>
      </c>
      <c r="B182" s="44" t="s">
        <v>240</v>
      </c>
    </row>
    <row r="183" spans="1:2" x14ac:dyDescent="0.25">
      <c r="A183" s="45" t="s">
        <v>122</v>
      </c>
      <c r="B183" s="44" t="s">
        <v>241</v>
      </c>
    </row>
    <row r="184" spans="1:2" x14ac:dyDescent="0.25">
      <c r="A184" s="45" t="s">
        <v>129</v>
      </c>
      <c r="B184" s="44" t="s">
        <v>242</v>
      </c>
    </row>
    <row r="185" spans="1:2" x14ac:dyDescent="0.25">
      <c r="A185" s="45" t="s">
        <v>122</v>
      </c>
      <c r="B185" s="44" t="s">
        <v>243</v>
      </c>
    </row>
    <row r="186" spans="1:2" x14ac:dyDescent="0.25">
      <c r="A186" s="45" t="s">
        <v>122</v>
      </c>
      <c r="B186" s="44" t="s">
        <v>244</v>
      </c>
    </row>
    <row r="187" spans="1:2" x14ac:dyDescent="0.25">
      <c r="A187" s="45" t="s">
        <v>133</v>
      </c>
      <c r="B187" s="44" t="s">
        <v>245</v>
      </c>
    </row>
    <row r="188" spans="1:2" x14ac:dyDescent="0.25">
      <c r="A188" s="45" t="s">
        <v>126</v>
      </c>
      <c r="B188" s="44" t="s">
        <v>246</v>
      </c>
    </row>
    <row r="189" spans="1:2" x14ac:dyDescent="0.25">
      <c r="A189" s="45" t="s">
        <v>119</v>
      </c>
      <c r="B189" s="44" t="s">
        <v>247</v>
      </c>
    </row>
    <row r="190" spans="1:2" x14ac:dyDescent="0.25">
      <c r="A190" s="45" t="s">
        <v>135</v>
      </c>
      <c r="B190" s="44" t="s">
        <v>248</v>
      </c>
    </row>
    <row r="191" spans="1:2" x14ac:dyDescent="0.25">
      <c r="A191" s="45" t="s">
        <v>249</v>
      </c>
      <c r="B191" s="44" t="s">
        <v>250</v>
      </c>
    </row>
    <row r="192" spans="1:2" x14ac:dyDescent="0.25">
      <c r="A192" s="45" t="s">
        <v>129</v>
      </c>
      <c r="B192" s="44" t="s">
        <v>251</v>
      </c>
    </row>
    <row r="193" spans="1:2" x14ac:dyDescent="0.25">
      <c r="A193" s="45" t="s">
        <v>129</v>
      </c>
      <c r="B193" s="44" t="s">
        <v>252</v>
      </c>
    </row>
    <row r="194" spans="1:2" x14ac:dyDescent="0.25">
      <c r="A194" s="45" t="s">
        <v>122</v>
      </c>
      <c r="B194" s="44" t="s">
        <v>253</v>
      </c>
    </row>
    <row r="195" spans="1:2" x14ac:dyDescent="0.25">
      <c r="A195" s="45" t="s">
        <v>133</v>
      </c>
      <c r="B195" s="44" t="s">
        <v>254</v>
      </c>
    </row>
    <row r="196" spans="1:2" x14ac:dyDescent="0.25">
      <c r="A196" s="45" t="s">
        <v>119</v>
      </c>
      <c r="B196" s="44" t="s">
        <v>255</v>
      </c>
    </row>
    <row r="197" spans="1:2" x14ac:dyDescent="0.25">
      <c r="A197" s="45" t="s">
        <v>126</v>
      </c>
      <c r="B197" s="44" t="s">
        <v>125</v>
      </c>
    </row>
    <row r="198" spans="1:2" x14ac:dyDescent="0.25">
      <c r="A198" s="45" t="s">
        <v>119</v>
      </c>
      <c r="B198" s="44" t="s">
        <v>256</v>
      </c>
    </row>
    <row r="199" spans="1:2" x14ac:dyDescent="0.25">
      <c r="A199" s="45" t="s">
        <v>129</v>
      </c>
      <c r="B199" s="44" t="s">
        <v>257</v>
      </c>
    </row>
    <row r="200" spans="1:2" x14ac:dyDescent="0.25">
      <c r="A200" s="45" t="s">
        <v>126</v>
      </c>
      <c r="B200" s="44" t="s">
        <v>258</v>
      </c>
    </row>
    <row r="201" spans="1:2" x14ac:dyDescent="0.25">
      <c r="A201" s="45" t="s">
        <v>126</v>
      </c>
      <c r="B201" s="44" t="s">
        <v>259</v>
      </c>
    </row>
    <row r="202" spans="1:2" x14ac:dyDescent="0.25">
      <c r="A202" s="45" t="s">
        <v>133</v>
      </c>
      <c r="B202" s="44" t="s">
        <v>260</v>
      </c>
    </row>
    <row r="203" spans="1:2" x14ac:dyDescent="0.25">
      <c r="A203" s="45" t="s">
        <v>122</v>
      </c>
      <c r="B203" s="44" t="s">
        <v>261</v>
      </c>
    </row>
    <row r="204" spans="1:2" x14ac:dyDescent="0.25">
      <c r="A204" s="45" t="s">
        <v>122</v>
      </c>
      <c r="B204" s="44" t="s">
        <v>254</v>
      </c>
    </row>
    <row r="205" spans="1:2" x14ac:dyDescent="0.25">
      <c r="A205" s="45" t="s">
        <v>141</v>
      </c>
      <c r="B205" s="44" t="s">
        <v>262</v>
      </c>
    </row>
    <row r="206" spans="1:2" x14ac:dyDescent="0.25">
      <c r="A206" s="45" t="s">
        <v>263</v>
      </c>
      <c r="B206" s="44" t="s">
        <v>264</v>
      </c>
    </row>
    <row r="207" spans="1:2" x14ac:dyDescent="0.25">
      <c r="A207" s="45" t="s">
        <v>122</v>
      </c>
      <c r="B207" s="44" t="s">
        <v>265</v>
      </c>
    </row>
    <row r="208" spans="1:2" x14ac:dyDescent="0.25">
      <c r="A208" s="45" t="s">
        <v>126</v>
      </c>
      <c r="B208" s="44" t="s">
        <v>266</v>
      </c>
    </row>
    <row r="209" spans="1:2" x14ac:dyDescent="0.25">
      <c r="A209" s="45" t="s">
        <v>126</v>
      </c>
      <c r="B209" s="44" t="s">
        <v>267</v>
      </c>
    </row>
    <row r="210" spans="1:2" x14ac:dyDescent="0.25">
      <c r="A210" s="45" t="s">
        <v>119</v>
      </c>
      <c r="B210" s="44" t="s">
        <v>268</v>
      </c>
    </row>
    <row r="211" spans="1:2" x14ac:dyDescent="0.25">
      <c r="A211" s="45" t="s">
        <v>129</v>
      </c>
      <c r="B211" s="44" t="s">
        <v>269</v>
      </c>
    </row>
    <row r="212" spans="1:2" x14ac:dyDescent="0.25">
      <c r="A212" s="45" t="s">
        <v>135</v>
      </c>
      <c r="B212" s="44" t="s">
        <v>159</v>
      </c>
    </row>
    <row r="213" spans="1:2" x14ac:dyDescent="0.25">
      <c r="A213" s="45" t="s">
        <v>270</v>
      </c>
      <c r="B213" s="44" t="s">
        <v>271</v>
      </c>
    </row>
    <row r="214" spans="1:2" x14ac:dyDescent="0.25">
      <c r="A214" s="45" t="s">
        <v>126</v>
      </c>
      <c r="B214" s="44" t="s">
        <v>138</v>
      </c>
    </row>
    <row r="215" spans="1:2" x14ac:dyDescent="0.25">
      <c r="A215" s="45" t="s">
        <v>272</v>
      </c>
      <c r="B215" s="44" t="s">
        <v>273</v>
      </c>
    </row>
    <row r="216" spans="1:2" x14ac:dyDescent="0.25">
      <c r="A216" s="45" t="s">
        <v>274</v>
      </c>
      <c r="B216" s="44" t="s">
        <v>275</v>
      </c>
    </row>
    <row r="217" spans="1:2" x14ac:dyDescent="0.25">
      <c r="A217" s="45" t="s">
        <v>276</v>
      </c>
      <c r="B217" s="44" t="s">
        <v>277</v>
      </c>
    </row>
    <row r="218" spans="1:2" x14ac:dyDescent="0.25">
      <c r="A218" s="45" t="s">
        <v>278</v>
      </c>
      <c r="B218" s="44" t="s">
        <v>279</v>
      </c>
    </row>
    <row r="219" spans="1:2" x14ac:dyDescent="0.25">
      <c r="A219" s="45" t="s">
        <v>280</v>
      </c>
      <c r="B219" s="44" t="s">
        <v>281</v>
      </c>
    </row>
    <row r="220" spans="1:2" x14ac:dyDescent="0.25">
      <c r="A220" s="45" t="s">
        <v>282</v>
      </c>
      <c r="B220" s="44" t="s">
        <v>283</v>
      </c>
    </row>
    <row r="221" spans="1:2" x14ac:dyDescent="0.25">
      <c r="A221" s="45" t="s">
        <v>284</v>
      </c>
      <c r="B221" s="44" t="s">
        <v>285</v>
      </c>
    </row>
    <row r="222" spans="1:2" x14ac:dyDescent="0.25">
      <c r="A222" s="45" t="s">
        <v>286</v>
      </c>
      <c r="B222" s="44" t="s">
        <v>287</v>
      </c>
    </row>
    <row r="223" spans="1:2" x14ac:dyDescent="0.25">
      <c r="A223" s="45" t="s">
        <v>288</v>
      </c>
      <c r="B223" s="44" t="s">
        <v>289</v>
      </c>
    </row>
    <row r="224" spans="1:2" x14ac:dyDescent="0.25">
      <c r="A224" s="45" t="s">
        <v>290</v>
      </c>
      <c r="B224" s="44" t="s">
        <v>291</v>
      </c>
    </row>
    <row r="225" spans="1:2" x14ac:dyDescent="0.25">
      <c r="A225" s="45" t="s">
        <v>292</v>
      </c>
      <c r="B225" s="44" t="s">
        <v>293</v>
      </c>
    </row>
    <row r="226" spans="1:2" x14ac:dyDescent="0.25">
      <c r="A226" s="45" t="s">
        <v>294</v>
      </c>
      <c r="B226" s="44" t="s">
        <v>295</v>
      </c>
    </row>
    <row r="227" spans="1:2" x14ac:dyDescent="0.25">
      <c r="A227" s="45" t="s">
        <v>296</v>
      </c>
      <c r="B227" s="44" t="s">
        <v>297</v>
      </c>
    </row>
    <row r="228" spans="1:2" x14ac:dyDescent="0.25">
      <c r="A228" s="45" t="s">
        <v>298</v>
      </c>
      <c r="B228" s="44" t="s">
        <v>299</v>
      </c>
    </row>
    <row r="229" spans="1:2" x14ac:dyDescent="0.25">
      <c r="A229" s="45" t="s">
        <v>300</v>
      </c>
      <c r="B229" s="44" t="s">
        <v>301</v>
      </c>
    </row>
    <row r="230" spans="1:2" x14ac:dyDescent="0.25">
      <c r="A230" s="45" t="s">
        <v>302</v>
      </c>
      <c r="B230" s="44" t="s">
        <v>303</v>
      </c>
    </row>
    <row r="231" spans="1:2" x14ac:dyDescent="0.25">
      <c r="A231" s="45" t="s">
        <v>85</v>
      </c>
      <c r="B231" s="44" t="s">
        <v>304</v>
      </c>
    </row>
    <row r="232" spans="1:2" x14ac:dyDescent="0.25">
      <c r="A232" s="45" t="s">
        <v>305</v>
      </c>
      <c r="B232" s="44" t="s">
        <v>306</v>
      </c>
    </row>
    <row r="233" spans="1:2" x14ac:dyDescent="0.25">
      <c r="A233" s="45" t="s">
        <v>307</v>
      </c>
      <c r="B233" s="44" t="s">
        <v>308</v>
      </c>
    </row>
    <row r="234" spans="1:2" x14ac:dyDescent="0.25">
      <c r="A234" s="45" t="s">
        <v>309</v>
      </c>
      <c r="B234" s="44" t="s">
        <v>310</v>
      </c>
    </row>
    <row r="235" spans="1:2" x14ac:dyDescent="0.25">
      <c r="A235" s="45" t="s">
        <v>311</v>
      </c>
      <c r="B235" s="44" t="s">
        <v>312</v>
      </c>
    </row>
    <row r="236" spans="1:2" x14ac:dyDescent="0.25">
      <c r="A236" s="45" t="s">
        <v>313</v>
      </c>
      <c r="B236" s="44" t="s">
        <v>269</v>
      </c>
    </row>
    <row r="237" spans="1:2" x14ac:dyDescent="0.25">
      <c r="A237" s="45" t="s">
        <v>314</v>
      </c>
      <c r="B237" s="44" t="s">
        <v>315</v>
      </c>
    </row>
    <row r="238" spans="1:2" x14ac:dyDescent="0.25">
      <c r="A238" s="45" t="s">
        <v>316</v>
      </c>
      <c r="B238" s="44" t="s">
        <v>317</v>
      </c>
    </row>
    <row r="239" spans="1:2" x14ac:dyDescent="0.25">
      <c r="A239" s="45" t="s">
        <v>318</v>
      </c>
      <c r="B239" s="44" t="s">
        <v>319</v>
      </c>
    </row>
    <row r="240" spans="1:2" x14ac:dyDescent="0.25">
      <c r="A240" s="45" t="s">
        <v>320</v>
      </c>
      <c r="B240" s="44" t="s">
        <v>321</v>
      </c>
    </row>
    <row r="241" spans="1:2" x14ac:dyDescent="0.25">
      <c r="A241" s="45" t="s">
        <v>322</v>
      </c>
      <c r="B241" s="44" t="s">
        <v>323</v>
      </c>
    </row>
    <row r="242" spans="1:2" x14ac:dyDescent="0.25">
      <c r="A242" s="45" t="s">
        <v>324</v>
      </c>
      <c r="B242" s="44" t="s">
        <v>325</v>
      </c>
    </row>
    <row r="243" spans="1:2" x14ac:dyDescent="0.25">
      <c r="A243" s="45" t="s">
        <v>326</v>
      </c>
      <c r="B243" s="44" t="s">
        <v>279</v>
      </c>
    </row>
    <row r="244" spans="1:2" x14ac:dyDescent="0.25">
      <c r="A244" s="45" t="s">
        <v>327</v>
      </c>
      <c r="B244" s="44" t="s">
        <v>328</v>
      </c>
    </row>
    <row r="245" spans="1:2" x14ac:dyDescent="0.25">
      <c r="A245" s="45" t="s">
        <v>329</v>
      </c>
      <c r="B245" s="44" t="s">
        <v>330</v>
      </c>
    </row>
    <row r="246" spans="1:2" x14ac:dyDescent="0.25">
      <c r="A246" s="45" t="s">
        <v>331</v>
      </c>
      <c r="B246" s="44" t="s">
        <v>332</v>
      </c>
    </row>
    <row r="247" spans="1:2" x14ac:dyDescent="0.25">
      <c r="A247" s="45" t="s">
        <v>333</v>
      </c>
      <c r="B247" s="44" t="s">
        <v>334</v>
      </c>
    </row>
    <row r="248" spans="1:2" x14ac:dyDescent="0.25">
      <c r="A248" s="45" t="s">
        <v>335</v>
      </c>
      <c r="B248" s="44" t="s">
        <v>336</v>
      </c>
    </row>
    <row r="249" spans="1:2" x14ac:dyDescent="0.25">
      <c r="A249" s="45" t="s">
        <v>337</v>
      </c>
      <c r="B249" s="44" t="s">
        <v>338</v>
      </c>
    </row>
    <row r="250" spans="1:2" x14ac:dyDescent="0.25">
      <c r="A250" s="45" t="s">
        <v>339</v>
      </c>
      <c r="B250" s="44" t="s">
        <v>340</v>
      </c>
    </row>
    <row r="251" spans="1:2" x14ac:dyDescent="0.25">
      <c r="A251" s="45" t="s">
        <v>341</v>
      </c>
      <c r="B251" s="44" t="s">
        <v>342</v>
      </c>
    </row>
    <row r="252" spans="1:2" x14ac:dyDescent="0.25">
      <c r="A252" s="45" t="s">
        <v>343</v>
      </c>
      <c r="B252" s="44" t="s">
        <v>344</v>
      </c>
    </row>
    <row r="253" spans="1:2" x14ac:dyDescent="0.25">
      <c r="A253" s="45" t="s">
        <v>345</v>
      </c>
      <c r="B253" s="44" t="s">
        <v>346</v>
      </c>
    </row>
    <row r="254" spans="1:2" x14ac:dyDescent="0.25">
      <c r="A254" s="45" t="s">
        <v>347</v>
      </c>
      <c r="B254" s="44" t="s">
        <v>348</v>
      </c>
    </row>
    <row r="255" spans="1:2" x14ac:dyDescent="0.25">
      <c r="A255" s="45" t="s">
        <v>349</v>
      </c>
      <c r="B255" s="44" t="s">
        <v>350</v>
      </c>
    </row>
    <row r="256" spans="1:2" x14ac:dyDescent="0.25">
      <c r="A256" s="45" t="s">
        <v>351</v>
      </c>
      <c r="B256" s="44" t="s">
        <v>352</v>
      </c>
    </row>
    <row r="257" spans="1:2" x14ac:dyDescent="0.25">
      <c r="A257" s="45" t="s">
        <v>353</v>
      </c>
      <c r="B257" s="44" t="s">
        <v>354</v>
      </c>
    </row>
    <row r="258" spans="1:2" x14ac:dyDescent="0.25">
      <c r="A258" s="45" t="s">
        <v>355</v>
      </c>
      <c r="B258" s="44" t="s">
        <v>356</v>
      </c>
    </row>
    <row r="259" spans="1:2" x14ac:dyDescent="0.25">
      <c r="A259" s="45" t="s">
        <v>357</v>
      </c>
      <c r="B259" s="44" t="s">
        <v>358</v>
      </c>
    </row>
    <row r="260" spans="1:2" x14ac:dyDescent="0.25">
      <c r="A260" s="45" t="s">
        <v>56</v>
      </c>
      <c r="B260" s="44" t="s">
        <v>359</v>
      </c>
    </row>
    <row r="261" spans="1:2" x14ac:dyDescent="0.25">
      <c r="A261" s="45" t="s">
        <v>360</v>
      </c>
      <c r="B261" s="44" t="s">
        <v>361</v>
      </c>
    </row>
    <row r="262" spans="1:2" x14ac:dyDescent="0.25">
      <c r="A262" s="45" t="s">
        <v>362</v>
      </c>
      <c r="B262" s="44" t="s">
        <v>363</v>
      </c>
    </row>
    <row r="263" spans="1:2" x14ac:dyDescent="0.25">
      <c r="A263" s="45" t="s">
        <v>364</v>
      </c>
      <c r="B263" s="44" t="s">
        <v>365</v>
      </c>
    </row>
    <row r="264" spans="1:2" x14ac:dyDescent="0.25">
      <c r="A264" s="45" t="s">
        <v>366</v>
      </c>
      <c r="B264" s="44" t="s">
        <v>367</v>
      </c>
    </row>
    <row r="265" spans="1:2" x14ac:dyDescent="0.25">
      <c r="A265" s="45" t="s">
        <v>368</v>
      </c>
      <c r="B265" s="44" t="s">
        <v>369</v>
      </c>
    </row>
    <row r="266" spans="1:2" x14ac:dyDescent="0.25">
      <c r="A266" s="45" t="s">
        <v>370</v>
      </c>
      <c r="B266" s="44" t="s">
        <v>371</v>
      </c>
    </row>
    <row r="267" spans="1:2" x14ac:dyDescent="0.25">
      <c r="A267" s="45" t="s">
        <v>372</v>
      </c>
      <c r="B267" s="44" t="s">
        <v>373</v>
      </c>
    </row>
    <row r="268" spans="1:2" x14ac:dyDescent="0.25">
      <c r="A268" s="45" t="s">
        <v>270</v>
      </c>
      <c r="B268" s="44" t="s">
        <v>374</v>
      </c>
    </row>
    <row r="269" spans="1:2" x14ac:dyDescent="0.25">
      <c r="A269" s="45" t="s">
        <v>375</v>
      </c>
      <c r="B269" s="44" t="s">
        <v>376</v>
      </c>
    </row>
    <row r="270" spans="1:2" x14ac:dyDescent="0.25">
      <c r="A270" s="45" t="s">
        <v>377</v>
      </c>
      <c r="B270" s="44" t="s">
        <v>378</v>
      </c>
    </row>
    <row r="271" spans="1:2" x14ac:dyDescent="0.25">
      <c r="A271" s="45" t="s">
        <v>379</v>
      </c>
      <c r="B271" s="44" t="s">
        <v>380</v>
      </c>
    </row>
    <row r="272" spans="1:2" x14ac:dyDescent="0.25">
      <c r="A272" s="45" t="s">
        <v>381</v>
      </c>
      <c r="B272" s="44" t="s">
        <v>382</v>
      </c>
    </row>
    <row r="273" spans="1:2" x14ac:dyDescent="0.25">
      <c r="A273" s="45" t="s">
        <v>383</v>
      </c>
      <c r="B273" s="44" t="s">
        <v>384</v>
      </c>
    </row>
    <row r="274" spans="1:2" x14ac:dyDescent="0.25">
      <c r="A274" s="45" t="s">
        <v>385</v>
      </c>
      <c r="B274" s="44" t="s">
        <v>386</v>
      </c>
    </row>
    <row r="275" spans="1:2" x14ac:dyDescent="0.25">
      <c r="A275" s="47" t="s">
        <v>387</v>
      </c>
      <c r="B275" s="48" t="s">
        <v>388</v>
      </c>
    </row>
    <row r="276" spans="1:2" x14ac:dyDescent="0.25">
      <c r="A276" s="47" t="s">
        <v>389</v>
      </c>
      <c r="B276" s="48" t="s">
        <v>390</v>
      </c>
    </row>
    <row r="277" spans="1:2" x14ac:dyDescent="0.25">
      <c r="A277" s="47" t="s">
        <v>391</v>
      </c>
      <c r="B277" s="48" t="s">
        <v>392</v>
      </c>
    </row>
    <row r="278" spans="1:2" x14ac:dyDescent="0.25">
      <c r="A278" s="47" t="s">
        <v>393</v>
      </c>
      <c r="B278" s="48" t="s">
        <v>394</v>
      </c>
    </row>
    <row r="279" spans="1:2" x14ac:dyDescent="0.25">
      <c r="A279" s="47" t="s">
        <v>395</v>
      </c>
      <c r="B279" s="48" t="s">
        <v>396</v>
      </c>
    </row>
    <row r="280" spans="1:2" x14ac:dyDescent="0.25">
      <c r="A280" s="47" t="s">
        <v>372</v>
      </c>
      <c r="B280" s="46" t="s">
        <v>373</v>
      </c>
    </row>
    <row r="281" spans="1:2" x14ac:dyDescent="0.25">
      <c r="A281" s="47" t="s">
        <v>296</v>
      </c>
      <c r="B281" s="46" t="s">
        <v>417</v>
      </c>
    </row>
    <row r="282" spans="1:2" x14ac:dyDescent="0.25">
      <c r="A282" s="47" t="s">
        <v>418</v>
      </c>
      <c r="B282" s="46" t="s">
        <v>419</v>
      </c>
    </row>
    <row r="283" spans="1:2" x14ac:dyDescent="0.25">
      <c r="A283" s="47" t="s">
        <v>381</v>
      </c>
      <c r="B283" s="46" t="s">
        <v>382</v>
      </c>
    </row>
    <row r="284" spans="1:2" x14ac:dyDescent="0.25">
      <c r="A284" s="47" t="s">
        <v>420</v>
      </c>
      <c r="B284" s="46" t="s">
        <v>421</v>
      </c>
    </row>
    <row r="285" spans="1:2" x14ac:dyDescent="0.25">
      <c r="A285" s="49" t="s">
        <v>450</v>
      </c>
      <c r="B285" s="26" t="s">
        <v>451</v>
      </c>
    </row>
    <row r="286" spans="1:2" x14ac:dyDescent="0.25">
      <c r="A286" s="47" t="s">
        <v>452</v>
      </c>
      <c r="B286" s="46" t="s">
        <v>453</v>
      </c>
    </row>
    <row r="287" spans="1:2" x14ac:dyDescent="0.25">
      <c r="A287" s="47" t="s">
        <v>454</v>
      </c>
      <c r="B287" s="46" t="s">
        <v>455</v>
      </c>
    </row>
    <row r="288" spans="1:2" x14ac:dyDescent="0.25">
      <c r="A288" s="47" t="s">
        <v>456</v>
      </c>
      <c r="B288" s="46" t="s">
        <v>457</v>
      </c>
    </row>
    <row r="289" spans="1:2" x14ac:dyDescent="0.25">
      <c r="A289" s="47" t="s">
        <v>412</v>
      </c>
      <c r="B289" s="46" t="s">
        <v>458</v>
      </c>
    </row>
    <row r="290" spans="1:2" x14ac:dyDescent="0.25">
      <c r="A290" s="47" t="s">
        <v>413</v>
      </c>
      <c r="B290" s="46" t="s">
        <v>459</v>
      </c>
    </row>
    <row r="291" spans="1:2" x14ac:dyDescent="0.25">
      <c r="A291" s="50" t="s">
        <v>460</v>
      </c>
      <c r="B291" s="51" t="s">
        <v>461</v>
      </c>
    </row>
    <row r="292" spans="1:2" x14ac:dyDescent="0.25">
      <c r="A292" s="50" t="s">
        <v>469</v>
      </c>
      <c r="B292" s="26" t="s">
        <v>470</v>
      </c>
    </row>
    <row r="293" spans="1:2" x14ac:dyDescent="0.25">
      <c r="A293" s="47" t="s">
        <v>472</v>
      </c>
      <c r="B293" s="26" t="s">
        <v>473</v>
      </c>
    </row>
    <row r="294" spans="1:2" x14ac:dyDescent="0.25">
      <c r="A294" s="47" t="s">
        <v>474</v>
      </c>
      <c r="B294" s="26" t="s">
        <v>475</v>
      </c>
    </row>
    <row r="295" spans="1:2" x14ac:dyDescent="0.25">
      <c r="A295" s="47" t="s">
        <v>476</v>
      </c>
      <c r="B295" s="26" t="s">
        <v>477</v>
      </c>
    </row>
    <row r="296" spans="1:2" x14ac:dyDescent="0.25">
      <c r="A296" s="47" t="s">
        <v>478</v>
      </c>
      <c r="B296" s="26" t="s">
        <v>479</v>
      </c>
    </row>
    <row r="297" spans="1:2" x14ac:dyDescent="0.25">
      <c r="A297" s="47" t="s">
        <v>480</v>
      </c>
      <c r="B297" s="26" t="s">
        <v>481</v>
      </c>
    </row>
    <row r="298" spans="1:2" x14ac:dyDescent="0.25">
      <c r="A298" s="47" t="s">
        <v>482</v>
      </c>
      <c r="B298" s="26" t="s">
        <v>483</v>
      </c>
    </row>
    <row r="299" spans="1:2" x14ac:dyDescent="0.25">
      <c r="A299" s="47" t="s">
        <v>484</v>
      </c>
      <c r="B299" s="26" t="s">
        <v>485</v>
      </c>
    </row>
    <row r="300" spans="1:2" x14ac:dyDescent="0.25">
      <c r="A300" s="47" t="s">
        <v>486</v>
      </c>
      <c r="B300" s="26" t="s">
        <v>487</v>
      </c>
    </row>
    <row r="301" spans="1:2" x14ac:dyDescent="0.25">
      <c r="A301" s="47" t="s">
        <v>488</v>
      </c>
      <c r="B301" s="26" t="s">
        <v>489</v>
      </c>
    </row>
    <row r="302" spans="1:2" x14ac:dyDescent="0.25">
      <c r="A302" s="47" t="s">
        <v>490</v>
      </c>
      <c r="B302" s="26" t="s">
        <v>491</v>
      </c>
    </row>
    <row r="303" spans="1:2" x14ac:dyDescent="0.25">
      <c r="A303" s="47" t="s">
        <v>492</v>
      </c>
      <c r="B303" s="26" t="s">
        <v>493</v>
      </c>
    </row>
    <row r="304" spans="1:2" x14ac:dyDescent="0.25">
      <c r="A304" s="47" t="s">
        <v>383</v>
      </c>
      <c r="B304" s="26" t="s">
        <v>494</v>
      </c>
    </row>
    <row r="305" spans="1:2" x14ac:dyDescent="0.25">
      <c r="A305" s="47" t="s">
        <v>495</v>
      </c>
      <c r="B305" s="26" t="s">
        <v>496</v>
      </c>
    </row>
    <row r="306" spans="1:2" x14ac:dyDescent="0.25">
      <c r="A306" s="47" t="s">
        <v>497</v>
      </c>
      <c r="B306" s="26" t="s">
        <v>498</v>
      </c>
    </row>
    <row r="307" spans="1:2" x14ac:dyDescent="0.25">
      <c r="A307" s="47" t="s">
        <v>499</v>
      </c>
      <c r="B307" s="26" t="s">
        <v>500</v>
      </c>
    </row>
    <row r="308" spans="1:2" x14ac:dyDescent="0.25">
      <c r="A308" s="47" t="s">
        <v>501</v>
      </c>
      <c r="B308" s="26" t="s">
        <v>502</v>
      </c>
    </row>
    <row r="309" spans="1:2" x14ac:dyDescent="0.25">
      <c r="A309" s="47" t="s">
        <v>503</v>
      </c>
      <c r="B309" s="26" t="s">
        <v>504</v>
      </c>
    </row>
    <row r="310" spans="1:2" x14ac:dyDescent="0.25">
      <c r="A310" s="47" t="s">
        <v>505</v>
      </c>
      <c r="B310" s="26" t="s">
        <v>506</v>
      </c>
    </row>
    <row r="311" spans="1:2" x14ac:dyDescent="0.25">
      <c r="A311" s="47" t="s">
        <v>507</v>
      </c>
      <c r="B311" s="26" t="s">
        <v>508</v>
      </c>
    </row>
    <row r="312" spans="1:2" x14ac:dyDescent="0.25">
      <c r="A312" s="47" t="s">
        <v>509</v>
      </c>
      <c r="B312" s="26" t="s">
        <v>510</v>
      </c>
    </row>
    <row r="313" spans="1:2" x14ac:dyDescent="0.25">
      <c r="A313" s="29" t="s">
        <v>511</v>
      </c>
      <c r="B313" s="26" t="s">
        <v>512</v>
      </c>
    </row>
    <row r="314" spans="1:2" x14ac:dyDescent="0.25">
      <c r="A314" s="29" t="s">
        <v>513</v>
      </c>
      <c r="B314" s="26" t="s">
        <v>514</v>
      </c>
    </row>
    <row r="315" spans="1:2" x14ac:dyDescent="0.25">
      <c r="A315" s="29" t="s">
        <v>515</v>
      </c>
      <c r="B315" s="26" t="s">
        <v>516</v>
      </c>
    </row>
    <row r="316" spans="1:2" x14ac:dyDescent="0.25">
      <c r="A316" s="29" t="s">
        <v>517</v>
      </c>
      <c r="B316" s="26" t="s">
        <v>518</v>
      </c>
    </row>
    <row r="317" spans="1:2" x14ac:dyDescent="0.25">
      <c r="A317" s="29" t="s">
        <v>132</v>
      </c>
      <c r="B317" s="26" t="s">
        <v>89</v>
      </c>
    </row>
    <row r="318" spans="1:2" x14ac:dyDescent="0.25">
      <c r="A318" s="29" t="s">
        <v>519</v>
      </c>
      <c r="B318" s="26" t="s">
        <v>520</v>
      </c>
    </row>
    <row r="319" spans="1:2" x14ac:dyDescent="0.25">
      <c r="A319" s="29" t="s">
        <v>521</v>
      </c>
      <c r="B319" s="26" t="s">
        <v>522</v>
      </c>
    </row>
    <row r="320" spans="1:2" x14ac:dyDescent="0.25">
      <c r="A320" s="29" t="s">
        <v>523</v>
      </c>
      <c r="B320" s="26" t="s">
        <v>524</v>
      </c>
    </row>
    <row r="321" spans="1:2" x14ac:dyDescent="0.25">
      <c r="A321" s="29" t="s">
        <v>525</v>
      </c>
      <c r="B321" s="26" t="s">
        <v>526</v>
      </c>
    </row>
    <row r="322" spans="1:2" x14ac:dyDescent="0.25">
      <c r="A322" s="29" t="s">
        <v>527</v>
      </c>
      <c r="B322" s="26" t="s">
        <v>528</v>
      </c>
    </row>
    <row r="323" spans="1:2" x14ac:dyDescent="0.25">
      <c r="A323" s="29" t="s">
        <v>529</v>
      </c>
      <c r="B323" s="26" t="s">
        <v>530</v>
      </c>
    </row>
    <row r="324" spans="1:2" x14ac:dyDescent="0.25">
      <c r="A324" s="29" t="s">
        <v>531</v>
      </c>
      <c r="B324" s="26" t="s">
        <v>532</v>
      </c>
    </row>
    <row r="325" spans="1:2" x14ac:dyDescent="0.25">
      <c r="A325" s="29" t="s">
        <v>533</v>
      </c>
      <c r="B325" s="26" t="s">
        <v>534</v>
      </c>
    </row>
    <row r="326" spans="1:2" x14ac:dyDescent="0.25">
      <c r="A326" s="29" t="s">
        <v>535</v>
      </c>
      <c r="B326" s="26" t="s">
        <v>536</v>
      </c>
    </row>
    <row r="327" spans="1:2" x14ac:dyDescent="0.25">
      <c r="A327" s="29" t="s">
        <v>537</v>
      </c>
      <c r="B327" s="26" t="s">
        <v>538</v>
      </c>
    </row>
    <row r="328" spans="1:2" x14ac:dyDescent="0.25">
      <c r="A328" s="29" t="s">
        <v>539</v>
      </c>
      <c r="B328" s="26" t="s">
        <v>540</v>
      </c>
    </row>
    <row r="329" spans="1:2" x14ac:dyDescent="0.25">
      <c r="A329" s="29" t="s">
        <v>541</v>
      </c>
      <c r="B329" s="26" t="s">
        <v>542</v>
      </c>
    </row>
    <row r="330" spans="1:2" x14ac:dyDescent="0.25">
      <c r="A330" s="29" t="s">
        <v>543</v>
      </c>
      <c r="B330" s="26" t="s">
        <v>544</v>
      </c>
    </row>
    <row r="331" spans="1:2" x14ac:dyDescent="0.25">
      <c r="A331" s="29" t="s">
        <v>545</v>
      </c>
      <c r="B331" s="26" t="s">
        <v>546</v>
      </c>
    </row>
    <row r="332" spans="1:2" x14ac:dyDescent="0.25">
      <c r="A332" s="29" t="s">
        <v>547</v>
      </c>
      <c r="B332" s="26" t="s">
        <v>548</v>
      </c>
    </row>
    <row r="333" spans="1:2" x14ac:dyDescent="0.25">
      <c r="A333" s="29" t="s">
        <v>549</v>
      </c>
      <c r="B333" s="26" t="s">
        <v>550</v>
      </c>
    </row>
    <row r="334" spans="1:2" x14ac:dyDescent="0.25">
      <c r="A334" s="29" t="s">
        <v>551</v>
      </c>
      <c r="B334" s="26" t="s">
        <v>552</v>
      </c>
    </row>
    <row r="335" spans="1:2" x14ac:dyDescent="0.25">
      <c r="A335" s="29" t="s">
        <v>553</v>
      </c>
      <c r="B335" s="26" t="s">
        <v>554</v>
      </c>
    </row>
    <row r="336" spans="1:2" x14ac:dyDescent="0.25">
      <c r="A336" s="29" t="s">
        <v>555</v>
      </c>
      <c r="B336" s="26" t="s">
        <v>556</v>
      </c>
    </row>
    <row r="337" spans="1:2" x14ac:dyDescent="0.25">
      <c r="A337" s="29" t="s">
        <v>454</v>
      </c>
      <c r="B337" s="26" t="s">
        <v>94</v>
      </c>
    </row>
    <row r="338" spans="1:2" x14ac:dyDescent="0.25">
      <c r="A338" s="29" t="s">
        <v>557</v>
      </c>
      <c r="B338" s="26" t="s">
        <v>558</v>
      </c>
    </row>
    <row r="339" spans="1:2" x14ac:dyDescent="0.25">
      <c r="A339" s="27" t="s">
        <v>509</v>
      </c>
      <c r="B339" s="26" t="s">
        <v>524</v>
      </c>
    </row>
    <row r="340" spans="1:2" x14ac:dyDescent="0.25">
      <c r="A340" s="29" t="s">
        <v>559</v>
      </c>
      <c r="B340" s="26" t="s">
        <v>560</v>
      </c>
    </row>
    <row r="341" spans="1:2" x14ac:dyDescent="0.25">
      <c r="A341" s="29" t="s">
        <v>561</v>
      </c>
      <c r="B341" s="26" t="s">
        <v>562</v>
      </c>
    </row>
    <row r="342" spans="1:2" x14ac:dyDescent="0.25">
      <c r="A342" s="29" t="s">
        <v>563</v>
      </c>
      <c r="B342" s="26" t="s">
        <v>564</v>
      </c>
    </row>
    <row r="343" spans="1:2" x14ac:dyDescent="0.25">
      <c r="A343" s="29" t="s">
        <v>565</v>
      </c>
      <c r="B343" s="26" t="s">
        <v>566</v>
      </c>
    </row>
    <row r="344" spans="1:2" x14ac:dyDescent="0.25">
      <c r="A344" s="29" t="s">
        <v>567</v>
      </c>
      <c r="B344" s="26" t="s">
        <v>568</v>
      </c>
    </row>
    <row r="345" spans="1:2" x14ac:dyDescent="0.25">
      <c r="A345" s="29" t="s">
        <v>360</v>
      </c>
      <c r="B345" s="26" t="s">
        <v>569</v>
      </c>
    </row>
    <row r="346" spans="1:2" x14ac:dyDescent="0.25">
      <c r="A346" s="29" t="s">
        <v>570</v>
      </c>
      <c r="B346" s="26" t="s">
        <v>571</v>
      </c>
    </row>
    <row r="347" spans="1:2" x14ac:dyDescent="0.25">
      <c r="A347" s="29" t="s">
        <v>572</v>
      </c>
      <c r="B347" s="26" t="s">
        <v>573</v>
      </c>
    </row>
    <row r="348" spans="1:2" x14ac:dyDescent="0.25">
      <c r="A348" s="29" t="s">
        <v>572</v>
      </c>
      <c r="B348" s="26" t="s">
        <v>573</v>
      </c>
    </row>
    <row r="349" spans="1:2" x14ac:dyDescent="0.25">
      <c r="A349" s="29" t="s">
        <v>574</v>
      </c>
      <c r="B349" s="26" t="s">
        <v>575</v>
      </c>
    </row>
    <row r="350" spans="1:2" x14ac:dyDescent="0.25">
      <c r="A350" s="29" t="s">
        <v>576</v>
      </c>
      <c r="B350" s="26" t="s">
        <v>577</v>
      </c>
    </row>
    <row r="351" spans="1:2" x14ac:dyDescent="0.25">
      <c r="A351" s="29" t="s">
        <v>198</v>
      </c>
      <c r="B351" s="26" t="s">
        <v>578</v>
      </c>
    </row>
    <row r="352" spans="1:2" x14ac:dyDescent="0.25">
      <c r="A352" s="29" t="s">
        <v>579</v>
      </c>
      <c r="B352" s="26" t="s">
        <v>580</v>
      </c>
    </row>
    <row r="353" spans="1:2" x14ac:dyDescent="0.25">
      <c r="A353" s="29" t="s">
        <v>296</v>
      </c>
      <c r="B353" s="26" t="s">
        <v>581</v>
      </c>
    </row>
    <row r="354" spans="1:2" x14ac:dyDescent="0.25">
      <c r="A354" s="29" t="s">
        <v>582</v>
      </c>
      <c r="B354" s="26" t="s">
        <v>583</v>
      </c>
    </row>
    <row r="355" spans="1:2" x14ac:dyDescent="0.25">
      <c r="A355" s="29" t="s">
        <v>141</v>
      </c>
      <c r="B355" s="26" t="s">
        <v>262</v>
      </c>
    </row>
    <row r="356" spans="1:2" x14ac:dyDescent="0.25">
      <c r="A356" s="29" t="s">
        <v>132</v>
      </c>
      <c r="B356" s="26" t="s">
        <v>584</v>
      </c>
    </row>
    <row r="357" spans="1:2" x14ac:dyDescent="0.25">
      <c r="A357" s="29" t="s">
        <v>585</v>
      </c>
      <c r="B357" s="26" t="s">
        <v>586</v>
      </c>
    </row>
    <row r="358" spans="1:2" x14ac:dyDescent="0.25">
      <c r="A358" s="29" t="s">
        <v>587</v>
      </c>
      <c r="B358" s="26" t="s">
        <v>223</v>
      </c>
    </row>
    <row r="359" spans="1:2" x14ac:dyDescent="0.25">
      <c r="A359" s="29" t="s">
        <v>588</v>
      </c>
      <c r="B359" s="26" t="s">
        <v>589</v>
      </c>
    </row>
    <row r="360" spans="1:2" x14ac:dyDescent="0.25">
      <c r="A360" s="29" t="s">
        <v>623</v>
      </c>
      <c r="B360" s="26" t="s">
        <v>624</v>
      </c>
    </row>
    <row r="361" spans="1:2" x14ac:dyDescent="0.25">
      <c r="A361" s="29" t="s">
        <v>625</v>
      </c>
      <c r="B361" s="26" t="s">
        <v>626</v>
      </c>
    </row>
    <row r="362" spans="1:2" x14ac:dyDescent="0.25">
      <c r="A362" s="29" t="s">
        <v>654</v>
      </c>
      <c r="B362" s="26" t="s">
        <v>655</v>
      </c>
    </row>
    <row r="363" spans="1:2" x14ac:dyDescent="0.25">
      <c r="A363" s="29" t="s">
        <v>656</v>
      </c>
      <c r="B363" s="26" t="s">
        <v>657</v>
      </c>
    </row>
    <row r="364" spans="1:2" x14ac:dyDescent="0.25">
      <c r="A364" s="29" t="s">
        <v>686</v>
      </c>
      <c r="B364" s="26" t="s">
        <v>624</v>
      </c>
    </row>
    <row r="365" spans="1:2" x14ac:dyDescent="0.25">
      <c r="A365" s="29" t="s">
        <v>687</v>
      </c>
      <c r="B365" s="26" t="s">
        <v>626</v>
      </c>
    </row>
    <row r="366" spans="1:2" x14ac:dyDescent="0.25">
      <c r="A366" s="29" t="s">
        <v>688</v>
      </c>
      <c r="B366" s="26" t="s">
        <v>689</v>
      </c>
    </row>
    <row r="367" spans="1:2" x14ac:dyDescent="0.25">
      <c r="A367" s="29" t="s">
        <v>572</v>
      </c>
      <c r="B367" s="26" t="s">
        <v>573</v>
      </c>
    </row>
    <row r="368" spans="1:2" x14ac:dyDescent="0.25">
      <c r="A368" s="29" t="s">
        <v>715</v>
      </c>
      <c r="B368" s="26" t="s">
        <v>716</v>
      </c>
    </row>
    <row r="369" spans="1:2" x14ac:dyDescent="0.25">
      <c r="A369" s="29" t="s">
        <v>748</v>
      </c>
      <c r="B369" s="26" t="s">
        <v>749</v>
      </c>
    </row>
    <row r="370" spans="1:2" x14ac:dyDescent="0.25">
      <c r="A370" s="29" t="s">
        <v>750</v>
      </c>
      <c r="B370" s="26" t="s">
        <v>751</v>
      </c>
    </row>
    <row r="371" spans="1:2" x14ac:dyDescent="0.25">
      <c r="A371" s="29" t="s">
        <v>690</v>
      </c>
      <c r="B371" s="26" t="s">
        <v>577</v>
      </c>
    </row>
    <row r="372" spans="1:2" x14ac:dyDescent="0.25">
      <c r="A372" s="29" t="s">
        <v>752</v>
      </c>
      <c r="B372" s="26" t="s">
        <v>753</v>
      </c>
    </row>
    <row r="373" spans="1:2" x14ac:dyDescent="0.25">
      <c r="A373" s="29" t="s">
        <v>755</v>
      </c>
      <c r="B373" s="26" t="s">
        <v>756</v>
      </c>
    </row>
    <row r="374" spans="1:2" x14ac:dyDescent="0.25">
      <c r="A374" s="29" t="s">
        <v>757</v>
      </c>
      <c r="B374" s="26" t="s">
        <v>758</v>
      </c>
    </row>
    <row r="375" spans="1:2" x14ac:dyDescent="0.25">
      <c r="A375" s="29" t="s">
        <v>759</v>
      </c>
      <c r="B375" s="26" t="s">
        <v>760</v>
      </c>
    </row>
    <row r="376" spans="1:2" x14ac:dyDescent="0.25">
      <c r="A376" s="29"/>
      <c r="B376" s="26"/>
    </row>
    <row r="377" spans="1:2" x14ac:dyDescent="0.25">
      <c r="A377" s="29"/>
      <c r="B377" s="26"/>
    </row>
    <row r="378" spans="1:2" x14ac:dyDescent="0.25">
      <c r="A378" s="29"/>
      <c r="B378" s="26"/>
    </row>
    <row r="379" spans="1:2" x14ac:dyDescent="0.25">
      <c r="A379" s="29"/>
      <c r="B379" s="26"/>
    </row>
    <row r="380" spans="1:2" x14ac:dyDescent="0.25">
      <c r="A380" s="29"/>
      <c r="B380" s="26"/>
    </row>
    <row r="381" spans="1:2" x14ac:dyDescent="0.25">
      <c r="A381" s="29"/>
      <c r="B381" s="26"/>
    </row>
    <row r="382" spans="1:2" x14ac:dyDescent="0.25">
      <c r="A382" s="29"/>
      <c r="B382" s="26"/>
    </row>
    <row r="383" spans="1:2" x14ac:dyDescent="0.25">
      <c r="A383" s="29"/>
      <c r="B383" s="26"/>
    </row>
    <row r="384" spans="1:2" x14ac:dyDescent="0.25">
      <c r="A384" s="29"/>
      <c r="B384" s="26"/>
    </row>
    <row r="385" spans="1:2" x14ac:dyDescent="0.25">
      <c r="A385" s="29"/>
      <c r="B385" s="26"/>
    </row>
    <row r="386" spans="1:2" x14ac:dyDescent="0.25">
      <c r="A386" s="29"/>
      <c r="B386" s="26"/>
    </row>
    <row r="387" spans="1:2" x14ac:dyDescent="0.25">
      <c r="A387" s="29"/>
      <c r="B387" s="26"/>
    </row>
    <row r="388" spans="1:2" x14ac:dyDescent="0.25">
      <c r="A388" s="29"/>
      <c r="B388" s="26"/>
    </row>
    <row r="389" spans="1:2" x14ac:dyDescent="0.25">
      <c r="A389" s="29"/>
      <c r="B389" s="26"/>
    </row>
    <row r="390" spans="1:2" x14ac:dyDescent="0.25">
      <c r="A390" s="29"/>
      <c r="B390" s="26"/>
    </row>
    <row r="391" spans="1:2" x14ac:dyDescent="0.25">
      <c r="A391" s="29"/>
      <c r="B391" s="26"/>
    </row>
    <row r="392" spans="1:2" x14ac:dyDescent="0.25">
      <c r="A392" s="29"/>
      <c r="B392" s="26"/>
    </row>
    <row r="393" spans="1:2" x14ac:dyDescent="0.25">
      <c r="A393" s="29"/>
      <c r="B393" s="26"/>
    </row>
    <row r="394" spans="1:2" x14ac:dyDescent="0.25">
      <c r="A394" s="30"/>
      <c r="B394" s="26"/>
    </row>
    <row r="395" spans="1:2" x14ac:dyDescent="0.25">
      <c r="A395" s="29"/>
      <c r="B395" s="26"/>
    </row>
    <row r="396" spans="1:2" x14ac:dyDescent="0.25">
      <c r="A396" s="29"/>
      <c r="B396" s="26"/>
    </row>
    <row r="397" spans="1:2" x14ac:dyDescent="0.25">
      <c r="A397" s="29"/>
      <c r="B397" s="26"/>
    </row>
    <row r="398" spans="1:2" x14ac:dyDescent="0.25">
      <c r="A398" s="29"/>
      <c r="B398" s="26"/>
    </row>
    <row r="399" spans="1:2" x14ac:dyDescent="0.25">
      <c r="A399" s="29"/>
      <c r="B399" s="26"/>
    </row>
    <row r="400" spans="1:2" x14ac:dyDescent="0.25">
      <c r="A400" s="29"/>
      <c r="B400" s="26"/>
    </row>
    <row r="401" spans="1:2" x14ac:dyDescent="0.25">
      <c r="A401" s="29"/>
      <c r="B401" s="26"/>
    </row>
    <row r="402" spans="1:2" x14ac:dyDescent="0.25">
      <c r="A402" s="29"/>
      <c r="B402" s="26"/>
    </row>
    <row r="403" spans="1:2" x14ac:dyDescent="0.25">
      <c r="A403" s="29"/>
      <c r="B403" s="26"/>
    </row>
    <row r="404" spans="1:2" x14ac:dyDescent="0.25">
      <c r="A404" s="29"/>
      <c r="B404" s="26"/>
    </row>
    <row r="405" spans="1:2" x14ac:dyDescent="0.25">
      <c r="A405" s="29"/>
      <c r="B405" s="26"/>
    </row>
    <row r="406" spans="1:2" x14ac:dyDescent="0.25">
      <c r="A406" s="29"/>
      <c r="B406" s="26"/>
    </row>
    <row r="407" spans="1:2" x14ac:dyDescent="0.25">
      <c r="A407" s="29"/>
      <c r="B407" s="26"/>
    </row>
    <row r="408" spans="1:2" x14ac:dyDescent="0.25">
      <c r="A408" s="29"/>
      <c r="B408" s="26"/>
    </row>
    <row r="409" spans="1:2" x14ac:dyDescent="0.25">
      <c r="A409" s="29"/>
      <c r="B409" s="26"/>
    </row>
    <row r="410" spans="1:2" x14ac:dyDescent="0.25">
      <c r="A410" s="29"/>
      <c r="B410" s="26"/>
    </row>
    <row r="411" spans="1:2" x14ac:dyDescent="0.25">
      <c r="A411" s="29"/>
      <c r="B411" s="26"/>
    </row>
    <row r="412" spans="1:2" x14ac:dyDescent="0.25">
      <c r="A412" s="29"/>
      <c r="B412" s="26"/>
    </row>
    <row r="413" spans="1:2" x14ac:dyDescent="0.25">
      <c r="A413" s="29"/>
      <c r="B413" s="26"/>
    </row>
    <row r="414" spans="1:2" x14ac:dyDescent="0.25">
      <c r="A414" s="29"/>
      <c r="B414" s="26"/>
    </row>
    <row r="415" spans="1:2" x14ac:dyDescent="0.25">
      <c r="A415" s="29"/>
      <c r="B415" s="26"/>
    </row>
    <row r="416" spans="1:2" x14ac:dyDescent="0.25">
      <c r="A416" s="29"/>
      <c r="B416" s="26"/>
    </row>
    <row r="417" spans="1:2" x14ac:dyDescent="0.25">
      <c r="A417" s="29"/>
      <c r="B417" s="26"/>
    </row>
    <row r="418" spans="1:2" x14ac:dyDescent="0.25">
      <c r="A418" s="29"/>
      <c r="B418" s="26"/>
    </row>
    <row r="419" spans="1:2" x14ac:dyDescent="0.25">
      <c r="A419" s="29"/>
      <c r="B419" s="26"/>
    </row>
    <row r="420" spans="1:2" x14ac:dyDescent="0.25">
      <c r="A420" s="29"/>
      <c r="B420" s="26"/>
    </row>
    <row r="421" spans="1:2" x14ac:dyDescent="0.25">
      <c r="A421" s="29"/>
      <c r="B421" s="26"/>
    </row>
    <row r="422" spans="1:2" x14ac:dyDescent="0.25">
      <c r="A422" s="29"/>
      <c r="B422" s="26"/>
    </row>
    <row r="423" spans="1:2" x14ac:dyDescent="0.25">
      <c r="A423" s="29"/>
      <c r="B423" s="26"/>
    </row>
    <row r="424" spans="1:2" x14ac:dyDescent="0.25">
      <c r="A424" s="29"/>
      <c r="B424" s="26"/>
    </row>
    <row r="425" spans="1:2" x14ac:dyDescent="0.25">
      <c r="A425" s="29"/>
      <c r="B425" s="26"/>
    </row>
    <row r="426" spans="1:2" x14ac:dyDescent="0.25">
      <c r="A426" s="29"/>
      <c r="B426" s="26"/>
    </row>
    <row r="427" spans="1:2" x14ac:dyDescent="0.25">
      <c r="A427" s="29"/>
      <c r="B427" s="26"/>
    </row>
    <row r="428" spans="1:2" x14ac:dyDescent="0.25">
      <c r="A428" s="29"/>
      <c r="B428" s="26"/>
    </row>
    <row r="429" spans="1:2" x14ac:dyDescent="0.25">
      <c r="A429" s="29"/>
      <c r="B429" s="26"/>
    </row>
    <row r="430" spans="1:2" x14ac:dyDescent="0.25">
      <c r="A430" s="29"/>
      <c r="B430" s="26"/>
    </row>
    <row r="431" spans="1:2" x14ac:dyDescent="0.25">
      <c r="A431" s="29"/>
      <c r="B431" s="26"/>
    </row>
    <row r="432" spans="1:2" x14ac:dyDescent="0.25">
      <c r="A432" s="29"/>
      <c r="B432" s="26"/>
    </row>
    <row r="433" spans="1:2" x14ac:dyDescent="0.25">
      <c r="A433" s="27"/>
      <c r="B433" s="26"/>
    </row>
    <row r="434" spans="1:2" x14ac:dyDescent="0.25">
      <c r="A434" s="29"/>
      <c r="B434" s="26"/>
    </row>
    <row r="435" spans="1:2" x14ac:dyDescent="0.25">
      <c r="A435" s="29"/>
      <c r="B435" s="26"/>
    </row>
    <row r="436" spans="1:2" x14ac:dyDescent="0.25">
      <c r="A436" s="29"/>
      <c r="B436" s="26"/>
    </row>
    <row r="437" spans="1:2" x14ac:dyDescent="0.25">
      <c r="A437" s="29"/>
      <c r="B437" s="26"/>
    </row>
    <row r="438" spans="1:2" x14ac:dyDescent="0.25">
      <c r="A438" s="29"/>
      <c r="B438" s="26"/>
    </row>
    <row r="439" spans="1:2" x14ac:dyDescent="0.25">
      <c r="A439" s="29"/>
      <c r="B439" s="26"/>
    </row>
    <row r="440" spans="1:2" x14ac:dyDescent="0.25">
      <c r="A440" s="29"/>
      <c r="B440" s="26"/>
    </row>
    <row r="441" spans="1:2" x14ac:dyDescent="0.25">
      <c r="A441" s="29"/>
      <c r="B441" s="26"/>
    </row>
    <row r="442" spans="1:2" x14ac:dyDescent="0.25">
      <c r="A442" s="29"/>
      <c r="B442" s="26"/>
    </row>
    <row r="443" spans="1:2" x14ac:dyDescent="0.25">
      <c r="A443" s="29"/>
      <c r="B443" s="26"/>
    </row>
    <row r="444" spans="1:2" x14ac:dyDescent="0.25">
      <c r="A444" s="29"/>
      <c r="B444" s="26"/>
    </row>
    <row r="445" spans="1:2" x14ac:dyDescent="0.25">
      <c r="A445" s="29"/>
      <c r="B445" s="26"/>
    </row>
    <row r="446" spans="1:2" x14ac:dyDescent="0.25">
      <c r="A446" s="29"/>
      <c r="B446" s="26"/>
    </row>
    <row r="447" spans="1:2" x14ac:dyDescent="0.25">
      <c r="A447" s="29"/>
      <c r="B447" s="26"/>
    </row>
    <row r="448" spans="1:2" x14ac:dyDescent="0.25">
      <c r="A448" s="29"/>
      <c r="B448" s="26"/>
    </row>
    <row r="449" spans="1:2" x14ac:dyDescent="0.25">
      <c r="A449" s="29"/>
      <c r="B449" s="26"/>
    </row>
    <row r="450" spans="1:2" x14ac:dyDescent="0.25">
      <c r="A450" s="29"/>
      <c r="B450" s="26"/>
    </row>
    <row r="451" spans="1:2" x14ac:dyDescent="0.25">
      <c r="A451" s="29"/>
      <c r="B451" s="26"/>
    </row>
    <row r="452" spans="1:2" x14ac:dyDescent="0.25">
      <c r="A452" s="29"/>
      <c r="B452" s="26"/>
    </row>
    <row r="453" spans="1:2" x14ac:dyDescent="0.25">
      <c r="A453" s="29"/>
      <c r="B453" s="26"/>
    </row>
    <row r="454" spans="1:2" x14ac:dyDescent="0.25">
      <c r="A454" s="29"/>
      <c r="B454" s="26"/>
    </row>
    <row r="455" spans="1:2" x14ac:dyDescent="0.25">
      <c r="A455" s="29"/>
      <c r="B455" s="26"/>
    </row>
    <row r="456" spans="1:2" x14ac:dyDescent="0.25">
      <c r="A456" s="29"/>
      <c r="B456" s="26"/>
    </row>
    <row r="457" spans="1:2" x14ac:dyDescent="0.25">
      <c r="A457" s="29"/>
      <c r="B457" s="26"/>
    </row>
    <row r="458" spans="1:2" x14ac:dyDescent="0.25">
      <c r="A458" s="29"/>
      <c r="B458" s="26"/>
    </row>
    <row r="459" spans="1:2" x14ac:dyDescent="0.25">
      <c r="A459" s="29"/>
      <c r="B459" s="26"/>
    </row>
    <row r="460" spans="1:2" x14ac:dyDescent="0.25">
      <c r="A460" s="29"/>
      <c r="B460" s="26"/>
    </row>
    <row r="461" spans="1:2" x14ac:dyDescent="0.25">
      <c r="A461" s="29"/>
      <c r="B461" s="26"/>
    </row>
    <row r="462" spans="1:2" x14ac:dyDescent="0.25">
      <c r="A462" s="29"/>
      <c r="B462" s="26"/>
    </row>
    <row r="463" spans="1:2" x14ac:dyDescent="0.25">
      <c r="A463" s="29"/>
      <c r="B463" s="26"/>
    </row>
    <row r="464" spans="1:2" x14ac:dyDescent="0.25">
      <c r="A464" s="29"/>
      <c r="B464" s="26"/>
    </row>
    <row r="465" spans="1:2" x14ac:dyDescent="0.25">
      <c r="A465" s="29"/>
      <c r="B465" s="26"/>
    </row>
    <row r="466" spans="1:2" x14ac:dyDescent="0.25">
      <c r="A466" s="29"/>
      <c r="B466" s="26"/>
    </row>
    <row r="467" spans="1:2" x14ac:dyDescent="0.25">
      <c r="A467" s="29"/>
      <c r="B467" s="26"/>
    </row>
    <row r="468" spans="1:2" x14ac:dyDescent="0.25">
      <c r="A468" s="29"/>
      <c r="B468" s="26"/>
    </row>
    <row r="469" spans="1:2" x14ac:dyDescent="0.25">
      <c r="A469" s="29"/>
      <c r="B469" s="26"/>
    </row>
    <row r="470" spans="1:2" x14ac:dyDescent="0.25">
      <c r="A470" s="29"/>
      <c r="B470" s="26"/>
    </row>
    <row r="471" spans="1:2" x14ac:dyDescent="0.25">
      <c r="A471" s="29"/>
      <c r="B471" s="26"/>
    </row>
    <row r="472" spans="1:2" x14ac:dyDescent="0.25">
      <c r="A472" s="29"/>
      <c r="B472" s="26"/>
    </row>
    <row r="473" spans="1:2" x14ac:dyDescent="0.25">
      <c r="A473" s="29"/>
      <c r="B473" s="26"/>
    </row>
    <row r="474" spans="1:2" x14ac:dyDescent="0.25">
      <c r="A474" s="29"/>
      <c r="B474" s="26"/>
    </row>
    <row r="475" spans="1:2" x14ac:dyDescent="0.25">
      <c r="A475" s="29"/>
      <c r="B475" s="26"/>
    </row>
    <row r="476" spans="1:2" x14ac:dyDescent="0.25">
      <c r="A476" s="29"/>
      <c r="B476" s="26"/>
    </row>
    <row r="477" spans="1:2" x14ac:dyDescent="0.25">
      <c r="A477" s="29"/>
      <c r="B477" s="26"/>
    </row>
    <row r="478" spans="1:2" x14ac:dyDescent="0.25">
      <c r="A478" s="29"/>
      <c r="B478" s="26"/>
    </row>
    <row r="479" spans="1:2" x14ac:dyDescent="0.25">
      <c r="A479" s="29"/>
      <c r="B479" s="26"/>
    </row>
    <row r="480" spans="1:2" x14ac:dyDescent="0.25">
      <c r="A480" s="29"/>
      <c r="B480" s="26"/>
    </row>
    <row r="481" spans="1:2" x14ac:dyDescent="0.25">
      <c r="A481" s="29"/>
      <c r="B481" s="26"/>
    </row>
    <row r="482" spans="1:2" x14ac:dyDescent="0.25">
      <c r="A482" s="29"/>
      <c r="B482" s="26"/>
    </row>
    <row r="483" spans="1:2" x14ac:dyDescent="0.25">
      <c r="A483" s="29"/>
      <c r="B483" s="26"/>
    </row>
    <row r="484" spans="1:2" x14ac:dyDescent="0.25">
      <c r="A484" s="29"/>
      <c r="B484" s="26"/>
    </row>
    <row r="485" spans="1:2" x14ac:dyDescent="0.25">
      <c r="A485" s="29"/>
      <c r="B485" s="26"/>
    </row>
    <row r="486" spans="1:2" x14ac:dyDescent="0.25">
      <c r="A486" s="29"/>
      <c r="B486" s="26"/>
    </row>
    <row r="487" spans="1:2" x14ac:dyDescent="0.25">
      <c r="A487" s="29"/>
      <c r="B487" s="26"/>
    </row>
    <row r="488" spans="1:2" x14ac:dyDescent="0.25">
      <c r="A488" s="29"/>
      <c r="B488" s="26"/>
    </row>
    <row r="489" spans="1:2" x14ac:dyDescent="0.25">
      <c r="A489" s="29"/>
      <c r="B489" s="26"/>
    </row>
    <row r="490" spans="1:2" x14ac:dyDescent="0.25">
      <c r="A490" s="29"/>
      <c r="B490" s="26"/>
    </row>
    <row r="491" spans="1:2" x14ac:dyDescent="0.25">
      <c r="A491" s="29"/>
      <c r="B491" s="26"/>
    </row>
    <row r="492" spans="1:2" x14ac:dyDescent="0.25">
      <c r="A492" s="29"/>
      <c r="B492" s="26"/>
    </row>
    <row r="493" spans="1:2" x14ac:dyDescent="0.25">
      <c r="A493" s="29"/>
      <c r="B493" s="26"/>
    </row>
    <row r="494" spans="1:2" x14ac:dyDescent="0.25">
      <c r="A494" s="29"/>
      <c r="B494" s="26"/>
    </row>
    <row r="495" spans="1:2" x14ac:dyDescent="0.25">
      <c r="A495" s="29"/>
      <c r="B495" s="26"/>
    </row>
    <row r="496" spans="1:2" x14ac:dyDescent="0.25">
      <c r="A496" s="29"/>
      <c r="B496" s="26"/>
    </row>
    <row r="497" spans="1:2" x14ac:dyDescent="0.25">
      <c r="A497" s="29"/>
      <c r="B497" s="26"/>
    </row>
    <row r="498" spans="1:2" x14ac:dyDescent="0.25">
      <c r="A498" s="29"/>
      <c r="B498" s="26"/>
    </row>
    <row r="499" spans="1:2" x14ac:dyDescent="0.25">
      <c r="A499" s="29"/>
      <c r="B499" s="26"/>
    </row>
    <row r="500" spans="1:2" x14ac:dyDescent="0.25">
      <c r="A500" s="29"/>
      <c r="B500" s="26"/>
    </row>
    <row r="501" spans="1:2" x14ac:dyDescent="0.25">
      <c r="A501" s="29"/>
      <c r="B501" s="26"/>
    </row>
    <row r="502" spans="1:2" x14ac:dyDescent="0.25">
      <c r="A502" s="29"/>
      <c r="B502" s="26"/>
    </row>
    <row r="503" spans="1:2" x14ac:dyDescent="0.25">
      <c r="A503" s="29"/>
      <c r="B503" s="26"/>
    </row>
    <row r="504" spans="1:2" x14ac:dyDescent="0.25">
      <c r="A504" s="29"/>
      <c r="B504" s="26"/>
    </row>
    <row r="505" spans="1:2" x14ac:dyDescent="0.25">
      <c r="A505" s="29"/>
      <c r="B505" s="26"/>
    </row>
    <row r="506" spans="1:2" x14ac:dyDescent="0.25">
      <c r="A506" s="28"/>
      <c r="B506" s="26"/>
    </row>
    <row r="507" spans="1:2" x14ac:dyDescent="0.25">
      <c r="A507" s="29"/>
      <c r="B507" s="26"/>
    </row>
    <row r="508" spans="1:2" x14ac:dyDescent="0.25">
      <c r="A508" s="29"/>
      <c r="B508" s="26"/>
    </row>
    <row r="509" spans="1:2" x14ac:dyDescent="0.25">
      <c r="A509" s="29"/>
      <c r="B509" s="26"/>
    </row>
    <row r="510" spans="1:2" x14ac:dyDescent="0.25">
      <c r="A510" s="29"/>
      <c r="B510" s="26"/>
    </row>
    <row r="511" spans="1:2" x14ac:dyDescent="0.25">
      <c r="A511" s="29"/>
      <c r="B511" s="26"/>
    </row>
    <row r="512" spans="1:2" x14ac:dyDescent="0.25">
      <c r="A512" s="29"/>
      <c r="B512" s="26"/>
    </row>
    <row r="513" spans="1:2" x14ac:dyDescent="0.25">
      <c r="A513" s="29"/>
      <c r="B513" s="26"/>
    </row>
    <row r="514" spans="1:2" x14ac:dyDescent="0.25">
      <c r="A514" s="29"/>
      <c r="B514" s="26"/>
    </row>
    <row r="515" spans="1:2" x14ac:dyDescent="0.25">
      <c r="A515" s="29"/>
      <c r="B515" s="26"/>
    </row>
    <row r="516" spans="1:2" x14ac:dyDescent="0.25">
      <c r="A516" s="29"/>
      <c r="B516" s="26"/>
    </row>
    <row r="517" spans="1:2" x14ac:dyDescent="0.25">
      <c r="A517" s="29"/>
      <c r="B517" s="26"/>
    </row>
    <row r="518" spans="1:2" x14ac:dyDescent="0.25">
      <c r="A518" s="29"/>
      <c r="B518" s="26"/>
    </row>
    <row r="519" spans="1:2" x14ac:dyDescent="0.25">
      <c r="A519" s="29"/>
      <c r="B519" s="26"/>
    </row>
    <row r="520" spans="1:2" x14ac:dyDescent="0.25">
      <c r="A520" s="29"/>
      <c r="B520" s="26"/>
    </row>
    <row r="521" spans="1:2" x14ac:dyDescent="0.25">
      <c r="A521" s="29"/>
      <c r="B521" s="26"/>
    </row>
    <row r="522" spans="1:2" x14ac:dyDescent="0.25">
      <c r="A522" s="29"/>
      <c r="B522" s="26"/>
    </row>
    <row r="523" spans="1:2" x14ac:dyDescent="0.25">
      <c r="A523" s="29"/>
      <c r="B523" s="26"/>
    </row>
    <row r="524" spans="1:2" x14ac:dyDescent="0.25">
      <c r="A524" s="29"/>
      <c r="B524" s="26"/>
    </row>
    <row r="525" spans="1:2" x14ac:dyDescent="0.25">
      <c r="A525" s="29"/>
      <c r="B525" s="26"/>
    </row>
    <row r="526" spans="1:2" x14ac:dyDescent="0.25">
      <c r="A526" s="29"/>
      <c r="B526" s="26"/>
    </row>
    <row r="527" spans="1:2" x14ac:dyDescent="0.25">
      <c r="A527" s="29"/>
      <c r="B527" s="26"/>
    </row>
    <row r="528" spans="1:2" x14ac:dyDescent="0.25">
      <c r="A528" s="29"/>
      <c r="B528" s="26"/>
    </row>
    <row r="529" spans="1:2" x14ac:dyDescent="0.25">
      <c r="A529" s="29"/>
      <c r="B529" s="26"/>
    </row>
    <row r="530" spans="1:2" x14ac:dyDescent="0.25">
      <c r="A530" s="29"/>
      <c r="B530" s="26"/>
    </row>
    <row r="531" spans="1:2" x14ac:dyDescent="0.25">
      <c r="A531" s="29"/>
      <c r="B531" s="26"/>
    </row>
    <row r="532" spans="1:2" x14ac:dyDescent="0.25">
      <c r="A532" s="29"/>
      <c r="B532" s="26"/>
    </row>
    <row r="533" spans="1:2" x14ac:dyDescent="0.25">
      <c r="A533" s="29"/>
      <c r="B533" s="26"/>
    </row>
    <row r="534" spans="1:2" x14ac:dyDescent="0.25">
      <c r="A534" s="29"/>
      <c r="B534" s="26"/>
    </row>
    <row r="535" spans="1:2" x14ac:dyDescent="0.25">
      <c r="A535" s="29"/>
      <c r="B535" s="26"/>
    </row>
    <row r="536" spans="1:2" x14ac:dyDescent="0.25">
      <c r="A536" s="29"/>
      <c r="B536" s="26"/>
    </row>
    <row r="537" spans="1:2" x14ac:dyDescent="0.25">
      <c r="A537" s="29"/>
      <c r="B537" s="26"/>
    </row>
    <row r="538" spans="1:2" x14ac:dyDescent="0.25">
      <c r="A538" s="29"/>
      <c r="B538" s="26"/>
    </row>
    <row r="539" spans="1:2" x14ac:dyDescent="0.25">
      <c r="A539" s="29"/>
      <c r="B539" s="26"/>
    </row>
    <row r="540" spans="1:2" x14ac:dyDescent="0.25">
      <c r="A540" s="29"/>
      <c r="B540" s="26"/>
    </row>
    <row r="541" spans="1:2" x14ac:dyDescent="0.25">
      <c r="A541" s="29"/>
      <c r="B541" s="26"/>
    </row>
    <row r="542" spans="1:2" x14ac:dyDescent="0.25">
      <c r="A542" s="29"/>
      <c r="B542" s="26"/>
    </row>
    <row r="543" spans="1:2" x14ac:dyDescent="0.25">
      <c r="A543" s="29"/>
      <c r="B543" s="26"/>
    </row>
    <row r="544" spans="1:2" x14ac:dyDescent="0.25">
      <c r="A544" s="29"/>
      <c r="B544" s="26"/>
    </row>
    <row r="545" spans="1:2" x14ac:dyDescent="0.25">
      <c r="A545" s="29"/>
      <c r="B545" s="26"/>
    </row>
    <row r="546" spans="1:2" x14ac:dyDescent="0.25">
      <c r="A546" s="29"/>
      <c r="B546" s="26"/>
    </row>
    <row r="547" spans="1:2" x14ac:dyDescent="0.25">
      <c r="A547" s="29"/>
      <c r="B547" s="26"/>
    </row>
    <row r="548" spans="1:2" x14ac:dyDescent="0.25">
      <c r="A548" s="29"/>
      <c r="B548" s="26"/>
    </row>
    <row r="549" spans="1:2" x14ac:dyDescent="0.25">
      <c r="A549" s="29"/>
      <c r="B549" s="26"/>
    </row>
    <row r="550" spans="1:2" x14ac:dyDescent="0.25">
      <c r="A550" s="29"/>
      <c r="B550" s="26"/>
    </row>
    <row r="551" spans="1:2" x14ac:dyDescent="0.25">
      <c r="A551" s="29"/>
      <c r="B551" s="26"/>
    </row>
    <row r="552" spans="1:2" x14ac:dyDescent="0.25">
      <c r="A552" s="29"/>
      <c r="B552" s="26"/>
    </row>
    <row r="553" spans="1:2" x14ac:dyDescent="0.25">
      <c r="A553" s="29"/>
      <c r="B553" s="26"/>
    </row>
    <row r="554" spans="1:2" x14ac:dyDescent="0.25">
      <c r="A554" s="29"/>
      <c r="B554" s="26"/>
    </row>
    <row r="555" spans="1:2" x14ac:dyDescent="0.25">
      <c r="A555" s="29"/>
      <c r="B555" s="26"/>
    </row>
    <row r="556" spans="1:2" x14ac:dyDescent="0.25">
      <c r="A556" s="29"/>
      <c r="B556" s="26"/>
    </row>
    <row r="557" spans="1:2" x14ac:dyDescent="0.25">
      <c r="A557" s="29"/>
      <c r="B557" s="26"/>
    </row>
    <row r="558" spans="1:2" x14ac:dyDescent="0.25">
      <c r="A558" s="29"/>
      <c r="B558" s="26"/>
    </row>
    <row r="559" spans="1:2" x14ac:dyDescent="0.25">
      <c r="A559" s="29"/>
      <c r="B559" s="26"/>
    </row>
    <row r="560" spans="1:2" x14ac:dyDescent="0.25">
      <c r="A560" s="29"/>
      <c r="B560" s="26"/>
    </row>
    <row r="561" spans="1:2" x14ac:dyDescent="0.25">
      <c r="A561" s="29"/>
      <c r="B561" s="26"/>
    </row>
    <row r="562" spans="1:2" x14ac:dyDescent="0.25">
      <c r="A562" s="29"/>
      <c r="B562" s="26"/>
    </row>
    <row r="563" spans="1:2" x14ac:dyDescent="0.25">
      <c r="A563" s="29"/>
      <c r="B563" s="26"/>
    </row>
    <row r="564" spans="1:2" x14ac:dyDescent="0.25">
      <c r="A564" s="29"/>
      <c r="B564" s="26"/>
    </row>
    <row r="565" spans="1:2" x14ac:dyDescent="0.25">
      <c r="A565" s="29"/>
      <c r="B565" s="26"/>
    </row>
    <row r="566" spans="1:2" x14ac:dyDescent="0.25">
      <c r="A566" s="29"/>
      <c r="B566" s="26"/>
    </row>
    <row r="567" spans="1:2" x14ac:dyDescent="0.25">
      <c r="A567" s="29"/>
      <c r="B567" s="26"/>
    </row>
    <row r="568" spans="1:2" x14ac:dyDescent="0.25">
      <c r="A568" s="29"/>
      <c r="B568" s="26"/>
    </row>
    <row r="569" spans="1:2" x14ac:dyDescent="0.25">
      <c r="A569" s="29"/>
      <c r="B569" s="26"/>
    </row>
    <row r="570" spans="1:2" x14ac:dyDescent="0.25">
      <c r="A570" s="29"/>
      <c r="B570" s="26"/>
    </row>
    <row r="571" spans="1:2" x14ac:dyDescent="0.25">
      <c r="A571" s="29"/>
      <c r="B571" s="26"/>
    </row>
    <row r="572" spans="1:2" x14ac:dyDescent="0.25">
      <c r="A572" s="29"/>
      <c r="B572" s="26"/>
    </row>
    <row r="573" spans="1:2" x14ac:dyDescent="0.25">
      <c r="A573" s="29"/>
      <c r="B573" s="26"/>
    </row>
    <row r="574" spans="1:2" x14ac:dyDescent="0.25">
      <c r="A574" s="29"/>
      <c r="B574" s="26"/>
    </row>
    <row r="575" spans="1:2" x14ac:dyDescent="0.25">
      <c r="A575" s="29"/>
      <c r="B575" s="26"/>
    </row>
    <row r="576" spans="1:2" x14ac:dyDescent="0.25">
      <c r="A576" s="29"/>
      <c r="B576" s="26"/>
    </row>
    <row r="577" spans="1:2" x14ac:dyDescent="0.25">
      <c r="A577" s="29"/>
      <c r="B577" s="26"/>
    </row>
    <row r="578" spans="1:2" x14ac:dyDescent="0.25">
      <c r="A578" s="29"/>
      <c r="B578" s="26"/>
    </row>
    <row r="579" spans="1:2" x14ac:dyDescent="0.25">
      <c r="A579" s="29"/>
      <c r="B579" s="26"/>
    </row>
    <row r="580" spans="1:2" x14ac:dyDescent="0.25">
      <c r="A580" s="29"/>
      <c r="B580" s="26"/>
    </row>
    <row r="581" spans="1:2" x14ac:dyDescent="0.25">
      <c r="A581" s="29"/>
      <c r="B581" s="26"/>
    </row>
    <row r="582" spans="1:2" x14ac:dyDescent="0.25">
      <c r="A582" s="29"/>
      <c r="B582" s="26"/>
    </row>
    <row r="583" spans="1:2" x14ac:dyDescent="0.25">
      <c r="A583" s="29"/>
      <c r="B583" s="26"/>
    </row>
    <row r="584" spans="1:2" x14ac:dyDescent="0.25">
      <c r="A584" s="29"/>
      <c r="B584" s="26"/>
    </row>
    <row r="585" spans="1:2" x14ac:dyDescent="0.25">
      <c r="A585" s="29"/>
      <c r="B585" s="26"/>
    </row>
    <row r="586" spans="1:2" x14ac:dyDescent="0.25">
      <c r="A586" s="29"/>
      <c r="B586" s="26"/>
    </row>
    <row r="587" spans="1:2" x14ac:dyDescent="0.25">
      <c r="A587" s="29"/>
      <c r="B587" s="26"/>
    </row>
    <row r="588" spans="1:2" x14ac:dyDescent="0.25">
      <c r="A588" s="29"/>
      <c r="B588" s="26"/>
    </row>
    <row r="589" spans="1:2" x14ac:dyDescent="0.25">
      <c r="A589" s="29"/>
      <c r="B589" s="26"/>
    </row>
    <row r="590" spans="1:2" x14ac:dyDescent="0.25">
      <c r="A590" s="29"/>
      <c r="B590" s="26"/>
    </row>
    <row r="591" spans="1:2" x14ac:dyDescent="0.25">
      <c r="A591" s="29"/>
      <c r="B591" s="26"/>
    </row>
    <row r="592" spans="1:2" x14ac:dyDescent="0.25">
      <c r="A592" s="29"/>
      <c r="B592" s="26"/>
    </row>
    <row r="593" spans="1:2" x14ac:dyDescent="0.25">
      <c r="A593" s="29"/>
      <c r="B593" s="26"/>
    </row>
    <row r="594" spans="1:2" x14ac:dyDescent="0.25">
      <c r="A594" s="29"/>
      <c r="B594" s="26"/>
    </row>
    <row r="595" spans="1:2" x14ac:dyDescent="0.25">
      <c r="A595" s="29"/>
      <c r="B595" s="26"/>
    </row>
    <row r="596" spans="1:2" x14ac:dyDescent="0.25">
      <c r="A596" s="29"/>
      <c r="B596" s="26"/>
    </row>
    <row r="597" spans="1:2" x14ac:dyDescent="0.25">
      <c r="A597" s="29"/>
      <c r="B597" s="26"/>
    </row>
    <row r="598" spans="1:2" x14ac:dyDescent="0.25">
      <c r="A598" s="29"/>
      <c r="B598" s="26"/>
    </row>
    <row r="599" spans="1:2" x14ac:dyDescent="0.25">
      <c r="A599" s="29"/>
      <c r="B599" s="26"/>
    </row>
    <row r="600" spans="1:2" x14ac:dyDescent="0.25">
      <c r="A600" s="29"/>
      <c r="B600" s="26"/>
    </row>
    <row r="601" spans="1:2" x14ac:dyDescent="0.25">
      <c r="A601" s="29"/>
      <c r="B601" s="26"/>
    </row>
    <row r="602" spans="1:2" x14ac:dyDescent="0.25">
      <c r="A602" s="29"/>
      <c r="B602" s="26"/>
    </row>
    <row r="603" spans="1:2" x14ac:dyDescent="0.25">
      <c r="A603" s="29"/>
      <c r="B603" s="26"/>
    </row>
    <row r="604" spans="1:2" x14ac:dyDescent="0.25">
      <c r="A604" s="29"/>
      <c r="B604" s="26"/>
    </row>
    <row r="605" spans="1:2" x14ac:dyDescent="0.25">
      <c r="A605" s="29"/>
      <c r="B605" s="26"/>
    </row>
    <row r="606" spans="1:2" x14ac:dyDescent="0.25">
      <c r="A606" s="29"/>
      <c r="B606" s="26"/>
    </row>
    <row r="607" spans="1:2" x14ac:dyDescent="0.25">
      <c r="A607" s="29"/>
      <c r="B607" s="26"/>
    </row>
    <row r="608" spans="1:2" x14ac:dyDescent="0.25">
      <c r="A608" s="29"/>
      <c r="B608" s="26"/>
    </row>
    <row r="609" spans="1:2" x14ac:dyDescent="0.25">
      <c r="A609" s="29"/>
      <c r="B609" s="26"/>
    </row>
    <row r="610" spans="1:2" x14ac:dyDescent="0.25">
      <c r="A610" s="29"/>
      <c r="B610" s="26"/>
    </row>
    <row r="611" spans="1:2" x14ac:dyDescent="0.25">
      <c r="A611" s="29"/>
      <c r="B611" s="26"/>
    </row>
    <row r="612" spans="1:2" x14ac:dyDescent="0.25">
      <c r="A612" s="29"/>
      <c r="B612" s="26"/>
    </row>
    <row r="613" spans="1:2" x14ac:dyDescent="0.25">
      <c r="A613" s="29"/>
      <c r="B613" s="26"/>
    </row>
    <row r="614" spans="1:2" x14ac:dyDescent="0.25">
      <c r="A614" s="29"/>
      <c r="B614" s="26"/>
    </row>
    <row r="615" spans="1:2" x14ac:dyDescent="0.25">
      <c r="A615" s="29"/>
      <c r="B615" s="26"/>
    </row>
    <row r="616" spans="1:2" x14ac:dyDescent="0.25">
      <c r="A616" s="29"/>
      <c r="B616" s="26"/>
    </row>
    <row r="617" spans="1:2" x14ac:dyDescent="0.25">
      <c r="A617" s="29"/>
      <c r="B617" s="26"/>
    </row>
    <row r="618" spans="1:2" x14ac:dyDescent="0.25">
      <c r="A618" s="29"/>
      <c r="B618" s="26"/>
    </row>
    <row r="619" spans="1:2" x14ac:dyDescent="0.25">
      <c r="A619" s="29"/>
      <c r="B619" s="26"/>
    </row>
    <row r="620" spans="1:2" x14ac:dyDescent="0.25">
      <c r="A620" s="29"/>
      <c r="B620" s="26"/>
    </row>
    <row r="621" spans="1:2" x14ac:dyDescent="0.25">
      <c r="A621" s="29"/>
      <c r="B621" s="26"/>
    </row>
    <row r="622" spans="1:2" x14ac:dyDescent="0.25">
      <c r="A622" s="29"/>
      <c r="B622" s="26"/>
    </row>
    <row r="623" spans="1:2" x14ac:dyDescent="0.25">
      <c r="A623" s="29"/>
      <c r="B623" s="26"/>
    </row>
    <row r="624" spans="1:2" x14ac:dyDescent="0.25">
      <c r="A624" s="29"/>
      <c r="B624" s="26"/>
    </row>
    <row r="625" spans="1:2" x14ac:dyDescent="0.25">
      <c r="A625" s="29"/>
      <c r="B625" s="26"/>
    </row>
    <row r="626" spans="1:2" x14ac:dyDescent="0.25">
      <c r="A626" s="29"/>
      <c r="B626" s="26"/>
    </row>
    <row r="627" spans="1:2" x14ac:dyDescent="0.25">
      <c r="A627" s="29"/>
      <c r="B627" s="26"/>
    </row>
    <row r="628" spans="1:2" x14ac:dyDescent="0.25">
      <c r="A628" s="29"/>
      <c r="B628" s="26"/>
    </row>
    <row r="629" spans="1:2" x14ac:dyDescent="0.25">
      <c r="A629" s="29"/>
      <c r="B629" s="26"/>
    </row>
    <row r="630" spans="1:2" x14ac:dyDescent="0.25">
      <c r="A630" s="29"/>
      <c r="B630" s="26"/>
    </row>
    <row r="631" spans="1:2" x14ac:dyDescent="0.25">
      <c r="A631" s="29"/>
      <c r="B631" s="26"/>
    </row>
    <row r="632" spans="1:2" x14ac:dyDescent="0.25">
      <c r="A632" s="29"/>
      <c r="B632" s="26"/>
    </row>
    <row r="633" spans="1:2" x14ac:dyDescent="0.25">
      <c r="A633" s="29"/>
      <c r="B633" s="26"/>
    </row>
    <row r="634" spans="1:2" x14ac:dyDescent="0.25">
      <c r="A634" s="29"/>
      <c r="B634" s="26"/>
    </row>
    <row r="635" spans="1:2" x14ac:dyDescent="0.25">
      <c r="A635" s="29"/>
      <c r="B635" s="26"/>
    </row>
    <row r="636" spans="1:2" x14ac:dyDescent="0.25">
      <c r="A636" s="29"/>
      <c r="B636" s="26"/>
    </row>
    <row r="637" spans="1:2" x14ac:dyDescent="0.25">
      <c r="A637" s="29"/>
      <c r="B637" s="26"/>
    </row>
    <row r="638" spans="1:2" x14ac:dyDescent="0.25">
      <c r="A638" s="29"/>
      <c r="B638" s="26"/>
    </row>
    <row r="639" spans="1:2" x14ac:dyDescent="0.25">
      <c r="A639" s="29"/>
      <c r="B639" s="26"/>
    </row>
    <row r="640" spans="1:2" x14ac:dyDescent="0.25">
      <c r="A640" s="29"/>
      <c r="B640" s="26"/>
    </row>
    <row r="641" spans="1:2" x14ac:dyDescent="0.25">
      <c r="A641" s="29"/>
      <c r="B641" s="26"/>
    </row>
    <row r="642" spans="1:2" x14ac:dyDescent="0.25">
      <c r="A642" s="29"/>
      <c r="B642" s="26"/>
    </row>
    <row r="643" spans="1:2" x14ac:dyDescent="0.25">
      <c r="A643" s="29"/>
      <c r="B643" s="26"/>
    </row>
    <row r="644" spans="1:2" x14ac:dyDescent="0.25">
      <c r="A644" s="29"/>
      <c r="B644" s="26"/>
    </row>
    <row r="645" spans="1:2" x14ac:dyDescent="0.25">
      <c r="A645" s="29"/>
      <c r="B645" s="26"/>
    </row>
    <row r="646" spans="1:2" x14ac:dyDescent="0.25">
      <c r="A646" s="29"/>
      <c r="B646" s="26"/>
    </row>
    <row r="647" spans="1:2" x14ac:dyDescent="0.25">
      <c r="A647" s="30"/>
      <c r="B647" s="26"/>
    </row>
    <row r="648" spans="1:2" x14ac:dyDescent="0.25">
      <c r="A648" s="29"/>
      <c r="B648" s="26"/>
    </row>
    <row r="649" spans="1:2" x14ac:dyDescent="0.25">
      <c r="A649" s="30"/>
      <c r="B649" s="26"/>
    </row>
    <row r="650" spans="1:2" x14ac:dyDescent="0.25">
      <c r="A650" s="29"/>
      <c r="B650" s="26"/>
    </row>
    <row r="651" spans="1:2" x14ac:dyDescent="0.25">
      <c r="A651" s="28"/>
      <c r="B651" s="31"/>
    </row>
    <row r="652" spans="1:2" x14ac:dyDescent="0.25">
      <c r="A652" s="29"/>
      <c r="B652" s="26"/>
    </row>
    <row r="653" spans="1:2" x14ac:dyDescent="0.25">
      <c r="A653" s="29"/>
      <c r="B653" s="26"/>
    </row>
    <row r="654" spans="1:2" x14ac:dyDescent="0.25">
      <c r="A654" s="29"/>
      <c r="B654" s="26"/>
    </row>
    <row r="655" spans="1:2" x14ac:dyDescent="0.25">
      <c r="A655" s="29"/>
      <c r="B655" s="26"/>
    </row>
    <row r="656" spans="1:2" x14ac:dyDescent="0.25">
      <c r="A656" s="29"/>
      <c r="B656" s="26"/>
    </row>
    <row r="657" spans="1:2" x14ac:dyDescent="0.25">
      <c r="A657" s="29"/>
      <c r="B657" s="26"/>
    </row>
    <row r="658" spans="1:2" x14ac:dyDescent="0.25">
      <c r="A658" s="29"/>
      <c r="B658" s="26"/>
    </row>
    <row r="659" spans="1:2" x14ac:dyDescent="0.25">
      <c r="A659" s="29"/>
      <c r="B659" s="26"/>
    </row>
    <row r="660" spans="1:2" x14ac:dyDescent="0.25">
      <c r="A660" s="29"/>
      <c r="B660" s="26"/>
    </row>
    <row r="661" spans="1:2" x14ac:dyDescent="0.25">
      <c r="A661" s="29"/>
      <c r="B661" s="26"/>
    </row>
    <row r="662" spans="1:2" x14ac:dyDescent="0.25">
      <c r="A662" s="29"/>
      <c r="B662" s="26"/>
    </row>
    <row r="663" spans="1:2" x14ac:dyDescent="0.25">
      <c r="A663" s="29"/>
      <c r="B663" s="26"/>
    </row>
    <row r="664" spans="1:2" x14ac:dyDescent="0.25">
      <c r="A664" s="29"/>
      <c r="B664" s="26"/>
    </row>
    <row r="665" spans="1:2" x14ac:dyDescent="0.25">
      <c r="A665" s="29"/>
      <c r="B665" s="26"/>
    </row>
    <row r="666" spans="1:2" x14ac:dyDescent="0.25">
      <c r="A666" s="29"/>
      <c r="B666" s="26"/>
    </row>
    <row r="667" spans="1:2" x14ac:dyDescent="0.25">
      <c r="A667" s="29"/>
      <c r="B667" s="26"/>
    </row>
    <row r="668" spans="1:2" x14ac:dyDescent="0.25">
      <c r="A668" s="29"/>
      <c r="B668" s="26"/>
    </row>
    <row r="669" spans="1:2" x14ac:dyDescent="0.25">
      <c r="A669" s="29"/>
      <c r="B669" s="26"/>
    </row>
    <row r="670" spans="1:2" x14ac:dyDescent="0.25">
      <c r="A670" s="29"/>
      <c r="B670" s="26"/>
    </row>
    <row r="671" spans="1:2" x14ac:dyDescent="0.25">
      <c r="A671" s="29"/>
      <c r="B671" s="26"/>
    </row>
    <row r="672" spans="1:2" x14ac:dyDescent="0.25">
      <c r="A672" s="29"/>
      <c r="B672" s="26"/>
    </row>
    <row r="673" spans="1:2" x14ac:dyDescent="0.25">
      <c r="A673" s="29"/>
      <c r="B673" s="26"/>
    </row>
    <row r="674" spans="1:2" x14ac:dyDescent="0.25">
      <c r="A674" s="29"/>
      <c r="B674" s="26"/>
    </row>
    <row r="675" spans="1:2" x14ac:dyDescent="0.25">
      <c r="A675" s="29"/>
      <c r="B675" s="26"/>
    </row>
    <row r="676" spans="1:2" x14ac:dyDescent="0.25">
      <c r="A676" s="29"/>
      <c r="B676" s="26"/>
    </row>
    <row r="677" spans="1:2" x14ac:dyDescent="0.25">
      <c r="A677" s="29"/>
      <c r="B677" s="26"/>
    </row>
    <row r="678" spans="1:2" x14ac:dyDescent="0.25">
      <c r="A678" s="28"/>
      <c r="B678" s="26"/>
    </row>
    <row r="679" spans="1:2" x14ac:dyDescent="0.25">
      <c r="A679" s="29"/>
      <c r="B679" s="26"/>
    </row>
    <row r="680" spans="1:2" x14ac:dyDescent="0.25">
      <c r="A680" s="29"/>
      <c r="B680" s="26"/>
    </row>
    <row r="681" spans="1:2" x14ac:dyDescent="0.25">
      <c r="A681" s="29"/>
      <c r="B681" s="26"/>
    </row>
    <row r="682" spans="1:2" x14ac:dyDescent="0.25">
      <c r="A682" s="29"/>
      <c r="B682" s="26"/>
    </row>
    <row r="683" spans="1:2" x14ac:dyDescent="0.25">
      <c r="A683" s="29"/>
      <c r="B683" s="26"/>
    </row>
    <row r="684" spans="1:2" x14ac:dyDescent="0.25">
      <c r="A684" s="29"/>
      <c r="B684" s="26"/>
    </row>
    <row r="685" spans="1:2" x14ac:dyDescent="0.25">
      <c r="A685" s="29"/>
      <c r="B685" s="26"/>
    </row>
    <row r="686" spans="1:2" x14ac:dyDescent="0.25">
      <c r="A686" s="29"/>
      <c r="B686" s="26"/>
    </row>
    <row r="687" spans="1:2" x14ac:dyDescent="0.25">
      <c r="A687" s="29"/>
      <c r="B687" s="26"/>
    </row>
    <row r="688" spans="1:2" x14ac:dyDescent="0.25">
      <c r="A688" s="29"/>
      <c r="B688" s="26"/>
    </row>
    <row r="689" spans="1:2" x14ac:dyDescent="0.25">
      <c r="A689" s="29"/>
      <c r="B689" s="26"/>
    </row>
    <row r="690" spans="1:2" x14ac:dyDescent="0.25">
      <c r="A690" s="29"/>
      <c r="B690" s="26"/>
    </row>
    <row r="691" spans="1:2" x14ac:dyDescent="0.25">
      <c r="A691" s="29"/>
      <c r="B691" s="26"/>
    </row>
    <row r="692" spans="1:2" x14ac:dyDescent="0.25">
      <c r="A692" s="29"/>
      <c r="B692" s="26"/>
    </row>
    <row r="693" spans="1:2" x14ac:dyDescent="0.25">
      <c r="A693" s="29"/>
      <c r="B693" s="32"/>
    </row>
    <row r="694" spans="1:2" x14ac:dyDescent="0.25">
      <c r="A694" s="29"/>
      <c r="B694" s="32"/>
    </row>
    <row r="695" spans="1:2" x14ac:dyDescent="0.25">
      <c r="A695" s="29"/>
      <c r="B695" s="32"/>
    </row>
    <row r="696" spans="1:2" x14ac:dyDescent="0.25">
      <c r="A696" s="29"/>
      <c r="B696" s="32"/>
    </row>
    <row r="697" spans="1:2" x14ac:dyDescent="0.25">
      <c r="A697" s="29"/>
      <c r="B697" s="32"/>
    </row>
    <row r="698" spans="1:2" x14ac:dyDescent="0.25">
      <c r="A698" s="29"/>
      <c r="B698" s="32"/>
    </row>
    <row r="699" spans="1:2" x14ac:dyDescent="0.25">
      <c r="A699" s="29"/>
      <c r="B699" s="32"/>
    </row>
    <row r="700" spans="1:2" x14ac:dyDescent="0.25">
      <c r="A700" s="29"/>
      <c r="B700" s="32"/>
    </row>
    <row r="701" spans="1:2" x14ac:dyDescent="0.25">
      <c r="A701" s="29"/>
      <c r="B701" s="32"/>
    </row>
    <row r="702" spans="1:2" x14ac:dyDescent="0.25">
      <c r="A702" s="29"/>
      <c r="B702" s="32"/>
    </row>
    <row r="703" spans="1:2" x14ac:dyDescent="0.25">
      <c r="A703" s="29"/>
      <c r="B703" s="32"/>
    </row>
    <row r="704" spans="1:2" x14ac:dyDescent="0.25">
      <c r="A704" s="29"/>
      <c r="B704" s="32"/>
    </row>
    <row r="705" spans="1:2" x14ac:dyDescent="0.25">
      <c r="A705" s="29"/>
      <c r="B705" s="32"/>
    </row>
    <row r="706" spans="1:2" x14ac:dyDescent="0.25">
      <c r="A706" s="29"/>
      <c r="B706" s="32"/>
    </row>
    <row r="707" spans="1:2" x14ac:dyDescent="0.25">
      <c r="A707" s="29"/>
      <c r="B707" s="32"/>
    </row>
    <row r="708" spans="1:2" x14ac:dyDescent="0.25">
      <c r="A708" s="29"/>
      <c r="B708" s="32"/>
    </row>
    <row r="709" spans="1:2" x14ac:dyDescent="0.25">
      <c r="A709" s="29"/>
      <c r="B709" s="32"/>
    </row>
    <row r="710" spans="1:2" x14ac:dyDescent="0.25">
      <c r="A710" s="29"/>
      <c r="B710" s="32"/>
    </row>
    <row r="711" spans="1:2" x14ac:dyDescent="0.25">
      <c r="A711" s="29"/>
      <c r="B711" s="32"/>
    </row>
    <row r="712" spans="1:2" x14ac:dyDescent="0.25">
      <c r="A712" s="29"/>
      <c r="B712" s="32"/>
    </row>
    <row r="713" spans="1:2" x14ac:dyDescent="0.25">
      <c r="A713" s="29"/>
      <c r="B713" s="32"/>
    </row>
    <row r="714" spans="1:2" x14ac:dyDescent="0.25">
      <c r="A714" s="29"/>
      <c r="B714" s="32"/>
    </row>
    <row r="715" spans="1:2" x14ac:dyDescent="0.25">
      <c r="A715" s="29"/>
      <c r="B715" s="32"/>
    </row>
    <row r="716" spans="1:2" x14ac:dyDescent="0.25">
      <c r="A716" s="27"/>
      <c r="B716" s="32"/>
    </row>
    <row r="717" spans="1:2" x14ac:dyDescent="0.25">
      <c r="A717" s="29"/>
      <c r="B717" s="32"/>
    </row>
    <row r="718" spans="1:2" x14ac:dyDescent="0.25">
      <c r="A718" s="29"/>
      <c r="B718" s="32"/>
    </row>
    <row r="719" spans="1:2" x14ac:dyDescent="0.25">
      <c r="A719" s="29"/>
      <c r="B719" s="32"/>
    </row>
    <row r="720" spans="1:2" x14ac:dyDescent="0.25">
      <c r="A720" s="29"/>
      <c r="B720" s="32"/>
    </row>
    <row r="721" spans="1:2" x14ac:dyDescent="0.25">
      <c r="A721" s="29"/>
      <c r="B721" s="32"/>
    </row>
    <row r="722" spans="1:2" x14ac:dyDescent="0.25">
      <c r="A722" s="29"/>
      <c r="B722" s="32"/>
    </row>
    <row r="723" spans="1:2" x14ac:dyDescent="0.25">
      <c r="A723" s="29"/>
      <c r="B723" s="32"/>
    </row>
    <row r="724" spans="1:2" x14ac:dyDescent="0.25">
      <c r="A724" s="29"/>
      <c r="B724" s="32"/>
    </row>
    <row r="725" spans="1:2" x14ac:dyDescent="0.25">
      <c r="A725" s="29"/>
      <c r="B725" s="32"/>
    </row>
    <row r="726" spans="1:2" x14ac:dyDescent="0.25">
      <c r="A726" s="29"/>
      <c r="B726" s="32"/>
    </row>
    <row r="727" spans="1:2" x14ac:dyDescent="0.25">
      <c r="A727" s="29"/>
      <c r="B727" s="32"/>
    </row>
    <row r="728" spans="1:2" x14ac:dyDescent="0.25">
      <c r="A728" s="29"/>
      <c r="B728" s="32"/>
    </row>
    <row r="729" spans="1:2" x14ac:dyDescent="0.25">
      <c r="A729" s="29"/>
      <c r="B729" s="32"/>
    </row>
    <row r="730" spans="1:2" x14ac:dyDescent="0.25">
      <c r="A730" s="29"/>
      <c r="B730" s="32"/>
    </row>
    <row r="731" spans="1:2" x14ac:dyDescent="0.25">
      <c r="A731" s="29"/>
      <c r="B731" s="32"/>
    </row>
    <row r="732" spans="1:2" x14ac:dyDescent="0.25">
      <c r="A732" s="29"/>
      <c r="B732" s="32"/>
    </row>
    <row r="733" spans="1:2" x14ac:dyDescent="0.25">
      <c r="A733" s="29"/>
      <c r="B733" s="32"/>
    </row>
    <row r="734" spans="1:2" x14ac:dyDescent="0.25">
      <c r="A734" s="29"/>
      <c r="B734" s="32"/>
    </row>
    <row r="735" spans="1:2" x14ac:dyDescent="0.25">
      <c r="A735" s="29"/>
      <c r="B735" s="32"/>
    </row>
    <row r="736" spans="1:2" x14ac:dyDescent="0.25">
      <c r="A736" s="29"/>
      <c r="B736" s="32"/>
    </row>
    <row r="737" spans="1:2" x14ac:dyDescent="0.25">
      <c r="A737" s="29"/>
      <c r="B737" s="32"/>
    </row>
    <row r="738" spans="1:2" x14ac:dyDescent="0.25">
      <c r="A738" s="29"/>
      <c r="B738" s="32"/>
    </row>
    <row r="739" spans="1:2" x14ac:dyDescent="0.25">
      <c r="A739" s="29"/>
      <c r="B739" s="32"/>
    </row>
    <row r="740" spans="1:2" x14ac:dyDescent="0.25">
      <c r="A740" s="29"/>
      <c r="B740" s="32"/>
    </row>
    <row r="741" spans="1:2" x14ac:dyDescent="0.25">
      <c r="A741" s="29"/>
      <c r="B741" s="32"/>
    </row>
    <row r="742" spans="1:2" x14ac:dyDescent="0.25">
      <c r="A742" s="29"/>
      <c r="B742" s="32"/>
    </row>
    <row r="743" spans="1:2" x14ac:dyDescent="0.25">
      <c r="A743" s="29"/>
      <c r="B743" s="32"/>
    </row>
    <row r="744" spans="1:2" x14ac:dyDescent="0.25">
      <c r="A744" s="29"/>
      <c r="B744" s="32"/>
    </row>
    <row r="745" spans="1:2" x14ac:dyDescent="0.25">
      <c r="A745" s="29"/>
      <c r="B745" s="32"/>
    </row>
    <row r="746" spans="1:2" x14ac:dyDescent="0.25">
      <c r="A746" s="29"/>
      <c r="B746" s="32"/>
    </row>
    <row r="747" spans="1:2" x14ac:dyDescent="0.25">
      <c r="A747" s="29"/>
      <c r="B747" s="32"/>
    </row>
    <row r="748" spans="1:2" x14ac:dyDescent="0.25">
      <c r="A748" s="29"/>
      <c r="B748" s="32"/>
    </row>
    <row r="749" spans="1:2" x14ac:dyDescent="0.25">
      <c r="A749" s="29"/>
      <c r="B749" s="32"/>
    </row>
    <row r="750" spans="1:2" x14ac:dyDescent="0.25">
      <c r="A750" s="29"/>
      <c r="B750" s="32"/>
    </row>
    <row r="751" spans="1:2" x14ac:dyDescent="0.25">
      <c r="A751" s="29"/>
      <c r="B751" s="32"/>
    </row>
    <row r="752" spans="1:2" x14ac:dyDescent="0.25">
      <c r="A752" s="29"/>
      <c r="B752" s="32"/>
    </row>
    <row r="753" spans="1:2" x14ac:dyDescent="0.25">
      <c r="A753" s="29"/>
      <c r="B753" s="32"/>
    </row>
    <row r="754" spans="1:2" x14ac:dyDescent="0.25">
      <c r="A754" s="29"/>
      <c r="B754" s="32"/>
    </row>
    <row r="755" spans="1:2" x14ac:dyDescent="0.25">
      <c r="A755" s="29"/>
      <c r="B755" s="32"/>
    </row>
    <row r="756" spans="1:2" x14ac:dyDescent="0.25">
      <c r="A756" s="29"/>
      <c r="B756" s="32"/>
    </row>
    <row r="757" spans="1:2" x14ac:dyDescent="0.25">
      <c r="A757" s="29"/>
      <c r="B757" s="32"/>
    </row>
    <row r="758" spans="1:2" x14ac:dyDescent="0.25">
      <c r="A758" s="29"/>
      <c r="B758" s="32"/>
    </row>
    <row r="759" spans="1:2" x14ac:dyDescent="0.25">
      <c r="A759" s="29"/>
      <c r="B759" s="32"/>
    </row>
    <row r="760" spans="1:2" x14ac:dyDescent="0.25">
      <c r="A760" s="29"/>
      <c r="B760" s="32"/>
    </row>
    <row r="761" spans="1:2" x14ac:dyDescent="0.25">
      <c r="A761" s="29"/>
      <c r="B761" s="32"/>
    </row>
    <row r="762" spans="1:2" x14ac:dyDescent="0.25">
      <c r="A762" s="29"/>
      <c r="B762" s="32"/>
    </row>
    <row r="763" spans="1:2" x14ac:dyDescent="0.25">
      <c r="A763" s="29"/>
      <c r="B763" s="32"/>
    </row>
    <row r="764" spans="1:2" x14ac:dyDescent="0.25">
      <c r="A764" s="29"/>
      <c r="B764" s="31"/>
    </row>
    <row r="765" spans="1:2" x14ac:dyDescent="0.25">
      <c r="A765" s="29"/>
      <c r="B765" s="32"/>
    </row>
    <row r="766" spans="1:2" x14ac:dyDescent="0.25">
      <c r="A766" s="29"/>
      <c r="B766" s="32"/>
    </row>
    <row r="767" spans="1:2" x14ac:dyDescent="0.25">
      <c r="A767" s="29"/>
      <c r="B767" s="32"/>
    </row>
    <row r="768" spans="1:2" x14ac:dyDescent="0.25">
      <c r="A768" s="29"/>
      <c r="B768" s="32"/>
    </row>
    <row r="769" spans="1:2" x14ac:dyDescent="0.25">
      <c r="A769" s="29"/>
      <c r="B769" s="32"/>
    </row>
    <row r="770" spans="1:2" x14ac:dyDescent="0.25">
      <c r="A770" s="29"/>
      <c r="B770" s="32"/>
    </row>
    <row r="771" spans="1:2" x14ac:dyDescent="0.25">
      <c r="A771" s="29"/>
      <c r="B771" s="32"/>
    </row>
    <row r="772" spans="1:2" x14ac:dyDescent="0.25">
      <c r="A772" s="29"/>
      <c r="B772" s="32"/>
    </row>
    <row r="773" spans="1:2" x14ac:dyDescent="0.25">
      <c r="A773" s="29"/>
      <c r="B773" s="32"/>
    </row>
    <row r="774" spans="1:2" x14ac:dyDescent="0.25">
      <c r="A774" s="29"/>
      <c r="B774" s="32"/>
    </row>
    <row r="775" spans="1:2" x14ac:dyDescent="0.25">
      <c r="A775" s="29"/>
      <c r="B775" s="32"/>
    </row>
    <row r="776" spans="1:2" x14ac:dyDescent="0.25">
      <c r="A776" s="29"/>
      <c r="B776" s="32"/>
    </row>
    <row r="777" spans="1:2" x14ac:dyDescent="0.25">
      <c r="A777" s="29"/>
      <c r="B777" s="32"/>
    </row>
    <row r="778" spans="1:2" x14ac:dyDescent="0.25">
      <c r="A778" s="29"/>
      <c r="B778" s="32"/>
    </row>
    <row r="779" spans="1:2" x14ac:dyDescent="0.25">
      <c r="A779" s="29"/>
      <c r="B779" s="32"/>
    </row>
    <row r="780" spans="1:2" x14ac:dyDescent="0.25">
      <c r="A780" s="29"/>
      <c r="B780" s="32"/>
    </row>
    <row r="781" spans="1:2" x14ac:dyDescent="0.25">
      <c r="A781" s="29"/>
      <c r="B781" s="32"/>
    </row>
    <row r="782" spans="1:2" x14ac:dyDescent="0.25">
      <c r="A782" s="29"/>
      <c r="B782" s="32"/>
    </row>
    <row r="783" spans="1:2" x14ac:dyDescent="0.25">
      <c r="A783" s="29"/>
      <c r="B783" s="32"/>
    </row>
    <row r="784" spans="1:2" x14ac:dyDescent="0.25">
      <c r="A784" s="29"/>
      <c r="B784" s="32"/>
    </row>
    <row r="785" spans="1:2" x14ac:dyDescent="0.25">
      <c r="A785" s="29"/>
      <c r="B785" s="32"/>
    </row>
    <row r="786" spans="1:2" x14ac:dyDescent="0.25">
      <c r="A786" s="29"/>
      <c r="B786" s="32"/>
    </row>
    <row r="787" spans="1:2" x14ac:dyDescent="0.25">
      <c r="A787" s="29"/>
      <c r="B787" s="32"/>
    </row>
    <row r="788" spans="1:2" x14ac:dyDescent="0.25">
      <c r="A788" s="29"/>
      <c r="B788" s="32"/>
    </row>
    <row r="789" spans="1:2" x14ac:dyDescent="0.25">
      <c r="A789" s="29"/>
      <c r="B789" s="32"/>
    </row>
    <row r="790" spans="1:2" x14ac:dyDescent="0.25">
      <c r="A790" s="29"/>
      <c r="B790" s="32"/>
    </row>
    <row r="791" spans="1:2" x14ac:dyDescent="0.25">
      <c r="A791" s="29"/>
      <c r="B791" s="32"/>
    </row>
    <row r="792" spans="1:2" x14ac:dyDescent="0.25">
      <c r="A792" s="29"/>
      <c r="B792" s="32"/>
    </row>
    <row r="793" spans="1:2" x14ac:dyDescent="0.25">
      <c r="A793" s="29"/>
      <c r="B793" s="32"/>
    </row>
    <row r="794" spans="1:2" x14ac:dyDescent="0.25">
      <c r="A794" s="29"/>
      <c r="B794" s="32"/>
    </row>
    <row r="795" spans="1:2" x14ac:dyDescent="0.25">
      <c r="A795" s="29"/>
      <c r="B795" s="32"/>
    </row>
    <row r="796" spans="1:2" x14ac:dyDescent="0.25">
      <c r="A796" s="29"/>
      <c r="B796" s="32"/>
    </row>
    <row r="797" spans="1:2" x14ac:dyDescent="0.25">
      <c r="A797" s="29"/>
      <c r="B797" s="32"/>
    </row>
    <row r="798" spans="1:2" x14ac:dyDescent="0.25">
      <c r="A798" s="29"/>
      <c r="B798" s="32"/>
    </row>
    <row r="799" spans="1:2" x14ac:dyDescent="0.25">
      <c r="A799" s="29"/>
      <c r="B799" s="32"/>
    </row>
    <row r="800" spans="1:2" x14ac:dyDescent="0.25">
      <c r="A800" s="29"/>
      <c r="B800" s="32"/>
    </row>
    <row r="801" spans="1:2" x14ac:dyDescent="0.25">
      <c r="A801" s="29"/>
      <c r="B801" s="32"/>
    </row>
    <row r="802" spans="1:2" x14ac:dyDescent="0.25">
      <c r="A802" s="29"/>
      <c r="B802" s="32"/>
    </row>
    <row r="803" spans="1:2" x14ac:dyDescent="0.25">
      <c r="A803" s="29"/>
      <c r="B803" s="32"/>
    </row>
    <row r="804" spans="1:2" x14ac:dyDescent="0.25">
      <c r="A804" s="29"/>
      <c r="B804" s="32"/>
    </row>
    <row r="805" spans="1:2" x14ac:dyDescent="0.25">
      <c r="A805" s="29"/>
      <c r="B805" s="32"/>
    </row>
    <row r="806" spans="1:2" x14ac:dyDescent="0.25">
      <c r="A806" s="29"/>
      <c r="B806" s="32"/>
    </row>
    <row r="807" spans="1:2" x14ac:dyDescent="0.25">
      <c r="A807" s="29"/>
      <c r="B807" s="32"/>
    </row>
    <row r="808" spans="1:2" x14ac:dyDescent="0.25">
      <c r="A808" s="29"/>
      <c r="B808" s="32"/>
    </row>
    <row r="809" spans="1:2" x14ac:dyDescent="0.25">
      <c r="A809" s="29"/>
      <c r="B809" s="32"/>
    </row>
    <row r="810" spans="1:2" x14ac:dyDescent="0.25">
      <c r="A810" s="29"/>
      <c r="B810" s="32"/>
    </row>
    <row r="811" spans="1:2" x14ac:dyDescent="0.25">
      <c r="A811" s="29"/>
      <c r="B811" s="32"/>
    </row>
    <row r="812" spans="1:2" x14ac:dyDescent="0.25">
      <c r="A812" s="29"/>
      <c r="B812" s="32"/>
    </row>
    <row r="813" spans="1:2" x14ac:dyDescent="0.25">
      <c r="A813" s="29"/>
      <c r="B813" s="32"/>
    </row>
    <row r="814" spans="1:2" x14ac:dyDescent="0.25">
      <c r="A814" s="27"/>
      <c r="B814" s="32"/>
    </row>
    <row r="815" spans="1:2" x14ac:dyDescent="0.25">
      <c r="A815" s="27"/>
      <c r="B815" s="32"/>
    </row>
    <row r="816" spans="1:2" x14ac:dyDescent="0.25">
      <c r="A816" s="27"/>
      <c r="B816" s="32"/>
    </row>
    <row r="817" spans="1:2" x14ac:dyDescent="0.25">
      <c r="A817" s="27"/>
      <c r="B817" s="32"/>
    </row>
    <row r="818" spans="1:2" x14ac:dyDescent="0.25">
      <c r="A818" s="27"/>
      <c r="B818" s="32"/>
    </row>
    <row r="819" spans="1:2" x14ac:dyDescent="0.25">
      <c r="A819" s="27"/>
      <c r="B819" s="32"/>
    </row>
    <row r="820" spans="1:2" x14ac:dyDescent="0.25">
      <c r="A820" s="27"/>
      <c r="B820" s="32"/>
    </row>
    <row r="821" spans="1:2" x14ac:dyDescent="0.25">
      <c r="A821" s="27"/>
      <c r="B821" s="32"/>
    </row>
    <row r="822" spans="1:2" x14ac:dyDescent="0.25">
      <c r="A822" s="27"/>
      <c r="B822" s="32"/>
    </row>
    <row r="823" spans="1:2" x14ac:dyDescent="0.25">
      <c r="A823" s="27"/>
      <c r="B823" s="32"/>
    </row>
    <row r="824" spans="1:2" x14ac:dyDescent="0.25">
      <c r="A824" s="27"/>
      <c r="B824" s="32"/>
    </row>
    <row r="825" spans="1:2" x14ac:dyDescent="0.25">
      <c r="A825" s="27"/>
      <c r="B825" s="32"/>
    </row>
    <row r="826" spans="1:2" x14ac:dyDescent="0.25">
      <c r="A826" s="27"/>
      <c r="B826" s="32"/>
    </row>
    <row r="827" spans="1:2" x14ac:dyDescent="0.25">
      <c r="A827" s="27"/>
      <c r="B827" s="32"/>
    </row>
    <row r="828" spans="1:2" x14ac:dyDescent="0.25">
      <c r="A828" s="27"/>
      <c r="B828" s="32"/>
    </row>
    <row r="829" spans="1:2" x14ac:dyDescent="0.25">
      <c r="A829" s="27"/>
      <c r="B829" s="32"/>
    </row>
    <row r="830" spans="1:2" x14ac:dyDescent="0.25">
      <c r="A830" s="27"/>
      <c r="B830" s="32"/>
    </row>
    <row r="831" spans="1:2" x14ac:dyDescent="0.25">
      <c r="A831" s="27"/>
      <c r="B831" s="32"/>
    </row>
    <row r="832" spans="1:2" x14ac:dyDescent="0.25">
      <c r="A832" s="27"/>
      <c r="B832" s="32"/>
    </row>
    <row r="833" spans="1:2" x14ac:dyDescent="0.25">
      <c r="A833" s="27"/>
      <c r="B833" s="32"/>
    </row>
    <row r="834" spans="1:2" x14ac:dyDescent="0.25">
      <c r="A834" s="27"/>
      <c r="B834" s="32"/>
    </row>
    <row r="835" spans="1:2" x14ac:dyDescent="0.25">
      <c r="A835" s="27"/>
      <c r="B835" s="32"/>
    </row>
    <row r="836" spans="1:2" x14ac:dyDescent="0.25">
      <c r="A836" s="27"/>
      <c r="B836" s="32"/>
    </row>
    <row r="837" spans="1:2" x14ac:dyDescent="0.25">
      <c r="A837" s="27"/>
      <c r="B837" s="32"/>
    </row>
    <row r="838" spans="1:2" x14ac:dyDescent="0.25">
      <c r="A838" s="27"/>
      <c r="B838" s="32"/>
    </row>
    <row r="839" spans="1:2" x14ac:dyDescent="0.25">
      <c r="A839" s="27"/>
      <c r="B839" s="32"/>
    </row>
    <row r="840" spans="1:2" x14ac:dyDescent="0.25">
      <c r="A840" s="27"/>
      <c r="B840" s="32"/>
    </row>
    <row r="841" spans="1:2" x14ac:dyDescent="0.25">
      <c r="A841" s="27"/>
      <c r="B841" s="32"/>
    </row>
    <row r="842" spans="1:2" x14ac:dyDescent="0.25">
      <c r="A842" s="27"/>
      <c r="B842" s="32"/>
    </row>
    <row r="843" spans="1:2" x14ac:dyDescent="0.25">
      <c r="A843" s="27"/>
      <c r="B843" s="32"/>
    </row>
    <row r="844" spans="1:2" x14ac:dyDescent="0.25">
      <c r="A844" s="27"/>
      <c r="B844" s="32"/>
    </row>
    <row r="845" spans="1:2" x14ac:dyDescent="0.25">
      <c r="A845" s="27"/>
      <c r="B845" s="32"/>
    </row>
    <row r="846" spans="1:2" x14ac:dyDescent="0.25">
      <c r="A846" s="27"/>
      <c r="B846" s="32"/>
    </row>
    <row r="847" spans="1:2" x14ac:dyDescent="0.25">
      <c r="A847" s="27"/>
      <c r="B847" s="32"/>
    </row>
    <row r="848" spans="1:2" x14ac:dyDescent="0.25">
      <c r="A848" s="27"/>
      <c r="B848" s="32"/>
    </row>
    <row r="849" spans="1:2" x14ac:dyDescent="0.25">
      <c r="A849" s="27"/>
      <c r="B849" s="32"/>
    </row>
    <row r="850" spans="1:2" x14ac:dyDescent="0.25">
      <c r="A850" s="27"/>
      <c r="B850" s="32"/>
    </row>
    <row r="851" spans="1:2" x14ac:dyDescent="0.25">
      <c r="A851" s="27"/>
      <c r="B851" s="32"/>
    </row>
    <row r="852" spans="1:2" x14ac:dyDescent="0.25">
      <c r="A852" s="27"/>
      <c r="B852" s="32"/>
    </row>
    <row r="853" spans="1:2" x14ac:dyDescent="0.25">
      <c r="A853" s="27"/>
      <c r="B853" s="32"/>
    </row>
    <row r="854" spans="1:2" x14ac:dyDescent="0.25">
      <c r="A854" s="27"/>
      <c r="B854" s="32"/>
    </row>
    <row r="855" spans="1:2" x14ac:dyDescent="0.25">
      <c r="A855" s="27"/>
      <c r="B855" s="32"/>
    </row>
    <row r="856" spans="1:2" x14ac:dyDescent="0.25">
      <c r="A856" s="27"/>
      <c r="B856" s="32"/>
    </row>
    <row r="857" spans="1:2" x14ac:dyDescent="0.25">
      <c r="A857" s="27"/>
      <c r="B857" s="32"/>
    </row>
    <row r="858" spans="1:2" x14ac:dyDescent="0.25">
      <c r="A858" s="27"/>
      <c r="B858" s="32"/>
    </row>
    <row r="859" spans="1:2" x14ac:dyDescent="0.25">
      <c r="A859" s="27"/>
      <c r="B859" s="32"/>
    </row>
    <row r="860" spans="1:2" x14ac:dyDescent="0.25">
      <c r="A860" s="27"/>
      <c r="B860" s="32"/>
    </row>
    <row r="861" spans="1:2" x14ac:dyDescent="0.25">
      <c r="A861" s="27"/>
      <c r="B861" s="32"/>
    </row>
    <row r="862" spans="1:2" x14ac:dyDescent="0.25">
      <c r="A862" s="27"/>
      <c r="B862" s="32"/>
    </row>
    <row r="863" spans="1:2" x14ac:dyDescent="0.25">
      <c r="A863" s="27"/>
      <c r="B863" s="32"/>
    </row>
    <row r="864" spans="1:2" x14ac:dyDescent="0.25">
      <c r="A864" s="27"/>
      <c r="B864" s="32"/>
    </row>
    <row r="865" spans="1:2" x14ac:dyDescent="0.25">
      <c r="A865" s="27"/>
      <c r="B865" s="32"/>
    </row>
    <row r="866" spans="1:2" x14ac:dyDescent="0.25">
      <c r="A866" s="27"/>
      <c r="B866" s="32"/>
    </row>
    <row r="867" spans="1:2" x14ac:dyDescent="0.25">
      <c r="A867" s="27"/>
      <c r="B867" s="32"/>
    </row>
    <row r="868" spans="1:2" x14ac:dyDescent="0.25">
      <c r="A868" s="27"/>
      <c r="B868" s="32"/>
    </row>
    <row r="869" spans="1:2" x14ac:dyDescent="0.25">
      <c r="A869" s="27"/>
      <c r="B869" s="32"/>
    </row>
    <row r="870" spans="1:2" x14ac:dyDescent="0.25">
      <c r="A870" s="27"/>
      <c r="B870" s="32"/>
    </row>
    <row r="871" spans="1:2" x14ac:dyDescent="0.25">
      <c r="A871" s="27"/>
      <c r="B871" s="32"/>
    </row>
    <row r="872" spans="1:2" x14ac:dyDescent="0.25">
      <c r="A872" s="27"/>
      <c r="B872" s="32"/>
    </row>
    <row r="873" spans="1:2" x14ac:dyDescent="0.25">
      <c r="A873" s="27"/>
      <c r="B873" s="32"/>
    </row>
    <row r="874" spans="1:2" x14ac:dyDescent="0.25">
      <c r="A874" s="27"/>
      <c r="B874" s="32"/>
    </row>
    <row r="875" spans="1:2" x14ac:dyDescent="0.25">
      <c r="A875" s="27"/>
      <c r="B875" s="32"/>
    </row>
    <row r="876" spans="1:2" x14ac:dyDescent="0.25">
      <c r="A876" s="27"/>
      <c r="B876" s="32"/>
    </row>
    <row r="877" spans="1:2" x14ac:dyDescent="0.25">
      <c r="A877" s="27"/>
      <c r="B877" s="32"/>
    </row>
    <row r="878" spans="1:2" x14ac:dyDescent="0.25">
      <c r="A878" s="27"/>
      <c r="B878" s="32"/>
    </row>
    <row r="879" spans="1:2" x14ac:dyDescent="0.25">
      <c r="A879" s="27"/>
      <c r="B879" s="32"/>
    </row>
    <row r="880" spans="1:2" x14ac:dyDescent="0.25">
      <c r="A880" s="27"/>
      <c r="B880" s="32"/>
    </row>
    <row r="881" spans="1:2" x14ac:dyDescent="0.25">
      <c r="A881" s="27"/>
      <c r="B881" s="32"/>
    </row>
    <row r="882" spans="1:2" x14ac:dyDescent="0.25">
      <c r="A882" s="27"/>
      <c r="B882" s="32"/>
    </row>
    <row r="883" spans="1:2" x14ac:dyDescent="0.25">
      <c r="A883" s="33"/>
      <c r="B883" s="32"/>
    </row>
    <row r="884" spans="1:2" x14ac:dyDescent="0.25">
      <c r="A884" s="27"/>
      <c r="B884" s="32"/>
    </row>
    <row r="885" spans="1:2" x14ac:dyDescent="0.25">
      <c r="A885" s="27"/>
      <c r="B885" s="32"/>
    </row>
    <row r="886" spans="1:2" x14ac:dyDescent="0.25">
      <c r="A886" s="27"/>
      <c r="B886" s="32"/>
    </row>
    <row r="887" spans="1:2" x14ac:dyDescent="0.25">
      <c r="A887" s="27"/>
      <c r="B887" s="32"/>
    </row>
    <row r="888" spans="1:2" x14ac:dyDescent="0.25">
      <c r="A888" s="27"/>
      <c r="B888" s="32"/>
    </row>
    <row r="889" spans="1:2" x14ac:dyDescent="0.25">
      <c r="A889" s="27"/>
      <c r="B889" s="32"/>
    </row>
  </sheetData>
  <dataValidations count="1">
    <dataValidation allowBlank="1" showInputMessage="1" errorTitle="Error" error="Sólo puede seleccionar uno de los siguientes datos:_x000a_1. Importación_x000a_2. Internación_x000a_3. Importación de servicios" sqref="A394" xr:uid="{00000000-0002-0000-08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o I q U 7 T 4 1 M m j A A A A 9 Q A A A B I A H A B D b 2 5 m a W c v U G F j a 2 F n Z S 5 4 b W w g o h g A K K A U A A A A A A A A A A A A A A A A A A A A A A A A A A A A h Y 8 x D o I w G I W v Q r r T l h o T J D 9 l c J X E h I S 4 N q V C I x R D i + V u D h 7 J K 4 h R 1 M 3 x f e 8 b 3 r t f b 5 B N X R t c 1 G B 1 b 1 I U Y Y o C Z W R f a V O n a H T H M E Y Z h 7 2 Q J 1 G r Y J a N T S Z b p a h x 7 p w Q 4 r 3 H f o X 7 o S a M 0 o g c 8 l 0 h G 9 U J 9 J H 1 f z n U x j p h p E I c y t c Y z v C G 4 n X M M A W y M M i 1 + f Z s n v t s f y B s x 9 a N g + L K h k U J Z I l A 3 h f 4 A 1 B L A w Q U A A I A C A B G g i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I q U y i K R 7 g O A A A A E Q A A A B M A H A B G b 3 J t d W x h c y 9 T Z W N 0 a W 9 u M S 5 t I K I Y A C i g F A A A A A A A A A A A A A A A A A A A A A A A A A A A A C t O T S 7 J z M 9 T C I b Q h t Y A U E s B A i 0 A F A A C A A g A R o I q U 7 T 4 1 M m j A A A A 9 Q A A A B I A A A A A A A A A A A A A A A A A A A A A A E N v b m Z p Z y 9 Q Y W N r Y W d l L n h t b F B L A Q I t A B Q A A g A I A E a C K l M P y u m r p A A A A O k A A A A T A A A A A A A A A A A A A A A A A O 8 A A A B b Q 2 9 u d G V u d F 9 U e X B l c 1 0 u e G 1 s U E s B A i 0 A F A A C A A g A R o I q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A + o 7 N 3 u 4 l O u X A Q s l + K j y A A A A A A A g A A A A A A E G Y A A A A B A A A g A A A A u 5 i C t b o 2 D p K j n 6 1 x 6 s b V P z E 2 A n a l d q 9 D 3 6 M y 0 s e E r s M A A A A A D o A A A A A C A A A g A A A A 5 m y 6 N G H w F y f x C f j 2 / q 1 P J T h X z V f B z M V K W 7 V 5 o P + O / e B Q A A A A z r K C t K 4 2 M y 0 U c r a H s 2 P n A D z 4 u X h j W E 8 h S A W O i X p z o 1 F V m v b h H / I r q e K Q E o 1 l 5 T b Y i T A p S B + 8 X H K 2 5 F C q L / s E / X j l s d b 3 m k c P 0 k t q X B / A E Y N A A A A A E q H I D F s i U F 2 T G r r Q s 8 O 5 0 5 l 3 4 D E i F j y + c 0 v h c a 2 h q b f e G r Z e 1 m k V T d p + B 0 g S t H v c D Y j J y z 7 w E E J J o b k N m Y Z z G Q = = < / D a t a M a s h u p > 
</file>

<file path=customXml/itemProps1.xml><?xml version="1.0" encoding="utf-8"?>
<ds:datastoreItem xmlns:ds="http://schemas.openxmlformats.org/officeDocument/2006/customXml" ds:itemID="{C529FE95-D9A3-4EE0-AD75-9F0BC4F504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Contribuyente!Área_de_impresión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despacho rivas</cp:lastModifiedBy>
  <dcterms:created xsi:type="dcterms:W3CDTF">2021-04-05T22:54:25Z</dcterms:created>
  <dcterms:modified xsi:type="dcterms:W3CDTF">2023-02-08T20:01:02Z</dcterms:modified>
</cp:coreProperties>
</file>