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6" hidden="1">'Libro de Consumidor'!$O$81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4" i="10" l="1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 l="1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B27" i="11"/>
  <c r="G25" i="11" l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 l="1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182" i="10" l="1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179" i="10"/>
  <c r="U180" i="10"/>
  <c r="U181" i="10"/>
  <c r="U155" i="10" l="1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53" i="10"/>
  <c r="U154" i="10"/>
  <c r="U152" i="10" l="1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02" i="10" l="1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51" i="10" l="1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H3" i="14" l="1"/>
  <c r="I18" i="13" s="1"/>
  <c r="G3" i="14"/>
  <c r="G4" i="13"/>
  <c r="G9" i="13" s="1"/>
  <c r="I8" i="13"/>
  <c r="R77" i="12"/>
  <c r="P77" i="12"/>
  <c r="O77" i="12"/>
  <c r="K77" i="12"/>
  <c r="F14" i="13" s="1"/>
  <c r="F15" i="13" s="1"/>
  <c r="F18" i="13" s="1"/>
  <c r="H77" i="12"/>
  <c r="G14" i="13" s="1"/>
  <c r="C637" i="11" l="1"/>
  <c r="B637" i="11"/>
  <c r="D637" i="11" l="1"/>
  <c r="D19" i="6"/>
  <c r="D19" i="5"/>
  <c r="R305" i="10" l="1"/>
  <c r="J4" i="13" s="1"/>
  <c r="J9" i="13" s="1"/>
  <c r="U305" i="10" l="1"/>
  <c r="O305" i="10"/>
  <c r="V305" i="10"/>
  <c r="U4" i="8"/>
  <c r="R4" i="8"/>
  <c r="Q4" i="8"/>
  <c r="H4" i="13" s="1"/>
  <c r="H9" i="13" s="1"/>
  <c r="W4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D9" i="6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<sst xmlns="http://schemas.openxmlformats.org/spreadsheetml/2006/main" count="2983" uniqueCount="761">
  <si>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</si>
  <si>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</si>
  <si>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</si>
  <si>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</si>
  <si>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</si>
  <si>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</si>
  <si>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</si>
  <si>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</si>
  <si>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</si>
  <si>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</si>
  <si>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</si>
  <si>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</si>
  <si>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</si>
  <si>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</si>
  <si>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</si>
  <si>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</si>
  <si>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</si>
  <si>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</si>
  <si>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</si>
  <si>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</si>
  <si>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</si>
  <si>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</si>
  <si>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</si>
  <si>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</si>
  <si>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</si>
  <si>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</si>
  <si>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</si>
  <si>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</si>
  <si>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</si>
  <si>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</si>
  <si>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</si>
  <si>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</si>
  <si>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</si>
  <si>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</si>
  <si>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</si>
  <si>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</si>
  <si>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</si>
  <si>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</si>
  <si>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</si>
  <si>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</si>
  <si>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</si>
  <si>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</si>
  <si>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</si>
  <si>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</si>
  <si>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</si>
  <si>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</si>
  <si>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</si>
  <si>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</si>
  <si>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</si>
  <si>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</si>
  <si>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</si>
  <si>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</si>
  <si>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</si>
  <si>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</si>
  <si>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</si>
  <si>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</si>
  <si>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</si>
  <si>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</si>
  <si>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</si>
  <si>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</si>
  <si>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</si>
  <si>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</si>
  <si>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</si>
  <si>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</si>
  <si>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</si>
  <si>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</si>
  <si>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</si>
  <si>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</si>
  <si>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</si>
  <si>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</si>
  <si>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</si>
  <si>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</si>
  <si>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</si>
  <si>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</si>
  <si>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</si>
  <si>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</si>
  <si>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</si>
  <si>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</si>
  <si>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</si>
  <si>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</si>
  <si>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</si>
  <si>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</si>
  <si>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</si>
  <si>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</si>
  <si>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</si>
  <si>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</si>
  <si>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</si>
  <si>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</si>
  <si>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</si>
  <si>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</si>
  <si>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</si>
  <si>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</si>
  <si>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</si>
  <si>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</si>
  <si>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</si>
  <si>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</si>
  <si>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</si>
  <si>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</si>
  <si>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</si>
  <si>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</si>
  <si>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</si>
  <si>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</si>
  <si>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</si>
  <si>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</si>
  <si>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</si>
  <si>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</si>
  <si>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</si>
  <si>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</si>
  <si>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</si>
  <si>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</si>
  <si>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</si>
  <si>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</si>
  <si>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</si>
  <si>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</si>
  <si>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</si>
  <si>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</si>
  <si>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</si>
  <si>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</si>
  <si>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</si>
  <si>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</si>
  <si>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</si>
  <si>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</si>
  <si>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</si>
  <si>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</si>
  <si>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</si>
  <si>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</si>
  <si>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</si>
  <si>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</si>
  <si>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</si>
  <si>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</si>
  <si>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</si>
  <si>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</si>
  <si>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</si>
  <si>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</si>
  <si>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</si>
  <si>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</si>
  <si>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</si>
  <si>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</si>
  <si>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</si>
  <si>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</si>
  <si>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</si>
  <si>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</si>
  <si>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</si>
  <si>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</si>
  <si>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</si>
  <si>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</si>
  <si>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</si>
  <si>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</si>
  <si>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</si>
  <si>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</si>
  <si>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</si>
  <si>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</si>
  <si>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</si>
  <si>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</si>
  <si>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</si>
  <si>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</si>
  <si>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</si>
  <si>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</si>
  <si>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</si>
  <si>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</si>
  <si>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</si>
  <si>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</si>
  <si>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</si>
  <si>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</si>
  <si>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</si>
  <si>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</si>
  <si>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</si>
  <si>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</si>
  <si>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</si>
  <si>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</si>
  <si>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</si>
  <si>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</si>
  <si>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</si>
  <si>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</si>
  <si>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</si>
  <si>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</si>
  <si>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</si>
  <si>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</si>
  <si>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</si>
  <si>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</si>
  <si>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</si>
  <si>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</si>
  <si>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</si>
  <si>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</si>
  <si>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</si>
  <si>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</si>
  <si>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</si>
  <si>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</si>
  <si>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</si>
  <si>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</si>
  <si>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</si>
  <si>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</si>
  <si>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</si>
  <si>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</si>
  <si>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</si>
  <si>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</si>
  <si>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</si>
  <si>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</si>
  <si>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</si>
  <si>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</si>
  <si>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</si>
  <si>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</si>
  <si>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</si>
  <si>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</si>
  <si>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</si>
  <si>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</si>
  <si>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</si>
  <si>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</si>
  <si>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</si>
  <si>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</si>
  <si>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</si>
  <si>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</si>
  <si>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</si>
  <si>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</si>
  <si>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</si>
  <si>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</si>
  <si>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</si>
  <si>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</si>
  <si>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</si>
  <si>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</si>
  <si>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</si>
  <si>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</si>
  <si>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</si>
  <si>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</si>
  <si>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</si>
  <si>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</si>
  <si>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</si>
  <si>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</si>
  <si>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</si>
  <si>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</si>
  <si>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</si>
  <si>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</si>
  <si>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</si>
  <si>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</si>
  <si>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</si>
  <si>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</si>
  <si>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</si>
  <si>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</si>
  <si>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</si>
  <si>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</si>
  <si>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</si>
  <si>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</si>
  <si>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</si>
  <si>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</si>
  <si>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</si>
  <si>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</si>
  <si>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</si>
  <si>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</si>
  <si>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</si>
  <si>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</si>
  <si>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</si>
  <si>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</si>
  <si>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</si>
  <si>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</si>
  <si>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</si>
  <si>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</si>
  <si>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</si>
  <si>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</si>
  <si>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</si>
  <si>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</si>
  <si>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</si>
  <si>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</si>
  <si>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</si>
  <si>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</si>
  <si>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</si>
  <si>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</si>
  <si>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</si>
  <si>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</si>
  <si>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</si>
  <si>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</si>
  <si>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</si>
  <si>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</si>
  <si>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</si>
  <si>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</si>
  <si>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</si>
  <si>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</si>
  <si>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</si>
  <si>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</si>
  <si>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</si>
  <si>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</si>
  <si>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</si>
  <si>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</si>
  <si>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</si>
  <si>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</si>
  <si>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</si>
  <si>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</si>
  <si>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</si>
  <si>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</si>
  <si>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</si>
  <si>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</si>
  <si>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</si>
  <si>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</si>
  <si>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</si>
  <si>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</si>
  <si>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</si>
  <si>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</si>
  <si>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</si>
  <si>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</si>
  <si>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</si>
  <si>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</si>
  <si>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</si>
  <si>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</si>
  <si>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</si>
  <si>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</si>
  <si>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</si>
  <si>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</si>
  <si>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</si>
  <si>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</si>
  <si>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</si>
  <si>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</si>
  <si>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</si>
  <si>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</si>
  <si>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</si>
  <si>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</si>
  <si>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</si>
  <si>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</si>
  <si>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</si>
  <si>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</si>
  <si>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</si>
  <si>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</si>
  <si>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</si>
  <si>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</si>
  <si>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</si>
  <si>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</si>
  <si>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</si>
  <si>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</si>
  <si>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</si>
  <si>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</si>
  <si>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</si>
  <si>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</si>
  <si>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</si>
  <si>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</si>
  <si>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</si>
  <si>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</si>
  <si>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</si>
  <si>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</si>
  <si>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</si>
  <si>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</si>
  <si>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</si>
  <si>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</si>
  <si>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</si>
  <si>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</si>
  <si>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</si>
  <si>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</si>
  <si>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</si>
  <si>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</si>
  <si>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</si>
  <si>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</si>
  <si>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</si>
  <si>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</si>
  <si>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</si>
  <si>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</si>
  <si>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</si>
  <si>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</si>
  <si>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</si>
  <si>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</si>
  <si>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</si>
  <si>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</si>
  <si>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</si>
  <si>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</si>
  <si>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</si>
  <si>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</si>
  <si>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</si>
  <si>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</si>
  <si>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</si>
  <si>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</si>
  <si>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</si>
  <si>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</si>
  <si>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</si>
  <si>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</si>
  <si>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</si>
  <si>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</si>
  <si>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</si>
  <si>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</si>
  <si>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</si>
  <si>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</si>
  <si>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</si>
  <si>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</si>
  <si>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</si>
  <si>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</si>
  <si>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</si>
  <si>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</si>
  <si>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</si>
  <si>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</si>
  <si>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</si>
  <si>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</si>
  <si>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</si>
  <si>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</si>
  <si>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</si>
  <si>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</si>
  <si>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</si>
  <si>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19</t>
  </si>
  <si>
    <t>26</t>
  </si>
  <si>
    <t>15045RESCR539992019</t>
  </si>
  <si>
    <t>03/01/2022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</si>
  <si>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</si>
  <si>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</si>
  <si>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</si>
  <si>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</si>
  <si>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</si>
  <si>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</si>
  <si>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</si>
  <si>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</si>
  <si>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</si>
  <si>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</si>
  <si>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</si>
  <si>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</si>
  <si>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</si>
  <si>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</si>
  <si>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</si>
  <si>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</si>
  <si>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</si>
  <si>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</si>
  <si>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</si>
  <si>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</si>
  <si>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</si>
  <si>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</si>
  <si>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</si>
  <si>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06140510091041</t>
  </si>
  <si>
    <t>26/11/2021</t>
  </si>
  <si>
    <t>DISTRIBUIDORA MARANATHA S.A DE C.V.</t>
  </si>
  <si>
    <t>06141901001027</t>
  </si>
  <si>
    <t>SERVICIOS ESPECIALIZADOS S.A DE C.V.</t>
  </si>
  <si>
    <t>08/12/2021</t>
  </si>
  <si>
    <t>10010105811024</t>
  </si>
  <si>
    <t>YASMIN ELIZABETH AREVALO</t>
  </si>
  <si>
    <t>06142710761257</t>
  </si>
  <si>
    <t>SANDRA YANETH PEÑATE DE GUZMAN</t>
  </si>
  <si>
    <t>14122502721020</t>
  </si>
  <si>
    <t>RUTH MARICELA MAJANO</t>
  </si>
  <si>
    <t>FEBRERO</t>
  </si>
  <si>
    <t>03/02/2022</t>
  </si>
  <si>
    <t>04/02/2022</t>
  </si>
  <si>
    <t>05/02/2022</t>
  </si>
  <si>
    <t>06/02/2022</t>
  </si>
  <si>
    <t>07/02/2022</t>
  </si>
  <si>
    <t>08/02/2022</t>
  </si>
  <si>
    <t>10/02/2022</t>
  </si>
  <si>
    <t>11/02/2022</t>
  </si>
  <si>
    <t>12/02/2022</t>
  </si>
  <si>
    <t>13/02/2022</t>
  </si>
  <si>
    <t>14/02/2022</t>
  </si>
  <si>
    <t>15/02/2022</t>
  </si>
  <si>
    <t>17/02/2022</t>
  </si>
  <si>
    <t>18/02/2022</t>
  </si>
  <si>
    <t>19/02/2022</t>
  </si>
  <si>
    <t>20/02/2022</t>
  </si>
  <si>
    <t>21/02/2022</t>
  </si>
  <si>
    <t>22/02/2022</t>
  </si>
  <si>
    <t>24/02/2022</t>
  </si>
  <si>
    <t>25/02/2022</t>
  </si>
  <si>
    <t>26/02/2022</t>
  </si>
  <si>
    <t>27/02/2022</t>
  </si>
  <si>
    <t>28/02/2022</t>
  </si>
  <si>
    <t>MARZO</t>
  </si>
  <si>
    <t>19AZ000F</t>
  </si>
  <si>
    <t>15015RESCR539992019</t>
  </si>
  <si>
    <t>01/03/2022</t>
  </si>
  <si>
    <t>02/03/2022</t>
  </si>
  <si>
    <t>03/03/2022</t>
  </si>
  <si>
    <t>04/03/2022</t>
  </si>
  <si>
    <t>05/03/2022</t>
  </si>
  <si>
    <t>07/03/2022</t>
  </si>
  <si>
    <t>08/03/2022</t>
  </si>
  <si>
    <t>09/03/2022</t>
  </si>
  <si>
    <t>10/03/2022</t>
  </si>
  <si>
    <t>11/03/2022</t>
  </si>
  <si>
    <t>12/03/2022</t>
  </si>
  <si>
    <t>14/03/2022</t>
  </si>
  <si>
    <t>15/3/2022</t>
  </si>
  <si>
    <t>16/03/2022</t>
  </si>
  <si>
    <t>17/03/2022</t>
  </si>
  <si>
    <t>18/03/2022</t>
  </si>
  <si>
    <t>19/03/2022</t>
  </si>
  <si>
    <t>21/03/2022</t>
  </si>
  <si>
    <t>22/03/2022</t>
  </si>
  <si>
    <t>23/03/2022</t>
  </si>
  <si>
    <t>24/03/2022</t>
  </si>
  <si>
    <t>25/03/2022</t>
  </si>
  <si>
    <t>26/03/2022</t>
  </si>
  <si>
    <t>28/03/2022</t>
  </si>
  <si>
    <t>29/03/2022</t>
  </si>
  <si>
    <t>30/03/2022</t>
  </si>
  <si>
    <t>31/03/2022</t>
  </si>
  <si>
    <t>06142909951047</t>
  </si>
  <si>
    <t>FARLAB S.A DE C.V.</t>
  </si>
  <si>
    <t>09/02/2022</t>
  </si>
  <si>
    <t>94833101781011</t>
  </si>
  <si>
    <t>JUAN ERNESTO VOSSBERG ORDOÑEZ</t>
  </si>
  <si>
    <t>ABRIL</t>
  </si>
  <si>
    <t>01/04/2022</t>
  </si>
  <si>
    <t>02/04/2022</t>
  </si>
  <si>
    <t>04/04/2022</t>
  </si>
  <si>
    <t>05/04/2022</t>
  </si>
  <si>
    <t>06/04/2022</t>
  </si>
  <si>
    <t>07/04/2022</t>
  </si>
  <si>
    <t>08/04/2022</t>
  </si>
  <si>
    <t>09/04/2022</t>
  </si>
  <si>
    <t>11/04/2022</t>
  </si>
  <si>
    <t>12/04/2022</t>
  </si>
  <si>
    <t>13/04/2022</t>
  </si>
  <si>
    <t>18/04/2022</t>
  </si>
  <si>
    <t>19/04/2022</t>
  </si>
  <si>
    <t>20/04/2022</t>
  </si>
  <si>
    <t>21/04/2022</t>
  </si>
  <si>
    <t>22/04/2022</t>
  </si>
  <si>
    <t>23/04/2022</t>
  </si>
  <si>
    <t>25/04/2022</t>
  </si>
  <si>
    <t>26/04/2022</t>
  </si>
  <si>
    <t>27/04/2022</t>
  </si>
  <si>
    <t>28/04/2022</t>
  </si>
  <si>
    <t>29/04/2022</t>
  </si>
  <si>
    <t>04070802600010</t>
  </si>
  <si>
    <t>JOSE ELIAS ESCOBAR ROMERO</t>
  </si>
  <si>
    <t>06142911101042</t>
  </si>
  <si>
    <t>06/03/2022</t>
  </si>
  <si>
    <t>INVERSIONES CAPITOL S.A DE C.V.</t>
  </si>
  <si>
    <t>06141403161033</t>
  </si>
  <si>
    <t>ECSA OPERADORA EL SALVADOR S.A DE C.V.</t>
  </si>
  <si>
    <t>MAYO</t>
  </si>
  <si>
    <t>02/05/2022</t>
  </si>
  <si>
    <t>03/05/2022</t>
  </si>
  <si>
    <t>04/05/2022</t>
  </si>
  <si>
    <t>05/05/2022</t>
  </si>
  <si>
    <t>06/05/2022</t>
  </si>
  <si>
    <t>07/05/2022</t>
  </si>
  <si>
    <t>09/05/2022</t>
  </si>
  <si>
    <t>10/05/2022</t>
  </si>
  <si>
    <t>11/05/2022</t>
  </si>
  <si>
    <t>12/05/2022</t>
  </si>
  <si>
    <t>13/05/2022</t>
  </si>
  <si>
    <t>14/05/2022</t>
  </si>
  <si>
    <t>16/05/2022</t>
  </si>
  <si>
    <t>17/05/2022</t>
  </si>
  <si>
    <t>18/05/2022</t>
  </si>
  <si>
    <t>19/05/2022</t>
  </si>
  <si>
    <t>20/05/2022</t>
  </si>
  <si>
    <t>21/05/2022</t>
  </si>
  <si>
    <t>23/05/2022</t>
  </si>
  <si>
    <t>24/05/2022</t>
  </si>
  <si>
    <t>25/05/2022</t>
  </si>
  <si>
    <t>26/05/2022</t>
  </si>
  <si>
    <t>27/05/2022</t>
  </si>
  <si>
    <t>28/05/2022</t>
  </si>
  <si>
    <t>30/05/2022</t>
  </si>
  <si>
    <t>31/05/2022</t>
  </si>
  <si>
    <t>30/04/2022</t>
  </si>
  <si>
    <t>06191411771018</t>
  </si>
  <si>
    <t>WILLIAN ERNESTO BARRIENTOS</t>
  </si>
  <si>
    <t>07151508430012</t>
  </si>
  <si>
    <t>MARIA TRANSITO FIGUEROA</t>
  </si>
  <si>
    <t>JUNIO</t>
  </si>
  <si>
    <t>02/06/2022</t>
  </si>
  <si>
    <t>03/06/2022</t>
  </si>
  <si>
    <t>04/06/2022</t>
  </si>
  <si>
    <t>05/06/2022</t>
  </si>
  <si>
    <t>06/06/2022</t>
  </si>
  <si>
    <t>07/06/2022</t>
  </si>
  <si>
    <t>09/06/2022</t>
  </si>
  <si>
    <t>10/06/2022</t>
  </si>
  <si>
    <t>11/06/2022</t>
  </si>
  <si>
    <t>12/06/2022</t>
  </si>
  <si>
    <t>13/06/2022</t>
  </si>
  <si>
    <t>14/06/2022</t>
  </si>
  <si>
    <t>16/06/2022</t>
  </si>
  <si>
    <t>17/06/2022</t>
  </si>
  <si>
    <t>18/06/2022</t>
  </si>
  <si>
    <t>19/06/2022</t>
  </si>
  <si>
    <t>20/06/2022</t>
  </si>
  <si>
    <t>21/06/2022</t>
  </si>
  <si>
    <t>23/06/2022</t>
  </si>
  <si>
    <t>24/06/2022</t>
  </si>
  <si>
    <t>25/06/2022</t>
  </si>
  <si>
    <t>26/06/2022</t>
  </si>
  <si>
    <t>27/06/2022</t>
  </si>
  <si>
    <t>28/06/2022</t>
  </si>
  <si>
    <t>30/06/2022</t>
  </si>
  <si>
    <t>01/06/2022</t>
  </si>
  <si>
    <t>08</t>
  </si>
  <si>
    <t>22</t>
  </si>
  <si>
    <t>29</t>
  </si>
  <si>
    <t>JULIO</t>
  </si>
  <si>
    <t>01/07/2022</t>
  </si>
  <si>
    <t>02/07/2022</t>
  </si>
  <si>
    <t>04/07/2022</t>
  </si>
  <si>
    <t>05/07/2022</t>
  </si>
  <si>
    <t>06/07/2022</t>
  </si>
  <si>
    <t>07/07/2022</t>
  </si>
  <si>
    <t>08/07/2022</t>
  </si>
  <si>
    <t>09/07/2022</t>
  </si>
  <si>
    <t>11/07/2022</t>
  </si>
  <si>
    <t>12/07/2022</t>
  </si>
  <si>
    <t>13/07/2022</t>
  </si>
  <si>
    <t>14/07/2022</t>
  </si>
  <si>
    <t>15/07/2022</t>
  </si>
  <si>
    <t>16/07/2022</t>
  </si>
  <si>
    <t>18/07/2022</t>
  </si>
  <si>
    <t>19/07/2022</t>
  </si>
  <si>
    <t>20/07/2022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</si>
  <si>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</si>
  <si>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</si>
  <si>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</si>
  <si>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</si>
  <si>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</si>
  <si>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</si>
  <si>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</si>
  <si>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</si>
  <si>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30/07/2022</t>
  </si>
  <si>
    <t>10</t>
  </si>
  <si>
    <t>17</t>
  </si>
  <si>
    <t>24</t>
  </si>
  <si>
    <t>AGOSTO</t>
  </si>
  <si>
    <t>01/08/2022</t>
  </si>
  <si>
    <t>02/08/2022</t>
  </si>
  <si>
    <t>03/08/2022</t>
  </si>
  <si>
    <t>04/08/2022</t>
  </si>
  <si>
    <t>08/08/2022</t>
  </si>
  <si>
    <t>09/08/2022</t>
  </si>
  <si>
    <t>10/08/2022</t>
  </si>
  <si>
    <t>11/08/2022</t>
  </si>
  <si>
    <t>12/08/2022</t>
  </si>
  <si>
    <t>13/08/2022</t>
  </si>
  <si>
    <t>15/08/2022</t>
  </si>
  <si>
    <t>16/08/2022</t>
  </si>
  <si>
    <t>17/08/2022</t>
  </si>
  <si>
    <t>18/08/2022</t>
  </si>
  <si>
    <t>19/08/2022</t>
  </si>
  <si>
    <t>20/08/2022</t>
  </si>
  <si>
    <t>22/08/2022</t>
  </si>
  <si>
    <t>23/08/2022</t>
  </si>
  <si>
    <t>24/08/2022</t>
  </si>
  <si>
    <t>25/08/2022</t>
  </si>
  <si>
    <t>26/08/2022</t>
  </si>
  <si>
    <t>27/08/2022</t>
  </si>
  <si>
    <t>29/08/2022</t>
  </si>
  <si>
    <t>30/08/2022</t>
  </si>
  <si>
    <t>31/08/2022</t>
  </si>
  <si>
    <t>05</t>
  </si>
  <si>
    <t>14</t>
  </si>
  <si>
    <t>21</t>
  </si>
  <si>
    <t>28</t>
  </si>
  <si>
    <t>SEPTIEMBRE</t>
  </si>
  <si>
    <t>SEPTIMBRE</t>
  </si>
  <si>
    <t>09/09/2022</t>
  </si>
  <si>
    <t>30/09/2022</t>
  </si>
  <si>
    <t>12/09/2022</t>
  </si>
  <si>
    <t>06/09/2022</t>
  </si>
  <si>
    <t>08/09/2022</t>
  </si>
  <si>
    <t>RAMIREZ VENTURA S.A DE C.V.</t>
  </si>
  <si>
    <t>29/09/2022</t>
  </si>
  <si>
    <t>01/09/2022</t>
  </si>
  <si>
    <t>02/09/2022</t>
  </si>
  <si>
    <t>05/09/2022</t>
  </si>
  <si>
    <t>07/09/2022</t>
  </si>
  <si>
    <t>10/09/2022</t>
  </si>
  <si>
    <t>13/09/2022</t>
  </si>
  <si>
    <t>14/09/2022</t>
  </si>
  <si>
    <t>16/09/2022</t>
  </si>
  <si>
    <t>17/09/2022</t>
  </si>
  <si>
    <t>19/09/2022</t>
  </si>
  <si>
    <t>20/09/2022</t>
  </si>
  <si>
    <t>21/09/2022</t>
  </si>
  <si>
    <t>22/09/2022</t>
  </si>
  <si>
    <t>23/09/2022</t>
  </si>
  <si>
    <t>24/09/2022</t>
  </si>
  <si>
    <t>26/09/2022</t>
  </si>
  <si>
    <t>27/09/2022</t>
  </si>
  <si>
    <t>28/09/2022</t>
  </si>
  <si>
    <t>04</t>
  </si>
  <si>
    <t>11</t>
  </si>
  <si>
    <t>15</t>
  </si>
  <si>
    <t>18</t>
  </si>
  <si>
    <t>25</t>
  </si>
  <si>
    <t>OCTUBRE</t>
  </si>
  <si>
    <t>03/10/2022</t>
  </si>
  <si>
    <t>04/10/2022</t>
  </si>
  <si>
    <t>05/10/2022</t>
  </si>
  <si>
    <t>06/10/2022</t>
  </si>
  <si>
    <t>07/10/2022</t>
  </si>
  <si>
    <t>08/10/2022</t>
  </si>
  <si>
    <t>10/10/2022</t>
  </si>
  <si>
    <t>11/10/2022</t>
  </si>
  <si>
    <t>12/10/2022</t>
  </si>
  <si>
    <t>13/10/2022</t>
  </si>
  <si>
    <t>14/10/2022</t>
  </si>
  <si>
    <t>15/10/2022</t>
  </si>
  <si>
    <t>17/10/2022</t>
  </si>
  <si>
    <t>18/10/2022</t>
  </si>
  <si>
    <t>19/10/2022</t>
  </si>
  <si>
    <t>20/10/2022</t>
  </si>
  <si>
    <t>21/10/2022</t>
  </si>
  <si>
    <t>22/10/2022</t>
  </si>
  <si>
    <t>24/10/2022</t>
  </si>
  <si>
    <t>25/10/2022</t>
  </si>
  <si>
    <t>26/10/2022</t>
  </si>
  <si>
    <t>27/10/2022</t>
  </si>
  <si>
    <t>28/10/2022</t>
  </si>
  <si>
    <t>29/10/2022</t>
  </si>
  <si>
    <t>31/10/2022</t>
  </si>
  <si>
    <t>15/09/2022</t>
  </si>
  <si>
    <t>06143008061057</t>
  </si>
  <si>
    <t>OCON S.A DE C.V.</t>
  </si>
  <si>
    <t>09</t>
  </si>
  <si>
    <t>16</t>
  </si>
  <si>
    <t>23</t>
  </si>
  <si>
    <t>30</t>
  </si>
  <si>
    <t>NOVIEMBRE</t>
  </si>
  <si>
    <t>01/11/2022</t>
  </si>
  <si>
    <t>03/11/2022</t>
  </si>
  <si>
    <t>04/11/2022</t>
  </si>
  <si>
    <t>05/11/2022</t>
  </si>
  <si>
    <t>07/11/2022</t>
  </si>
  <si>
    <t>08/11/2022</t>
  </si>
  <si>
    <t>09/11/2022</t>
  </si>
  <si>
    <t>10/11/2022</t>
  </si>
  <si>
    <t>11/11/2022</t>
  </si>
  <si>
    <t>12/11/2022</t>
  </si>
  <si>
    <t>14/11/2022</t>
  </si>
  <si>
    <t>15/11/2022</t>
  </si>
  <si>
    <t>16/11/2022</t>
  </si>
  <si>
    <t>17/11/2022</t>
  </si>
  <si>
    <t>18/11/2022</t>
  </si>
  <si>
    <t>19/11/2022</t>
  </si>
  <si>
    <t>21/11/2022</t>
  </si>
  <si>
    <t>22/11/2022</t>
  </si>
  <si>
    <t>23/11/2022</t>
  </si>
  <si>
    <t>24/11/2022</t>
  </si>
  <si>
    <t>25/11/2022</t>
  </si>
  <si>
    <t>26/11/2022</t>
  </si>
  <si>
    <t>28/11/2022</t>
  </si>
  <si>
    <t>29/11/2022</t>
  </si>
  <si>
    <t>30/11/2022</t>
  </si>
  <si>
    <t>DICIEMBRE</t>
  </si>
  <si>
    <t>01/12/2022</t>
  </si>
  <si>
    <t>03/12/2022</t>
  </si>
  <si>
    <t>04/12/2022</t>
  </si>
  <si>
    <t>05/12/2022</t>
  </si>
  <si>
    <t>07/12/2022</t>
  </si>
  <si>
    <t>08/12/2022</t>
  </si>
  <si>
    <t>09/12/2022</t>
  </si>
  <si>
    <t>10/12/2022</t>
  </si>
  <si>
    <t>11/12/2022</t>
  </si>
  <si>
    <t>12/12/2022</t>
  </si>
  <si>
    <t>14/12/2022</t>
  </si>
  <si>
    <t>15/12/2022</t>
  </si>
  <si>
    <t>16/12/2022</t>
  </si>
  <si>
    <t>17/12/2022</t>
  </si>
  <si>
    <t>18/12/2022</t>
  </si>
  <si>
    <t>19/12/2022</t>
  </si>
  <si>
    <t>21/12/2022</t>
  </si>
  <si>
    <t>22/12/2022</t>
  </si>
  <si>
    <t>23/12/2022</t>
  </si>
  <si>
    <t>24/12/2022</t>
  </si>
  <si>
    <t>25/12/2022</t>
  </si>
  <si>
    <t>26/12/2022</t>
  </si>
  <si>
    <t>28/12/2022</t>
  </si>
  <si>
    <t>29/12/2022</t>
  </si>
  <si>
    <t>30/12/2022</t>
  </si>
  <si>
    <t>05112507891021</t>
  </si>
  <si>
    <t>AUTODO S.A DE C.V.</t>
  </si>
  <si>
    <t>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</si>
</sst>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44" fontId="0" fillId="0" borderId="0" xfId="1" applyNumberFormat="1" applyFont="1"/>
    <xf numFmtId="0" fontId="6" fillId="0" borderId="3" xfId="1" applyNumberFormat="1" applyFont="1" applyBorder="1" applyAlignment="1">
      <alignment horizontal="right"/>
    </xf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77" totalsRowCount="1">
  <autoFilter ref="A3:R76">
    <filterColumn colId="0">
      <filters>
        <filter val="DICIEMBRE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8" name="DUI" dataDxfId="59" totalsRowDxfId="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7" dataCellStyle="Moneda"/>
    <tableColumn id="12" name="VENTA NO SUJETA" totalsRowDxfId="56" dataCellStyle="Moneda"/>
    <tableColumn id="13" name="V. GRAVADA" totalsRowFunction="sum" totalsRowDxfId="55" dataCellStyle="Moneda"/>
    <tableColumn id="14" name="D.FISCAL" totalsRowFunction="sum" totalsRowDxfId="54" dataCellStyle="Moneda"/>
    <tableColumn id="15" name="V CTA DE 3" totalsRowDxfId="53" dataCellStyle="Moneda"/>
    <tableColumn id="16" name="D. FISCAL A 3" totalsRowDxfId="52" dataCellStyle="Moneda"/>
    <tableColumn id="17" name="VENTA TOTAL" totalsRowFunction="sum" totalsRowDxfId="51" dataCellStyle="Moneda"/>
    <tableColumn id="19" name="DUI" dataDxfId="50" totalsRowDxfId="49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305" totalsRowCount="1">
  <autoFilter ref="A2:V304">
    <filterColumn colId="0">
      <filters>
        <filter val="DICIEMBRE"/>
      </filters>
    </filterColumn>
  </autoFilter>
  <sortState ref="A3:V127">
    <sortCondition ref="G2:G127"/>
  </sortState>
  <tableColumns count="22">
    <tableColumn id="1" name="MES" totalsRowLabel="Total"/>
    <tableColumn id="2" name="FECHA" dataDxfId="35" totalsRowDxfId="3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33" dataCellStyle="Moneda"/>
    <tableColumn id="13" name="VENTAS NO" totalsRowDxfId="32" dataCellStyle="Moneda"/>
    <tableColumn id="14" name="V NO SUJETAS" totalsRowDxfId="31" dataCellStyle="Moneda"/>
    <tableColumn id="15" name="V GRAVADAS" totalsRowFunction="sum" totalsRowDxfId="30" dataCellStyle="Moneda"/>
    <tableColumn id="16" name="EX IN CA" totalsRowDxfId="29" dataCellStyle="Moneda"/>
    <tableColumn id="17" name="EX OUT CA" totalsRowDxfId="28" dataCellStyle="Moneda"/>
    <tableColumn id="18" name="EX SERVICE" totalsRowFunction="sum" totalsRowDxfId="27" dataCellStyle="Moneda"/>
    <tableColumn id="19" name="V ZONA FRAN" totalsRowDxfId="26" dataCellStyle="Moneda"/>
    <tableColumn id="20" name="V CTA A 3ERO" totalsRowDxfId="25" dataCellStyle="Moneda"/>
    <tableColumn id="21" name="TOTAL VENTA" totalsRowFunction="sum" dataDxfId="24" totalsRowDxfId="2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2">
  <tableColumns count="9">
    <tableColumn id="1" name="MES" totalsRowLabel="Total"/>
    <tableColumn id="2" name="NIT" dataDxfId="21"/>
    <tableColumn id="3" name="FECHA" dataDxfId="20"/>
    <tableColumn id="4" name="TIPO" dataDxfId="19"/>
    <tableColumn id="5" name="SERIE" dataDxfId="18"/>
    <tableColumn id="6" name="DOC" dataDxfId="17"/>
    <tableColumn id="7" name="MONTO" totalsRowFunction="sum" dataDxfId="16" totalsRowDxfId="15"/>
    <tableColumn id="8" name="RETENCION" totalsRowFunction="sum" dataDxfId="14" totalsRowDxfId="13"/>
    <tableColumn id="9" name="ANEX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J16" sqref="J16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732</v>
      </c>
    </row>
    <row r="4" spans="2:10" x14ac:dyDescent="0.25">
      <c r="B4" s="5" t="s">
        <v>2</v>
      </c>
      <c r="D4" s="83" t="str">
        <f>+J4</f>
        <v>09/12/2022</v>
      </c>
      <c r="E4" s="26" t="s">
        <v>760</v>
      </c>
      <c r="F4" s="27" t="str">
        <f>+LEFT(E4,2)</f>
        <v>09</v>
      </c>
      <c r="G4" s="27" t="str">
        <f>+RIGHT(E4,2)</f>
        <v>12</v>
      </c>
      <c r="H4" s="28" t="s">
        <v>99</v>
      </c>
      <c r="I4" s="27" t="s">
        <v>92</v>
      </c>
      <c r="J4" s="27" t="str">
        <f>+F4&amp;I4&amp;G4&amp;I4&amp;H4</f>
        <v>09/12/2022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547</v>
      </c>
    </row>
    <row r="9" spans="2:10" x14ac:dyDescent="0.25">
      <c r="B9" s="5" t="s">
        <v>84</v>
      </c>
      <c r="D9" s="23" t="str">
        <f>IFERROR(VLOOKUP(D8,'[1]BASE DE PROVEEDORES'!$A:$B,2,0),"No Existe")</f>
        <v>WILLIAN ERNESTO BARRIENTOS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0" t="str">
        <f>IFERROR(VLOOKUP(D8,'[1]BASE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2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I8" sqref="I8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5"/>
      <c r="B2" s="96"/>
      <c r="C2" s="96"/>
      <c r="D2" s="97"/>
      <c r="E2" s="104"/>
      <c r="F2" s="105"/>
      <c r="G2" s="85" t="s">
        <v>370</v>
      </c>
      <c r="H2" s="85" t="s">
        <v>371</v>
      </c>
      <c r="I2" s="85" t="s">
        <v>372</v>
      </c>
      <c r="J2" s="85" t="s">
        <v>373</v>
      </c>
      <c r="K2" s="85" t="s">
        <v>374</v>
      </c>
      <c r="L2" s="87" t="s">
        <v>375</v>
      </c>
      <c r="M2" s="88"/>
    </row>
    <row r="3" spans="1:13" ht="15.75" thickBot="1" x14ac:dyDescent="0.3">
      <c r="A3" s="98"/>
      <c r="B3" s="99"/>
      <c r="C3" s="99"/>
      <c r="D3" s="100"/>
      <c r="E3" s="49"/>
      <c r="F3" s="49"/>
      <c r="G3" s="86"/>
      <c r="H3" s="86"/>
      <c r="I3" s="86"/>
      <c r="J3" s="86"/>
      <c r="K3" s="86"/>
      <c r="L3" s="89"/>
      <c r="M3" s="90"/>
    </row>
    <row r="4" spans="1:13" x14ac:dyDescent="0.25">
      <c r="A4" s="98"/>
      <c r="B4" s="99"/>
      <c r="C4" s="99"/>
      <c r="D4" s="100"/>
      <c r="E4" s="49"/>
      <c r="F4" s="49"/>
      <c r="G4" s="50">
        <f>+Tabla3[[#Totals],[V EXENTA]]</f>
        <v>0</v>
      </c>
      <c r="H4" s="50">
        <f>+Tabla2[[#Totals],[V. GRAVADA]]</f>
        <v>0</v>
      </c>
      <c r="I4" s="50">
        <f>+Tabla3[[#Totals],[V GRAVADAS]]</f>
        <v>387.75</v>
      </c>
      <c r="J4" s="50">
        <f>+Tabla3[[#Totals],[EX SERVICE]]</f>
        <v>0</v>
      </c>
      <c r="K4" s="51"/>
      <c r="L4" s="52"/>
      <c r="M4" s="53"/>
    </row>
    <row r="5" spans="1:13" x14ac:dyDescent="0.25">
      <c r="A5" s="98"/>
      <c r="B5" s="99"/>
      <c r="C5" s="99"/>
      <c r="D5" s="100"/>
      <c r="E5" s="49"/>
      <c r="F5" s="49"/>
      <c r="G5" s="50"/>
      <c r="H5" s="50"/>
      <c r="I5" s="54">
        <f>+I4/1.13</f>
        <v>343.14159292035401</v>
      </c>
      <c r="J5" s="50"/>
      <c r="K5" s="51"/>
      <c r="L5" s="52"/>
      <c r="M5" s="53"/>
    </row>
    <row r="6" spans="1:13" x14ac:dyDescent="0.25">
      <c r="A6" s="98"/>
      <c r="B6" s="99"/>
      <c r="C6" s="99"/>
      <c r="D6" s="100"/>
      <c r="E6" s="49"/>
      <c r="F6" s="49"/>
      <c r="G6" s="50"/>
      <c r="H6" s="50"/>
      <c r="I6" s="50"/>
      <c r="J6" s="50"/>
      <c r="K6" s="51"/>
      <c r="L6" s="52"/>
      <c r="M6" s="53"/>
    </row>
    <row r="7" spans="1:13" ht="15.75" thickBot="1" x14ac:dyDescent="0.3">
      <c r="A7" s="98"/>
      <c r="B7" s="99"/>
      <c r="C7" s="99"/>
      <c r="D7" s="100"/>
      <c r="E7" s="49"/>
      <c r="F7" s="49"/>
      <c r="G7" s="50"/>
      <c r="H7" s="50"/>
      <c r="I7" s="50"/>
      <c r="J7" s="50"/>
      <c r="K7" s="51"/>
      <c r="L7" s="52"/>
      <c r="M7" s="53"/>
    </row>
    <row r="8" spans="1:13" ht="15.75" thickBot="1" x14ac:dyDescent="0.3">
      <c r="A8" s="98"/>
      <c r="B8" s="99"/>
      <c r="C8" s="99"/>
      <c r="D8" s="100"/>
      <c r="E8" s="49"/>
      <c r="F8" s="49"/>
      <c r="G8" s="50"/>
      <c r="H8" s="50"/>
      <c r="I8" s="54">
        <f>+I7/1.13</f>
        <v>0</v>
      </c>
      <c r="J8" s="50"/>
      <c r="K8" s="51"/>
      <c r="L8" s="55" t="s">
        <v>376</v>
      </c>
      <c r="M8" s="53"/>
    </row>
    <row r="9" spans="1:13" ht="15.75" thickBot="1" x14ac:dyDescent="0.3">
      <c r="A9" s="98"/>
      <c r="B9" s="99"/>
      <c r="C9" s="99"/>
      <c r="D9" s="100"/>
      <c r="E9" s="49"/>
      <c r="F9" s="49"/>
      <c r="G9" s="56">
        <f>SUM(G4:G8)</f>
        <v>0</v>
      </c>
      <c r="H9" s="56">
        <f>+H4+H7</f>
        <v>0</v>
      </c>
      <c r="I9" s="56">
        <f>+I8+I5</f>
        <v>343.14159292035401</v>
      </c>
      <c r="J9" s="56">
        <f>+J4</f>
        <v>0</v>
      </c>
      <c r="K9" s="56">
        <f>SUM(G9:J9)</f>
        <v>343.14159292035401</v>
      </c>
      <c r="L9" s="57">
        <f>+K9*0.0175</f>
        <v>6.0049778761061958</v>
      </c>
      <c r="M9" s="53"/>
    </row>
    <row r="10" spans="1:13" x14ac:dyDescent="0.25">
      <c r="A10" s="98"/>
      <c r="B10" s="99"/>
      <c r="C10" s="99"/>
      <c r="D10" s="100"/>
      <c r="E10" s="49"/>
      <c r="F10" s="49"/>
      <c r="G10" s="58"/>
      <c r="H10" s="58"/>
      <c r="I10" s="58"/>
      <c r="J10" s="58"/>
      <c r="K10" s="58"/>
      <c r="L10" s="91"/>
      <c r="M10" s="93">
        <f>+L9+L10</f>
        <v>6.0049778761061958</v>
      </c>
    </row>
    <row r="11" spans="1:13" ht="15.75" thickBot="1" x14ac:dyDescent="0.3">
      <c r="A11" s="98"/>
      <c r="B11" s="99"/>
      <c r="C11" s="99"/>
      <c r="D11" s="100"/>
      <c r="E11" s="49"/>
      <c r="F11" s="49"/>
      <c r="G11" s="58"/>
      <c r="H11" s="58"/>
      <c r="I11" s="58"/>
      <c r="J11" s="58"/>
      <c r="K11" s="58" t="s">
        <v>377</v>
      </c>
      <c r="L11" s="92"/>
      <c r="M11" s="94"/>
    </row>
    <row r="12" spans="1:13" ht="15.75" thickBot="1" x14ac:dyDescent="0.3">
      <c r="A12" s="98"/>
      <c r="B12" s="99"/>
      <c r="C12" s="99"/>
      <c r="D12" s="100"/>
      <c r="E12" s="49"/>
      <c r="F12" s="49"/>
      <c r="G12" s="58"/>
      <c r="H12" s="58"/>
      <c r="I12" s="58"/>
      <c r="J12" s="58"/>
      <c r="K12" s="58"/>
      <c r="L12" s="59"/>
      <c r="M12" s="53"/>
    </row>
    <row r="13" spans="1:13" ht="15.75" thickBot="1" x14ac:dyDescent="0.3">
      <c r="A13" s="98"/>
      <c r="B13" s="99"/>
      <c r="C13" s="99"/>
      <c r="D13" s="100"/>
      <c r="E13" s="60"/>
      <c r="F13" s="61" t="s">
        <v>378</v>
      </c>
      <c r="G13" s="56" t="s">
        <v>379</v>
      </c>
      <c r="H13" s="62"/>
      <c r="I13" s="63" t="s">
        <v>380</v>
      </c>
      <c r="J13" s="58"/>
      <c r="K13" s="58">
        <f>+K9+G9</f>
        <v>343.14159292035401</v>
      </c>
      <c r="L13" s="59"/>
      <c r="M13" s="53"/>
    </row>
    <row r="14" spans="1:13" x14ac:dyDescent="0.25">
      <c r="A14" s="98"/>
      <c r="B14" s="99"/>
      <c r="C14" s="99"/>
      <c r="D14" s="100"/>
      <c r="E14" s="49" t="s">
        <v>381</v>
      </c>
      <c r="F14" s="50">
        <f>+Tabla1[[#Totals],[C. GRAVADA]]</f>
        <v>254.32000000000002</v>
      </c>
      <c r="G14" s="50">
        <f>+Tabla1[[#Totals],[C. EXENTAS]]</f>
        <v>0</v>
      </c>
      <c r="H14" s="51" t="s">
        <v>381</v>
      </c>
      <c r="I14" s="64">
        <f>+H9+I9</f>
        <v>343.14159292035401</v>
      </c>
      <c r="J14" s="58"/>
      <c r="K14" s="58">
        <f>+K13/K9</f>
        <v>1</v>
      </c>
      <c r="L14" s="59">
        <f>+K14*F15-F15</f>
        <v>0</v>
      </c>
      <c r="M14" s="53"/>
    </row>
    <row r="15" spans="1:13" x14ac:dyDescent="0.25">
      <c r="A15" s="98"/>
      <c r="B15" s="99"/>
      <c r="C15" s="99"/>
      <c r="D15" s="100"/>
      <c r="E15" s="49" t="s">
        <v>382</v>
      </c>
      <c r="F15" s="50">
        <f>+F14*0.13</f>
        <v>33.061600000000006</v>
      </c>
      <c r="G15" s="50"/>
      <c r="H15" s="51" t="s">
        <v>382</v>
      </c>
      <c r="I15" s="64">
        <f>+I14*0.13</f>
        <v>44.608407079646021</v>
      </c>
      <c r="J15" s="58"/>
      <c r="K15" s="58"/>
      <c r="L15" s="59"/>
      <c r="M15" s="53"/>
    </row>
    <row r="16" spans="1:13" ht="15.75" thickBot="1" x14ac:dyDescent="0.3">
      <c r="A16" s="98"/>
      <c r="B16" s="99"/>
      <c r="C16" s="99"/>
      <c r="D16" s="100"/>
      <c r="E16" s="49"/>
      <c r="F16" s="50"/>
      <c r="G16" s="50"/>
      <c r="H16" s="51"/>
      <c r="I16" s="64"/>
      <c r="J16" s="58"/>
      <c r="K16" s="58"/>
      <c r="L16" s="65">
        <f>+L9+L10+J18</f>
        <v>17.551784955752211</v>
      </c>
      <c r="M16" s="53"/>
    </row>
    <row r="17" spans="1:13" ht="15.75" thickTop="1" x14ac:dyDescent="0.25">
      <c r="A17" s="98"/>
      <c r="B17" s="99"/>
      <c r="C17" s="99"/>
      <c r="D17" s="100"/>
      <c r="E17" s="49"/>
      <c r="F17" s="66"/>
      <c r="G17" s="67" t="s">
        <v>383</v>
      </c>
      <c r="H17" s="51"/>
      <c r="I17" s="68" t="s">
        <v>384</v>
      </c>
      <c r="J17" s="58"/>
      <c r="K17" s="58"/>
      <c r="L17" s="59"/>
      <c r="M17" s="53"/>
    </row>
    <row r="18" spans="1:13" ht="15.75" thickBot="1" x14ac:dyDescent="0.3">
      <c r="A18" s="98"/>
      <c r="B18" s="99"/>
      <c r="C18" s="99"/>
      <c r="D18" s="100"/>
      <c r="E18" s="49"/>
      <c r="F18" s="69">
        <f>+F15+F16</f>
        <v>33.061600000000006</v>
      </c>
      <c r="G18" s="70">
        <f>+L14</f>
        <v>0</v>
      </c>
      <c r="H18" s="71">
        <f>+I15-G19</f>
        <v>11.546807079646015</v>
      </c>
      <c r="I18" s="72">
        <f>+Tabla4[[#Totals],[RETENCION]]</f>
        <v>0</v>
      </c>
      <c r="J18" s="73">
        <f>+H18-I18</f>
        <v>11.546807079646015</v>
      </c>
      <c r="K18" s="58"/>
      <c r="L18" s="59"/>
      <c r="M18" s="53"/>
    </row>
    <row r="19" spans="1:13" ht="15.75" thickBot="1" x14ac:dyDescent="0.3">
      <c r="A19" s="98"/>
      <c r="B19" s="99"/>
      <c r="C19" s="99"/>
      <c r="D19" s="100"/>
      <c r="E19" s="49"/>
      <c r="F19" s="49"/>
      <c r="G19" s="74">
        <f>+F18-G18</f>
        <v>33.061600000000006</v>
      </c>
      <c r="H19" s="58"/>
      <c r="I19" s="58"/>
      <c r="J19" s="58"/>
      <c r="K19" s="58"/>
      <c r="L19" s="59"/>
      <c r="M19" s="53"/>
    </row>
    <row r="20" spans="1:13" ht="15.75" thickBot="1" x14ac:dyDescent="0.3">
      <c r="A20" s="101"/>
      <c r="B20" s="102"/>
      <c r="C20" s="102"/>
      <c r="D20" s="103"/>
      <c r="E20" s="75"/>
      <c r="F20" s="75"/>
      <c r="G20" s="76"/>
      <c r="H20" s="76"/>
      <c r="I20" s="76"/>
      <c r="J20" s="76"/>
      <c r="K20" s="76"/>
      <c r="L20" s="77"/>
      <c r="M20" s="7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1" priority="2" operator="containsText" text="DATO">
      <formula>NOT(ISERROR(SEARCH("DATO",L2)))</formula>
    </cfRule>
  </conditionalFormatting>
  <conditionalFormatting sqref="L13:L14">
    <cfRule type="containsText" dxfId="1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77"/>
  <sheetViews>
    <sheetView tabSelected="1" workbookViewId="0">
      <pane ySplit="3" topLeftCell="A4" activePane="bottomLeft" state="frozen"/>
      <selection activeCell="D4" sqref="D4"/>
      <selection pane="bottomLeft" activeCell="A5" sqref="A5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4" t="s">
        <v>369</v>
      </c>
      <c r="G1" s="31"/>
      <c r="H1" s="48"/>
      <c r="I1" s="48"/>
    </row>
    <row r="2" spans="1:18" x14ac:dyDescent="0.25">
      <c r="F2" s="31"/>
      <c r="G2" s="31"/>
      <c r="H2" s="48"/>
      <c r="I2" s="48"/>
    </row>
    <row r="3" spans="1:18" x14ac:dyDescent="0.25">
      <c r="A3" s="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s="3" t="s">
        <v>732</v>
      </c>
      <c r="B4" t="s">
        <v>739</v>
      </c>
      <c r="C4" t="s">
        <v>1</v>
      </c>
      <c r="D4" t="s">
        <v>0</v>
      </c>
      <c r="E4">
        <v>8643</v>
      </c>
      <c r="F4" t="s">
        <v>547</v>
      </c>
      <c r="G4" t="s">
        <v>548</v>
      </c>
      <c r="H4" s="3">
        <v>0</v>
      </c>
      <c r="I4" s="3">
        <v>0</v>
      </c>
      <c r="J4" s="3">
        <v>0</v>
      </c>
      <c r="K4" s="3">
        <v>28.25</v>
      </c>
      <c r="L4" s="3">
        <v>0</v>
      </c>
      <c r="M4" s="3">
        <v>0</v>
      </c>
      <c r="N4" s="3">
        <v>0</v>
      </c>
      <c r="O4" s="3">
        <v>3.6725000000000003</v>
      </c>
      <c r="P4" s="3">
        <v>31.922499999999999</v>
      </c>
      <c r="R4">
        <v>3</v>
      </c>
    </row>
    <row r="5" spans="1:18" x14ac:dyDescent="0.25">
      <c r="A5" s="3" t="s">
        <v>732</v>
      </c>
      <c r="B5" t="s">
        <v>756</v>
      </c>
      <c r="C5" t="s">
        <v>1</v>
      </c>
      <c r="D5" t="s">
        <v>0</v>
      </c>
      <c r="E5">
        <v>1035</v>
      </c>
      <c r="F5" t="s">
        <v>547</v>
      </c>
      <c r="G5" t="s">
        <v>548</v>
      </c>
      <c r="H5" s="3">
        <v>0</v>
      </c>
      <c r="I5" s="3">
        <v>0</v>
      </c>
      <c r="J5" s="3">
        <v>0</v>
      </c>
      <c r="K5" s="3">
        <v>15.93</v>
      </c>
      <c r="L5" s="3">
        <v>0</v>
      </c>
      <c r="M5" s="3">
        <v>0</v>
      </c>
      <c r="N5" s="3">
        <v>0</v>
      </c>
      <c r="O5" s="3">
        <v>2.0709</v>
      </c>
      <c r="P5" s="3">
        <v>18.000900000000001</v>
      </c>
      <c r="R5">
        <v>3</v>
      </c>
    </row>
    <row r="6" spans="1:18" x14ac:dyDescent="0.25">
      <c r="A6" s="3" t="s">
        <v>732</v>
      </c>
      <c r="B6" t="s">
        <v>745</v>
      </c>
      <c r="C6" t="s">
        <v>1</v>
      </c>
      <c r="D6" t="s">
        <v>0</v>
      </c>
      <c r="E6">
        <v>1396</v>
      </c>
      <c r="F6" t="s">
        <v>758</v>
      </c>
      <c r="G6" t="s">
        <v>759</v>
      </c>
      <c r="H6" s="3">
        <v>0</v>
      </c>
      <c r="I6" s="3">
        <v>0</v>
      </c>
      <c r="J6" s="3">
        <v>0</v>
      </c>
      <c r="K6" s="3">
        <v>79.650000000000006</v>
      </c>
      <c r="L6" s="3">
        <v>0</v>
      </c>
      <c r="M6" s="3">
        <v>0</v>
      </c>
      <c r="N6" s="3">
        <v>0</v>
      </c>
      <c r="O6" s="3">
        <v>10.354500000000002</v>
      </c>
      <c r="P6" s="3">
        <v>90.004500000000007</v>
      </c>
      <c r="R6">
        <v>3</v>
      </c>
    </row>
    <row r="7" spans="1:18" x14ac:dyDescent="0.25">
      <c r="A7" s="3" t="s">
        <v>732</v>
      </c>
      <c r="B7" t="s">
        <v>757</v>
      </c>
      <c r="C7" t="s">
        <v>1</v>
      </c>
      <c r="D7" t="s">
        <v>0</v>
      </c>
      <c r="E7">
        <v>1751</v>
      </c>
      <c r="F7" t="s">
        <v>428</v>
      </c>
      <c r="G7" t="s">
        <v>429</v>
      </c>
      <c r="H7" s="3">
        <v>0</v>
      </c>
      <c r="I7" s="3">
        <v>0</v>
      </c>
      <c r="J7" s="3">
        <v>0</v>
      </c>
      <c r="K7" s="3">
        <v>130.49</v>
      </c>
      <c r="L7" s="3">
        <v>0</v>
      </c>
      <c r="M7" s="3">
        <v>0</v>
      </c>
      <c r="N7" s="3">
        <v>0</v>
      </c>
      <c r="O7" s="3">
        <v>16.963700000000003</v>
      </c>
      <c r="P7" s="3">
        <v>147.45370000000003</v>
      </c>
      <c r="R7">
        <v>3</v>
      </c>
    </row>
    <row r="8" spans="1:18" hidden="1" x14ac:dyDescent="0.25">
      <c r="A8" t="s">
        <v>706</v>
      </c>
      <c r="B8" t="s">
        <v>696</v>
      </c>
      <c r="C8" t="s">
        <v>1</v>
      </c>
      <c r="D8" t="s">
        <v>0</v>
      </c>
      <c r="E8">
        <v>792</v>
      </c>
      <c r="F8" t="s">
        <v>547</v>
      </c>
      <c r="G8" t="s">
        <v>548</v>
      </c>
      <c r="H8" s="3">
        <v>0</v>
      </c>
      <c r="I8" s="3">
        <v>0</v>
      </c>
      <c r="J8" s="3">
        <v>0</v>
      </c>
      <c r="K8" s="3">
        <v>37.17</v>
      </c>
      <c r="L8" s="3">
        <v>0</v>
      </c>
      <c r="M8" s="3">
        <v>0</v>
      </c>
      <c r="N8" s="3">
        <v>0</v>
      </c>
      <c r="O8" s="3">
        <v>4.8321000000000005</v>
      </c>
      <c r="P8" s="3">
        <v>42.002099999999999</v>
      </c>
      <c r="R8">
        <v>3</v>
      </c>
    </row>
    <row r="9" spans="1:18" hidden="1" x14ac:dyDescent="0.25">
      <c r="A9" t="s">
        <v>706</v>
      </c>
      <c r="B9" t="s">
        <v>698</v>
      </c>
      <c r="C9" t="s">
        <v>1</v>
      </c>
      <c r="D9" t="s">
        <v>0</v>
      </c>
      <c r="E9">
        <v>6378</v>
      </c>
      <c r="F9" t="s">
        <v>424</v>
      </c>
      <c r="G9" t="s">
        <v>425</v>
      </c>
      <c r="H9" s="3">
        <v>0</v>
      </c>
      <c r="I9" s="3">
        <v>0</v>
      </c>
      <c r="J9" s="3">
        <v>0</v>
      </c>
      <c r="K9" s="3">
        <v>76.77</v>
      </c>
      <c r="L9" s="3">
        <v>0</v>
      </c>
      <c r="M9" s="3">
        <v>0</v>
      </c>
      <c r="N9" s="3">
        <v>0</v>
      </c>
      <c r="O9" s="3">
        <v>9.9801000000000002</v>
      </c>
      <c r="P9" s="3">
        <v>86.750100000000003</v>
      </c>
      <c r="R9">
        <v>3</v>
      </c>
    </row>
    <row r="10" spans="1:18" hidden="1" x14ac:dyDescent="0.25">
      <c r="A10" t="s">
        <v>706</v>
      </c>
      <c r="B10" t="s">
        <v>720</v>
      </c>
      <c r="C10" t="s">
        <v>1</v>
      </c>
      <c r="D10" t="s">
        <v>0</v>
      </c>
      <c r="E10">
        <v>1554</v>
      </c>
      <c r="F10" t="s">
        <v>514</v>
      </c>
      <c r="G10" t="s">
        <v>516</v>
      </c>
      <c r="H10" s="3">
        <v>0</v>
      </c>
      <c r="I10" s="3">
        <v>0</v>
      </c>
      <c r="J10" s="3">
        <v>0</v>
      </c>
      <c r="K10" s="3">
        <v>17.170000000000002</v>
      </c>
      <c r="L10" s="3">
        <v>0</v>
      </c>
      <c r="M10" s="3">
        <v>0</v>
      </c>
      <c r="N10" s="3">
        <v>0</v>
      </c>
      <c r="O10" s="3">
        <v>2.2321000000000004</v>
      </c>
      <c r="P10" s="3">
        <v>19.402100000000001</v>
      </c>
      <c r="R10">
        <v>3</v>
      </c>
    </row>
    <row r="11" spans="1:18" hidden="1" x14ac:dyDescent="0.25">
      <c r="A11" t="s">
        <v>706</v>
      </c>
      <c r="B11" t="s">
        <v>731</v>
      </c>
      <c r="C11" t="s">
        <v>1</v>
      </c>
      <c r="D11" t="s">
        <v>0</v>
      </c>
      <c r="E11">
        <v>775</v>
      </c>
      <c r="F11" t="s">
        <v>426</v>
      </c>
      <c r="G11" t="s">
        <v>427</v>
      </c>
      <c r="H11" s="3">
        <v>0</v>
      </c>
      <c r="I11" s="3">
        <v>0</v>
      </c>
      <c r="J11" s="3">
        <v>0</v>
      </c>
      <c r="K11" s="3">
        <v>48.67</v>
      </c>
      <c r="L11" s="3">
        <v>0</v>
      </c>
      <c r="M11" s="3">
        <v>0</v>
      </c>
      <c r="N11" s="3">
        <v>0</v>
      </c>
      <c r="O11" s="3">
        <v>6.3271000000000006</v>
      </c>
      <c r="P11" s="3">
        <v>54.997100000000003</v>
      </c>
      <c r="R11">
        <v>3</v>
      </c>
    </row>
    <row r="12" spans="1:18" hidden="1" x14ac:dyDescent="0.25">
      <c r="A12" t="s">
        <v>706</v>
      </c>
      <c r="B12" t="s">
        <v>731</v>
      </c>
      <c r="C12" t="s">
        <v>1</v>
      </c>
      <c r="D12" t="s">
        <v>0</v>
      </c>
      <c r="E12">
        <v>1635</v>
      </c>
      <c r="F12" t="s">
        <v>428</v>
      </c>
      <c r="G12" t="s">
        <v>429</v>
      </c>
      <c r="H12" s="3">
        <v>0</v>
      </c>
      <c r="I12" s="3">
        <v>0</v>
      </c>
      <c r="J12" s="3">
        <v>0</v>
      </c>
      <c r="K12" s="3">
        <v>89.36</v>
      </c>
      <c r="L12" s="3">
        <v>0</v>
      </c>
      <c r="M12" s="3">
        <v>0</v>
      </c>
      <c r="N12" s="3">
        <v>0</v>
      </c>
      <c r="O12" s="3">
        <v>11.6168</v>
      </c>
      <c r="P12" s="3">
        <v>100.9768</v>
      </c>
      <c r="R12">
        <v>3</v>
      </c>
    </row>
    <row r="13" spans="1:18" hidden="1" x14ac:dyDescent="0.25">
      <c r="A13" t="s">
        <v>706</v>
      </c>
      <c r="B13" t="s">
        <v>714</v>
      </c>
      <c r="C13" t="s">
        <v>1</v>
      </c>
      <c r="D13" t="s">
        <v>0</v>
      </c>
      <c r="E13">
        <v>7343</v>
      </c>
      <c r="F13" t="s">
        <v>421</v>
      </c>
      <c r="G13" t="s">
        <v>422</v>
      </c>
      <c r="H13" s="3">
        <v>0</v>
      </c>
      <c r="I13" s="3">
        <v>0</v>
      </c>
      <c r="J13" s="3">
        <v>0</v>
      </c>
      <c r="K13" s="3">
        <v>27.72</v>
      </c>
      <c r="L13" s="3">
        <v>0</v>
      </c>
      <c r="M13" s="3">
        <v>0</v>
      </c>
      <c r="N13" s="3">
        <v>0</v>
      </c>
      <c r="O13" s="3">
        <v>3.6036000000000001</v>
      </c>
      <c r="P13" s="3">
        <v>31.323599999999999</v>
      </c>
      <c r="R13">
        <v>3</v>
      </c>
    </row>
    <row r="14" spans="1:18" hidden="1" x14ac:dyDescent="0.25">
      <c r="A14" t="s">
        <v>673</v>
      </c>
      <c r="B14" t="s">
        <v>697</v>
      </c>
      <c r="C14" t="s">
        <v>1</v>
      </c>
      <c r="D14" t="s">
        <v>0</v>
      </c>
      <c r="E14">
        <v>1168</v>
      </c>
      <c r="F14" t="s">
        <v>514</v>
      </c>
      <c r="G14" t="s">
        <v>516</v>
      </c>
      <c r="H14" s="3">
        <v>0</v>
      </c>
      <c r="I14" s="3">
        <v>0</v>
      </c>
      <c r="J14" s="3">
        <v>0</v>
      </c>
      <c r="K14" s="3">
        <v>78.33</v>
      </c>
      <c r="L14" s="3">
        <v>0</v>
      </c>
      <c r="M14" s="3">
        <v>0</v>
      </c>
      <c r="N14" s="3">
        <v>0</v>
      </c>
      <c r="O14" s="3">
        <v>10.1829</v>
      </c>
      <c r="P14" s="3">
        <v>88.512900000000002</v>
      </c>
      <c r="R14">
        <v>3</v>
      </c>
    </row>
    <row r="15" spans="1:18" hidden="1" x14ac:dyDescent="0.25">
      <c r="A15" t="s">
        <v>673</v>
      </c>
      <c r="B15" t="s">
        <v>696</v>
      </c>
      <c r="C15" t="s">
        <v>1</v>
      </c>
      <c r="D15" t="s">
        <v>0</v>
      </c>
      <c r="E15">
        <v>1499</v>
      </c>
      <c r="F15" t="s">
        <v>514</v>
      </c>
      <c r="G15" t="s">
        <v>516</v>
      </c>
      <c r="H15" s="3">
        <v>0</v>
      </c>
      <c r="I15" s="3">
        <v>0</v>
      </c>
      <c r="J15" s="3">
        <v>0</v>
      </c>
      <c r="K15" s="3">
        <v>17.260000000000002</v>
      </c>
      <c r="L15" s="3">
        <v>0</v>
      </c>
      <c r="M15" s="3">
        <v>0</v>
      </c>
      <c r="N15" s="3">
        <v>0</v>
      </c>
      <c r="O15" s="3">
        <v>2.2438000000000002</v>
      </c>
      <c r="P15" s="3">
        <v>19.503800000000002</v>
      </c>
      <c r="R15">
        <v>3</v>
      </c>
    </row>
    <row r="16" spans="1:18" hidden="1" x14ac:dyDescent="0.25">
      <c r="A16" t="s">
        <v>673</v>
      </c>
      <c r="B16" t="s">
        <v>653</v>
      </c>
      <c r="C16" t="s">
        <v>1</v>
      </c>
      <c r="D16" t="s">
        <v>0</v>
      </c>
      <c r="E16">
        <v>2232</v>
      </c>
      <c r="F16" t="s">
        <v>484</v>
      </c>
      <c r="G16" t="s">
        <v>485</v>
      </c>
      <c r="H16" s="3">
        <v>0</v>
      </c>
      <c r="I16" s="3">
        <v>0</v>
      </c>
      <c r="J16" s="3">
        <v>0</v>
      </c>
      <c r="K16" s="3">
        <v>150.62</v>
      </c>
      <c r="L16" s="3">
        <v>0</v>
      </c>
      <c r="M16" s="3">
        <v>0</v>
      </c>
      <c r="N16" s="3">
        <v>0</v>
      </c>
      <c r="O16" s="3">
        <v>19.5806</v>
      </c>
      <c r="P16" s="3">
        <v>170.20060000000001</v>
      </c>
      <c r="R16">
        <v>3</v>
      </c>
    </row>
    <row r="17" spans="1:18" hidden="1" x14ac:dyDescent="0.25">
      <c r="A17" t="s">
        <v>673</v>
      </c>
      <c r="B17" t="s">
        <v>693</v>
      </c>
      <c r="C17" t="s">
        <v>1</v>
      </c>
      <c r="D17" t="s">
        <v>0</v>
      </c>
      <c r="E17">
        <v>1196</v>
      </c>
      <c r="F17" t="s">
        <v>700</v>
      </c>
      <c r="G17" t="s">
        <v>701</v>
      </c>
      <c r="H17" s="3">
        <v>0</v>
      </c>
      <c r="I17" s="3">
        <v>0</v>
      </c>
      <c r="J17" s="3">
        <v>0</v>
      </c>
      <c r="K17" s="3">
        <v>60.97</v>
      </c>
      <c r="L17" s="3">
        <v>0</v>
      </c>
      <c r="M17" s="3">
        <v>0</v>
      </c>
      <c r="N17" s="3">
        <v>0</v>
      </c>
      <c r="O17" s="3">
        <v>7.9260999999999999</v>
      </c>
      <c r="P17" s="3">
        <v>68.896100000000004</v>
      </c>
      <c r="R17">
        <v>3</v>
      </c>
    </row>
    <row r="18" spans="1:18" hidden="1" x14ac:dyDescent="0.25">
      <c r="A18" t="s">
        <v>673</v>
      </c>
      <c r="B18" t="s">
        <v>699</v>
      </c>
      <c r="C18" t="s">
        <v>1</v>
      </c>
      <c r="D18" t="s">
        <v>0</v>
      </c>
      <c r="E18">
        <v>951498</v>
      </c>
      <c r="F18" t="s">
        <v>161</v>
      </c>
      <c r="G18" t="s">
        <v>648</v>
      </c>
      <c r="H18" s="3">
        <v>0</v>
      </c>
      <c r="I18" s="3">
        <v>0</v>
      </c>
      <c r="J18" s="3">
        <v>0</v>
      </c>
      <c r="K18" s="3">
        <v>26.08</v>
      </c>
      <c r="L18" s="3">
        <v>0</v>
      </c>
      <c r="M18" s="3">
        <v>0</v>
      </c>
      <c r="N18" s="3">
        <v>0</v>
      </c>
      <c r="O18" s="3">
        <v>3.3904000000000001</v>
      </c>
      <c r="P18" s="3">
        <v>29.470399999999998</v>
      </c>
      <c r="R18">
        <v>3</v>
      </c>
    </row>
    <row r="19" spans="1:18" hidden="1" x14ac:dyDescent="0.25">
      <c r="A19" t="s">
        <v>642</v>
      </c>
      <c r="B19" t="s">
        <v>649</v>
      </c>
      <c r="C19" t="s">
        <v>1</v>
      </c>
      <c r="D19" t="s">
        <v>0</v>
      </c>
      <c r="E19">
        <v>959161</v>
      </c>
      <c r="F19" t="s">
        <v>161</v>
      </c>
      <c r="G19" t="s">
        <v>648</v>
      </c>
      <c r="H19" s="3">
        <v>2.17</v>
      </c>
      <c r="I19" s="3">
        <v>0</v>
      </c>
      <c r="J19" s="3">
        <v>0</v>
      </c>
      <c r="K19" s="3">
        <v>24.63</v>
      </c>
      <c r="L19" s="3">
        <v>0</v>
      </c>
      <c r="M19" s="3">
        <v>0</v>
      </c>
      <c r="N19" s="3">
        <v>0</v>
      </c>
      <c r="O19" s="3">
        <v>3.2019000000000002</v>
      </c>
      <c r="P19" s="3">
        <v>30.001899999999999</v>
      </c>
      <c r="R19">
        <v>3</v>
      </c>
    </row>
    <row r="20" spans="1:18" hidden="1" x14ac:dyDescent="0.25">
      <c r="A20" t="s">
        <v>642</v>
      </c>
      <c r="B20" t="s">
        <v>647</v>
      </c>
      <c r="C20" t="s">
        <v>1</v>
      </c>
      <c r="D20" t="s">
        <v>0</v>
      </c>
      <c r="E20">
        <v>950150</v>
      </c>
      <c r="F20" t="s">
        <v>161</v>
      </c>
      <c r="G20" t="s">
        <v>648</v>
      </c>
      <c r="H20" s="3">
        <v>2.46</v>
      </c>
      <c r="I20" s="3">
        <v>0</v>
      </c>
      <c r="J20" s="3">
        <v>0</v>
      </c>
      <c r="K20" s="3">
        <v>42.07</v>
      </c>
      <c r="L20" s="3">
        <v>0</v>
      </c>
      <c r="M20" s="3">
        <v>0</v>
      </c>
      <c r="N20" s="3">
        <v>0</v>
      </c>
      <c r="O20" s="3">
        <v>5.4691000000000001</v>
      </c>
      <c r="P20" s="3">
        <v>49.999099999999999</v>
      </c>
      <c r="R20">
        <v>3</v>
      </c>
    </row>
    <row r="21" spans="1:18" hidden="1" x14ac:dyDescent="0.25">
      <c r="A21" t="s">
        <v>642</v>
      </c>
      <c r="B21" t="s">
        <v>646</v>
      </c>
      <c r="C21" t="s">
        <v>1</v>
      </c>
      <c r="D21" t="s">
        <v>0</v>
      </c>
      <c r="E21">
        <v>603</v>
      </c>
      <c r="F21" t="s">
        <v>547</v>
      </c>
      <c r="G21" t="s">
        <v>548</v>
      </c>
      <c r="H21" s="3">
        <v>0</v>
      </c>
      <c r="I21" s="3">
        <v>0</v>
      </c>
      <c r="J21" s="3">
        <v>0</v>
      </c>
      <c r="K21" s="3">
        <v>32.74</v>
      </c>
      <c r="L21" s="3">
        <v>0</v>
      </c>
      <c r="M21" s="3">
        <v>0</v>
      </c>
      <c r="N21" s="3">
        <v>0</v>
      </c>
      <c r="O21" s="3">
        <v>4.2562000000000006</v>
      </c>
      <c r="P21" s="3">
        <v>36.996200000000002</v>
      </c>
      <c r="R21">
        <v>3</v>
      </c>
    </row>
    <row r="22" spans="1:18" hidden="1" x14ac:dyDescent="0.25">
      <c r="A22" t="s">
        <v>642</v>
      </c>
      <c r="B22" t="s">
        <v>645</v>
      </c>
      <c r="C22" t="s">
        <v>1</v>
      </c>
      <c r="D22" t="s">
        <v>0</v>
      </c>
      <c r="E22">
        <v>624</v>
      </c>
      <c r="F22" t="s">
        <v>547</v>
      </c>
      <c r="G22" t="s">
        <v>548</v>
      </c>
      <c r="H22" s="3">
        <v>0</v>
      </c>
      <c r="I22" s="3">
        <v>0</v>
      </c>
      <c r="J22" s="3">
        <v>0</v>
      </c>
      <c r="K22" s="3">
        <v>15.93</v>
      </c>
      <c r="L22" s="3">
        <v>0</v>
      </c>
      <c r="M22" s="3">
        <v>0</v>
      </c>
      <c r="N22" s="3">
        <v>0</v>
      </c>
      <c r="O22" s="3">
        <v>2.0709</v>
      </c>
      <c r="P22" s="3">
        <v>18.000900000000001</v>
      </c>
      <c r="R22">
        <v>3</v>
      </c>
    </row>
    <row r="23" spans="1:18" hidden="1" x14ac:dyDescent="0.25">
      <c r="A23" t="s">
        <v>642</v>
      </c>
      <c r="B23" t="s">
        <v>644</v>
      </c>
      <c r="C23" t="s">
        <v>1</v>
      </c>
      <c r="D23" t="s">
        <v>0</v>
      </c>
      <c r="E23">
        <v>1391</v>
      </c>
      <c r="F23" t="s">
        <v>428</v>
      </c>
      <c r="G23" t="s">
        <v>429</v>
      </c>
      <c r="H23" s="3">
        <v>0</v>
      </c>
      <c r="I23" s="3">
        <v>0</v>
      </c>
      <c r="J23" s="3">
        <v>0</v>
      </c>
      <c r="K23" s="3">
        <v>108.81</v>
      </c>
      <c r="L23" s="3">
        <v>0</v>
      </c>
      <c r="M23" s="3">
        <v>0</v>
      </c>
      <c r="N23" s="3">
        <v>0</v>
      </c>
      <c r="O23" s="3">
        <v>14.145300000000001</v>
      </c>
      <c r="P23" s="3">
        <v>122.95530000000001</v>
      </c>
      <c r="R23">
        <v>3</v>
      </c>
    </row>
    <row r="24" spans="1:18" hidden="1" x14ac:dyDescent="0.25">
      <c r="A24" t="s">
        <v>642</v>
      </c>
      <c r="B24" t="s">
        <v>643</v>
      </c>
      <c r="C24" t="s">
        <v>1</v>
      </c>
      <c r="D24" t="s">
        <v>0</v>
      </c>
      <c r="E24">
        <v>4981</v>
      </c>
      <c r="F24" t="s">
        <v>421</v>
      </c>
      <c r="G24" t="s">
        <v>422</v>
      </c>
      <c r="H24" s="3">
        <v>0</v>
      </c>
      <c r="I24" s="3">
        <v>0</v>
      </c>
      <c r="J24" s="3">
        <v>0</v>
      </c>
      <c r="K24" s="3">
        <v>29.15</v>
      </c>
      <c r="L24" s="3">
        <v>0</v>
      </c>
      <c r="M24" s="3">
        <v>0</v>
      </c>
      <c r="N24" s="3">
        <v>0</v>
      </c>
      <c r="O24" s="3">
        <v>3.7894999999999999</v>
      </c>
      <c r="P24" s="3">
        <v>32.939499999999995</v>
      </c>
      <c r="R24">
        <v>3</v>
      </c>
    </row>
    <row r="25" spans="1:18" hidden="1" x14ac:dyDescent="0.25">
      <c r="A25" t="s">
        <v>642</v>
      </c>
      <c r="B25" t="s">
        <v>600</v>
      </c>
      <c r="C25" t="s">
        <v>1</v>
      </c>
      <c r="D25" t="s">
        <v>0</v>
      </c>
      <c r="E25">
        <v>555</v>
      </c>
      <c r="F25" t="s">
        <v>426</v>
      </c>
      <c r="G25" t="s">
        <v>427</v>
      </c>
      <c r="H25" s="3">
        <v>0</v>
      </c>
      <c r="I25" s="3">
        <v>0</v>
      </c>
      <c r="J25" s="3">
        <v>0</v>
      </c>
      <c r="K25" s="3">
        <v>23.85</v>
      </c>
      <c r="L25" s="3">
        <v>0</v>
      </c>
      <c r="M25" s="3">
        <v>0</v>
      </c>
      <c r="N25" s="3">
        <v>0</v>
      </c>
      <c r="O25" s="3">
        <v>3.1005000000000003</v>
      </c>
      <c r="P25" s="3">
        <v>26.950500000000002</v>
      </c>
      <c r="R25">
        <v>3</v>
      </c>
    </row>
    <row r="26" spans="1:18" hidden="1" x14ac:dyDescent="0.25">
      <c r="A26" t="s">
        <v>611</v>
      </c>
      <c r="B26" t="s">
        <v>600</v>
      </c>
      <c r="C26" t="s">
        <v>1</v>
      </c>
      <c r="D26" t="s">
        <v>0</v>
      </c>
      <c r="E26">
        <v>988</v>
      </c>
      <c r="F26" t="s">
        <v>484</v>
      </c>
      <c r="G26" t="s">
        <v>485</v>
      </c>
      <c r="H26" s="3">
        <v>0</v>
      </c>
      <c r="I26" s="3">
        <v>0</v>
      </c>
      <c r="J26" s="3">
        <v>0</v>
      </c>
      <c r="K26" s="3">
        <v>26.02</v>
      </c>
      <c r="L26" s="3">
        <v>0</v>
      </c>
      <c r="M26" s="3">
        <v>0</v>
      </c>
      <c r="N26" s="3">
        <v>0</v>
      </c>
      <c r="O26" s="3">
        <v>3.3826000000000001</v>
      </c>
      <c r="P26" s="3">
        <v>29.4026</v>
      </c>
      <c r="R26">
        <v>3</v>
      </c>
    </row>
    <row r="27" spans="1:18" hidden="1" x14ac:dyDescent="0.25">
      <c r="A27" t="s">
        <v>611</v>
      </c>
      <c r="B27" t="s">
        <v>636</v>
      </c>
      <c r="C27" t="s">
        <v>1</v>
      </c>
      <c r="D27" t="s">
        <v>0</v>
      </c>
      <c r="E27">
        <v>481</v>
      </c>
      <c r="F27" t="s">
        <v>426</v>
      </c>
      <c r="G27" t="s">
        <v>427</v>
      </c>
      <c r="H27" s="3">
        <v>0</v>
      </c>
      <c r="I27" s="3">
        <v>0</v>
      </c>
      <c r="J27" s="3">
        <v>0</v>
      </c>
      <c r="K27" s="3">
        <v>42.48</v>
      </c>
      <c r="L27" s="3">
        <v>0</v>
      </c>
      <c r="M27" s="3">
        <v>0</v>
      </c>
      <c r="N27" s="3">
        <v>0</v>
      </c>
      <c r="O27" s="3">
        <v>5.5224000000000002</v>
      </c>
      <c r="P27" s="3">
        <v>48.002399999999994</v>
      </c>
      <c r="R27">
        <v>3</v>
      </c>
    </row>
    <row r="28" spans="1:18" hidden="1" x14ac:dyDescent="0.25">
      <c r="A28" t="s">
        <v>611</v>
      </c>
      <c r="B28" t="s">
        <v>636</v>
      </c>
      <c r="C28" t="s">
        <v>1</v>
      </c>
      <c r="D28" t="s">
        <v>0</v>
      </c>
      <c r="E28">
        <v>1273</v>
      </c>
      <c r="F28" t="s">
        <v>428</v>
      </c>
      <c r="G28" t="s">
        <v>429</v>
      </c>
      <c r="H28" s="3">
        <v>0</v>
      </c>
      <c r="I28" s="3">
        <v>0</v>
      </c>
      <c r="J28" s="3">
        <v>0</v>
      </c>
      <c r="K28" s="3">
        <v>155.71</v>
      </c>
      <c r="L28" s="3">
        <v>0</v>
      </c>
      <c r="M28" s="3">
        <v>0</v>
      </c>
      <c r="N28" s="3">
        <v>0</v>
      </c>
      <c r="O28" s="3">
        <v>20.2423</v>
      </c>
      <c r="P28" s="3">
        <v>175.95230000000001</v>
      </c>
      <c r="R28">
        <v>3</v>
      </c>
    </row>
    <row r="29" spans="1:18" hidden="1" x14ac:dyDescent="0.25">
      <c r="A29" t="s">
        <v>611</v>
      </c>
      <c r="B29" t="s">
        <v>636</v>
      </c>
      <c r="C29" t="s">
        <v>1</v>
      </c>
      <c r="D29" t="s">
        <v>0</v>
      </c>
      <c r="E29">
        <v>6147</v>
      </c>
      <c r="F29" t="s">
        <v>424</v>
      </c>
      <c r="G29" t="s">
        <v>425</v>
      </c>
      <c r="H29" s="3">
        <v>0</v>
      </c>
      <c r="I29" s="3">
        <v>0</v>
      </c>
      <c r="J29" s="3">
        <v>0</v>
      </c>
      <c r="K29" s="3">
        <v>126.11</v>
      </c>
      <c r="L29" s="3">
        <v>0</v>
      </c>
      <c r="M29" s="3">
        <v>0</v>
      </c>
      <c r="N29" s="3">
        <v>0</v>
      </c>
      <c r="O29" s="3">
        <v>16.394300000000001</v>
      </c>
      <c r="P29" s="3">
        <v>142.5043</v>
      </c>
      <c r="R29">
        <v>3</v>
      </c>
    </row>
    <row r="30" spans="1:18" hidden="1" x14ac:dyDescent="0.25">
      <c r="A30" t="s">
        <v>611</v>
      </c>
      <c r="B30" t="s">
        <v>634</v>
      </c>
      <c r="C30" t="s">
        <v>1</v>
      </c>
      <c r="D30" t="s">
        <v>0</v>
      </c>
      <c r="E30">
        <v>527</v>
      </c>
      <c r="F30" t="s">
        <v>547</v>
      </c>
      <c r="G30" t="s">
        <v>548</v>
      </c>
      <c r="H30" s="3">
        <v>0</v>
      </c>
      <c r="I30" s="3">
        <v>0</v>
      </c>
      <c r="J30" s="3">
        <v>0</v>
      </c>
      <c r="K30" s="3">
        <v>19.91</v>
      </c>
      <c r="L30" s="3">
        <v>0</v>
      </c>
      <c r="M30" s="3">
        <v>0</v>
      </c>
      <c r="N30" s="3">
        <v>0</v>
      </c>
      <c r="O30" s="3">
        <v>2.5883000000000003</v>
      </c>
      <c r="P30" s="3">
        <v>22.4983</v>
      </c>
      <c r="R30">
        <v>3</v>
      </c>
    </row>
    <row r="31" spans="1:18" hidden="1" x14ac:dyDescent="0.25">
      <c r="A31" t="s">
        <v>611</v>
      </c>
      <c r="B31" t="s">
        <v>625</v>
      </c>
      <c r="C31" t="s">
        <v>1</v>
      </c>
      <c r="D31" t="s">
        <v>0</v>
      </c>
      <c r="E31">
        <v>463</v>
      </c>
      <c r="F31" t="s">
        <v>426</v>
      </c>
      <c r="G31" t="s">
        <v>427</v>
      </c>
      <c r="H31" s="3">
        <v>0</v>
      </c>
      <c r="I31" s="3">
        <v>0</v>
      </c>
      <c r="J31" s="3">
        <v>0</v>
      </c>
      <c r="K31" s="3">
        <v>28.85</v>
      </c>
      <c r="L31" s="3">
        <v>0</v>
      </c>
      <c r="M31" s="3">
        <v>0</v>
      </c>
      <c r="N31" s="3">
        <v>0</v>
      </c>
      <c r="O31" s="3">
        <v>3.7505000000000002</v>
      </c>
      <c r="P31" s="3">
        <v>32.600500000000004</v>
      </c>
      <c r="R31">
        <v>3</v>
      </c>
    </row>
    <row r="32" spans="1:18" hidden="1" x14ac:dyDescent="0.25">
      <c r="A32" t="s">
        <v>611</v>
      </c>
      <c r="B32" t="s">
        <v>625</v>
      </c>
      <c r="C32" t="s">
        <v>1</v>
      </c>
      <c r="D32" t="s">
        <v>0</v>
      </c>
      <c r="E32">
        <v>3755</v>
      </c>
      <c r="F32" t="s">
        <v>421</v>
      </c>
      <c r="G32" t="s">
        <v>422</v>
      </c>
      <c r="H32" s="3">
        <v>0</v>
      </c>
      <c r="I32" s="3">
        <v>0</v>
      </c>
      <c r="J32" s="3">
        <v>0</v>
      </c>
      <c r="K32" s="3">
        <v>29.93</v>
      </c>
      <c r="L32" s="3">
        <v>0</v>
      </c>
      <c r="M32" s="3">
        <v>0</v>
      </c>
      <c r="N32" s="3">
        <v>0</v>
      </c>
      <c r="O32" s="3">
        <v>3.8909000000000002</v>
      </c>
      <c r="P32" s="3">
        <v>33.820900000000002</v>
      </c>
      <c r="R32">
        <v>3</v>
      </c>
    </row>
    <row r="33" spans="1:18" hidden="1" x14ac:dyDescent="0.25">
      <c r="A33" t="s">
        <v>611</v>
      </c>
      <c r="B33" t="s">
        <v>615</v>
      </c>
      <c r="C33" t="s">
        <v>1</v>
      </c>
      <c r="D33" t="s">
        <v>0</v>
      </c>
      <c r="E33">
        <v>456</v>
      </c>
      <c r="F33" t="s">
        <v>547</v>
      </c>
      <c r="G33" t="s">
        <v>548</v>
      </c>
      <c r="H33" s="3">
        <v>0</v>
      </c>
      <c r="I33" s="3">
        <v>0</v>
      </c>
      <c r="J33" s="3">
        <v>0</v>
      </c>
      <c r="K33" s="3">
        <v>15.93</v>
      </c>
      <c r="L33" s="3">
        <v>0</v>
      </c>
      <c r="M33" s="3">
        <v>0</v>
      </c>
      <c r="N33" s="3">
        <v>0</v>
      </c>
      <c r="O33" s="3">
        <v>2.0709</v>
      </c>
      <c r="P33" s="3">
        <v>18.000900000000001</v>
      </c>
      <c r="R33">
        <v>3</v>
      </c>
    </row>
    <row r="34" spans="1:18" hidden="1" x14ac:dyDescent="0.25">
      <c r="A34" t="s">
        <v>611</v>
      </c>
      <c r="B34" t="s">
        <v>607</v>
      </c>
      <c r="C34" t="s">
        <v>1</v>
      </c>
      <c r="D34" t="s">
        <v>0</v>
      </c>
      <c r="E34">
        <v>396</v>
      </c>
      <c r="F34" t="s">
        <v>426</v>
      </c>
      <c r="G34" t="s">
        <v>427</v>
      </c>
      <c r="H34" s="3">
        <v>0</v>
      </c>
      <c r="I34" s="3">
        <v>0</v>
      </c>
      <c r="J34" s="3">
        <v>0</v>
      </c>
      <c r="K34" s="3">
        <v>59.29</v>
      </c>
      <c r="L34" s="3">
        <v>0</v>
      </c>
      <c r="M34" s="3">
        <v>0</v>
      </c>
      <c r="N34" s="3">
        <v>0</v>
      </c>
      <c r="O34" s="3">
        <v>7.7077</v>
      </c>
      <c r="P34" s="3">
        <v>66.997699999999995</v>
      </c>
      <c r="R34">
        <v>3</v>
      </c>
    </row>
    <row r="35" spans="1:18" hidden="1" x14ac:dyDescent="0.25">
      <c r="A35" t="s">
        <v>611</v>
      </c>
      <c r="B35" t="s">
        <v>590</v>
      </c>
      <c r="C35" t="s">
        <v>1</v>
      </c>
      <c r="D35" t="s">
        <v>0</v>
      </c>
      <c r="E35">
        <v>2512</v>
      </c>
      <c r="F35" t="s">
        <v>421</v>
      </c>
      <c r="G35" t="s">
        <v>422</v>
      </c>
      <c r="H35" s="3">
        <v>0</v>
      </c>
      <c r="I35" s="3">
        <v>0</v>
      </c>
      <c r="J35" s="3">
        <v>0</v>
      </c>
      <c r="K35" s="3">
        <v>28.89</v>
      </c>
      <c r="L35" s="3">
        <v>0</v>
      </c>
      <c r="M35" s="3">
        <v>0</v>
      </c>
      <c r="N35" s="3">
        <v>0</v>
      </c>
      <c r="O35" s="3">
        <v>3.7557</v>
      </c>
      <c r="P35" s="3">
        <v>32.645699999999998</v>
      </c>
      <c r="R35">
        <v>3</v>
      </c>
    </row>
    <row r="36" spans="1:18" hidden="1" x14ac:dyDescent="0.25">
      <c r="A36" t="s">
        <v>581</v>
      </c>
      <c r="B36" t="s">
        <v>556</v>
      </c>
      <c r="C36" t="s">
        <v>1</v>
      </c>
      <c r="D36" t="s">
        <v>0</v>
      </c>
      <c r="E36">
        <v>9661</v>
      </c>
      <c r="F36" t="s">
        <v>484</v>
      </c>
      <c r="G36" t="s">
        <v>485</v>
      </c>
      <c r="H36" s="3">
        <v>0</v>
      </c>
      <c r="I36" s="3">
        <v>0</v>
      </c>
      <c r="J36" s="3">
        <v>0</v>
      </c>
      <c r="K36" s="3">
        <v>110.8</v>
      </c>
      <c r="L36" s="3">
        <v>0</v>
      </c>
      <c r="M36" s="3">
        <v>0</v>
      </c>
      <c r="N36" s="3">
        <v>0</v>
      </c>
      <c r="O36" s="3">
        <v>14.404</v>
      </c>
      <c r="P36" s="3">
        <v>125.20399999999999</v>
      </c>
      <c r="R36">
        <v>3</v>
      </c>
    </row>
    <row r="37" spans="1:18" hidden="1" x14ac:dyDescent="0.25">
      <c r="A37" t="s">
        <v>581</v>
      </c>
      <c r="B37" t="s">
        <v>557</v>
      </c>
      <c r="C37" t="s">
        <v>1</v>
      </c>
      <c r="D37" t="s">
        <v>0</v>
      </c>
      <c r="E37">
        <v>1331</v>
      </c>
      <c r="F37" t="s">
        <v>421</v>
      </c>
      <c r="G37" t="s">
        <v>422</v>
      </c>
      <c r="H37" s="3">
        <v>0</v>
      </c>
      <c r="I37" s="3">
        <v>0</v>
      </c>
      <c r="J37" s="3">
        <v>0</v>
      </c>
      <c r="K37" s="3">
        <v>29.67</v>
      </c>
      <c r="L37" s="3">
        <v>0</v>
      </c>
      <c r="M37" s="3">
        <v>0</v>
      </c>
      <c r="N37" s="3">
        <v>0</v>
      </c>
      <c r="O37" s="3">
        <v>3.8571000000000004</v>
      </c>
      <c r="P37" s="3">
        <v>33.527100000000004</v>
      </c>
      <c r="R37">
        <v>3</v>
      </c>
    </row>
    <row r="38" spans="1:18" hidden="1" x14ac:dyDescent="0.25">
      <c r="A38" t="s">
        <v>581</v>
      </c>
      <c r="B38" t="s">
        <v>576</v>
      </c>
      <c r="C38" t="s">
        <v>1</v>
      </c>
      <c r="D38" t="s">
        <v>0</v>
      </c>
      <c r="E38">
        <v>955</v>
      </c>
      <c r="F38" t="s">
        <v>428</v>
      </c>
      <c r="G38" t="s">
        <v>429</v>
      </c>
      <c r="H38" s="3">
        <v>0</v>
      </c>
      <c r="I38" s="3">
        <v>0</v>
      </c>
      <c r="J38" s="3">
        <v>0</v>
      </c>
      <c r="K38" s="3">
        <v>129.49</v>
      </c>
      <c r="L38" s="3">
        <v>0</v>
      </c>
      <c r="M38" s="3">
        <v>0</v>
      </c>
      <c r="N38" s="3">
        <v>0</v>
      </c>
      <c r="O38" s="3">
        <v>16.8337</v>
      </c>
      <c r="P38" s="3">
        <v>146.3237</v>
      </c>
      <c r="R38">
        <v>3</v>
      </c>
    </row>
    <row r="39" spans="1:18" hidden="1" x14ac:dyDescent="0.25">
      <c r="A39" t="s">
        <v>581</v>
      </c>
      <c r="B39" t="s">
        <v>576</v>
      </c>
      <c r="C39" t="s">
        <v>1</v>
      </c>
      <c r="D39" t="s">
        <v>0</v>
      </c>
      <c r="E39">
        <v>7413</v>
      </c>
      <c r="F39" t="s">
        <v>424</v>
      </c>
      <c r="G39" t="s">
        <v>425</v>
      </c>
      <c r="H39" s="3">
        <v>0</v>
      </c>
      <c r="I39" s="3">
        <v>0</v>
      </c>
      <c r="J39" s="3">
        <v>0</v>
      </c>
      <c r="K39" s="3">
        <v>38.94</v>
      </c>
      <c r="L39" s="3">
        <v>0</v>
      </c>
      <c r="M39" s="3">
        <v>0</v>
      </c>
      <c r="N39" s="3">
        <v>0</v>
      </c>
      <c r="O39" s="3">
        <v>5.0621999999999998</v>
      </c>
      <c r="P39" s="3">
        <v>44.002199999999995</v>
      </c>
      <c r="R39">
        <v>3</v>
      </c>
    </row>
    <row r="40" spans="1:18" hidden="1" x14ac:dyDescent="0.25">
      <c r="A40" t="s">
        <v>581</v>
      </c>
      <c r="B40" t="s">
        <v>569</v>
      </c>
      <c r="C40" t="s">
        <v>1</v>
      </c>
      <c r="D40" t="s">
        <v>0</v>
      </c>
      <c r="E40">
        <v>76</v>
      </c>
      <c r="F40" t="s">
        <v>547</v>
      </c>
      <c r="G40" t="s">
        <v>548</v>
      </c>
      <c r="H40" s="3">
        <v>0</v>
      </c>
      <c r="I40" s="3">
        <v>0</v>
      </c>
      <c r="J40" s="3">
        <v>0</v>
      </c>
      <c r="K40" s="3">
        <v>9.9600000000000009</v>
      </c>
      <c r="L40" s="3">
        <v>0</v>
      </c>
      <c r="M40" s="3">
        <v>0</v>
      </c>
      <c r="N40" s="3">
        <v>0</v>
      </c>
      <c r="O40" s="3">
        <v>1.2948000000000002</v>
      </c>
      <c r="P40" s="3">
        <v>11.254800000000001</v>
      </c>
      <c r="R40">
        <v>3</v>
      </c>
    </row>
    <row r="41" spans="1:18" hidden="1" x14ac:dyDescent="0.25">
      <c r="A41" t="s">
        <v>581</v>
      </c>
      <c r="B41" t="s">
        <v>545</v>
      </c>
      <c r="C41" t="s">
        <v>1</v>
      </c>
      <c r="D41" t="s">
        <v>0</v>
      </c>
      <c r="E41">
        <v>7281</v>
      </c>
      <c r="F41" t="s">
        <v>424</v>
      </c>
      <c r="G41" t="s">
        <v>425</v>
      </c>
      <c r="H41" s="3">
        <v>0</v>
      </c>
      <c r="I41" s="3">
        <v>0</v>
      </c>
      <c r="J41" s="3">
        <v>0</v>
      </c>
      <c r="K41" s="3">
        <v>32.74</v>
      </c>
      <c r="L41" s="3">
        <v>0</v>
      </c>
      <c r="M41" s="3">
        <v>0</v>
      </c>
      <c r="N41" s="3">
        <v>0</v>
      </c>
      <c r="O41" s="3">
        <v>4.2562000000000006</v>
      </c>
      <c r="P41" s="3">
        <v>36.996200000000002</v>
      </c>
      <c r="R41">
        <v>3</v>
      </c>
    </row>
    <row r="42" spans="1:18" hidden="1" x14ac:dyDescent="0.25">
      <c r="A42" t="s">
        <v>581</v>
      </c>
      <c r="B42" t="s">
        <v>568</v>
      </c>
      <c r="C42" t="s">
        <v>1</v>
      </c>
      <c r="D42" t="s">
        <v>0</v>
      </c>
      <c r="E42">
        <v>67</v>
      </c>
      <c r="F42" t="s">
        <v>547</v>
      </c>
      <c r="G42" t="s">
        <v>548</v>
      </c>
      <c r="H42" s="3">
        <v>0</v>
      </c>
      <c r="I42" s="3">
        <v>0</v>
      </c>
      <c r="J42" s="3">
        <v>0</v>
      </c>
      <c r="K42" s="3">
        <v>10.62</v>
      </c>
      <c r="L42" s="3">
        <v>0</v>
      </c>
      <c r="M42" s="3">
        <v>0</v>
      </c>
      <c r="N42" s="3">
        <v>0</v>
      </c>
      <c r="O42" s="3">
        <v>1.3806</v>
      </c>
      <c r="P42" s="3">
        <v>12.000599999999999</v>
      </c>
      <c r="R42">
        <v>3</v>
      </c>
    </row>
    <row r="43" spans="1:18" hidden="1" x14ac:dyDescent="0.25">
      <c r="A43" t="s">
        <v>551</v>
      </c>
      <c r="B43" t="s">
        <v>529</v>
      </c>
      <c r="C43" t="s">
        <v>1</v>
      </c>
      <c r="D43" t="s">
        <v>0</v>
      </c>
      <c r="E43">
        <v>2188</v>
      </c>
      <c r="F43" t="s">
        <v>418</v>
      </c>
      <c r="G43" t="s">
        <v>420</v>
      </c>
      <c r="H43" s="3">
        <v>0</v>
      </c>
      <c r="I43" s="3">
        <v>0</v>
      </c>
      <c r="J43" s="3">
        <v>0</v>
      </c>
      <c r="K43" s="3">
        <v>45.13</v>
      </c>
      <c r="L43" s="3">
        <v>0</v>
      </c>
      <c r="M43" s="3">
        <v>0</v>
      </c>
      <c r="N43" s="3">
        <v>0</v>
      </c>
      <c r="O43" s="3">
        <v>5.8669000000000002</v>
      </c>
      <c r="P43" s="3">
        <v>50.996900000000004</v>
      </c>
      <c r="R43">
        <v>3</v>
      </c>
    </row>
    <row r="44" spans="1:18" hidden="1" x14ac:dyDescent="0.25">
      <c r="A44" t="s">
        <v>551</v>
      </c>
      <c r="B44" t="s">
        <v>536</v>
      </c>
      <c r="C44" t="s">
        <v>1</v>
      </c>
      <c r="D44" t="s">
        <v>0</v>
      </c>
      <c r="E44">
        <v>4881</v>
      </c>
      <c r="F44" t="s">
        <v>547</v>
      </c>
      <c r="G44" t="s">
        <v>548</v>
      </c>
      <c r="H44" s="3">
        <v>0</v>
      </c>
      <c r="I44" s="3">
        <v>0</v>
      </c>
      <c r="J44" s="3">
        <v>0</v>
      </c>
      <c r="K44" s="3">
        <v>24.34</v>
      </c>
      <c r="L44" s="3">
        <v>0</v>
      </c>
      <c r="M44" s="3">
        <v>0</v>
      </c>
      <c r="N44" s="3">
        <v>0</v>
      </c>
      <c r="O44" s="3">
        <v>3.1642000000000001</v>
      </c>
      <c r="P44" s="3">
        <v>27.504200000000001</v>
      </c>
      <c r="R44">
        <v>3</v>
      </c>
    </row>
    <row r="45" spans="1:18" hidden="1" x14ac:dyDescent="0.25">
      <c r="A45" t="s">
        <v>551</v>
      </c>
      <c r="B45" t="s">
        <v>545</v>
      </c>
      <c r="C45" t="s">
        <v>1</v>
      </c>
      <c r="D45" t="s">
        <v>0</v>
      </c>
      <c r="E45">
        <v>211</v>
      </c>
      <c r="F45" t="s">
        <v>426</v>
      </c>
      <c r="G45" t="s">
        <v>427</v>
      </c>
      <c r="H45" s="3">
        <v>0</v>
      </c>
      <c r="I45" s="3">
        <v>0</v>
      </c>
      <c r="J45" s="3">
        <v>0</v>
      </c>
      <c r="K45" s="3">
        <v>9.73</v>
      </c>
      <c r="L45" s="3">
        <v>0</v>
      </c>
      <c r="M45" s="3">
        <v>0</v>
      </c>
      <c r="N45" s="3">
        <v>0</v>
      </c>
      <c r="O45" s="3">
        <v>1.2649000000000001</v>
      </c>
      <c r="P45" s="3">
        <v>10.994900000000001</v>
      </c>
      <c r="R45">
        <v>3</v>
      </c>
    </row>
    <row r="46" spans="1:18" hidden="1" x14ac:dyDescent="0.25">
      <c r="A46" t="s">
        <v>551</v>
      </c>
      <c r="B46" t="s">
        <v>577</v>
      </c>
      <c r="C46" t="s">
        <v>1</v>
      </c>
      <c r="D46" t="s">
        <v>0</v>
      </c>
      <c r="E46">
        <v>811</v>
      </c>
      <c r="F46" t="s">
        <v>428</v>
      </c>
      <c r="G46" t="s">
        <v>429</v>
      </c>
      <c r="H46" s="3">
        <v>0</v>
      </c>
      <c r="I46" s="3">
        <v>0</v>
      </c>
      <c r="J46" s="3">
        <v>0</v>
      </c>
      <c r="K46" s="3">
        <v>184.3</v>
      </c>
      <c r="L46" s="3">
        <v>0</v>
      </c>
      <c r="M46" s="3">
        <v>0</v>
      </c>
      <c r="N46" s="3">
        <v>0</v>
      </c>
      <c r="O46" s="3">
        <v>23.959000000000003</v>
      </c>
      <c r="P46" s="3">
        <v>208.25900000000001</v>
      </c>
      <c r="R46">
        <v>3</v>
      </c>
    </row>
    <row r="47" spans="1:18" hidden="1" x14ac:dyDescent="0.25">
      <c r="A47" t="s">
        <v>551</v>
      </c>
      <c r="B47" t="s">
        <v>528</v>
      </c>
      <c r="C47" t="s">
        <v>1</v>
      </c>
      <c r="D47" t="s">
        <v>0</v>
      </c>
      <c r="E47">
        <v>264</v>
      </c>
      <c r="F47" t="s">
        <v>421</v>
      </c>
      <c r="G47" t="s">
        <v>422</v>
      </c>
      <c r="H47" s="3">
        <v>0</v>
      </c>
      <c r="I47" s="3">
        <v>0</v>
      </c>
      <c r="J47" s="3">
        <v>0</v>
      </c>
      <c r="K47" s="3">
        <v>30.97</v>
      </c>
      <c r="L47" s="3">
        <v>0</v>
      </c>
      <c r="M47" s="3">
        <v>0</v>
      </c>
      <c r="N47" s="3">
        <v>0</v>
      </c>
      <c r="O47" s="3">
        <v>4.0260999999999996</v>
      </c>
      <c r="P47" s="3">
        <v>34.996099999999998</v>
      </c>
      <c r="R47">
        <v>3</v>
      </c>
    </row>
    <row r="48" spans="1:18" hidden="1" x14ac:dyDescent="0.25">
      <c r="A48" t="s">
        <v>551</v>
      </c>
      <c r="B48" t="s">
        <v>539</v>
      </c>
      <c r="C48" t="s">
        <v>1</v>
      </c>
      <c r="D48" t="s">
        <v>0</v>
      </c>
      <c r="E48">
        <v>195</v>
      </c>
      <c r="F48" t="s">
        <v>426</v>
      </c>
      <c r="G48" t="s">
        <v>427</v>
      </c>
      <c r="H48" s="3">
        <v>0</v>
      </c>
      <c r="I48" s="3">
        <v>0</v>
      </c>
      <c r="J48" s="3">
        <v>0</v>
      </c>
      <c r="K48" s="3">
        <v>30</v>
      </c>
      <c r="L48" s="3">
        <v>0</v>
      </c>
      <c r="M48" s="3">
        <v>0</v>
      </c>
      <c r="N48" s="3">
        <v>0</v>
      </c>
      <c r="O48" s="3">
        <v>3.9000000000000004</v>
      </c>
      <c r="P48" s="3">
        <v>33.9</v>
      </c>
      <c r="R48">
        <v>3</v>
      </c>
    </row>
    <row r="49" spans="1:18" hidden="1" x14ac:dyDescent="0.25">
      <c r="A49" t="s">
        <v>519</v>
      </c>
      <c r="B49" t="s">
        <v>520</v>
      </c>
      <c r="C49" t="s">
        <v>1</v>
      </c>
      <c r="D49" t="s">
        <v>0</v>
      </c>
      <c r="E49">
        <v>8201</v>
      </c>
      <c r="F49" t="s">
        <v>487</v>
      </c>
      <c r="G49" t="s">
        <v>488</v>
      </c>
      <c r="H49" s="3">
        <v>0</v>
      </c>
      <c r="I49" s="3">
        <v>0</v>
      </c>
      <c r="J49" s="3">
        <v>0</v>
      </c>
      <c r="K49" s="3">
        <v>30.97</v>
      </c>
      <c r="L49" s="3">
        <v>0</v>
      </c>
      <c r="M49" s="3">
        <v>0</v>
      </c>
      <c r="N49" s="3">
        <v>0</v>
      </c>
      <c r="O49" s="3">
        <v>4.0260999999999996</v>
      </c>
      <c r="P49" s="3">
        <v>34.996099999999998</v>
      </c>
      <c r="R49">
        <v>3</v>
      </c>
    </row>
    <row r="50" spans="1:18" hidden="1" x14ac:dyDescent="0.25">
      <c r="A50" t="s">
        <v>519</v>
      </c>
      <c r="B50" t="s">
        <v>476</v>
      </c>
      <c r="C50" t="s">
        <v>1</v>
      </c>
      <c r="D50" t="s">
        <v>0</v>
      </c>
      <c r="E50">
        <v>13357</v>
      </c>
      <c r="F50" t="s">
        <v>549</v>
      </c>
      <c r="G50" t="s">
        <v>550</v>
      </c>
      <c r="H50" s="3">
        <v>0</v>
      </c>
      <c r="I50" s="3">
        <v>0</v>
      </c>
      <c r="J50" s="3">
        <v>0</v>
      </c>
      <c r="K50" s="3">
        <v>34.49</v>
      </c>
      <c r="L50" s="3">
        <v>0</v>
      </c>
      <c r="M50" s="3">
        <v>0</v>
      </c>
      <c r="N50" s="3">
        <v>0</v>
      </c>
      <c r="O50" s="3">
        <v>4.4837000000000007</v>
      </c>
      <c r="P50" s="3">
        <v>38.973700000000001</v>
      </c>
      <c r="R50">
        <v>3</v>
      </c>
    </row>
    <row r="51" spans="1:18" hidden="1" x14ac:dyDescent="0.25">
      <c r="A51" t="s">
        <v>519</v>
      </c>
      <c r="B51" t="s">
        <v>546</v>
      </c>
      <c r="C51" t="s">
        <v>1</v>
      </c>
      <c r="D51" t="s">
        <v>0</v>
      </c>
      <c r="E51">
        <v>720</v>
      </c>
      <c r="F51" t="s">
        <v>428</v>
      </c>
      <c r="G51" t="s">
        <v>429</v>
      </c>
      <c r="H51" s="3">
        <v>0</v>
      </c>
      <c r="I51" s="3">
        <v>0</v>
      </c>
      <c r="J51" s="3">
        <v>0</v>
      </c>
      <c r="K51" s="3">
        <v>56.18</v>
      </c>
      <c r="L51" s="3">
        <v>0</v>
      </c>
      <c r="M51" s="3">
        <v>0</v>
      </c>
      <c r="N51" s="3">
        <v>0</v>
      </c>
      <c r="O51" s="3">
        <v>7.3033999999999999</v>
      </c>
      <c r="P51" s="3">
        <v>63.483400000000003</v>
      </c>
      <c r="R51">
        <v>3</v>
      </c>
    </row>
    <row r="52" spans="1:18" hidden="1" x14ac:dyDescent="0.25">
      <c r="A52" t="s">
        <v>519</v>
      </c>
      <c r="B52" t="s">
        <v>495</v>
      </c>
      <c r="C52" t="s">
        <v>1</v>
      </c>
      <c r="D52" t="s">
        <v>0</v>
      </c>
      <c r="E52">
        <v>4623</v>
      </c>
      <c r="F52" t="s">
        <v>547</v>
      </c>
      <c r="G52" t="s">
        <v>548</v>
      </c>
      <c r="H52" s="3">
        <v>0</v>
      </c>
      <c r="I52" s="3">
        <v>0</v>
      </c>
      <c r="J52" s="3">
        <v>0</v>
      </c>
      <c r="K52" s="3">
        <v>26.11</v>
      </c>
      <c r="L52" s="3">
        <v>0</v>
      </c>
      <c r="M52" s="3">
        <v>0</v>
      </c>
      <c r="N52" s="3">
        <v>0</v>
      </c>
      <c r="O52" s="3">
        <v>3.3942999999999999</v>
      </c>
      <c r="P52" s="3">
        <v>29.504300000000001</v>
      </c>
      <c r="R52">
        <v>3</v>
      </c>
    </row>
    <row r="53" spans="1:18" hidden="1" x14ac:dyDescent="0.25">
      <c r="A53" t="s">
        <v>519</v>
      </c>
      <c r="B53" t="s">
        <v>497</v>
      </c>
      <c r="C53" t="s">
        <v>1</v>
      </c>
      <c r="D53" t="s">
        <v>0</v>
      </c>
      <c r="E53">
        <v>4638</v>
      </c>
      <c r="F53" t="s">
        <v>547</v>
      </c>
      <c r="G53" t="s">
        <v>548</v>
      </c>
      <c r="H53" s="3">
        <v>0</v>
      </c>
      <c r="I53" s="3">
        <v>0</v>
      </c>
      <c r="J53" s="3">
        <v>0</v>
      </c>
      <c r="K53" s="3">
        <v>8.85</v>
      </c>
      <c r="L53" s="3">
        <v>0</v>
      </c>
      <c r="M53" s="3">
        <v>0</v>
      </c>
      <c r="N53" s="3">
        <v>0</v>
      </c>
      <c r="O53" s="3">
        <v>1.1505000000000001</v>
      </c>
      <c r="P53" s="3">
        <v>10.000499999999999</v>
      </c>
      <c r="R53">
        <v>3</v>
      </c>
    </row>
    <row r="54" spans="1:18" hidden="1" x14ac:dyDescent="0.25">
      <c r="A54" t="s">
        <v>519</v>
      </c>
      <c r="B54" t="s">
        <v>499</v>
      </c>
      <c r="C54" t="s">
        <v>1</v>
      </c>
      <c r="D54" t="s">
        <v>0</v>
      </c>
      <c r="E54">
        <v>4653</v>
      </c>
      <c r="F54" t="s">
        <v>547</v>
      </c>
      <c r="G54" t="s">
        <v>548</v>
      </c>
      <c r="H54" s="3">
        <v>0</v>
      </c>
      <c r="I54" s="3">
        <v>0</v>
      </c>
      <c r="J54" s="3">
        <v>0</v>
      </c>
      <c r="K54" s="3">
        <v>13.27</v>
      </c>
      <c r="L54" s="3">
        <v>0</v>
      </c>
      <c r="M54" s="3">
        <v>0</v>
      </c>
      <c r="N54" s="3">
        <v>0</v>
      </c>
      <c r="O54" s="3">
        <v>1.7251000000000001</v>
      </c>
      <c r="P54" s="3">
        <v>14.995099999999999</v>
      </c>
      <c r="R54">
        <v>3</v>
      </c>
    </row>
    <row r="55" spans="1:18" hidden="1" x14ac:dyDescent="0.25">
      <c r="A55" t="s">
        <v>519</v>
      </c>
      <c r="B55" t="s">
        <v>546</v>
      </c>
      <c r="C55" t="s">
        <v>1</v>
      </c>
      <c r="D55" t="s">
        <v>0</v>
      </c>
      <c r="E55">
        <v>129</v>
      </c>
      <c r="F55" t="s">
        <v>426</v>
      </c>
      <c r="G55" t="s">
        <v>427</v>
      </c>
      <c r="H55" s="3">
        <v>0</v>
      </c>
      <c r="I55" s="3">
        <v>0</v>
      </c>
      <c r="J55" s="3">
        <v>0</v>
      </c>
      <c r="K55" s="3">
        <v>107.74</v>
      </c>
      <c r="L55" s="3">
        <v>0</v>
      </c>
      <c r="M55" s="3">
        <v>0</v>
      </c>
      <c r="N55" s="3">
        <v>0</v>
      </c>
      <c r="O55" s="3">
        <v>14.0062</v>
      </c>
      <c r="P55" s="3">
        <v>121.74619999999999</v>
      </c>
      <c r="R55">
        <v>3</v>
      </c>
    </row>
    <row r="56" spans="1:18" hidden="1" x14ac:dyDescent="0.25">
      <c r="A56" t="s">
        <v>519</v>
      </c>
      <c r="B56" t="s">
        <v>546</v>
      </c>
      <c r="C56" t="s">
        <v>1</v>
      </c>
      <c r="D56" t="s">
        <v>0</v>
      </c>
      <c r="E56">
        <v>2293</v>
      </c>
      <c r="F56" t="s">
        <v>424</v>
      </c>
      <c r="G56" t="s">
        <v>425</v>
      </c>
      <c r="H56" s="3">
        <v>0</v>
      </c>
      <c r="I56" s="3">
        <v>0</v>
      </c>
      <c r="J56" s="3">
        <v>0</v>
      </c>
      <c r="K56" s="3">
        <v>81.41</v>
      </c>
      <c r="L56" s="3">
        <v>0</v>
      </c>
      <c r="M56" s="3">
        <v>0</v>
      </c>
      <c r="N56" s="3">
        <v>0</v>
      </c>
      <c r="O56" s="3">
        <v>10.583299999999999</v>
      </c>
      <c r="P56" s="3">
        <v>91.993299999999991</v>
      </c>
      <c r="R56">
        <v>3</v>
      </c>
    </row>
    <row r="57" spans="1:18" hidden="1" x14ac:dyDescent="0.25">
      <c r="A57" t="s">
        <v>489</v>
      </c>
      <c r="B57" t="s">
        <v>447</v>
      </c>
      <c r="C57" t="s">
        <v>1</v>
      </c>
      <c r="D57" t="s">
        <v>0</v>
      </c>
      <c r="E57">
        <v>363970</v>
      </c>
      <c r="F57" t="s">
        <v>517</v>
      </c>
      <c r="G57" t="s">
        <v>518</v>
      </c>
      <c r="H57" s="3">
        <v>3.16</v>
      </c>
      <c r="I57" s="3">
        <v>0</v>
      </c>
      <c r="J57" s="3">
        <v>0</v>
      </c>
      <c r="K57" s="3">
        <v>32.6</v>
      </c>
      <c r="L57" s="3">
        <v>0</v>
      </c>
      <c r="M57" s="3">
        <v>0</v>
      </c>
      <c r="N57" s="3">
        <v>0</v>
      </c>
      <c r="O57" s="3">
        <v>4.2380000000000004</v>
      </c>
      <c r="P57" s="3">
        <v>39.998000000000005</v>
      </c>
      <c r="R57">
        <v>3</v>
      </c>
    </row>
    <row r="58" spans="1:18" hidden="1" x14ac:dyDescent="0.25">
      <c r="A58" t="s">
        <v>489</v>
      </c>
      <c r="B58" t="s">
        <v>515</v>
      </c>
      <c r="C58" t="s">
        <v>1</v>
      </c>
      <c r="D58" t="s">
        <v>0</v>
      </c>
      <c r="E58">
        <v>512</v>
      </c>
      <c r="F58" t="s">
        <v>514</v>
      </c>
      <c r="G58" t="s">
        <v>516</v>
      </c>
      <c r="H58" s="3">
        <v>0</v>
      </c>
      <c r="I58" s="3">
        <v>0</v>
      </c>
      <c r="J58" s="3">
        <v>0</v>
      </c>
      <c r="K58" s="3">
        <v>60.48</v>
      </c>
      <c r="L58" s="3">
        <v>0</v>
      </c>
      <c r="M58" s="3">
        <v>0</v>
      </c>
      <c r="N58" s="3">
        <v>0</v>
      </c>
      <c r="O58" s="3">
        <v>7.8624000000000001</v>
      </c>
      <c r="P58" s="3">
        <v>68.342399999999998</v>
      </c>
      <c r="R58">
        <v>3</v>
      </c>
    </row>
    <row r="59" spans="1:18" hidden="1" x14ac:dyDescent="0.25">
      <c r="A59" t="s">
        <v>489</v>
      </c>
      <c r="B59" t="s">
        <v>442</v>
      </c>
      <c r="C59" t="s">
        <v>1</v>
      </c>
      <c r="D59" t="s">
        <v>0</v>
      </c>
      <c r="E59">
        <v>15941</v>
      </c>
      <c r="F59" t="s">
        <v>512</v>
      </c>
      <c r="G59" t="s">
        <v>513</v>
      </c>
      <c r="H59" s="3">
        <v>0</v>
      </c>
      <c r="I59" s="3">
        <v>0</v>
      </c>
      <c r="J59" s="3">
        <v>0</v>
      </c>
      <c r="K59" s="3">
        <v>16.32</v>
      </c>
      <c r="L59" s="3">
        <v>0</v>
      </c>
      <c r="M59" s="3">
        <v>0</v>
      </c>
      <c r="N59" s="3">
        <v>0</v>
      </c>
      <c r="O59" s="3">
        <v>2.1215999999999999</v>
      </c>
      <c r="P59" s="3">
        <v>18.441600000000001</v>
      </c>
      <c r="R59">
        <v>3</v>
      </c>
    </row>
    <row r="60" spans="1:18" hidden="1" x14ac:dyDescent="0.25">
      <c r="A60" t="s">
        <v>489</v>
      </c>
      <c r="B60" t="s">
        <v>498</v>
      </c>
      <c r="C60" t="s">
        <v>1</v>
      </c>
      <c r="D60" t="s">
        <v>0</v>
      </c>
      <c r="E60">
        <v>9168</v>
      </c>
      <c r="F60" t="s">
        <v>421</v>
      </c>
      <c r="G60" t="s">
        <v>422</v>
      </c>
      <c r="H60" s="3">
        <v>0</v>
      </c>
      <c r="I60" s="3">
        <v>0</v>
      </c>
      <c r="J60" s="3">
        <v>0</v>
      </c>
      <c r="K60" s="3">
        <v>30.71</v>
      </c>
      <c r="L60" s="3">
        <v>0</v>
      </c>
      <c r="M60" s="3">
        <v>0</v>
      </c>
      <c r="N60" s="3">
        <v>0</v>
      </c>
      <c r="O60" s="3">
        <v>3.9923000000000002</v>
      </c>
      <c r="P60" s="3">
        <v>34.702300000000001</v>
      </c>
      <c r="R60">
        <v>3</v>
      </c>
    </row>
    <row r="61" spans="1:18" hidden="1" x14ac:dyDescent="0.25">
      <c r="A61" t="s">
        <v>454</v>
      </c>
      <c r="B61" t="s">
        <v>483</v>
      </c>
      <c r="C61" t="s">
        <v>1</v>
      </c>
      <c r="D61" t="s">
        <v>0</v>
      </c>
      <c r="E61">
        <v>2236</v>
      </c>
      <c r="F61" t="s">
        <v>424</v>
      </c>
      <c r="G61" t="s">
        <v>425</v>
      </c>
      <c r="H61" s="3">
        <v>0</v>
      </c>
      <c r="I61" s="3">
        <v>0</v>
      </c>
      <c r="J61" s="3">
        <v>0</v>
      </c>
      <c r="K61" s="3">
        <v>88.41</v>
      </c>
      <c r="L61" s="3">
        <v>0</v>
      </c>
      <c r="M61" s="3">
        <v>0</v>
      </c>
      <c r="N61" s="3">
        <v>0</v>
      </c>
      <c r="O61" s="3">
        <v>11.4933</v>
      </c>
      <c r="P61" s="3">
        <v>99.903300000000002</v>
      </c>
      <c r="R61">
        <v>3</v>
      </c>
    </row>
    <row r="62" spans="1:18" hidden="1" x14ac:dyDescent="0.25">
      <c r="A62" t="s">
        <v>454</v>
      </c>
      <c r="B62" t="s">
        <v>483</v>
      </c>
      <c r="C62" t="s">
        <v>1</v>
      </c>
      <c r="D62" t="s">
        <v>0</v>
      </c>
      <c r="E62">
        <v>623</v>
      </c>
      <c r="F62" t="s">
        <v>428</v>
      </c>
      <c r="G62" t="s">
        <v>429</v>
      </c>
      <c r="H62" s="3">
        <v>0</v>
      </c>
      <c r="I62" s="3">
        <v>0</v>
      </c>
      <c r="J62" s="3">
        <v>0</v>
      </c>
      <c r="K62" s="3">
        <v>78.959999999999994</v>
      </c>
      <c r="L62" s="3">
        <v>0</v>
      </c>
      <c r="M62" s="3">
        <v>0</v>
      </c>
      <c r="N62" s="3">
        <v>0</v>
      </c>
      <c r="O62" s="3">
        <v>10.264799999999999</v>
      </c>
      <c r="P62" s="3">
        <v>89.224799999999988</v>
      </c>
      <c r="R62">
        <v>3</v>
      </c>
    </row>
    <row r="63" spans="1:18" hidden="1" x14ac:dyDescent="0.25">
      <c r="A63" t="s">
        <v>454</v>
      </c>
      <c r="B63" t="s">
        <v>477</v>
      </c>
      <c r="C63" t="s">
        <v>1</v>
      </c>
      <c r="D63" t="s">
        <v>0</v>
      </c>
      <c r="E63">
        <v>7738</v>
      </c>
      <c r="F63" t="s">
        <v>487</v>
      </c>
      <c r="G63" t="s">
        <v>488</v>
      </c>
      <c r="H63" s="3">
        <v>0</v>
      </c>
      <c r="I63" s="3">
        <v>0</v>
      </c>
      <c r="J63" s="3">
        <v>0</v>
      </c>
      <c r="K63" s="3">
        <v>42.48</v>
      </c>
      <c r="L63" s="3">
        <v>0</v>
      </c>
      <c r="M63" s="3">
        <v>0</v>
      </c>
      <c r="N63" s="3">
        <v>0</v>
      </c>
      <c r="O63" s="3">
        <v>5.5224000000000002</v>
      </c>
      <c r="P63" s="3">
        <v>48.002399999999994</v>
      </c>
      <c r="R63">
        <v>3</v>
      </c>
    </row>
    <row r="64" spans="1:18" hidden="1" x14ac:dyDescent="0.25">
      <c r="A64" t="s">
        <v>454</v>
      </c>
      <c r="B64" t="s">
        <v>465</v>
      </c>
      <c r="C64" t="s">
        <v>1</v>
      </c>
      <c r="D64" t="s">
        <v>0</v>
      </c>
      <c r="E64">
        <v>7944</v>
      </c>
      <c r="F64" t="s">
        <v>421</v>
      </c>
      <c r="G64" t="s">
        <v>422</v>
      </c>
      <c r="H64" s="3">
        <v>0</v>
      </c>
      <c r="I64" s="3">
        <v>0</v>
      </c>
      <c r="J64" s="3">
        <v>0</v>
      </c>
      <c r="K64" s="3">
        <v>31.49</v>
      </c>
      <c r="L64" s="3">
        <v>0</v>
      </c>
      <c r="M64" s="3">
        <v>0</v>
      </c>
      <c r="N64" s="3">
        <v>0</v>
      </c>
      <c r="O64" s="3">
        <v>4.0937000000000001</v>
      </c>
      <c r="P64" s="3">
        <v>35.5837</v>
      </c>
      <c r="R64">
        <v>3</v>
      </c>
    </row>
    <row r="65" spans="1:18" hidden="1" x14ac:dyDescent="0.25">
      <c r="A65" t="s">
        <v>454</v>
      </c>
      <c r="B65" t="s">
        <v>486</v>
      </c>
      <c r="C65" t="s">
        <v>1</v>
      </c>
      <c r="D65" t="s">
        <v>0</v>
      </c>
      <c r="E65">
        <v>6804</v>
      </c>
      <c r="F65" t="s">
        <v>421</v>
      </c>
      <c r="G65" t="s">
        <v>422</v>
      </c>
      <c r="H65" s="3">
        <v>0</v>
      </c>
      <c r="I65" s="3">
        <v>0</v>
      </c>
      <c r="J65" s="3">
        <v>0</v>
      </c>
      <c r="K65" s="3">
        <v>33.049999999999997</v>
      </c>
      <c r="L65" s="3">
        <v>0</v>
      </c>
      <c r="M65" s="3">
        <v>0</v>
      </c>
      <c r="N65" s="3">
        <v>0</v>
      </c>
      <c r="O65" s="3">
        <v>4.2965</v>
      </c>
      <c r="P65" s="3">
        <v>37.346499999999999</v>
      </c>
      <c r="R65">
        <v>3</v>
      </c>
    </row>
    <row r="66" spans="1:18" hidden="1" x14ac:dyDescent="0.25">
      <c r="A66" t="s">
        <v>454</v>
      </c>
      <c r="B66" t="s">
        <v>404</v>
      </c>
      <c r="C66" t="s">
        <v>1</v>
      </c>
      <c r="D66" t="s">
        <v>0</v>
      </c>
      <c r="E66">
        <v>5552</v>
      </c>
      <c r="F66" t="s">
        <v>484</v>
      </c>
      <c r="G66" t="s">
        <v>485</v>
      </c>
      <c r="H66" s="3">
        <v>0</v>
      </c>
      <c r="I66" s="3">
        <v>0</v>
      </c>
      <c r="J66" s="3">
        <v>0</v>
      </c>
      <c r="K66" s="3">
        <v>34.380000000000003</v>
      </c>
      <c r="L66" s="3">
        <v>0</v>
      </c>
      <c r="M66" s="3">
        <v>0</v>
      </c>
      <c r="N66" s="3">
        <v>0</v>
      </c>
      <c r="O66" s="3">
        <v>4.4694000000000003</v>
      </c>
      <c r="P66" s="3">
        <v>38.849400000000003</v>
      </c>
      <c r="R66">
        <v>3</v>
      </c>
    </row>
    <row r="67" spans="1:18" hidden="1" x14ac:dyDescent="0.25">
      <c r="A67" t="s">
        <v>454</v>
      </c>
      <c r="B67" t="s">
        <v>414</v>
      </c>
      <c r="C67" t="s">
        <v>1</v>
      </c>
      <c r="D67" t="s">
        <v>0</v>
      </c>
      <c r="E67">
        <v>5918</v>
      </c>
      <c r="F67" t="s">
        <v>484</v>
      </c>
      <c r="G67" t="s">
        <v>485</v>
      </c>
      <c r="H67" s="3">
        <v>0</v>
      </c>
      <c r="I67" s="3">
        <v>0</v>
      </c>
      <c r="J67" s="3">
        <v>0</v>
      </c>
      <c r="K67" s="3">
        <v>141.25</v>
      </c>
      <c r="L67" s="3">
        <v>0</v>
      </c>
      <c r="M67" s="3">
        <v>0</v>
      </c>
      <c r="N67" s="3">
        <v>0</v>
      </c>
      <c r="O67" s="3">
        <v>18.362500000000001</v>
      </c>
      <c r="P67" s="3">
        <v>159.61250000000001</v>
      </c>
      <c r="R67">
        <v>3</v>
      </c>
    </row>
    <row r="68" spans="1:18" hidden="1" x14ac:dyDescent="0.25">
      <c r="A68" t="s">
        <v>430</v>
      </c>
      <c r="B68" t="s">
        <v>453</v>
      </c>
      <c r="C68" t="s">
        <v>1</v>
      </c>
      <c r="D68" t="s">
        <v>0</v>
      </c>
      <c r="E68">
        <v>501</v>
      </c>
      <c r="F68" t="s">
        <v>428</v>
      </c>
      <c r="G68" t="s">
        <v>429</v>
      </c>
      <c r="H68" s="3">
        <v>0</v>
      </c>
      <c r="I68" s="3">
        <v>0</v>
      </c>
      <c r="J68" s="3">
        <v>0</v>
      </c>
      <c r="K68" s="3">
        <v>85.02</v>
      </c>
      <c r="L68" s="3">
        <v>0</v>
      </c>
      <c r="M68" s="3">
        <v>0</v>
      </c>
      <c r="N68" s="3">
        <v>0</v>
      </c>
      <c r="O68" s="3">
        <v>11.0526</v>
      </c>
      <c r="P68" s="3">
        <v>96.072599999999994</v>
      </c>
      <c r="R68">
        <v>3</v>
      </c>
    </row>
    <row r="69" spans="1:18" hidden="1" x14ac:dyDescent="0.25">
      <c r="A69" t="s">
        <v>430</v>
      </c>
      <c r="B69" t="s">
        <v>453</v>
      </c>
      <c r="C69" t="s">
        <v>1</v>
      </c>
      <c r="D69" t="s">
        <v>0</v>
      </c>
      <c r="E69">
        <v>461</v>
      </c>
      <c r="F69" t="s">
        <v>426</v>
      </c>
      <c r="G69" t="s">
        <v>427</v>
      </c>
      <c r="H69" s="3">
        <v>0</v>
      </c>
      <c r="I69" s="3">
        <v>0</v>
      </c>
      <c r="J69" s="3">
        <v>0</v>
      </c>
      <c r="K69" s="3">
        <v>36.28</v>
      </c>
      <c r="L69" s="3">
        <v>0</v>
      </c>
      <c r="M69" s="3">
        <v>0</v>
      </c>
      <c r="N69" s="3">
        <v>0</v>
      </c>
      <c r="O69" s="3">
        <v>4.7164000000000001</v>
      </c>
      <c r="P69" s="3">
        <v>40.996400000000001</v>
      </c>
      <c r="R69">
        <v>3</v>
      </c>
    </row>
    <row r="70" spans="1:18" hidden="1" x14ac:dyDescent="0.25">
      <c r="A70" t="s">
        <v>430</v>
      </c>
      <c r="B70" t="s">
        <v>453</v>
      </c>
      <c r="C70" t="s">
        <v>1</v>
      </c>
      <c r="D70" t="s">
        <v>0</v>
      </c>
      <c r="E70">
        <v>2023</v>
      </c>
      <c r="F70" t="s">
        <v>424</v>
      </c>
      <c r="G70" t="s">
        <v>425</v>
      </c>
      <c r="H70" s="3">
        <v>0</v>
      </c>
      <c r="I70" s="3">
        <v>0</v>
      </c>
      <c r="J70" s="3">
        <v>0</v>
      </c>
      <c r="K70" s="3">
        <v>63.1</v>
      </c>
      <c r="L70" s="3">
        <v>0</v>
      </c>
      <c r="M70" s="3">
        <v>0</v>
      </c>
      <c r="N70" s="3">
        <v>0</v>
      </c>
      <c r="O70" s="3">
        <v>8.2030000000000012</v>
      </c>
      <c r="P70" s="3">
        <v>71.302999999999997</v>
      </c>
      <c r="R70">
        <v>3</v>
      </c>
    </row>
    <row r="71" spans="1:18" hidden="1" x14ac:dyDescent="0.25">
      <c r="A71" t="s">
        <v>95</v>
      </c>
      <c r="B71" t="s">
        <v>97</v>
      </c>
      <c r="C71" t="s">
        <v>1</v>
      </c>
      <c r="D71" t="s">
        <v>0</v>
      </c>
      <c r="E71">
        <v>330</v>
      </c>
      <c r="F71" t="s">
        <v>428</v>
      </c>
      <c r="G71" t="s">
        <v>429</v>
      </c>
      <c r="H71" s="3">
        <v>0</v>
      </c>
      <c r="I71" s="3">
        <v>0</v>
      </c>
      <c r="J71" s="3">
        <v>0</v>
      </c>
      <c r="K71" s="3">
        <v>58.83</v>
      </c>
      <c r="L71" s="3">
        <v>0</v>
      </c>
      <c r="M71" s="3">
        <v>0</v>
      </c>
      <c r="N71" s="3">
        <v>0</v>
      </c>
      <c r="O71" s="3">
        <v>7.6478999999999999</v>
      </c>
      <c r="P71" s="3">
        <v>66.477900000000005</v>
      </c>
      <c r="R71">
        <v>3</v>
      </c>
    </row>
    <row r="72" spans="1:18" hidden="1" x14ac:dyDescent="0.25">
      <c r="A72" t="s">
        <v>95</v>
      </c>
      <c r="B72" t="s">
        <v>97</v>
      </c>
      <c r="C72" t="s">
        <v>1</v>
      </c>
      <c r="D72" t="s">
        <v>0</v>
      </c>
      <c r="E72">
        <v>383</v>
      </c>
      <c r="F72" t="s">
        <v>426</v>
      </c>
      <c r="G72" t="s">
        <v>427</v>
      </c>
      <c r="H72" s="3">
        <v>0</v>
      </c>
      <c r="I72" s="3">
        <v>0</v>
      </c>
      <c r="J72" s="3">
        <v>0</v>
      </c>
      <c r="K72" s="3">
        <v>38.5</v>
      </c>
      <c r="L72" s="3">
        <v>0</v>
      </c>
      <c r="M72" s="3">
        <v>0</v>
      </c>
      <c r="N72" s="3">
        <v>0</v>
      </c>
      <c r="O72" s="3">
        <v>5.0049999999999999</v>
      </c>
      <c r="P72" s="3">
        <v>43.505000000000003</v>
      </c>
      <c r="R72">
        <v>3</v>
      </c>
    </row>
    <row r="73" spans="1:18" hidden="1" x14ac:dyDescent="0.25">
      <c r="A73" t="s">
        <v>95</v>
      </c>
      <c r="B73" t="s">
        <v>97</v>
      </c>
      <c r="C73" t="s">
        <v>1</v>
      </c>
      <c r="D73" t="s">
        <v>0</v>
      </c>
      <c r="E73">
        <v>1975</v>
      </c>
      <c r="F73" t="s">
        <v>424</v>
      </c>
      <c r="G73" t="s">
        <v>425</v>
      </c>
      <c r="H73" s="3">
        <v>0</v>
      </c>
      <c r="I73" s="3">
        <v>0</v>
      </c>
      <c r="J73" s="3">
        <v>0</v>
      </c>
      <c r="K73" s="3">
        <v>160.4</v>
      </c>
      <c r="L73" s="3">
        <v>0</v>
      </c>
      <c r="M73" s="3">
        <v>0</v>
      </c>
      <c r="N73" s="3">
        <v>0</v>
      </c>
      <c r="O73" s="3">
        <v>20.852</v>
      </c>
      <c r="P73" s="3">
        <v>181.25200000000001</v>
      </c>
      <c r="R73">
        <v>3</v>
      </c>
    </row>
    <row r="74" spans="1:18" hidden="1" x14ac:dyDescent="0.25">
      <c r="A74" t="s">
        <v>95</v>
      </c>
      <c r="B74" t="s">
        <v>423</v>
      </c>
      <c r="C74" t="s">
        <v>1</v>
      </c>
      <c r="D74" t="s">
        <v>0</v>
      </c>
      <c r="E74">
        <v>4719</v>
      </c>
      <c r="F74" t="s">
        <v>421</v>
      </c>
      <c r="G74" t="s">
        <v>422</v>
      </c>
      <c r="H74" s="3">
        <v>0</v>
      </c>
      <c r="I74" s="3">
        <v>0</v>
      </c>
      <c r="J74" s="3">
        <v>0</v>
      </c>
      <c r="K74" s="3">
        <v>28.63</v>
      </c>
      <c r="L74" s="3">
        <v>0</v>
      </c>
      <c r="M74" s="3">
        <v>0</v>
      </c>
      <c r="N74" s="3">
        <v>0</v>
      </c>
      <c r="O74" s="3">
        <v>3.7219000000000002</v>
      </c>
      <c r="P74" s="3">
        <v>32.351900000000001</v>
      </c>
      <c r="R74">
        <v>3</v>
      </c>
    </row>
    <row r="75" spans="1:18" hidden="1" x14ac:dyDescent="0.25">
      <c r="A75" t="s">
        <v>95</v>
      </c>
      <c r="B75" t="s">
        <v>419</v>
      </c>
      <c r="C75" t="s">
        <v>1</v>
      </c>
      <c r="D75" t="s">
        <v>0</v>
      </c>
      <c r="E75">
        <v>5570</v>
      </c>
      <c r="F75" t="s">
        <v>421</v>
      </c>
      <c r="G75" t="s">
        <v>422</v>
      </c>
      <c r="H75" s="3">
        <v>0</v>
      </c>
      <c r="I75" s="3">
        <v>0</v>
      </c>
      <c r="J75" s="3">
        <v>0</v>
      </c>
      <c r="K75" s="3">
        <v>27.85</v>
      </c>
      <c r="L75" s="3">
        <v>0</v>
      </c>
      <c r="M75" s="3">
        <v>0</v>
      </c>
      <c r="N75" s="3">
        <v>0</v>
      </c>
      <c r="O75" s="3">
        <v>3.6205000000000003</v>
      </c>
      <c r="P75" s="3">
        <v>31.470500000000001</v>
      </c>
      <c r="R75">
        <v>3</v>
      </c>
    </row>
    <row r="76" spans="1:18" hidden="1" x14ac:dyDescent="0.25">
      <c r="A76" t="s">
        <v>95</v>
      </c>
      <c r="B76" t="s">
        <v>419</v>
      </c>
      <c r="C76" t="s">
        <v>1</v>
      </c>
      <c r="D76" t="s">
        <v>0</v>
      </c>
      <c r="E76">
        <v>953</v>
      </c>
      <c r="F76" t="s">
        <v>418</v>
      </c>
      <c r="G76" t="s">
        <v>420</v>
      </c>
      <c r="H76" s="3">
        <v>0</v>
      </c>
      <c r="I76" s="3">
        <v>0</v>
      </c>
      <c r="J76" s="3">
        <v>0</v>
      </c>
      <c r="K76" s="3">
        <v>238.93</v>
      </c>
      <c r="L76" s="3">
        <v>0</v>
      </c>
      <c r="M76" s="3">
        <v>0</v>
      </c>
      <c r="N76" s="3">
        <v>0</v>
      </c>
      <c r="O76" s="3">
        <v>31.0609</v>
      </c>
      <c r="P76" s="3">
        <v>269.99090000000001</v>
      </c>
      <c r="R76">
        <v>3</v>
      </c>
    </row>
    <row r="77" spans="1:18" x14ac:dyDescent="0.25">
      <c r="A77" t="s">
        <v>93</v>
      </c>
      <c r="H77" s="3">
        <f>SUBTOTAL(109,Tabla1[C. EXENTAS])</f>
        <v>0</v>
      </c>
      <c r="K77" s="3">
        <f>SUBTOTAL(109,Tabla1[C. GRAVADA])</f>
        <v>254.32000000000002</v>
      </c>
      <c r="O77" s="3">
        <f>SUBTOTAL(109,Tabla1[IVA])</f>
        <v>33.061600000000006</v>
      </c>
      <c r="P77" s="3">
        <f>SUBTOTAL(109,Tabla1[TOTAL C.])</f>
        <v>287.38160000000005</v>
      </c>
      <c r="Q77" s="84"/>
      <c r="R77">
        <f>SUBTOTAL(109,Tabla1[ANEXO 3])</f>
        <v>12</v>
      </c>
    </row>
  </sheetData>
  <dataConsolidate/>
  <conditionalFormatting sqref="E78:E1048576 E1:E76">
    <cfRule type="duplicateValues" dxfId="61" priority="1"/>
    <cfRule type="duplicateValues" dxfId="60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G5" sqref="G5"/>
    </sheetView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16384" width="11.42578125" style="31"/>
  </cols>
  <sheetData>
    <row r="1" spans="2:4" ht="90" customHeight="1" thickBot="1" x14ac:dyDescent="0.3"/>
    <row r="2" spans="2:4" x14ac:dyDescent="0.25">
      <c r="B2" s="33" t="s">
        <v>17</v>
      </c>
      <c r="C2" s="34"/>
      <c r="D2" s="36" t="s">
        <v>95</v>
      </c>
    </row>
    <row r="3" spans="2:4" x14ac:dyDescent="0.25">
      <c r="B3" s="33" t="s">
        <v>2</v>
      </c>
      <c r="C3" s="34"/>
      <c r="D3" s="44" t="s">
        <v>97</v>
      </c>
    </row>
    <row r="4" spans="2:4" x14ac:dyDescent="0.25">
      <c r="B4" s="33" t="s">
        <v>3</v>
      </c>
      <c r="C4" s="34"/>
      <c r="D4" s="38" t="s">
        <v>1</v>
      </c>
    </row>
    <row r="5" spans="2:4" x14ac:dyDescent="0.25">
      <c r="B5" s="33" t="s">
        <v>4</v>
      </c>
      <c r="C5" s="34"/>
      <c r="D5" s="38" t="s">
        <v>0</v>
      </c>
    </row>
    <row r="6" spans="2:4" x14ac:dyDescent="0.25">
      <c r="B6" s="35" t="s">
        <v>28</v>
      </c>
      <c r="C6" s="34"/>
      <c r="D6" s="37" t="s">
        <v>100</v>
      </c>
    </row>
    <row r="7" spans="2:4" x14ac:dyDescent="0.25">
      <c r="B7" s="33" t="s">
        <v>27</v>
      </c>
      <c r="C7" s="34"/>
      <c r="D7" s="37" t="s">
        <v>101</v>
      </c>
    </row>
    <row r="8" spans="2:4" x14ac:dyDescent="0.25">
      <c r="B8" s="33" t="s">
        <v>26</v>
      </c>
      <c r="C8" s="34"/>
      <c r="D8" s="45"/>
    </row>
    <row r="9" spans="2:4" x14ac:dyDescent="0.25">
      <c r="B9" s="33" t="s">
        <v>25</v>
      </c>
      <c r="C9" s="34"/>
      <c r="D9" s="39">
        <f>+D8</f>
        <v>0</v>
      </c>
    </row>
    <row r="10" spans="2:4" x14ac:dyDescent="0.25">
      <c r="B10" s="33" t="s">
        <v>24</v>
      </c>
      <c r="C10" s="34"/>
      <c r="D10" s="46"/>
    </row>
    <row r="11" spans="2:4" x14ac:dyDescent="0.25">
      <c r="B11" s="35" t="s">
        <v>85</v>
      </c>
      <c r="C11" s="34"/>
      <c r="D11" s="40" t="str">
        <f>IFERROR(VLOOKUP(D10,'base de clientes'!A:B,2,0),"No existe")</f>
        <v>No existe</v>
      </c>
    </row>
    <row r="12" spans="2:4" x14ac:dyDescent="0.25">
      <c r="B12" s="35" t="s">
        <v>87</v>
      </c>
      <c r="C12" s="34"/>
      <c r="D12" s="41">
        <v>0</v>
      </c>
    </row>
    <row r="13" spans="2:4" x14ac:dyDescent="0.25">
      <c r="B13" s="35" t="s">
        <v>86</v>
      </c>
      <c r="C13" s="34"/>
      <c r="D13" s="41">
        <v>0</v>
      </c>
    </row>
    <row r="14" spans="2:4" x14ac:dyDescent="0.25">
      <c r="B14" s="33" t="s">
        <v>23</v>
      </c>
      <c r="C14" s="34"/>
      <c r="D14" s="47">
        <v>0</v>
      </c>
    </row>
    <row r="15" spans="2:4" x14ac:dyDescent="0.25">
      <c r="B15" s="33" t="s">
        <v>22</v>
      </c>
      <c r="C15" s="34"/>
      <c r="D15" s="41">
        <f>+D14*0.13</f>
        <v>0</v>
      </c>
    </row>
    <row r="16" spans="2:4" x14ac:dyDescent="0.25">
      <c r="B16" s="33" t="s">
        <v>21</v>
      </c>
      <c r="C16" s="34"/>
      <c r="D16" s="41">
        <v>0</v>
      </c>
    </row>
    <row r="17" spans="2:4" x14ac:dyDescent="0.25">
      <c r="B17" s="33" t="s">
        <v>20</v>
      </c>
      <c r="C17" s="34"/>
      <c r="D17" s="41">
        <v>0</v>
      </c>
    </row>
    <row r="18" spans="2:4" ht="15" customHeight="1" x14ac:dyDescent="0.25">
      <c r="B18" s="33" t="s">
        <v>88</v>
      </c>
      <c r="C18" s="34"/>
      <c r="D18" s="41">
        <f>+(D12+D13+D14+D15+D16+D17)</f>
        <v>0</v>
      </c>
    </row>
    <row r="19" spans="2:4" ht="15" customHeight="1" x14ac:dyDescent="0.25">
      <c r="B19" s="33" t="s">
        <v>94</v>
      </c>
      <c r="C19" s="34"/>
      <c r="D19" s="42" t="str">
        <f>IFERROR(VLOOKUP(D10,'base de clientes'!A:C,3,0),"ACTUALICE")</f>
        <v>ACTUALICE</v>
      </c>
    </row>
    <row r="20" spans="2:4" ht="15.75" thickBot="1" x14ac:dyDescent="0.3">
      <c r="B20" s="33" t="s">
        <v>18</v>
      </c>
      <c r="C20" s="34"/>
      <c r="D20" s="43" t="s">
        <v>1</v>
      </c>
    </row>
  </sheetData>
  <conditionalFormatting sqref="D19">
    <cfRule type="containsText" dxfId="58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K1" workbookViewId="0">
      <selection activeCell="K3" sqref="K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3" t="s">
        <v>87</v>
      </c>
      <c r="P2" s="3" t="s">
        <v>86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88</v>
      </c>
      <c r="V2" s="3" t="s">
        <v>94</v>
      </c>
      <c r="W2" t="s">
        <v>18</v>
      </c>
    </row>
    <row r="4" spans="5:23" x14ac:dyDescent="0.25">
      <c r="E4" t="s">
        <v>93</v>
      </c>
      <c r="O4" s="2"/>
      <c r="P4" s="2"/>
      <c r="Q4" s="29">
        <f>SUBTOTAL(109,Tabla2[V. GRAVADA])</f>
        <v>0</v>
      </c>
      <c r="R4" s="29">
        <f>SUBTOTAL(109,Tabla2[D.FISCAL])</f>
        <v>0</v>
      </c>
      <c r="S4" s="2"/>
      <c r="T4" s="2"/>
      <c r="U4" s="29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102</v>
      </c>
      <c r="B21" t="s">
        <v>103</v>
      </c>
      <c r="C21" s="1" t="s">
        <v>96</v>
      </c>
    </row>
    <row r="22" spans="1:3" x14ac:dyDescent="0.25">
      <c r="A22" s="1" t="s">
        <v>104</v>
      </c>
      <c r="B22" t="s">
        <v>105</v>
      </c>
      <c r="C22" s="1" t="s">
        <v>96</v>
      </c>
    </row>
    <row r="23" spans="1:3" x14ac:dyDescent="0.25">
      <c r="A23" s="1" t="s">
        <v>106</v>
      </c>
      <c r="B23" t="s">
        <v>107</v>
      </c>
      <c r="C23" s="1" t="s">
        <v>96</v>
      </c>
    </row>
    <row r="24" spans="1:3" x14ac:dyDescent="0.25">
      <c r="A24" s="1" t="s">
        <v>108</v>
      </c>
      <c r="B24" t="s">
        <v>109</v>
      </c>
      <c r="C24" s="1" t="s">
        <v>96</v>
      </c>
    </row>
    <row r="25" spans="1:3" x14ac:dyDescent="0.25">
      <c r="A25" s="1" t="s">
        <v>110</v>
      </c>
      <c r="B25" t="s">
        <v>111</v>
      </c>
      <c r="C25" s="1" t="s">
        <v>96</v>
      </c>
    </row>
    <row r="26" spans="1:3" x14ac:dyDescent="0.25">
      <c r="A26" s="1" t="s">
        <v>112</v>
      </c>
      <c r="B26" t="s">
        <v>113</v>
      </c>
      <c r="C26" s="1" t="s">
        <v>96</v>
      </c>
    </row>
    <row r="27" spans="1:3" x14ac:dyDescent="0.25">
      <c r="A27" s="1" t="s">
        <v>114</v>
      </c>
      <c r="B27" t="s">
        <v>115</v>
      </c>
      <c r="C27" s="1" t="s">
        <v>96</v>
      </c>
    </row>
    <row r="28" spans="1:3" x14ac:dyDescent="0.25">
      <c r="A28" s="1" t="s">
        <v>116</v>
      </c>
      <c r="B28" t="s">
        <v>117</v>
      </c>
      <c r="C28" s="1" t="s">
        <v>96</v>
      </c>
    </row>
    <row r="29" spans="1:3" x14ac:dyDescent="0.25">
      <c r="A29" s="1" t="s">
        <v>118</v>
      </c>
      <c r="B29" t="s">
        <v>119</v>
      </c>
      <c r="C29" s="1" t="s">
        <v>96</v>
      </c>
    </row>
    <row r="30" spans="1:3" x14ac:dyDescent="0.25">
      <c r="A30" s="1" t="s">
        <v>120</v>
      </c>
      <c r="B30" t="s">
        <v>121</v>
      </c>
      <c r="C30" s="1" t="s">
        <v>96</v>
      </c>
    </row>
    <row r="31" spans="1:3" x14ac:dyDescent="0.25">
      <c r="A31" s="1" t="s">
        <v>122</v>
      </c>
      <c r="B31" t="s">
        <v>123</v>
      </c>
      <c r="C31" s="1" t="s">
        <v>96</v>
      </c>
    </row>
    <row r="32" spans="1:3" x14ac:dyDescent="0.25">
      <c r="A32" s="1" t="s">
        <v>124</v>
      </c>
      <c r="B32" t="s">
        <v>125</v>
      </c>
      <c r="C32" s="1" t="s">
        <v>96</v>
      </c>
    </row>
    <row r="33" spans="1:3" x14ac:dyDescent="0.25">
      <c r="A33" s="1" t="s">
        <v>126</v>
      </c>
      <c r="B33" t="s">
        <v>127</v>
      </c>
      <c r="C33" s="1" t="s">
        <v>96</v>
      </c>
    </row>
    <row r="34" spans="1:3" x14ac:dyDescent="0.25">
      <c r="A34" s="1" t="s">
        <v>128</v>
      </c>
      <c r="B34" t="s">
        <v>129</v>
      </c>
      <c r="C34" s="1" t="s">
        <v>96</v>
      </c>
    </row>
    <row r="35" spans="1:3" x14ac:dyDescent="0.25">
      <c r="A35" s="1" t="s">
        <v>130</v>
      </c>
      <c r="B35" t="s">
        <v>131</v>
      </c>
      <c r="C35" s="1" t="s">
        <v>96</v>
      </c>
    </row>
    <row r="36" spans="1:3" x14ac:dyDescent="0.25">
      <c r="A36" s="1" t="s">
        <v>132</v>
      </c>
      <c r="B36" t="s">
        <v>133</v>
      </c>
      <c r="C36" s="1" t="s">
        <v>96</v>
      </c>
    </row>
    <row r="37" spans="1:3" x14ac:dyDescent="0.25">
      <c r="A37" s="1" t="s">
        <v>134</v>
      </c>
      <c r="B37" t="s">
        <v>135</v>
      </c>
      <c r="C37" s="1" t="s">
        <v>96</v>
      </c>
    </row>
    <row r="38" spans="1:3" x14ac:dyDescent="0.25">
      <c r="A38" s="1" t="s">
        <v>136</v>
      </c>
      <c r="B38" t="s">
        <v>137</v>
      </c>
      <c r="C38" s="1" t="s">
        <v>96</v>
      </c>
    </row>
    <row r="39" spans="1:3" x14ac:dyDescent="0.25">
      <c r="A39" s="1" t="s">
        <v>138</v>
      </c>
      <c r="B39" t="s">
        <v>139</v>
      </c>
      <c r="C39" s="1" t="s">
        <v>96</v>
      </c>
    </row>
    <row r="40" spans="1:3" x14ac:dyDescent="0.25">
      <c r="A40" s="1" t="s">
        <v>140</v>
      </c>
      <c r="B40" t="s">
        <v>141</v>
      </c>
      <c r="C40" s="1" t="s">
        <v>96</v>
      </c>
    </row>
    <row r="41" spans="1:3" x14ac:dyDescent="0.25">
      <c r="A41" s="1" t="s">
        <v>142</v>
      </c>
      <c r="B41" t="s">
        <v>143</v>
      </c>
      <c r="C41" s="1" t="s">
        <v>96</v>
      </c>
    </row>
    <row r="42" spans="1:3" x14ac:dyDescent="0.25">
      <c r="A42" s="1" t="s">
        <v>144</v>
      </c>
      <c r="B42" t="s">
        <v>145</v>
      </c>
      <c r="C42" s="1" t="s">
        <v>96</v>
      </c>
    </row>
    <row r="43" spans="1:3" x14ac:dyDescent="0.25">
      <c r="A43" s="1" t="s">
        <v>146</v>
      </c>
      <c r="B43" t="s">
        <v>147</v>
      </c>
      <c r="C43" s="1" t="s">
        <v>96</v>
      </c>
    </row>
    <row r="44" spans="1:3" x14ac:dyDescent="0.25">
      <c r="A44" s="1" t="s">
        <v>148</v>
      </c>
      <c r="B44" t="s">
        <v>149</v>
      </c>
      <c r="C44" s="1" t="s">
        <v>96</v>
      </c>
    </row>
    <row r="45" spans="1:3" x14ac:dyDescent="0.25">
      <c r="A45" s="1" t="s">
        <v>150</v>
      </c>
      <c r="B45" t="s">
        <v>151</v>
      </c>
      <c r="C45" s="1" t="s">
        <v>96</v>
      </c>
    </row>
    <row r="46" spans="1:3" x14ac:dyDescent="0.25">
      <c r="A46" s="1" t="s">
        <v>152</v>
      </c>
      <c r="B46" t="s">
        <v>153</v>
      </c>
      <c r="C46" s="1" t="s">
        <v>96</v>
      </c>
    </row>
    <row r="47" spans="1:3" x14ac:dyDescent="0.25">
      <c r="A47" s="1" t="s">
        <v>154</v>
      </c>
      <c r="B47" t="s">
        <v>155</v>
      </c>
      <c r="C47" s="1" t="s">
        <v>96</v>
      </c>
    </row>
    <row r="48" spans="1:3" x14ac:dyDescent="0.25">
      <c r="A48" s="1" t="s">
        <v>156</v>
      </c>
      <c r="B48" s="1" t="s">
        <v>29</v>
      </c>
      <c r="C48" s="1" t="s">
        <v>96</v>
      </c>
    </row>
    <row r="49" spans="1:3" x14ac:dyDescent="0.25">
      <c r="A49" s="1" t="s">
        <v>157</v>
      </c>
      <c r="B49" t="s">
        <v>158</v>
      </c>
      <c r="C49" s="1" t="s">
        <v>96</v>
      </c>
    </row>
    <row r="50" spans="1:3" x14ac:dyDescent="0.25">
      <c r="A50" s="1" t="s">
        <v>159</v>
      </c>
      <c r="B50" t="s">
        <v>160</v>
      </c>
      <c r="C50" s="1" t="s">
        <v>96</v>
      </c>
    </row>
    <row r="51" spans="1:3" x14ac:dyDescent="0.25">
      <c r="A51" s="1" t="s">
        <v>161</v>
      </c>
      <c r="B51" t="s">
        <v>162</v>
      </c>
      <c r="C51" s="1" t="s">
        <v>96</v>
      </c>
    </row>
    <row r="52" spans="1:3" x14ac:dyDescent="0.25">
      <c r="A52" s="1" t="s">
        <v>163</v>
      </c>
      <c r="B52" t="s">
        <v>164</v>
      </c>
      <c r="C52" s="1" t="s">
        <v>96</v>
      </c>
    </row>
    <row r="53" spans="1:3" x14ac:dyDescent="0.25">
      <c r="A53" s="1" t="s">
        <v>165</v>
      </c>
      <c r="B53" t="s">
        <v>166</v>
      </c>
      <c r="C53" s="1" t="s">
        <v>96</v>
      </c>
    </row>
    <row r="54" spans="1:3" x14ac:dyDescent="0.25">
      <c r="A54" s="1" t="s">
        <v>167</v>
      </c>
      <c r="B54" t="s">
        <v>168</v>
      </c>
      <c r="C54" s="1" t="s">
        <v>96</v>
      </c>
    </row>
    <row r="55" spans="1:3" x14ac:dyDescent="0.25">
      <c r="A55" s="1" t="s">
        <v>169</v>
      </c>
      <c r="B55" t="s">
        <v>170</v>
      </c>
      <c r="C55" s="1" t="s">
        <v>96</v>
      </c>
    </row>
    <row r="56" spans="1:3" x14ac:dyDescent="0.25">
      <c r="A56" s="1" t="s">
        <v>171</v>
      </c>
      <c r="B56" t="s">
        <v>172</v>
      </c>
      <c r="C56" s="1" t="s">
        <v>96</v>
      </c>
    </row>
    <row r="57" spans="1:3" x14ac:dyDescent="0.25">
      <c r="A57" s="1" t="s">
        <v>173</v>
      </c>
      <c r="B57" t="s">
        <v>174</v>
      </c>
      <c r="C57" s="1" t="s">
        <v>96</v>
      </c>
    </row>
    <row r="58" spans="1:3" x14ac:dyDescent="0.25">
      <c r="A58" s="1" t="s">
        <v>175</v>
      </c>
      <c r="B58" t="s">
        <v>176</v>
      </c>
      <c r="C58" s="1" t="s">
        <v>96</v>
      </c>
    </row>
    <row r="59" spans="1:3" x14ac:dyDescent="0.25">
      <c r="A59" s="1" t="s">
        <v>177</v>
      </c>
      <c r="B59" t="s">
        <v>178</v>
      </c>
      <c r="C59" s="1" t="s">
        <v>96</v>
      </c>
    </row>
    <row r="60" spans="1:3" x14ac:dyDescent="0.25">
      <c r="A60" s="1" t="s">
        <v>179</v>
      </c>
      <c r="B60" t="s">
        <v>180</v>
      </c>
      <c r="C60" s="1" t="s">
        <v>96</v>
      </c>
    </row>
    <row r="61" spans="1:3" x14ac:dyDescent="0.25">
      <c r="A61" s="1" t="s">
        <v>181</v>
      </c>
      <c r="B61" t="s">
        <v>182</v>
      </c>
      <c r="C61" s="1" t="s">
        <v>96</v>
      </c>
    </row>
    <row r="62" spans="1:3" x14ac:dyDescent="0.25">
      <c r="A62" s="1" t="s">
        <v>183</v>
      </c>
      <c r="B62" t="s">
        <v>184</v>
      </c>
      <c r="C62" s="1" t="s">
        <v>96</v>
      </c>
    </row>
    <row r="63" spans="1:3" x14ac:dyDescent="0.25">
      <c r="A63" s="1" t="s">
        <v>185</v>
      </c>
      <c r="B63" t="s">
        <v>186</v>
      </c>
      <c r="C63" s="1" t="s">
        <v>96</v>
      </c>
    </row>
    <row r="64" spans="1:3" x14ac:dyDescent="0.25">
      <c r="A64" s="1" t="s">
        <v>187</v>
      </c>
      <c r="B64" t="s">
        <v>188</v>
      </c>
      <c r="C64" s="1" t="s">
        <v>96</v>
      </c>
    </row>
    <row r="65" spans="1:3" x14ac:dyDescent="0.25">
      <c r="A65" s="1" t="s">
        <v>189</v>
      </c>
      <c r="B65" t="s">
        <v>190</v>
      </c>
      <c r="C65" s="1" t="s">
        <v>96</v>
      </c>
    </row>
    <row r="66" spans="1:3" x14ac:dyDescent="0.25">
      <c r="A66" s="1" t="s">
        <v>191</v>
      </c>
      <c r="B66" t="s">
        <v>192</v>
      </c>
      <c r="C66" s="1" t="s">
        <v>96</v>
      </c>
    </row>
    <row r="67" spans="1:3" x14ac:dyDescent="0.25">
      <c r="A67" s="1" t="s">
        <v>193</v>
      </c>
      <c r="B67" t="s">
        <v>194</v>
      </c>
      <c r="C67" s="1" t="s">
        <v>96</v>
      </c>
    </row>
    <row r="68" spans="1:3" x14ac:dyDescent="0.25">
      <c r="A68" s="1" t="s">
        <v>195</v>
      </c>
      <c r="B68" t="s">
        <v>196</v>
      </c>
      <c r="C68" s="1" t="s">
        <v>96</v>
      </c>
    </row>
    <row r="69" spans="1:3" x14ac:dyDescent="0.25">
      <c r="A69" s="1" t="s">
        <v>197</v>
      </c>
      <c r="B69" t="s">
        <v>198</v>
      </c>
      <c r="C69" s="1" t="s">
        <v>96</v>
      </c>
    </row>
    <row r="70" spans="1:3" x14ac:dyDescent="0.25">
      <c r="A70" s="1" t="s">
        <v>199</v>
      </c>
      <c r="B70" t="s">
        <v>200</v>
      </c>
      <c r="C70" s="1" t="s">
        <v>96</v>
      </c>
    </row>
    <row r="71" spans="1:3" x14ac:dyDescent="0.25">
      <c r="A71" s="1" t="s">
        <v>201</v>
      </c>
      <c r="B71" t="s">
        <v>202</v>
      </c>
      <c r="C71" s="1" t="s">
        <v>96</v>
      </c>
    </row>
    <row r="72" spans="1:3" x14ac:dyDescent="0.25">
      <c r="A72" s="1" t="s">
        <v>203</v>
      </c>
      <c r="B72" t="s">
        <v>204</v>
      </c>
      <c r="C72" s="1" t="s">
        <v>96</v>
      </c>
    </row>
    <row r="73" spans="1:3" x14ac:dyDescent="0.25">
      <c r="A73" s="1" t="s">
        <v>205</v>
      </c>
      <c r="B73" t="s">
        <v>206</v>
      </c>
      <c r="C73" s="1" t="s">
        <v>96</v>
      </c>
    </row>
    <row r="74" spans="1:3" x14ac:dyDescent="0.25">
      <c r="A74" s="1" t="s">
        <v>207</v>
      </c>
      <c r="B74" t="s">
        <v>208</v>
      </c>
      <c r="C74" s="1" t="s">
        <v>96</v>
      </c>
    </row>
    <row r="75" spans="1:3" x14ac:dyDescent="0.25">
      <c r="A75" s="1" t="s">
        <v>209</v>
      </c>
      <c r="B75" t="s">
        <v>210</v>
      </c>
      <c r="C75" s="1" t="s">
        <v>96</v>
      </c>
    </row>
    <row r="76" spans="1:3" x14ac:dyDescent="0.25">
      <c r="A76" s="1" t="s">
        <v>211</v>
      </c>
      <c r="B76" t="s">
        <v>212</v>
      </c>
      <c r="C76" s="1" t="s">
        <v>96</v>
      </c>
    </row>
    <row r="77" spans="1:3" x14ac:dyDescent="0.25">
      <c r="A77" s="1" t="s">
        <v>213</v>
      </c>
      <c r="B77" t="s">
        <v>214</v>
      </c>
      <c r="C77" s="1" t="s">
        <v>96</v>
      </c>
    </row>
    <row r="78" spans="1:3" x14ac:dyDescent="0.25">
      <c r="A78" s="1" t="s">
        <v>215</v>
      </c>
      <c r="B78" s="24" t="s">
        <v>216</v>
      </c>
      <c r="C78" s="1" t="s">
        <v>96</v>
      </c>
    </row>
    <row r="79" spans="1:3" x14ac:dyDescent="0.25">
      <c r="A79" s="1" t="s">
        <v>217</v>
      </c>
      <c r="B79" t="s">
        <v>218</v>
      </c>
      <c r="C79" s="1" t="s">
        <v>96</v>
      </c>
    </row>
    <row r="80" spans="1:3" x14ac:dyDescent="0.25">
      <c r="A80" s="1" t="s">
        <v>219</v>
      </c>
      <c r="B80" t="s">
        <v>220</v>
      </c>
      <c r="C80" s="1" t="s">
        <v>96</v>
      </c>
    </row>
    <row r="81" spans="1:3" x14ac:dyDescent="0.25">
      <c r="A81" s="1" t="s">
        <v>221</v>
      </c>
      <c r="B81" t="s">
        <v>222</v>
      </c>
      <c r="C81" s="1" t="s">
        <v>96</v>
      </c>
    </row>
    <row r="82" spans="1:3" x14ac:dyDescent="0.25">
      <c r="A82" s="1" t="s">
        <v>223</v>
      </c>
      <c r="B82" t="s">
        <v>224</v>
      </c>
      <c r="C82" s="1" t="s">
        <v>96</v>
      </c>
    </row>
    <row r="83" spans="1:3" x14ac:dyDescent="0.25">
      <c r="A83" s="1" t="s">
        <v>225</v>
      </c>
      <c r="B83" t="s">
        <v>226</v>
      </c>
      <c r="C83" s="1" t="s">
        <v>96</v>
      </c>
    </row>
    <row r="84" spans="1:3" x14ac:dyDescent="0.25">
      <c r="A84" s="1" t="s">
        <v>227</v>
      </c>
      <c r="B84" t="s">
        <v>228</v>
      </c>
      <c r="C84" s="1" t="s">
        <v>96</v>
      </c>
    </row>
    <row r="85" spans="1:3" x14ac:dyDescent="0.25">
      <c r="A85" s="1" t="s">
        <v>229</v>
      </c>
      <c r="B85" t="s">
        <v>230</v>
      </c>
      <c r="C85" s="1" t="s">
        <v>96</v>
      </c>
    </row>
    <row r="86" spans="1:3" x14ac:dyDescent="0.25">
      <c r="A86" s="1" t="s">
        <v>231</v>
      </c>
      <c r="B86" t="s">
        <v>232</v>
      </c>
      <c r="C86" s="1" t="s">
        <v>96</v>
      </c>
    </row>
    <row r="87" spans="1:3" x14ac:dyDescent="0.25">
      <c r="A87" s="1" t="s">
        <v>233</v>
      </c>
      <c r="B87" t="s">
        <v>234</v>
      </c>
      <c r="C87" s="1" t="s">
        <v>96</v>
      </c>
    </row>
    <row r="88" spans="1:3" x14ac:dyDescent="0.25">
      <c r="A88" s="1" t="s">
        <v>235</v>
      </c>
      <c r="B88" t="s">
        <v>236</v>
      </c>
      <c r="C88" s="1" t="s">
        <v>96</v>
      </c>
    </row>
    <row r="89" spans="1:3" x14ac:dyDescent="0.25">
      <c r="A89" s="1" t="s">
        <v>237</v>
      </c>
      <c r="B89" t="s">
        <v>238</v>
      </c>
      <c r="C89" s="1" t="s">
        <v>96</v>
      </c>
    </row>
    <row r="90" spans="1:3" x14ac:dyDescent="0.25">
      <c r="A90" s="1" t="s">
        <v>239</v>
      </c>
      <c r="B90" t="s">
        <v>240</v>
      </c>
      <c r="C90" s="1" t="s">
        <v>96</v>
      </c>
    </row>
    <row r="91" spans="1:3" x14ac:dyDescent="0.25">
      <c r="A91" s="1" t="s">
        <v>241</v>
      </c>
      <c r="B91" t="s">
        <v>242</v>
      </c>
      <c r="C91" s="1" t="s">
        <v>96</v>
      </c>
    </row>
    <row r="92" spans="1:3" x14ac:dyDescent="0.25">
      <c r="A92" s="1" t="s">
        <v>243</v>
      </c>
      <c r="B92" s="25" t="s">
        <v>244</v>
      </c>
      <c r="C92" s="1" t="s">
        <v>96</v>
      </c>
    </row>
    <row r="93" spans="1:3" x14ac:dyDescent="0.25">
      <c r="A93" s="1" t="s">
        <v>245</v>
      </c>
      <c r="B93" t="s">
        <v>246</v>
      </c>
      <c r="C93" s="1" t="s">
        <v>96</v>
      </c>
    </row>
    <row r="94" spans="1:3" x14ac:dyDescent="0.25">
      <c r="A94" s="1" t="s">
        <v>247</v>
      </c>
      <c r="B94" t="s">
        <v>248</v>
      </c>
      <c r="C94" s="1" t="s">
        <v>96</v>
      </c>
    </row>
    <row r="95" spans="1:3" x14ac:dyDescent="0.25">
      <c r="A95" s="1" t="s">
        <v>249</v>
      </c>
      <c r="B95" t="s">
        <v>250</v>
      </c>
      <c r="C95" s="1" t="s">
        <v>96</v>
      </c>
    </row>
    <row r="96" spans="1:3" x14ac:dyDescent="0.25">
      <c r="A96" s="1" t="s">
        <v>251</v>
      </c>
      <c r="B96" t="s">
        <v>252</v>
      </c>
      <c r="C96" s="1" t="s">
        <v>96</v>
      </c>
    </row>
    <row r="97" spans="1:3" x14ac:dyDescent="0.25">
      <c r="A97" s="1" t="s">
        <v>253</v>
      </c>
      <c r="B97" t="s">
        <v>254</v>
      </c>
      <c r="C97" s="1" t="s">
        <v>96</v>
      </c>
    </row>
    <row r="98" spans="1:3" x14ac:dyDescent="0.25">
      <c r="A98" s="1" t="s">
        <v>255</v>
      </c>
      <c r="B98" t="s">
        <v>256</v>
      </c>
      <c r="C98" s="1" t="s">
        <v>96</v>
      </c>
    </row>
    <row r="99" spans="1:3" x14ac:dyDescent="0.25">
      <c r="A99" s="1" t="s">
        <v>257</v>
      </c>
      <c r="B99" t="s">
        <v>258</v>
      </c>
      <c r="C99" s="1" t="s">
        <v>96</v>
      </c>
    </row>
    <row r="100" spans="1:3" x14ac:dyDescent="0.25">
      <c r="A100" s="1" t="s">
        <v>259</v>
      </c>
      <c r="B100" t="s">
        <v>260</v>
      </c>
      <c r="C100" s="1" t="s">
        <v>96</v>
      </c>
    </row>
    <row r="101" spans="1:3" x14ac:dyDescent="0.25">
      <c r="A101" s="1" t="s">
        <v>261</v>
      </c>
      <c r="B101" t="s">
        <v>262</v>
      </c>
      <c r="C101" s="1" t="s">
        <v>96</v>
      </c>
    </row>
    <row r="102" spans="1:3" x14ac:dyDescent="0.25">
      <c r="A102" s="1" t="s">
        <v>263</v>
      </c>
      <c r="B102" t="s">
        <v>264</v>
      </c>
      <c r="C102" s="1" t="s">
        <v>96</v>
      </c>
    </row>
    <row r="103" spans="1:3" x14ac:dyDescent="0.25">
      <c r="A103" s="1" t="s">
        <v>265</v>
      </c>
      <c r="B103" t="s">
        <v>266</v>
      </c>
      <c r="C103" s="1" t="s">
        <v>96</v>
      </c>
    </row>
    <row r="104" spans="1:3" x14ac:dyDescent="0.25">
      <c r="A104" s="1" t="s">
        <v>267</v>
      </c>
      <c r="B104" t="s">
        <v>268</v>
      </c>
      <c r="C104" s="1" t="s">
        <v>96</v>
      </c>
    </row>
    <row r="105" spans="1:3" x14ac:dyDescent="0.25">
      <c r="A105" s="1" t="s">
        <v>269</v>
      </c>
      <c r="B105" t="s">
        <v>270</v>
      </c>
      <c r="C105" s="1" t="s">
        <v>96</v>
      </c>
    </row>
    <row r="106" spans="1:3" x14ac:dyDescent="0.25">
      <c r="A106" s="1" t="s">
        <v>271</v>
      </c>
      <c r="B106" t="s">
        <v>272</v>
      </c>
      <c r="C106" s="1" t="s">
        <v>96</v>
      </c>
    </row>
    <row r="107" spans="1:3" x14ac:dyDescent="0.25">
      <c r="A107" s="1" t="s">
        <v>273</v>
      </c>
      <c r="B107" t="s">
        <v>274</v>
      </c>
      <c r="C107" s="1" t="s">
        <v>96</v>
      </c>
    </row>
    <row r="108" spans="1:3" x14ac:dyDescent="0.25">
      <c r="A108" s="1" t="s">
        <v>275</v>
      </c>
      <c r="B108" t="s">
        <v>276</v>
      </c>
      <c r="C108" s="1" t="s">
        <v>96</v>
      </c>
    </row>
    <row r="109" spans="1:3" x14ac:dyDescent="0.25">
      <c r="A109" s="1" t="s">
        <v>277</v>
      </c>
      <c r="B109" t="s">
        <v>278</v>
      </c>
      <c r="C109" s="1" t="s">
        <v>96</v>
      </c>
    </row>
    <row r="110" spans="1:3" x14ac:dyDescent="0.25">
      <c r="A110" s="1" t="s">
        <v>279</v>
      </c>
      <c r="B110" t="s">
        <v>280</v>
      </c>
      <c r="C110" s="1" t="s">
        <v>96</v>
      </c>
    </row>
    <row r="111" spans="1:3" x14ac:dyDescent="0.25">
      <c r="A111" s="1" t="s">
        <v>281</v>
      </c>
      <c r="B111" t="s">
        <v>282</v>
      </c>
      <c r="C111" s="1" t="s">
        <v>96</v>
      </c>
    </row>
    <row r="112" spans="1:3" x14ac:dyDescent="0.25">
      <c r="A112" s="1" t="s">
        <v>283</v>
      </c>
      <c r="B112" t="s">
        <v>284</v>
      </c>
      <c r="C112" s="1" t="s">
        <v>96</v>
      </c>
    </row>
    <row r="113" spans="1:3" x14ac:dyDescent="0.25">
      <c r="A113" s="1" t="s">
        <v>285</v>
      </c>
      <c r="B113" t="s">
        <v>286</v>
      </c>
      <c r="C113" s="1" t="s">
        <v>96</v>
      </c>
    </row>
    <row r="114" spans="1:3" x14ac:dyDescent="0.25">
      <c r="A114" s="1" t="s">
        <v>287</v>
      </c>
      <c r="B114" t="s">
        <v>288</v>
      </c>
      <c r="C114" s="1" t="s">
        <v>96</v>
      </c>
    </row>
    <row r="115" spans="1:3" x14ac:dyDescent="0.25">
      <c r="A115" s="1" t="s">
        <v>289</v>
      </c>
      <c r="B115" t="s">
        <v>290</v>
      </c>
      <c r="C115" s="1" t="s">
        <v>96</v>
      </c>
    </row>
    <row r="116" spans="1:3" x14ac:dyDescent="0.25">
      <c r="A116" s="1" t="s">
        <v>291</v>
      </c>
      <c r="B116" t="s">
        <v>292</v>
      </c>
      <c r="C116" s="1" t="s">
        <v>96</v>
      </c>
    </row>
    <row r="117" spans="1:3" x14ac:dyDescent="0.25">
      <c r="A117" s="1" t="s">
        <v>293</v>
      </c>
      <c r="B117" t="s">
        <v>294</v>
      </c>
      <c r="C117" s="1" t="s">
        <v>96</v>
      </c>
    </row>
    <row r="118" spans="1:3" x14ac:dyDescent="0.25">
      <c r="A118" s="1" t="s">
        <v>295</v>
      </c>
      <c r="B118" t="s">
        <v>296</v>
      </c>
      <c r="C118" s="1" t="s">
        <v>96</v>
      </c>
    </row>
    <row r="119" spans="1:3" x14ac:dyDescent="0.25">
      <c r="A119" s="1" t="s">
        <v>297</v>
      </c>
      <c r="B119" t="s">
        <v>298</v>
      </c>
      <c r="C119" s="1" t="s">
        <v>96</v>
      </c>
    </row>
    <row r="120" spans="1:3" x14ac:dyDescent="0.25">
      <c r="A120" s="1" t="s">
        <v>299</v>
      </c>
      <c r="B120" t="s">
        <v>300</v>
      </c>
      <c r="C120" s="1" t="s">
        <v>96</v>
      </c>
    </row>
    <row r="121" spans="1:3" x14ac:dyDescent="0.25">
      <c r="A121" s="1" t="s">
        <v>301</v>
      </c>
      <c r="B121" t="s">
        <v>302</v>
      </c>
      <c r="C121" s="1" t="s">
        <v>96</v>
      </c>
    </row>
    <row r="122" spans="1:3" x14ac:dyDescent="0.25">
      <c r="A122" s="1" t="s">
        <v>303</v>
      </c>
      <c r="B122" t="s">
        <v>304</v>
      </c>
      <c r="C122" s="1" t="s">
        <v>96</v>
      </c>
    </row>
    <row r="123" spans="1:3" x14ac:dyDescent="0.25">
      <c r="A123" s="1" t="s">
        <v>305</v>
      </c>
      <c r="B123" t="s">
        <v>306</v>
      </c>
      <c r="C123" s="1" t="s">
        <v>96</v>
      </c>
    </row>
    <row r="124" spans="1:3" x14ac:dyDescent="0.25">
      <c r="A124" s="1" t="s">
        <v>307</v>
      </c>
      <c r="B124" t="s">
        <v>308</v>
      </c>
      <c r="C124" s="1" t="s">
        <v>96</v>
      </c>
    </row>
    <row r="125" spans="1:3" x14ac:dyDescent="0.25">
      <c r="A125" s="1" t="s">
        <v>309</v>
      </c>
      <c r="B125" t="s">
        <v>310</v>
      </c>
      <c r="C125" s="1" t="s">
        <v>96</v>
      </c>
    </row>
    <row r="126" spans="1:3" x14ac:dyDescent="0.25">
      <c r="A126" s="1" t="s">
        <v>311</v>
      </c>
      <c r="B126" t="s">
        <v>312</v>
      </c>
      <c r="C126" s="1" t="s">
        <v>96</v>
      </c>
    </row>
    <row r="127" spans="1:3" x14ac:dyDescent="0.25">
      <c r="A127" s="1" t="s">
        <v>313</v>
      </c>
      <c r="B127" t="s">
        <v>314</v>
      </c>
      <c r="C127" s="1" t="s">
        <v>96</v>
      </c>
    </row>
    <row r="128" spans="1:3" x14ac:dyDescent="0.25">
      <c r="A128" s="1" t="s">
        <v>315</v>
      </c>
      <c r="B128" t="s">
        <v>316</v>
      </c>
      <c r="C128" s="1" t="s">
        <v>96</v>
      </c>
    </row>
    <row r="129" spans="1:3" x14ac:dyDescent="0.25">
      <c r="A129" s="1" t="s">
        <v>317</v>
      </c>
      <c r="B129" t="s">
        <v>318</v>
      </c>
      <c r="C129" s="1" t="s">
        <v>96</v>
      </c>
    </row>
    <row r="130" spans="1:3" x14ac:dyDescent="0.25">
      <c r="A130" s="1" t="s">
        <v>319</v>
      </c>
      <c r="B130" t="s">
        <v>320</v>
      </c>
      <c r="C130" s="1" t="s">
        <v>96</v>
      </c>
    </row>
    <row r="131" spans="1:3" x14ac:dyDescent="0.25">
      <c r="A131" s="1" t="s">
        <v>321</v>
      </c>
      <c r="B131" t="s">
        <v>322</v>
      </c>
      <c r="C131" s="1" t="s">
        <v>96</v>
      </c>
    </row>
    <row r="132" spans="1:3" x14ac:dyDescent="0.25">
      <c r="A132" s="1" t="s">
        <v>323</v>
      </c>
      <c r="B132" t="s">
        <v>324</v>
      </c>
      <c r="C132" s="1" t="s">
        <v>96</v>
      </c>
    </row>
    <row r="133" spans="1:3" x14ac:dyDescent="0.25">
      <c r="A133" s="1" t="s">
        <v>325</v>
      </c>
      <c r="B133" t="s">
        <v>326</v>
      </c>
      <c r="C133" s="1" t="s">
        <v>96</v>
      </c>
    </row>
    <row r="134" spans="1:3" x14ac:dyDescent="0.25">
      <c r="A134" s="1" t="s">
        <v>327</v>
      </c>
      <c r="B134" t="s">
        <v>328</v>
      </c>
      <c r="C134" s="1" t="s">
        <v>96</v>
      </c>
    </row>
    <row r="135" spans="1:3" x14ac:dyDescent="0.25">
      <c r="A135" s="1" t="s">
        <v>329</v>
      </c>
      <c r="B135" t="s">
        <v>330</v>
      </c>
      <c r="C135" s="1" t="s">
        <v>96</v>
      </c>
    </row>
    <row r="136" spans="1:3" x14ac:dyDescent="0.25">
      <c r="A136" s="1" t="s">
        <v>331</v>
      </c>
      <c r="B136" t="s">
        <v>332</v>
      </c>
      <c r="C136" s="1" t="s">
        <v>96</v>
      </c>
    </row>
    <row r="137" spans="1:3" x14ac:dyDescent="0.25">
      <c r="A137" s="1" t="s">
        <v>333</v>
      </c>
      <c r="B137" t="s">
        <v>334</v>
      </c>
      <c r="C137" s="1" t="s">
        <v>96</v>
      </c>
    </row>
    <row r="138" spans="1:3" x14ac:dyDescent="0.25">
      <c r="A138" s="1" t="s">
        <v>335</v>
      </c>
      <c r="B138" t="s">
        <v>336</v>
      </c>
      <c r="C138" s="1" t="s">
        <v>96</v>
      </c>
    </row>
    <row r="139" spans="1:3" x14ac:dyDescent="0.25">
      <c r="A139" s="1" t="s">
        <v>337</v>
      </c>
      <c r="B139" t="s">
        <v>338</v>
      </c>
      <c r="C139" s="1" t="s">
        <v>96</v>
      </c>
    </row>
    <row r="140" spans="1:3" x14ac:dyDescent="0.25">
      <c r="A140" s="1" t="s">
        <v>339</v>
      </c>
      <c r="B140" t="s">
        <v>340</v>
      </c>
      <c r="C140" s="1" t="s">
        <v>96</v>
      </c>
    </row>
    <row r="141" spans="1:3" x14ac:dyDescent="0.25">
      <c r="A141" s="1" t="s">
        <v>341</v>
      </c>
      <c r="B141" t="s">
        <v>342</v>
      </c>
      <c r="C141" s="1" t="s">
        <v>96</v>
      </c>
    </row>
    <row r="142" spans="1:3" x14ac:dyDescent="0.25">
      <c r="A142" s="1" t="s">
        <v>343</v>
      </c>
      <c r="B142" t="s">
        <v>344</v>
      </c>
      <c r="C142" s="1" t="s">
        <v>96</v>
      </c>
    </row>
    <row r="143" spans="1:3" x14ac:dyDescent="0.25">
      <c r="A143" s="1" t="s">
        <v>345</v>
      </c>
      <c r="B143" t="s">
        <v>346</v>
      </c>
      <c r="C143" s="1" t="s">
        <v>96</v>
      </c>
    </row>
    <row r="144" spans="1:3" x14ac:dyDescent="0.25">
      <c r="A144" s="1" t="s">
        <v>347</v>
      </c>
      <c r="B144" t="s">
        <v>348</v>
      </c>
      <c r="C144" s="1" t="s">
        <v>96</v>
      </c>
    </row>
    <row r="145" spans="1:3" x14ac:dyDescent="0.25">
      <c r="A145" s="1" t="s">
        <v>349</v>
      </c>
      <c r="B145" t="s">
        <v>350</v>
      </c>
      <c r="C145" s="1" t="s">
        <v>96</v>
      </c>
    </row>
    <row r="146" spans="1:3" x14ac:dyDescent="0.25">
      <c r="A146" s="1" t="s">
        <v>351</v>
      </c>
      <c r="B146" t="s">
        <v>352</v>
      </c>
      <c r="C146" s="1" t="s">
        <v>96</v>
      </c>
    </row>
    <row r="147" spans="1:3" x14ac:dyDescent="0.25">
      <c r="A147" s="1" t="s">
        <v>353</v>
      </c>
      <c r="B147" t="s">
        <v>354</v>
      </c>
      <c r="C147" s="1" t="s">
        <v>96</v>
      </c>
    </row>
    <row r="148" spans="1:3" x14ac:dyDescent="0.25">
      <c r="A148" s="1" t="s">
        <v>355</v>
      </c>
      <c r="B148" t="s">
        <v>356</v>
      </c>
      <c r="C148" s="1" t="s">
        <v>96</v>
      </c>
    </row>
    <row r="149" spans="1:3" x14ac:dyDescent="0.25">
      <c r="A149" s="1" t="s">
        <v>357</v>
      </c>
      <c r="B149" t="s">
        <v>358</v>
      </c>
      <c r="C149" s="1" t="s">
        <v>96</v>
      </c>
    </row>
    <row r="150" spans="1:3" x14ac:dyDescent="0.25">
      <c r="A150" s="1" t="s">
        <v>359</v>
      </c>
      <c r="B150" t="s">
        <v>360</v>
      </c>
      <c r="C150" s="1" t="s">
        <v>96</v>
      </c>
    </row>
    <row r="151" spans="1:3" x14ac:dyDescent="0.25">
      <c r="A151" s="1" t="s">
        <v>361</v>
      </c>
      <c r="B151" t="s">
        <v>362</v>
      </c>
      <c r="C151" s="1" t="s">
        <v>96</v>
      </c>
    </row>
    <row r="152" spans="1:3" x14ac:dyDescent="0.25">
      <c r="A152" s="1" t="s">
        <v>363</v>
      </c>
      <c r="B152" t="s">
        <v>364</v>
      </c>
      <c r="C152" s="1" t="s">
        <v>96</v>
      </c>
    </row>
    <row r="153" spans="1:3" x14ac:dyDescent="0.25">
      <c r="A153" s="1" t="s">
        <v>365</v>
      </c>
      <c r="B153" t="s">
        <v>366</v>
      </c>
      <c r="C153" s="1" t="s">
        <v>96</v>
      </c>
    </row>
    <row r="154" spans="1:3" x14ac:dyDescent="0.25">
      <c r="A154" s="1" t="s">
        <v>367</v>
      </c>
      <c r="B154" t="s">
        <v>368</v>
      </c>
      <c r="C154" s="1" t="s">
        <v>96</v>
      </c>
    </row>
  </sheetData>
  <conditionalFormatting sqref="A1:A1048576">
    <cfRule type="duplicateValues" dxfId="48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E3" sqref="E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454</v>
      </c>
    </row>
    <row r="3" spans="2:4" x14ac:dyDescent="0.25">
      <c r="B3" s="5" t="s">
        <v>2</v>
      </c>
      <c r="D3" s="11" t="s">
        <v>483</v>
      </c>
    </row>
    <row r="4" spans="2:4" x14ac:dyDescent="0.25">
      <c r="B4" s="5" t="s">
        <v>3</v>
      </c>
      <c r="D4" s="14" t="s">
        <v>1</v>
      </c>
    </row>
    <row r="5" spans="2:4" x14ac:dyDescent="0.25">
      <c r="B5" s="20" t="s">
        <v>4</v>
      </c>
      <c r="D5" s="14" t="s">
        <v>91</v>
      </c>
    </row>
    <row r="6" spans="2:4" x14ac:dyDescent="0.25">
      <c r="B6" s="6" t="s">
        <v>83</v>
      </c>
      <c r="D6" s="14" t="s">
        <v>456</v>
      </c>
    </row>
    <row r="7" spans="2:4" x14ac:dyDescent="0.25">
      <c r="B7" s="6" t="s">
        <v>82</v>
      </c>
      <c r="D7" s="14" t="s">
        <v>455</v>
      </c>
    </row>
    <row r="8" spans="2:4" x14ac:dyDescent="0.25">
      <c r="B8" s="6" t="s">
        <v>81</v>
      </c>
      <c r="D8" s="15"/>
    </row>
    <row r="9" spans="2:4" x14ac:dyDescent="0.25">
      <c r="B9" s="5" t="s">
        <v>80</v>
      </c>
      <c r="D9" s="16">
        <f>+D8</f>
        <v>0</v>
      </c>
    </row>
    <row r="10" spans="2:4" x14ac:dyDescent="0.25">
      <c r="B10" s="5" t="s">
        <v>81</v>
      </c>
      <c r="D10" s="22">
        <f>+D9</f>
        <v>0</v>
      </c>
    </row>
    <row r="11" spans="2:4" x14ac:dyDescent="0.25">
      <c r="B11" s="5" t="s">
        <v>80</v>
      </c>
      <c r="D11" s="18">
        <f>+D10</f>
        <v>0</v>
      </c>
    </row>
    <row r="12" spans="2:4" x14ac:dyDescent="0.25">
      <c r="B12" s="5" t="s">
        <v>79</v>
      </c>
      <c r="D12" s="18">
        <v>0</v>
      </c>
    </row>
    <row r="13" spans="2:4" x14ac:dyDescent="0.25">
      <c r="B13" s="5" t="s">
        <v>78</v>
      </c>
      <c r="D13" s="8">
        <v>0</v>
      </c>
    </row>
    <row r="14" spans="2:4" x14ac:dyDescent="0.25">
      <c r="B14" s="5" t="s">
        <v>77</v>
      </c>
      <c r="D14" s="17">
        <v>0</v>
      </c>
    </row>
    <row r="15" spans="2:4" x14ac:dyDescent="0.25">
      <c r="B15" s="21" t="s">
        <v>76</v>
      </c>
      <c r="D15" s="17">
        <v>0</v>
      </c>
    </row>
    <row r="16" spans="2:4" x14ac:dyDescent="0.25">
      <c r="B16" s="21" t="s">
        <v>75</v>
      </c>
      <c r="D16" s="13">
        <v>0</v>
      </c>
    </row>
    <row r="17" spans="2:4" x14ac:dyDescent="0.25">
      <c r="B17" s="21" t="s">
        <v>74</v>
      </c>
      <c r="D17" s="8">
        <v>0</v>
      </c>
    </row>
    <row r="18" spans="2:4" x14ac:dyDescent="0.25">
      <c r="B18" s="21" t="s">
        <v>73</v>
      </c>
      <c r="D18" s="8">
        <v>0</v>
      </c>
    </row>
    <row r="19" spans="2:4" x14ac:dyDescent="0.25">
      <c r="B19" s="21" t="s">
        <v>72</v>
      </c>
      <c r="D19" s="8">
        <v>0</v>
      </c>
    </row>
    <row r="20" spans="2:4" x14ac:dyDescent="0.25">
      <c r="B20" s="21" t="s">
        <v>71</v>
      </c>
      <c r="D20" s="8">
        <v>0</v>
      </c>
    </row>
    <row r="21" spans="2:4" x14ac:dyDescent="0.25">
      <c r="B21" s="21" t="s">
        <v>70</v>
      </c>
      <c r="D21" s="8">
        <v>0</v>
      </c>
    </row>
    <row r="22" spans="2:4" x14ac:dyDescent="0.25">
      <c r="B22" s="21" t="s">
        <v>19</v>
      </c>
      <c r="D22" s="19">
        <f>SUM(D13:D21)</f>
        <v>0</v>
      </c>
    </row>
    <row r="23" spans="2:4" ht="15.75" thickBot="1" x14ac:dyDescent="0.3">
      <c r="B23" s="21" t="s">
        <v>18</v>
      </c>
      <c r="D23" s="82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305"/>
  <sheetViews>
    <sheetView showGridLines="0" topLeftCell="D2" zoomScaleNormal="100" workbookViewId="0">
      <selection activeCell="B280" sqref="B280:V30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21.8554687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3" t="s">
        <v>78</v>
      </c>
      <c r="M2" s="3" t="s">
        <v>77</v>
      </c>
      <c r="N2" s="3" t="s">
        <v>76</v>
      </c>
      <c r="O2" s="3" t="s">
        <v>75</v>
      </c>
      <c r="P2" s="3" t="s">
        <v>74</v>
      </c>
      <c r="Q2" s="3" t="s">
        <v>73</v>
      </c>
      <c r="R2" s="3" t="s">
        <v>72</v>
      </c>
      <c r="S2" s="3" t="s">
        <v>71</v>
      </c>
      <c r="T2" s="3" t="s">
        <v>70</v>
      </c>
      <c r="U2" s="3" t="s">
        <v>19</v>
      </c>
      <c r="V2" t="s">
        <v>18</v>
      </c>
    </row>
    <row r="3" spans="1:22" hidden="1" x14ac:dyDescent="0.25">
      <c r="A3" t="s">
        <v>95</v>
      </c>
      <c r="B3" s="1" t="s">
        <v>394</v>
      </c>
      <c r="C3" t="s">
        <v>1</v>
      </c>
      <c r="D3" t="s">
        <v>91</v>
      </c>
      <c r="E3" t="s">
        <v>393</v>
      </c>
      <c r="F3" t="s">
        <v>455</v>
      </c>
      <c r="G3">
        <v>674</v>
      </c>
      <c r="H3">
        <v>674</v>
      </c>
      <c r="I3">
        <v>674</v>
      </c>
      <c r="J3">
        <v>674</v>
      </c>
      <c r="L3" s="3">
        <v>0</v>
      </c>
      <c r="M3" s="3">
        <v>0</v>
      </c>
      <c r="N3" s="3">
        <v>0</v>
      </c>
      <c r="O3" s="3">
        <v>11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1">
        <f>+Tabla3[[#This Row],[V GRAVADAS]]</f>
        <v>11</v>
      </c>
      <c r="V3">
        <v>2</v>
      </c>
    </row>
    <row r="4" spans="1:22" hidden="1" x14ac:dyDescent="0.25">
      <c r="A4" t="s">
        <v>95</v>
      </c>
      <c r="B4" s="1" t="s">
        <v>395</v>
      </c>
      <c r="C4" t="s">
        <v>1</v>
      </c>
      <c r="D4" t="s">
        <v>91</v>
      </c>
      <c r="E4" t="s">
        <v>393</v>
      </c>
      <c r="F4" t="s">
        <v>455</v>
      </c>
      <c r="G4">
        <v>675</v>
      </c>
      <c r="H4">
        <v>675</v>
      </c>
      <c r="I4">
        <v>675</v>
      </c>
      <c r="J4">
        <v>675</v>
      </c>
      <c r="L4" s="3">
        <v>0</v>
      </c>
      <c r="M4" s="3">
        <v>0</v>
      </c>
      <c r="N4" s="3">
        <v>0</v>
      </c>
      <c r="O4" s="3">
        <v>11.5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1">
        <f>+Tabla3[[#This Row],[V GRAVADAS]]</f>
        <v>11.5</v>
      </c>
      <c r="V4">
        <v>2</v>
      </c>
    </row>
    <row r="5" spans="1:22" hidden="1" x14ac:dyDescent="0.25">
      <c r="A5" t="s">
        <v>95</v>
      </c>
      <c r="B5" s="1" t="s">
        <v>396</v>
      </c>
      <c r="C5" t="s">
        <v>1</v>
      </c>
      <c r="D5" t="s">
        <v>91</v>
      </c>
      <c r="E5" t="s">
        <v>393</v>
      </c>
      <c r="F5" t="s">
        <v>455</v>
      </c>
      <c r="G5">
        <v>676</v>
      </c>
      <c r="H5">
        <v>676</v>
      </c>
      <c r="I5">
        <v>676</v>
      </c>
      <c r="J5">
        <v>676</v>
      </c>
      <c r="L5" s="3">
        <v>0</v>
      </c>
      <c r="M5" s="3">
        <v>0</v>
      </c>
      <c r="N5" s="3">
        <v>0</v>
      </c>
      <c r="O5" s="3">
        <v>18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1">
        <f>+Tabla3[[#This Row],[V GRAVADAS]]</f>
        <v>18</v>
      </c>
      <c r="V5">
        <v>2</v>
      </c>
    </row>
    <row r="6" spans="1:22" hidden="1" x14ac:dyDescent="0.25">
      <c r="A6" t="s">
        <v>95</v>
      </c>
      <c r="B6" s="1" t="s">
        <v>397</v>
      </c>
      <c r="C6" t="s">
        <v>1</v>
      </c>
      <c r="D6" t="s">
        <v>91</v>
      </c>
      <c r="E6" t="s">
        <v>393</v>
      </c>
      <c r="F6" t="s">
        <v>455</v>
      </c>
      <c r="G6">
        <v>677</v>
      </c>
      <c r="H6">
        <v>677</v>
      </c>
      <c r="I6">
        <v>677</v>
      </c>
      <c r="J6">
        <v>677</v>
      </c>
      <c r="L6" s="3">
        <v>0</v>
      </c>
      <c r="M6" s="3">
        <v>0</v>
      </c>
      <c r="N6" s="3">
        <v>0</v>
      </c>
      <c r="O6" s="3">
        <v>22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1">
        <f>+Tabla3[[#This Row],[V GRAVADAS]]</f>
        <v>22</v>
      </c>
      <c r="V6">
        <v>2</v>
      </c>
    </row>
    <row r="7" spans="1:22" hidden="1" x14ac:dyDescent="0.25">
      <c r="A7" t="s">
        <v>95</v>
      </c>
      <c r="B7" s="1" t="s">
        <v>398</v>
      </c>
      <c r="C7" t="s">
        <v>1</v>
      </c>
      <c r="D7" t="s">
        <v>91</v>
      </c>
      <c r="E7" t="s">
        <v>393</v>
      </c>
      <c r="F7" t="s">
        <v>455</v>
      </c>
      <c r="G7">
        <v>678</v>
      </c>
      <c r="H7">
        <v>678</v>
      </c>
      <c r="I7">
        <v>678</v>
      </c>
      <c r="J7">
        <v>678</v>
      </c>
      <c r="L7" s="3">
        <v>0</v>
      </c>
      <c r="M7" s="3">
        <v>0</v>
      </c>
      <c r="N7" s="3">
        <v>0</v>
      </c>
      <c r="O7" s="3">
        <v>18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1">
        <f>+Tabla3[[#This Row],[V GRAVADAS]]</f>
        <v>18</v>
      </c>
      <c r="V7">
        <v>2</v>
      </c>
    </row>
    <row r="8" spans="1:22" hidden="1" x14ac:dyDescent="0.25">
      <c r="A8" t="s">
        <v>95</v>
      </c>
      <c r="B8" s="1" t="s">
        <v>399</v>
      </c>
      <c r="C8" t="s">
        <v>1</v>
      </c>
      <c r="D8" t="s">
        <v>91</v>
      </c>
      <c r="E8" t="s">
        <v>393</v>
      </c>
      <c r="F8" t="s">
        <v>455</v>
      </c>
      <c r="G8">
        <v>679</v>
      </c>
      <c r="H8">
        <v>679</v>
      </c>
      <c r="I8">
        <v>679</v>
      </c>
      <c r="J8">
        <v>679</v>
      </c>
      <c r="L8" s="3">
        <v>0</v>
      </c>
      <c r="M8" s="3">
        <v>0</v>
      </c>
      <c r="N8" s="3">
        <v>0</v>
      </c>
      <c r="O8" s="3">
        <v>27.5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1">
        <f>+Tabla3[[#This Row],[V GRAVADAS]]</f>
        <v>27.5</v>
      </c>
      <c r="V8">
        <v>2</v>
      </c>
    </row>
    <row r="9" spans="1:22" hidden="1" x14ac:dyDescent="0.25">
      <c r="A9" t="s">
        <v>95</v>
      </c>
      <c r="B9" s="1" t="s">
        <v>400</v>
      </c>
      <c r="C9" t="s">
        <v>1</v>
      </c>
      <c r="D9" t="s">
        <v>91</v>
      </c>
      <c r="E9" t="s">
        <v>393</v>
      </c>
      <c r="F9" t="s">
        <v>455</v>
      </c>
      <c r="G9">
        <v>680</v>
      </c>
      <c r="H9">
        <v>680</v>
      </c>
      <c r="I9">
        <v>680</v>
      </c>
      <c r="J9">
        <v>680</v>
      </c>
      <c r="L9" s="3">
        <v>0</v>
      </c>
      <c r="M9" s="3">
        <v>0</v>
      </c>
      <c r="N9" s="3">
        <v>0</v>
      </c>
      <c r="O9" s="3">
        <v>18.5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1">
        <f>+Tabla3[[#This Row],[V GRAVADAS]]</f>
        <v>18.5</v>
      </c>
      <c r="V9">
        <v>2</v>
      </c>
    </row>
    <row r="10" spans="1:22" hidden="1" x14ac:dyDescent="0.25">
      <c r="A10" t="s">
        <v>95</v>
      </c>
      <c r="B10" s="1" t="s">
        <v>401</v>
      </c>
      <c r="C10" t="s">
        <v>1</v>
      </c>
      <c r="D10" t="s">
        <v>91</v>
      </c>
      <c r="E10" t="s">
        <v>393</v>
      </c>
      <c r="F10" t="s">
        <v>455</v>
      </c>
      <c r="G10">
        <v>681</v>
      </c>
      <c r="H10">
        <v>681</v>
      </c>
      <c r="I10">
        <v>681</v>
      </c>
      <c r="J10">
        <v>681</v>
      </c>
      <c r="L10" s="3">
        <v>0</v>
      </c>
      <c r="M10" s="3">
        <v>0</v>
      </c>
      <c r="N10" s="3">
        <v>0</v>
      </c>
      <c r="O10" s="3">
        <v>20.5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1">
        <f>+Tabla3[[#This Row],[V GRAVADAS]]</f>
        <v>20.5</v>
      </c>
      <c r="V10">
        <v>2</v>
      </c>
    </row>
    <row r="11" spans="1:22" hidden="1" x14ac:dyDescent="0.25">
      <c r="A11" t="s">
        <v>95</v>
      </c>
      <c r="B11" s="1" t="s">
        <v>402</v>
      </c>
      <c r="C11" t="s">
        <v>1</v>
      </c>
      <c r="D11" t="s">
        <v>91</v>
      </c>
      <c r="E11" t="s">
        <v>393</v>
      </c>
      <c r="F11" t="s">
        <v>455</v>
      </c>
      <c r="G11">
        <v>682</v>
      </c>
      <c r="H11">
        <v>682</v>
      </c>
      <c r="I11">
        <v>682</v>
      </c>
      <c r="J11">
        <v>682</v>
      </c>
      <c r="L11" s="3">
        <v>0</v>
      </c>
      <c r="M11" s="3">
        <v>0</v>
      </c>
      <c r="N11" s="3">
        <v>0</v>
      </c>
      <c r="O11" s="3">
        <v>28.5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1">
        <f>+Tabla3[[#This Row],[V GRAVADAS]]</f>
        <v>28.5</v>
      </c>
      <c r="V11">
        <v>2</v>
      </c>
    </row>
    <row r="12" spans="1:22" hidden="1" x14ac:dyDescent="0.25">
      <c r="A12" t="s">
        <v>95</v>
      </c>
      <c r="B12" s="1" t="s">
        <v>403</v>
      </c>
      <c r="C12" t="s">
        <v>1</v>
      </c>
      <c r="D12" t="s">
        <v>91</v>
      </c>
      <c r="E12" t="s">
        <v>393</v>
      </c>
      <c r="F12" t="s">
        <v>455</v>
      </c>
      <c r="G12">
        <v>683</v>
      </c>
      <c r="H12">
        <v>683</v>
      </c>
      <c r="I12">
        <v>683</v>
      </c>
      <c r="J12">
        <v>683</v>
      </c>
      <c r="L12" s="3">
        <v>0</v>
      </c>
      <c r="M12" s="3">
        <v>0</v>
      </c>
      <c r="N12" s="3">
        <v>0</v>
      </c>
      <c r="O12" s="3">
        <v>32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1">
        <f>+Tabla3[[#This Row],[V GRAVADAS]]</f>
        <v>32</v>
      </c>
      <c r="V12">
        <v>2</v>
      </c>
    </row>
    <row r="13" spans="1:22" hidden="1" x14ac:dyDescent="0.25">
      <c r="A13" t="s">
        <v>95</v>
      </c>
      <c r="B13" s="1" t="s">
        <v>404</v>
      </c>
      <c r="C13" t="s">
        <v>1</v>
      </c>
      <c r="D13" t="s">
        <v>91</v>
      </c>
      <c r="E13" t="s">
        <v>393</v>
      </c>
      <c r="F13" t="s">
        <v>455</v>
      </c>
      <c r="G13">
        <v>684</v>
      </c>
      <c r="H13">
        <v>684</v>
      </c>
      <c r="I13">
        <v>684</v>
      </c>
      <c r="J13">
        <v>684</v>
      </c>
      <c r="L13" s="3">
        <v>0</v>
      </c>
      <c r="M13" s="3">
        <v>0</v>
      </c>
      <c r="N13" s="3">
        <v>0</v>
      </c>
      <c r="O13" s="3">
        <v>27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1">
        <f>+Tabla3[[#This Row],[V GRAVADAS]]</f>
        <v>27</v>
      </c>
      <c r="V13">
        <v>2</v>
      </c>
    </row>
    <row r="14" spans="1:22" hidden="1" x14ac:dyDescent="0.25">
      <c r="A14" t="s">
        <v>95</v>
      </c>
      <c r="B14" s="1" t="s">
        <v>405</v>
      </c>
      <c r="C14" t="s">
        <v>1</v>
      </c>
      <c r="D14" t="s">
        <v>91</v>
      </c>
      <c r="E14" t="s">
        <v>393</v>
      </c>
      <c r="F14" t="s">
        <v>455</v>
      </c>
      <c r="G14">
        <v>685</v>
      </c>
      <c r="H14">
        <v>685</v>
      </c>
      <c r="I14">
        <v>685</v>
      </c>
      <c r="J14">
        <v>685</v>
      </c>
      <c r="L14" s="3">
        <v>0</v>
      </c>
      <c r="M14" s="3">
        <v>0</v>
      </c>
      <c r="N14" s="3">
        <v>0</v>
      </c>
      <c r="O14" s="3">
        <v>35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1">
        <f>+Tabla3[[#This Row],[V GRAVADAS]]</f>
        <v>35</v>
      </c>
      <c r="V14">
        <v>2</v>
      </c>
    </row>
    <row r="15" spans="1:22" hidden="1" x14ac:dyDescent="0.25">
      <c r="A15" t="s">
        <v>95</v>
      </c>
      <c r="B15" s="1" t="s">
        <v>406</v>
      </c>
      <c r="C15" t="s">
        <v>1</v>
      </c>
      <c r="D15" t="s">
        <v>91</v>
      </c>
      <c r="E15" t="s">
        <v>393</v>
      </c>
      <c r="F15" t="s">
        <v>455</v>
      </c>
      <c r="G15">
        <v>686</v>
      </c>
      <c r="H15">
        <v>686</v>
      </c>
      <c r="I15">
        <v>686</v>
      </c>
      <c r="J15">
        <v>686</v>
      </c>
      <c r="L15" s="3">
        <v>0</v>
      </c>
      <c r="M15" s="3">
        <v>0</v>
      </c>
      <c r="N15" s="3">
        <v>0</v>
      </c>
      <c r="O15" s="3">
        <v>24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1">
        <f>+Tabla3[[#This Row],[V GRAVADAS]]</f>
        <v>24</v>
      </c>
      <c r="V15">
        <v>2</v>
      </c>
    </row>
    <row r="16" spans="1:22" hidden="1" x14ac:dyDescent="0.25">
      <c r="A16" t="s">
        <v>95</v>
      </c>
      <c r="B16" s="1" t="s">
        <v>407</v>
      </c>
      <c r="C16" t="s">
        <v>1</v>
      </c>
      <c r="D16" t="s">
        <v>91</v>
      </c>
      <c r="E16" t="s">
        <v>393</v>
      </c>
      <c r="F16" t="s">
        <v>455</v>
      </c>
      <c r="G16">
        <v>687</v>
      </c>
      <c r="H16">
        <v>687</v>
      </c>
      <c r="I16">
        <v>687</v>
      </c>
      <c r="J16">
        <v>687</v>
      </c>
      <c r="L16" s="3">
        <v>0</v>
      </c>
      <c r="M16" s="3">
        <v>0</v>
      </c>
      <c r="N16" s="3">
        <v>0</v>
      </c>
      <c r="O16" s="3">
        <v>27.5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1">
        <f>+Tabla3[[#This Row],[V GRAVADAS]]</f>
        <v>27.5</v>
      </c>
      <c r="V16">
        <v>2</v>
      </c>
    </row>
    <row r="17" spans="1:22" hidden="1" x14ac:dyDescent="0.25">
      <c r="A17" t="s">
        <v>95</v>
      </c>
      <c r="B17" s="1" t="s">
        <v>408</v>
      </c>
      <c r="C17" t="s">
        <v>1</v>
      </c>
      <c r="D17" t="s">
        <v>91</v>
      </c>
      <c r="E17" t="s">
        <v>393</v>
      </c>
      <c r="F17" t="s">
        <v>455</v>
      </c>
      <c r="G17">
        <v>688</v>
      </c>
      <c r="H17">
        <v>688</v>
      </c>
      <c r="I17">
        <v>688</v>
      </c>
      <c r="J17">
        <v>688</v>
      </c>
      <c r="L17" s="3">
        <v>0</v>
      </c>
      <c r="M17" s="3">
        <v>0</v>
      </c>
      <c r="N17" s="3">
        <v>0</v>
      </c>
      <c r="O17" s="3">
        <v>24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1">
        <f>+Tabla3[[#This Row],[V GRAVADAS]]</f>
        <v>24</v>
      </c>
      <c r="V17">
        <v>2</v>
      </c>
    </row>
    <row r="18" spans="1:22" hidden="1" x14ac:dyDescent="0.25">
      <c r="A18" t="s">
        <v>95</v>
      </c>
      <c r="B18" s="1" t="s">
        <v>409</v>
      </c>
      <c r="C18" t="s">
        <v>1</v>
      </c>
      <c r="D18" t="s">
        <v>91</v>
      </c>
      <c r="E18" t="s">
        <v>393</v>
      </c>
      <c r="F18" t="s">
        <v>455</v>
      </c>
      <c r="G18">
        <v>689</v>
      </c>
      <c r="H18">
        <v>689</v>
      </c>
      <c r="I18">
        <v>689</v>
      </c>
      <c r="J18">
        <v>689</v>
      </c>
      <c r="L18" s="3">
        <v>0</v>
      </c>
      <c r="M18" s="3">
        <v>0</v>
      </c>
      <c r="N18" s="3">
        <v>0</v>
      </c>
      <c r="O18" s="3">
        <v>22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1">
        <f>+Tabla3[[#This Row],[V GRAVADAS]]</f>
        <v>22</v>
      </c>
      <c r="V18">
        <v>2</v>
      </c>
    </row>
    <row r="19" spans="1:22" hidden="1" x14ac:dyDescent="0.25">
      <c r="A19" t="s">
        <v>95</v>
      </c>
      <c r="B19" s="1" t="s">
        <v>410</v>
      </c>
      <c r="C19" t="s">
        <v>1</v>
      </c>
      <c r="D19" t="s">
        <v>91</v>
      </c>
      <c r="E19" t="s">
        <v>393</v>
      </c>
      <c r="F19" t="s">
        <v>455</v>
      </c>
      <c r="G19">
        <v>690</v>
      </c>
      <c r="H19">
        <v>690</v>
      </c>
      <c r="I19">
        <v>690</v>
      </c>
      <c r="J19">
        <v>690</v>
      </c>
      <c r="L19" s="3">
        <v>0</v>
      </c>
      <c r="M19" s="3">
        <v>0</v>
      </c>
      <c r="N19" s="3">
        <v>0</v>
      </c>
      <c r="O19" s="3">
        <v>31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1">
        <f>+Tabla3[[#This Row],[V GRAVADAS]]</f>
        <v>31</v>
      </c>
      <c r="V19">
        <v>2</v>
      </c>
    </row>
    <row r="20" spans="1:22" hidden="1" x14ac:dyDescent="0.25">
      <c r="A20" t="s">
        <v>95</v>
      </c>
      <c r="B20" s="1" t="s">
        <v>411</v>
      </c>
      <c r="C20" t="s">
        <v>1</v>
      </c>
      <c r="D20" t="s">
        <v>91</v>
      </c>
      <c r="E20" t="s">
        <v>393</v>
      </c>
      <c r="F20" t="s">
        <v>455</v>
      </c>
      <c r="G20">
        <v>691</v>
      </c>
      <c r="H20">
        <v>691</v>
      </c>
      <c r="I20">
        <v>691</v>
      </c>
      <c r="J20">
        <v>691</v>
      </c>
      <c r="L20" s="3">
        <v>0</v>
      </c>
      <c r="M20" s="3">
        <v>0</v>
      </c>
      <c r="N20" s="3">
        <v>0</v>
      </c>
      <c r="O20" s="3">
        <v>24.5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1">
        <f>+Tabla3[[#This Row],[V GRAVADAS]]</f>
        <v>24.5</v>
      </c>
      <c r="V20">
        <v>2</v>
      </c>
    </row>
    <row r="21" spans="1:22" hidden="1" x14ac:dyDescent="0.25">
      <c r="A21" t="s">
        <v>95</v>
      </c>
      <c r="B21" s="1" t="s">
        <v>412</v>
      </c>
      <c r="C21" t="s">
        <v>1</v>
      </c>
      <c r="D21" t="s">
        <v>91</v>
      </c>
      <c r="E21" t="s">
        <v>393</v>
      </c>
      <c r="F21" t="s">
        <v>455</v>
      </c>
      <c r="G21">
        <v>692</v>
      </c>
      <c r="H21">
        <v>692</v>
      </c>
      <c r="I21">
        <v>692</v>
      </c>
      <c r="J21">
        <v>692</v>
      </c>
      <c r="L21" s="3">
        <v>0</v>
      </c>
      <c r="M21" s="3">
        <v>0</v>
      </c>
      <c r="N21" s="3">
        <v>0</v>
      </c>
      <c r="O21" s="3">
        <v>27.5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1">
        <f>+Tabla3[[#This Row],[V GRAVADAS]]</f>
        <v>27.5</v>
      </c>
      <c r="V21">
        <v>2</v>
      </c>
    </row>
    <row r="22" spans="1:22" hidden="1" x14ac:dyDescent="0.25">
      <c r="A22" t="s">
        <v>95</v>
      </c>
      <c r="B22" s="1" t="s">
        <v>413</v>
      </c>
      <c r="C22" t="s">
        <v>1</v>
      </c>
      <c r="D22" t="s">
        <v>91</v>
      </c>
      <c r="E22" t="s">
        <v>393</v>
      </c>
      <c r="F22" t="s">
        <v>455</v>
      </c>
      <c r="G22">
        <v>693</v>
      </c>
      <c r="H22">
        <v>693</v>
      </c>
      <c r="I22">
        <v>693</v>
      </c>
      <c r="J22">
        <v>693</v>
      </c>
      <c r="L22" s="3">
        <v>0</v>
      </c>
      <c r="M22" s="3">
        <v>0</v>
      </c>
      <c r="N22" s="3">
        <v>0</v>
      </c>
      <c r="O22" s="3">
        <v>35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1">
        <f>+Tabla3[[#This Row],[V GRAVADAS]]</f>
        <v>35</v>
      </c>
      <c r="V22">
        <v>2</v>
      </c>
    </row>
    <row r="23" spans="1:22" hidden="1" x14ac:dyDescent="0.25">
      <c r="A23" t="s">
        <v>95</v>
      </c>
      <c r="B23" s="1" t="s">
        <v>414</v>
      </c>
      <c r="C23" t="s">
        <v>1</v>
      </c>
      <c r="D23" t="s">
        <v>91</v>
      </c>
      <c r="E23" t="s">
        <v>393</v>
      </c>
      <c r="F23" t="s">
        <v>455</v>
      </c>
      <c r="G23">
        <v>694</v>
      </c>
      <c r="H23">
        <v>694</v>
      </c>
      <c r="I23">
        <v>694</v>
      </c>
      <c r="J23">
        <v>694</v>
      </c>
      <c r="L23" s="3">
        <v>0</v>
      </c>
      <c r="M23" s="3">
        <v>0</v>
      </c>
      <c r="N23" s="3">
        <v>0</v>
      </c>
      <c r="O23" s="3">
        <v>37.5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1">
        <f>+Tabla3[[#This Row],[V GRAVADAS]]</f>
        <v>37.5</v>
      </c>
      <c r="V23">
        <v>2</v>
      </c>
    </row>
    <row r="24" spans="1:22" hidden="1" x14ac:dyDescent="0.25">
      <c r="A24" t="s">
        <v>95</v>
      </c>
      <c r="B24" s="1" t="s">
        <v>415</v>
      </c>
      <c r="C24" t="s">
        <v>1</v>
      </c>
      <c r="D24" t="s">
        <v>91</v>
      </c>
      <c r="E24" t="s">
        <v>393</v>
      </c>
      <c r="F24" t="s">
        <v>455</v>
      </c>
      <c r="G24">
        <v>695</v>
      </c>
      <c r="H24">
        <v>695</v>
      </c>
      <c r="I24">
        <v>695</v>
      </c>
      <c r="J24">
        <v>695</v>
      </c>
      <c r="L24" s="3">
        <v>0</v>
      </c>
      <c r="M24" s="3">
        <v>0</v>
      </c>
      <c r="N24" s="3">
        <v>0</v>
      </c>
      <c r="O24" s="3">
        <v>34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1">
        <f>+Tabla3[[#This Row],[V GRAVADAS]]</f>
        <v>34</v>
      </c>
      <c r="V24">
        <v>2</v>
      </c>
    </row>
    <row r="25" spans="1:22" hidden="1" x14ac:dyDescent="0.25">
      <c r="A25" t="s">
        <v>95</v>
      </c>
      <c r="B25" s="1" t="s">
        <v>416</v>
      </c>
      <c r="C25" t="s">
        <v>1</v>
      </c>
      <c r="D25" t="s">
        <v>91</v>
      </c>
      <c r="E25" t="s">
        <v>393</v>
      </c>
      <c r="F25" t="s">
        <v>455</v>
      </c>
      <c r="G25">
        <v>696</v>
      </c>
      <c r="H25">
        <v>696</v>
      </c>
      <c r="I25">
        <v>696</v>
      </c>
      <c r="J25">
        <v>696</v>
      </c>
      <c r="L25" s="3">
        <v>0</v>
      </c>
      <c r="M25" s="3">
        <v>0</v>
      </c>
      <c r="N25" s="3">
        <v>0</v>
      </c>
      <c r="O25" s="3">
        <v>35.5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1">
        <f>+Tabla3[[#This Row],[V GRAVADAS]]</f>
        <v>35.5</v>
      </c>
      <c r="V25">
        <v>2</v>
      </c>
    </row>
    <row r="26" spans="1:22" hidden="1" x14ac:dyDescent="0.25">
      <c r="A26" t="s">
        <v>95</v>
      </c>
      <c r="B26" s="1" t="s">
        <v>417</v>
      </c>
      <c r="C26" t="s">
        <v>1</v>
      </c>
      <c r="D26" t="s">
        <v>91</v>
      </c>
      <c r="E26" t="s">
        <v>393</v>
      </c>
      <c r="F26" t="s">
        <v>455</v>
      </c>
      <c r="G26">
        <v>697</v>
      </c>
      <c r="H26">
        <v>697</v>
      </c>
      <c r="I26">
        <v>697</v>
      </c>
      <c r="J26">
        <v>697</v>
      </c>
      <c r="L26" s="3">
        <v>0</v>
      </c>
      <c r="M26" s="3">
        <v>0</v>
      </c>
      <c r="N26" s="3">
        <v>0</v>
      </c>
      <c r="O26" s="3">
        <v>26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1">
        <f>+Tabla3[[#This Row],[V GRAVADAS]]</f>
        <v>26</v>
      </c>
      <c r="V26">
        <v>2</v>
      </c>
    </row>
    <row r="27" spans="1:22" hidden="1" x14ac:dyDescent="0.25">
      <c r="A27" t="s">
        <v>95</v>
      </c>
      <c r="B27" s="1" t="s">
        <v>97</v>
      </c>
      <c r="C27" t="s">
        <v>1</v>
      </c>
      <c r="D27" t="s">
        <v>91</v>
      </c>
      <c r="E27" t="s">
        <v>393</v>
      </c>
      <c r="F27" t="s">
        <v>455</v>
      </c>
      <c r="G27">
        <v>698</v>
      </c>
      <c r="H27">
        <v>698</v>
      </c>
      <c r="I27">
        <v>698</v>
      </c>
      <c r="J27">
        <v>698</v>
      </c>
      <c r="L27" s="3">
        <v>0</v>
      </c>
      <c r="M27" s="3">
        <v>0</v>
      </c>
      <c r="N27" s="3">
        <v>0</v>
      </c>
      <c r="O27" s="3">
        <v>45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1">
        <f>+Tabla3[[#This Row],[V GRAVADAS]]</f>
        <v>45</v>
      </c>
      <c r="V27">
        <v>2</v>
      </c>
    </row>
    <row r="28" spans="1:22" hidden="1" x14ac:dyDescent="0.25">
      <c r="A28" t="s">
        <v>430</v>
      </c>
      <c r="B28" s="1" t="s">
        <v>431</v>
      </c>
      <c r="C28" t="s">
        <v>1</v>
      </c>
      <c r="D28" t="s">
        <v>91</v>
      </c>
      <c r="E28" t="s">
        <v>393</v>
      </c>
      <c r="F28" t="s">
        <v>455</v>
      </c>
      <c r="G28">
        <v>699</v>
      </c>
      <c r="H28">
        <v>699</v>
      </c>
      <c r="I28">
        <v>699</v>
      </c>
      <c r="J28">
        <v>699</v>
      </c>
      <c r="L28" s="3">
        <v>0</v>
      </c>
      <c r="M28" s="3">
        <v>0</v>
      </c>
      <c r="N28" s="3">
        <v>0</v>
      </c>
      <c r="O28" s="3">
        <v>35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1">
        <f>+Tabla3[[#This Row],[V GRAVADAS]]</f>
        <v>35</v>
      </c>
      <c r="V28">
        <v>2</v>
      </c>
    </row>
    <row r="29" spans="1:22" hidden="1" x14ac:dyDescent="0.25">
      <c r="A29" t="s">
        <v>430</v>
      </c>
      <c r="B29" s="1" t="s">
        <v>432</v>
      </c>
      <c r="C29" t="s">
        <v>1</v>
      </c>
      <c r="D29" t="s">
        <v>91</v>
      </c>
      <c r="E29" t="s">
        <v>393</v>
      </c>
      <c r="F29" t="s">
        <v>455</v>
      </c>
      <c r="G29">
        <v>700</v>
      </c>
      <c r="H29">
        <v>700</v>
      </c>
      <c r="I29">
        <v>700</v>
      </c>
      <c r="J29">
        <v>700</v>
      </c>
      <c r="L29" s="3">
        <v>0</v>
      </c>
      <c r="M29" s="3">
        <v>0</v>
      </c>
      <c r="N29" s="3">
        <v>0</v>
      </c>
      <c r="O29" s="3">
        <v>37.5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1">
        <f>+Tabla3[[#This Row],[V GRAVADAS]]</f>
        <v>37.5</v>
      </c>
      <c r="V29">
        <v>2</v>
      </c>
    </row>
    <row r="30" spans="1:22" hidden="1" x14ac:dyDescent="0.25">
      <c r="A30" t="s">
        <v>430</v>
      </c>
      <c r="B30" s="1" t="s">
        <v>433</v>
      </c>
      <c r="C30" t="s">
        <v>1</v>
      </c>
      <c r="D30" t="s">
        <v>91</v>
      </c>
      <c r="E30" t="s">
        <v>393</v>
      </c>
      <c r="F30" t="s">
        <v>455</v>
      </c>
      <c r="G30">
        <v>701</v>
      </c>
      <c r="H30">
        <v>701</v>
      </c>
      <c r="I30">
        <v>701</v>
      </c>
      <c r="J30">
        <v>701</v>
      </c>
      <c r="L30" s="3">
        <v>0</v>
      </c>
      <c r="M30" s="3">
        <v>0</v>
      </c>
      <c r="N30" s="3">
        <v>0</v>
      </c>
      <c r="O30" s="3">
        <v>30.5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1">
        <f>+Tabla3[[#This Row],[V GRAVADAS]]</f>
        <v>30.5</v>
      </c>
      <c r="V30">
        <v>2</v>
      </c>
    </row>
    <row r="31" spans="1:22" hidden="1" x14ac:dyDescent="0.25">
      <c r="A31" t="s">
        <v>430</v>
      </c>
      <c r="B31" s="1" t="s">
        <v>434</v>
      </c>
      <c r="C31" t="s">
        <v>1</v>
      </c>
      <c r="D31" t="s">
        <v>91</v>
      </c>
      <c r="E31" t="s">
        <v>393</v>
      </c>
      <c r="F31" t="s">
        <v>455</v>
      </c>
      <c r="G31">
        <v>702</v>
      </c>
      <c r="H31">
        <v>702</v>
      </c>
      <c r="I31">
        <v>702</v>
      </c>
      <c r="J31">
        <v>702</v>
      </c>
      <c r="L31" s="3">
        <v>0</v>
      </c>
      <c r="M31" s="3">
        <v>0</v>
      </c>
      <c r="N31" s="3">
        <v>0</v>
      </c>
      <c r="O31" s="3">
        <v>26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1">
        <f>+Tabla3[[#This Row],[V GRAVADAS]]</f>
        <v>26</v>
      </c>
      <c r="V31">
        <v>2</v>
      </c>
    </row>
    <row r="32" spans="1:22" hidden="1" x14ac:dyDescent="0.25">
      <c r="A32" t="s">
        <v>430</v>
      </c>
      <c r="B32" s="1" t="s">
        <v>435</v>
      </c>
      <c r="C32" t="s">
        <v>1</v>
      </c>
      <c r="D32" t="s">
        <v>91</v>
      </c>
      <c r="E32" t="s">
        <v>393</v>
      </c>
      <c r="F32" t="s">
        <v>455</v>
      </c>
      <c r="G32">
        <v>703</v>
      </c>
      <c r="H32">
        <v>703</v>
      </c>
      <c r="I32">
        <v>703</v>
      </c>
      <c r="J32">
        <v>703</v>
      </c>
      <c r="L32" s="3">
        <v>0</v>
      </c>
      <c r="M32" s="3">
        <v>0</v>
      </c>
      <c r="N32" s="3">
        <v>0</v>
      </c>
      <c r="O32" s="3">
        <v>32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1">
        <f>+Tabla3[[#This Row],[V GRAVADAS]]</f>
        <v>32</v>
      </c>
      <c r="V32">
        <v>2</v>
      </c>
    </row>
    <row r="33" spans="1:22" hidden="1" x14ac:dyDescent="0.25">
      <c r="A33" t="s">
        <v>430</v>
      </c>
      <c r="B33" s="1" t="s">
        <v>436</v>
      </c>
      <c r="C33" t="s">
        <v>1</v>
      </c>
      <c r="D33" t="s">
        <v>91</v>
      </c>
      <c r="E33" t="s">
        <v>393</v>
      </c>
      <c r="F33" t="s">
        <v>455</v>
      </c>
      <c r="G33">
        <v>704</v>
      </c>
      <c r="H33">
        <v>704</v>
      </c>
      <c r="I33">
        <v>704</v>
      </c>
      <c r="J33">
        <v>704</v>
      </c>
      <c r="L33" s="3">
        <v>0</v>
      </c>
      <c r="M33" s="3">
        <v>0</v>
      </c>
      <c r="N33" s="3">
        <v>0</v>
      </c>
      <c r="O33" s="3">
        <v>33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1">
        <f>+Tabla3[[#This Row],[V GRAVADAS]]</f>
        <v>33</v>
      </c>
      <c r="V33">
        <v>2</v>
      </c>
    </row>
    <row r="34" spans="1:22" hidden="1" x14ac:dyDescent="0.25">
      <c r="A34" t="s">
        <v>430</v>
      </c>
      <c r="B34" s="1" t="s">
        <v>437</v>
      </c>
      <c r="C34" t="s">
        <v>1</v>
      </c>
      <c r="D34" t="s">
        <v>91</v>
      </c>
      <c r="E34" t="s">
        <v>393</v>
      </c>
      <c r="F34" t="s">
        <v>455</v>
      </c>
      <c r="G34">
        <v>705</v>
      </c>
      <c r="H34">
        <v>705</v>
      </c>
      <c r="I34">
        <v>705</v>
      </c>
      <c r="J34">
        <v>705</v>
      </c>
      <c r="L34" s="3">
        <v>0</v>
      </c>
      <c r="M34" s="3">
        <v>0</v>
      </c>
      <c r="N34" s="3">
        <v>0</v>
      </c>
      <c r="O34" s="3">
        <v>35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1">
        <f>+Tabla3[[#This Row],[V GRAVADAS]]</f>
        <v>35</v>
      </c>
      <c r="V34">
        <v>2</v>
      </c>
    </row>
    <row r="35" spans="1:22" hidden="1" x14ac:dyDescent="0.25">
      <c r="A35" t="s">
        <v>430</v>
      </c>
      <c r="B35" s="1" t="s">
        <v>438</v>
      </c>
      <c r="C35" t="s">
        <v>1</v>
      </c>
      <c r="D35" t="s">
        <v>91</v>
      </c>
      <c r="E35" t="s">
        <v>393</v>
      </c>
      <c r="F35" t="s">
        <v>455</v>
      </c>
      <c r="G35">
        <v>706</v>
      </c>
      <c r="H35">
        <v>706</v>
      </c>
      <c r="I35">
        <v>706</v>
      </c>
      <c r="J35">
        <v>706</v>
      </c>
      <c r="L35" s="3">
        <v>0</v>
      </c>
      <c r="M35" s="3">
        <v>0</v>
      </c>
      <c r="N35" s="3">
        <v>0</v>
      </c>
      <c r="O35" s="3">
        <v>45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1">
        <f>+Tabla3[[#This Row],[V GRAVADAS]]</f>
        <v>45</v>
      </c>
      <c r="V35">
        <v>2</v>
      </c>
    </row>
    <row r="36" spans="1:22" hidden="1" x14ac:dyDescent="0.25">
      <c r="A36" t="s">
        <v>430</v>
      </c>
      <c r="B36" s="1" t="s">
        <v>439</v>
      </c>
      <c r="C36" t="s">
        <v>1</v>
      </c>
      <c r="D36" t="s">
        <v>91</v>
      </c>
      <c r="E36" t="s">
        <v>393</v>
      </c>
      <c r="F36" t="s">
        <v>455</v>
      </c>
      <c r="G36">
        <v>707</v>
      </c>
      <c r="H36">
        <v>707</v>
      </c>
      <c r="I36">
        <v>707</v>
      </c>
      <c r="J36">
        <v>707</v>
      </c>
      <c r="L36" s="3">
        <v>0</v>
      </c>
      <c r="M36" s="3">
        <v>0</v>
      </c>
      <c r="N36" s="3">
        <v>0</v>
      </c>
      <c r="O36" s="3">
        <v>18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1">
        <f>+Tabla3[[#This Row],[V GRAVADAS]]</f>
        <v>18</v>
      </c>
      <c r="V36">
        <v>2</v>
      </c>
    </row>
    <row r="37" spans="1:22" hidden="1" x14ac:dyDescent="0.25">
      <c r="A37" t="s">
        <v>430</v>
      </c>
      <c r="B37" s="1" t="s">
        <v>440</v>
      </c>
      <c r="C37" t="s">
        <v>1</v>
      </c>
      <c r="D37" t="s">
        <v>91</v>
      </c>
      <c r="E37" t="s">
        <v>393</v>
      </c>
      <c r="F37" t="s">
        <v>455</v>
      </c>
      <c r="G37">
        <v>708</v>
      </c>
      <c r="H37">
        <v>708</v>
      </c>
      <c r="I37">
        <v>708</v>
      </c>
      <c r="J37">
        <v>708</v>
      </c>
      <c r="L37" s="3">
        <v>0</v>
      </c>
      <c r="M37" s="3">
        <v>0</v>
      </c>
      <c r="N37" s="3">
        <v>0</v>
      </c>
      <c r="O37" s="3">
        <v>27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1">
        <f>+Tabla3[[#This Row],[V GRAVADAS]]</f>
        <v>27</v>
      </c>
      <c r="V37">
        <v>2</v>
      </c>
    </row>
    <row r="38" spans="1:22" hidden="1" x14ac:dyDescent="0.25">
      <c r="A38" t="s">
        <v>430</v>
      </c>
      <c r="B38" s="1" t="s">
        <v>441</v>
      </c>
      <c r="C38" t="s">
        <v>1</v>
      </c>
      <c r="D38" t="s">
        <v>91</v>
      </c>
      <c r="E38" t="s">
        <v>393</v>
      </c>
      <c r="F38" t="s">
        <v>455</v>
      </c>
      <c r="G38">
        <v>709</v>
      </c>
      <c r="H38">
        <v>709</v>
      </c>
      <c r="I38">
        <v>709</v>
      </c>
      <c r="J38">
        <v>709</v>
      </c>
      <c r="L38" s="3">
        <v>0</v>
      </c>
      <c r="M38" s="3">
        <v>0</v>
      </c>
      <c r="N38" s="3">
        <v>0</v>
      </c>
      <c r="O38" s="3">
        <v>17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1">
        <f>+Tabla3[[#This Row],[V GRAVADAS]]</f>
        <v>17</v>
      </c>
      <c r="V38">
        <v>2</v>
      </c>
    </row>
    <row r="39" spans="1:22" hidden="1" x14ac:dyDescent="0.25">
      <c r="A39" t="s">
        <v>430</v>
      </c>
      <c r="B39" s="1" t="s">
        <v>442</v>
      </c>
      <c r="C39" t="s">
        <v>1</v>
      </c>
      <c r="D39" t="s">
        <v>91</v>
      </c>
      <c r="E39" t="s">
        <v>393</v>
      </c>
      <c r="F39" t="s">
        <v>455</v>
      </c>
      <c r="G39">
        <v>710</v>
      </c>
      <c r="H39">
        <v>710</v>
      </c>
      <c r="I39">
        <v>710</v>
      </c>
      <c r="J39">
        <v>710</v>
      </c>
      <c r="L39" s="3">
        <v>0</v>
      </c>
      <c r="M39" s="3">
        <v>0</v>
      </c>
      <c r="N39" s="3">
        <v>0</v>
      </c>
      <c r="O39" s="3">
        <v>27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1">
        <f>+Tabla3[[#This Row],[V GRAVADAS]]</f>
        <v>27</v>
      </c>
      <c r="V39">
        <v>2</v>
      </c>
    </row>
    <row r="40" spans="1:22" hidden="1" x14ac:dyDescent="0.25">
      <c r="A40" t="s">
        <v>430</v>
      </c>
      <c r="B40" s="1" t="s">
        <v>443</v>
      </c>
      <c r="C40" t="s">
        <v>1</v>
      </c>
      <c r="D40" t="s">
        <v>91</v>
      </c>
      <c r="E40" t="s">
        <v>393</v>
      </c>
      <c r="F40" t="s">
        <v>455</v>
      </c>
      <c r="G40">
        <v>711</v>
      </c>
      <c r="H40">
        <v>711</v>
      </c>
      <c r="I40">
        <v>711</v>
      </c>
      <c r="J40">
        <v>711</v>
      </c>
      <c r="L40" s="3">
        <v>0</v>
      </c>
      <c r="M40" s="3">
        <v>0</v>
      </c>
      <c r="N40" s="3">
        <v>0</v>
      </c>
      <c r="O40" s="3">
        <v>20.5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1">
        <f>+Tabla3[[#This Row],[V GRAVADAS]]</f>
        <v>20.5</v>
      </c>
      <c r="V40">
        <v>2</v>
      </c>
    </row>
    <row r="41" spans="1:22" hidden="1" x14ac:dyDescent="0.25">
      <c r="A41" t="s">
        <v>430</v>
      </c>
      <c r="B41" s="1" t="s">
        <v>444</v>
      </c>
      <c r="C41" t="s">
        <v>1</v>
      </c>
      <c r="D41" t="s">
        <v>91</v>
      </c>
      <c r="E41" t="s">
        <v>393</v>
      </c>
      <c r="F41" t="s">
        <v>455</v>
      </c>
      <c r="G41">
        <v>712</v>
      </c>
      <c r="H41">
        <v>712</v>
      </c>
      <c r="I41">
        <v>712</v>
      </c>
      <c r="J41">
        <v>712</v>
      </c>
      <c r="L41" s="3">
        <v>0</v>
      </c>
      <c r="M41" s="3">
        <v>0</v>
      </c>
      <c r="N41" s="3">
        <v>0</v>
      </c>
      <c r="O41" s="3">
        <v>14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1">
        <f>+Tabla3[[#This Row],[V GRAVADAS]]</f>
        <v>14</v>
      </c>
      <c r="V41">
        <v>2</v>
      </c>
    </row>
    <row r="42" spans="1:22" hidden="1" x14ac:dyDescent="0.25">
      <c r="A42" t="s">
        <v>430</v>
      </c>
      <c r="B42" s="1" t="s">
        <v>445</v>
      </c>
      <c r="C42" t="s">
        <v>1</v>
      </c>
      <c r="D42" t="s">
        <v>91</v>
      </c>
      <c r="E42" t="s">
        <v>393</v>
      </c>
      <c r="F42" t="s">
        <v>455</v>
      </c>
      <c r="G42">
        <v>713</v>
      </c>
      <c r="H42">
        <v>713</v>
      </c>
      <c r="I42">
        <v>713</v>
      </c>
      <c r="J42">
        <v>713</v>
      </c>
      <c r="L42" s="3">
        <v>0</v>
      </c>
      <c r="M42" s="3">
        <v>0</v>
      </c>
      <c r="N42" s="3">
        <v>0</v>
      </c>
      <c r="O42" s="3">
        <v>21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1">
        <f>+Tabla3[[#This Row],[V GRAVADAS]]</f>
        <v>21</v>
      </c>
      <c r="V42">
        <v>2</v>
      </c>
    </row>
    <row r="43" spans="1:22" hidden="1" x14ac:dyDescent="0.25">
      <c r="A43" t="s">
        <v>430</v>
      </c>
      <c r="B43" s="1" t="s">
        <v>446</v>
      </c>
      <c r="C43" t="s">
        <v>1</v>
      </c>
      <c r="D43" t="s">
        <v>91</v>
      </c>
      <c r="E43" t="s">
        <v>393</v>
      </c>
      <c r="F43" t="s">
        <v>455</v>
      </c>
      <c r="G43">
        <v>714</v>
      </c>
      <c r="H43">
        <v>714</v>
      </c>
      <c r="I43">
        <v>714</v>
      </c>
      <c r="J43">
        <v>714</v>
      </c>
      <c r="L43" s="3">
        <v>0</v>
      </c>
      <c r="M43" s="3">
        <v>0</v>
      </c>
      <c r="N43" s="3">
        <v>0</v>
      </c>
      <c r="O43" s="3">
        <v>23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1">
        <f>+Tabla3[[#This Row],[V GRAVADAS]]</f>
        <v>23</v>
      </c>
      <c r="V43">
        <v>2</v>
      </c>
    </row>
    <row r="44" spans="1:22" hidden="1" x14ac:dyDescent="0.25">
      <c r="A44" t="s">
        <v>430</v>
      </c>
      <c r="B44" s="1" t="s">
        <v>447</v>
      </c>
      <c r="C44" t="s">
        <v>1</v>
      </c>
      <c r="D44" t="s">
        <v>91</v>
      </c>
      <c r="E44" t="s">
        <v>393</v>
      </c>
      <c r="F44" t="s">
        <v>455</v>
      </c>
      <c r="G44">
        <v>715</v>
      </c>
      <c r="H44">
        <v>715</v>
      </c>
      <c r="I44">
        <v>715</v>
      </c>
      <c r="J44">
        <v>715</v>
      </c>
      <c r="L44" s="3">
        <v>0</v>
      </c>
      <c r="M44" s="3">
        <v>0</v>
      </c>
      <c r="N44" s="3">
        <v>0</v>
      </c>
      <c r="O44" s="3">
        <v>28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1">
        <f>+Tabla3[[#This Row],[V GRAVADAS]]</f>
        <v>28</v>
      </c>
      <c r="V44">
        <v>2</v>
      </c>
    </row>
    <row r="45" spans="1:22" hidden="1" x14ac:dyDescent="0.25">
      <c r="A45" t="s">
        <v>430</v>
      </c>
      <c r="B45" s="1" t="s">
        <v>448</v>
      </c>
      <c r="C45" t="s">
        <v>1</v>
      </c>
      <c r="D45" t="s">
        <v>91</v>
      </c>
      <c r="E45" t="s">
        <v>393</v>
      </c>
      <c r="F45" t="s">
        <v>455</v>
      </c>
      <c r="G45">
        <v>716</v>
      </c>
      <c r="H45">
        <v>716</v>
      </c>
      <c r="I45">
        <v>716</v>
      </c>
      <c r="J45">
        <v>716</v>
      </c>
      <c r="L45" s="3">
        <v>0</v>
      </c>
      <c r="M45" s="3">
        <v>0</v>
      </c>
      <c r="N45" s="3">
        <v>0</v>
      </c>
      <c r="O45" s="3">
        <v>18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1">
        <f>+Tabla3[[#This Row],[V GRAVADAS]]</f>
        <v>18</v>
      </c>
      <c r="V45">
        <v>2</v>
      </c>
    </row>
    <row r="46" spans="1:22" hidden="1" x14ac:dyDescent="0.25">
      <c r="A46" t="s">
        <v>430</v>
      </c>
      <c r="B46" s="1" t="s">
        <v>449</v>
      </c>
      <c r="C46" t="s">
        <v>1</v>
      </c>
      <c r="D46" t="s">
        <v>91</v>
      </c>
      <c r="E46" t="s">
        <v>393</v>
      </c>
      <c r="F46" t="s">
        <v>455</v>
      </c>
      <c r="G46">
        <v>717</v>
      </c>
      <c r="H46">
        <v>717</v>
      </c>
      <c r="I46">
        <v>717</v>
      </c>
      <c r="J46">
        <v>717</v>
      </c>
      <c r="L46" s="3">
        <v>0</v>
      </c>
      <c r="M46" s="3">
        <v>0</v>
      </c>
      <c r="N46" s="3">
        <v>0</v>
      </c>
      <c r="O46" s="3">
        <v>27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1">
        <f>+Tabla3[[#This Row],[V GRAVADAS]]</f>
        <v>27</v>
      </c>
      <c r="V46">
        <v>2</v>
      </c>
    </row>
    <row r="47" spans="1:22" hidden="1" x14ac:dyDescent="0.25">
      <c r="A47" t="s">
        <v>430</v>
      </c>
      <c r="B47" s="1" t="s">
        <v>450</v>
      </c>
      <c r="C47" t="s">
        <v>1</v>
      </c>
      <c r="D47" t="s">
        <v>91</v>
      </c>
      <c r="E47" t="s">
        <v>393</v>
      </c>
      <c r="F47" t="s">
        <v>455</v>
      </c>
      <c r="G47">
        <v>718</v>
      </c>
      <c r="H47">
        <v>718</v>
      </c>
      <c r="I47">
        <v>718</v>
      </c>
      <c r="J47">
        <v>718</v>
      </c>
      <c r="L47" s="3">
        <v>0</v>
      </c>
      <c r="M47" s="3">
        <v>0</v>
      </c>
      <c r="N47" s="3">
        <v>0</v>
      </c>
      <c r="O47" s="3">
        <v>22.5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1">
        <f>+Tabla3[[#This Row],[V GRAVADAS]]</f>
        <v>22.5</v>
      </c>
      <c r="V47">
        <v>2</v>
      </c>
    </row>
    <row r="48" spans="1:22" hidden="1" x14ac:dyDescent="0.25">
      <c r="A48" t="s">
        <v>430</v>
      </c>
      <c r="B48" s="1" t="s">
        <v>451</v>
      </c>
      <c r="C48" t="s">
        <v>1</v>
      </c>
      <c r="D48" t="s">
        <v>91</v>
      </c>
      <c r="E48" t="s">
        <v>393</v>
      </c>
      <c r="F48" t="s">
        <v>455</v>
      </c>
      <c r="G48">
        <v>719</v>
      </c>
      <c r="H48">
        <v>719</v>
      </c>
      <c r="I48">
        <v>719</v>
      </c>
      <c r="J48">
        <v>719</v>
      </c>
      <c r="L48" s="3">
        <v>0</v>
      </c>
      <c r="M48" s="3">
        <v>0</v>
      </c>
      <c r="N48" s="3">
        <v>0</v>
      </c>
      <c r="O48" s="3">
        <v>22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1">
        <f>+Tabla3[[#This Row],[V GRAVADAS]]</f>
        <v>22</v>
      </c>
      <c r="V48">
        <v>2</v>
      </c>
    </row>
    <row r="49" spans="1:22" hidden="1" x14ac:dyDescent="0.25">
      <c r="A49" t="s">
        <v>430</v>
      </c>
      <c r="B49" s="1" t="s">
        <v>452</v>
      </c>
      <c r="C49" t="s">
        <v>1</v>
      </c>
      <c r="D49" t="s">
        <v>91</v>
      </c>
      <c r="E49" t="s">
        <v>393</v>
      </c>
      <c r="F49" t="s">
        <v>455</v>
      </c>
      <c r="G49">
        <v>720</v>
      </c>
      <c r="H49">
        <v>720</v>
      </c>
      <c r="I49">
        <v>720</v>
      </c>
      <c r="J49">
        <v>720</v>
      </c>
      <c r="L49" s="3">
        <v>0</v>
      </c>
      <c r="M49" s="3">
        <v>0</v>
      </c>
      <c r="N49" s="3">
        <v>0</v>
      </c>
      <c r="O49" s="3">
        <v>17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1">
        <f>+Tabla3[[#This Row],[V GRAVADAS]]</f>
        <v>17</v>
      </c>
      <c r="V49">
        <v>2</v>
      </c>
    </row>
    <row r="50" spans="1:22" hidden="1" x14ac:dyDescent="0.25">
      <c r="A50" t="s">
        <v>430</v>
      </c>
      <c r="B50" s="1" t="s">
        <v>453</v>
      </c>
      <c r="C50" t="s">
        <v>1</v>
      </c>
      <c r="D50" t="s">
        <v>91</v>
      </c>
      <c r="E50" t="s">
        <v>393</v>
      </c>
      <c r="F50" t="s">
        <v>455</v>
      </c>
      <c r="G50">
        <v>721</v>
      </c>
      <c r="H50">
        <v>721</v>
      </c>
      <c r="I50">
        <v>721</v>
      </c>
      <c r="J50">
        <v>721</v>
      </c>
      <c r="L50" s="3">
        <v>0</v>
      </c>
      <c r="M50" s="3">
        <v>0</v>
      </c>
      <c r="N50" s="3">
        <v>0</v>
      </c>
      <c r="O50" s="3">
        <v>30.5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1">
        <f>+Tabla3[[#This Row],[V GRAVADAS]]</f>
        <v>30.5</v>
      </c>
      <c r="V50">
        <v>2</v>
      </c>
    </row>
    <row r="51" spans="1:22" hidden="1" x14ac:dyDescent="0.25">
      <c r="A51" t="s">
        <v>430</v>
      </c>
      <c r="B51" s="1" t="s">
        <v>453</v>
      </c>
      <c r="C51" t="s">
        <v>1</v>
      </c>
      <c r="D51" t="s">
        <v>91</v>
      </c>
      <c r="E51" t="s">
        <v>393</v>
      </c>
      <c r="F51" t="s">
        <v>455</v>
      </c>
      <c r="G51">
        <v>722</v>
      </c>
      <c r="H51">
        <v>722</v>
      </c>
      <c r="I51">
        <v>722</v>
      </c>
      <c r="J51">
        <v>722</v>
      </c>
      <c r="L51" s="3">
        <v>0</v>
      </c>
      <c r="M51" s="3">
        <v>0</v>
      </c>
      <c r="N51" s="3">
        <v>0</v>
      </c>
      <c r="O51" s="3">
        <v>32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1">
        <f>+Tabla3[[#This Row],[V GRAVADAS]]</f>
        <v>32</v>
      </c>
      <c r="V51">
        <v>2</v>
      </c>
    </row>
    <row r="52" spans="1:22" hidden="1" x14ac:dyDescent="0.25">
      <c r="A52" t="s">
        <v>454</v>
      </c>
      <c r="B52" s="1" t="s">
        <v>457</v>
      </c>
      <c r="C52" t="s">
        <v>1</v>
      </c>
      <c r="D52" t="s">
        <v>91</v>
      </c>
      <c r="E52" t="s">
        <v>456</v>
      </c>
      <c r="F52" t="s">
        <v>455</v>
      </c>
      <c r="G52">
        <v>723</v>
      </c>
      <c r="H52">
        <v>723</v>
      </c>
      <c r="I52">
        <v>723</v>
      </c>
      <c r="J52">
        <v>723</v>
      </c>
      <c r="L52" s="3">
        <v>0</v>
      </c>
      <c r="M52" s="3">
        <v>0</v>
      </c>
      <c r="N52" s="3">
        <v>0</v>
      </c>
      <c r="O52" s="3">
        <v>23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1">
        <f>+Tabla3[[#This Row],[V GRAVADAS]]</f>
        <v>23</v>
      </c>
      <c r="V52" s="2">
        <v>2</v>
      </c>
    </row>
    <row r="53" spans="1:22" hidden="1" x14ac:dyDescent="0.25">
      <c r="A53" t="s">
        <v>454</v>
      </c>
      <c r="B53" s="1" t="s">
        <v>458</v>
      </c>
      <c r="C53" t="s">
        <v>1</v>
      </c>
      <c r="D53" t="s">
        <v>91</v>
      </c>
      <c r="E53" t="s">
        <v>456</v>
      </c>
      <c r="F53" t="s">
        <v>455</v>
      </c>
      <c r="G53">
        <v>724</v>
      </c>
      <c r="H53">
        <v>724</v>
      </c>
      <c r="I53">
        <v>724</v>
      </c>
      <c r="J53">
        <v>724</v>
      </c>
      <c r="L53" s="3">
        <v>0</v>
      </c>
      <c r="M53" s="3">
        <v>0</v>
      </c>
      <c r="N53" s="3">
        <v>0</v>
      </c>
      <c r="O53" s="3">
        <v>21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1">
        <f>+Tabla3[[#This Row],[V GRAVADAS]]</f>
        <v>21</v>
      </c>
      <c r="V53">
        <v>2</v>
      </c>
    </row>
    <row r="54" spans="1:22" hidden="1" x14ac:dyDescent="0.25">
      <c r="A54" t="s">
        <v>454</v>
      </c>
      <c r="B54" s="1" t="s">
        <v>459</v>
      </c>
      <c r="C54" t="s">
        <v>1</v>
      </c>
      <c r="D54" t="s">
        <v>91</v>
      </c>
      <c r="E54" t="s">
        <v>456</v>
      </c>
      <c r="F54" t="s">
        <v>455</v>
      </c>
      <c r="G54">
        <v>725</v>
      </c>
      <c r="H54">
        <v>725</v>
      </c>
      <c r="I54">
        <v>725</v>
      </c>
      <c r="J54">
        <v>725</v>
      </c>
      <c r="L54" s="3">
        <v>0</v>
      </c>
      <c r="M54" s="3">
        <v>0</v>
      </c>
      <c r="N54" s="3">
        <v>0</v>
      </c>
      <c r="O54" s="3">
        <v>22.5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1">
        <f>+Tabla3[[#This Row],[V GRAVADAS]]</f>
        <v>22.5</v>
      </c>
      <c r="V54">
        <v>2</v>
      </c>
    </row>
    <row r="55" spans="1:22" hidden="1" x14ac:dyDescent="0.25">
      <c r="A55" t="s">
        <v>454</v>
      </c>
      <c r="B55" s="1" t="s">
        <v>460</v>
      </c>
      <c r="C55" t="s">
        <v>1</v>
      </c>
      <c r="D55" t="s">
        <v>91</v>
      </c>
      <c r="E55" t="s">
        <v>456</v>
      </c>
      <c r="F55" t="s">
        <v>455</v>
      </c>
      <c r="G55">
        <v>726</v>
      </c>
      <c r="H55">
        <v>726</v>
      </c>
      <c r="I55">
        <v>726</v>
      </c>
      <c r="J55">
        <v>726</v>
      </c>
      <c r="L55" s="3">
        <v>0</v>
      </c>
      <c r="M55" s="3">
        <v>0</v>
      </c>
      <c r="N55" s="3">
        <v>0</v>
      </c>
      <c r="O55" s="3">
        <v>32.5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1">
        <f>+Tabla3[[#This Row],[V GRAVADAS]]</f>
        <v>32.5</v>
      </c>
      <c r="V55">
        <v>2</v>
      </c>
    </row>
    <row r="56" spans="1:22" hidden="1" x14ac:dyDescent="0.25">
      <c r="A56" t="s">
        <v>454</v>
      </c>
      <c r="B56" s="1" t="s">
        <v>461</v>
      </c>
      <c r="C56" t="s">
        <v>1</v>
      </c>
      <c r="D56" t="s">
        <v>91</v>
      </c>
      <c r="E56" t="s">
        <v>456</v>
      </c>
      <c r="F56" t="s">
        <v>455</v>
      </c>
      <c r="G56">
        <v>727</v>
      </c>
      <c r="H56">
        <v>727</v>
      </c>
      <c r="I56">
        <v>727</v>
      </c>
      <c r="J56">
        <v>727</v>
      </c>
      <c r="L56" s="3">
        <v>0</v>
      </c>
      <c r="M56" s="3">
        <v>0</v>
      </c>
      <c r="N56" s="3">
        <v>0</v>
      </c>
      <c r="O56" s="3">
        <v>35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1">
        <f>+Tabla3[[#This Row],[V GRAVADAS]]</f>
        <v>35</v>
      </c>
      <c r="V56">
        <v>2</v>
      </c>
    </row>
    <row r="57" spans="1:22" hidden="1" x14ac:dyDescent="0.25">
      <c r="A57" t="s">
        <v>454</v>
      </c>
      <c r="B57" s="1" t="s">
        <v>462</v>
      </c>
      <c r="C57" t="s">
        <v>1</v>
      </c>
      <c r="D57" t="s">
        <v>91</v>
      </c>
      <c r="E57" t="s">
        <v>456</v>
      </c>
      <c r="F57" t="s">
        <v>455</v>
      </c>
      <c r="G57">
        <v>728</v>
      </c>
      <c r="H57">
        <v>728</v>
      </c>
      <c r="I57">
        <v>728</v>
      </c>
      <c r="J57">
        <v>728</v>
      </c>
      <c r="L57" s="3">
        <v>0</v>
      </c>
      <c r="M57" s="3">
        <v>0</v>
      </c>
      <c r="N57" s="3">
        <v>0</v>
      </c>
      <c r="O57" s="3">
        <v>27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1">
        <f>+Tabla3[[#This Row],[V GRAVADAS]]</f>
        <v>27</v>
      </c>
      <c r="V57">
        <v>2</v>
      </c>
    </row>
    <row r="58" spans="1:22" hidden="1" x14ac:dyDescent="0.25">
      <c r="A58" t="s">
        <v>454</v>
      </c>
      <c r="B58" s="1" t="s">
        <v>463</v>
      </c>
      <c r="C58" t="s">
        <v>1</v>
      </c>
      <c r="D58" t="s">
        <v>91</v>
      </c>
      <c r="E58" t="s">
        <v>456</v>
      </c>
      <c r="F58" t="s">
        <v>455</v>
      </c>
      <c r="G58">
        <v>729</v>
      </c>
      <c r="H58">
        <v>729</v>
      </c>
      <c r="I58">
        <v>729</v>
      </c>
      <c r="J58">
        <v>729</v>
      </c>
      <c r="L58" s="3">
        <v>0</v>
      </c>
      <c r="M58" s="3">
        <v>0</v>
      </c>
      <c r="N58" s="3">
        <v>0</v>
      </c>
      <c r="O58" s="3">
        <v>30.5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1">
        <f>+Tabla3[[#This Row],[V GRAVADAS]]</f>
        <v>30.5</v>
      </c>
      <c r="V58">
        <v>2</v>
      </c>
    </row>
    <row r="59" spans="1:22" hidden="1" x14ac:dyDescent="0.25">
      <c r="A59" t="s">
        <v>454</v>
      </c>
      <c r="B59" s="1" t="s">
        <v>464</v>
      </c>
      <c r="C59" t="s">
        <v>1</v>
      </c>
      <c r="D59" t="s">
        <v>91</v>
      </c>
      <c r="E59" t="s">
        <v>456</v>
      </c>
      <c r="F59" t="s">
        <v>455</v>
      </c>
      <c r="G59">
        <v>730</v>
      </c>
      <c r="H59">
        <v>730</v>
      </c>
      <c r="I59">
        <v>730</v>
      </c>
      <c r="J59">
        <v>730</v>
      </c>
      <c r="L59" s="3">
        <v>0</v>
      </c>
      <c r="M59" s="3">
        <v>0</v>
      </c>
      <c r="N59" s="3">
        <v>0</v>
      </c>
      <c r="O59" s="3">
        <v>29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1">
        <f>+Tabla3[[#This Row],[V GRAVADAS]]</f>
        <v>29</v>
      </c>
      <c r="V59">
        <v>2</v>
      </c>
    </row>
    <row r="60" spans="1:22" hidden="1" x14ac:dyDescent="0.25">
      <c r="A60" t="s">
        <v>454</v>
      </c>
      <c r="B60" s="1" t="s">
        <v>465</v>
      </c>
      <c r="C60" t="s">
        <v>1</v>
      </c>
      <c r="D60" t="s">
        <v>91</v>
      </c>
      <c r="E60" t="s">
        <v>456</v>
      </c>
      <c r="F60" t="s">
        <v>455</v>
      </c>
      <c r="G60">
        <v>731</v>
      </c>
      <c r="H60">
        <v>731</v>
      </c>
      <c r="I60">
        <v>731</v>
      </c>
      <c r="J60">
        <v>731</v>
      </c>
      <c r="L60" s="3">
        <v>0</v>
      </c>
      <c r="M60" s="3">
        <v>0</v>
      </c>
      <c r="N60" s="3">
        <v>0</v>
      </c>
      <c r="O60" s="3">
        <v>25.5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1">
        <f>+Tabla3[[#This Row],[V GRAVADAS]]</f>
        <v>25.5</v>
      </c>
      <c r="V60">
        <v>2</v>
      </c>
    </row>
    <row r="61" spans="1:22" hidden="1" x14ac:dyDescent="0.25">
      <c r="A61" t="s">
        <v>454</v>
      </c>
      <c r="B61" s="1" t="s">
        <v>466</v>
      </c>
      <c r="C61" t="s">
        <v>1</v>
      </c>
      <c r="D61" t="s">
        <v>91</v>
      </c>
      <c r="E61" t="s">
        <v>456</v>
      </c>
      <c r="F61" t="s">
        <v>455</v>
      </c>
      <c r="G61">
        <v>732</v>
      </c>
      <c r="H61">
        <v>732</v>
      </c>
      <c r="I61">
        <v>732</v>
      </c>
      <c r="J61">
        <v>732</v>
      </c>
      <c r="L61" s="3">
        <v>0</v>
      </c>
      <c r="M61" s="3">
        <v>0</v>
      </c>
      <c r="N61" s="3">
        <v>0</v>
      </c>
      <c r="O61" s="3">
        <v>25.5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1">
        <f>+Tabla3[[#This Row],[V GRAVADAS]]</f>
        <v>25.5</v>
      </c>
      <c r="V61">
        <v>2</v>
      </c>
    </row>
    <row r="62" spans="1:22" hidden="1" x14ac:dyDescent="0.25">
      <c r="A62" t="s">
        <v>454</v>
      </c>
      <c r="B62" s="1" t="s">
        <v>467</v>
      </c>
      <c r="C62" t="s">
        <v>1</v>
      </c>
      <c r="D62" t="s">
        <v>91</v>
      </c>
      <c r="E62" t="s">
        <v>456</v>
      </c>
      <c r="F62" t="s">
        <v>455</v>
      </c>
      <c r="G62">
        <v>733</v>
      </c>
      <c r="H62">
        <v>733</v>
      </c>
      <c r="I62">
        <v>733</v>
      </c>
      <c r="J62">
        <v>733</v>
      </c>
      <c r="L62" s="3">
        <v>0</v>
      </c>
      <c r="M62" s="3">
        <v>0</v>
      </c>
      <c r="N62" s="3">
        <v>0</v>
      </c>
      <c r="O62" s="3">
        <v>30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1">
        <f>+Tabla3[[#This Row],[V GRAVADAS]]</f>
        <v>30</v>
      </c>
      <c r="V62">
        <v>2</v>
      </c>
    </row>
    <row r="63" spans="1:22" hidden="1" x14ac:dyDescent="0.25">
      <c r="A63" t="s">
        <v>454</v>
      </c>
      <c r="B63" s="1" t="s">
        <v>468</v>
      </c>
      <c r="C63" t="s">
        <v>1</v>
      </c>
      <c r="D63" t="s">
        <v>91</v>
      </c>
      <c r="E63" t="s">
        <v>456</v>
      </c>
      <c r="F63" t="s">
        <v>455</v>
      </c>
      <c r="G63">
        <v>734</v>
      </c>
      <c r="H63">
        <v>734</v>
      </c>
      <c r="I63">
        <v>734</v>
      </c>
      <c r="J63">
        <v>734</v>
      </c>
      <c r="L63" s="3">
        <v>0</v>
      </c>
      <c r="M63" s="3">
        <v>0</v>
      </c>
      <c r="N63" s="3">
        <v>0</v>
      </c>
      <c r="O63" s="3">
        <v>21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1">
        <f>+Tabla3[[#This Row],[V GRAVADAS]]</f>
        <v>21</v>
      </c>
      <c r="V63">
        <v>2</v>
      </c>
    </row>
    <row r="64" spans="1:22" hidden="1" x14ac:dyDescent="0.25">
      <c r="A64" t="s">
        <v>454</v>
      </c>
      <c r="B64" s="1" t="s">
        <v>469</v>
      </c>
      <c r="C64" t="s">
        <v>1</v>
      </c>
      <c r="D64" t="s">
        <v>91</v>
      </c>
      <c r="E64" t="s">
        <v>456</v>
      </c>
      <c r="F64" t="s">
        <v>455</v>
      </c>
      <c r="G64">
        <v>735</v>
      </c>
      <c r="H64">
        <v>735</v>
      </c>
      <c r="I64">
        <v>735</v>
      </c>
      <c r="J64">
        <v>735</v>
      </c>
      <c r="L64" s="3">
        <v>0</v>
      </c>
      <c r="M64" s="3">
        <v>0</v>
      </c>
      <c r="N64" s="3">
        <v>0</v>
      </c>
      <c r="O64" s="3">
        <v>25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1">
        <f>+Tabla3[[#This Row],[V GRAVADAS]]</f>
        <v>25</v>
      </c>
      <c r="V64">
        <v>2</v>
      </c>
    </row>
    <row r="65" spans="1:22" hidden="1" x14ac:dyDescent="0.25">
      <c r="A65" t="s">
        <v>454</v>
      </c>
      <c r="B65" s="1" t="s">
        <v>470</v>
      </c>
      <c r="C65" t="s">
        <v>1</v>
      </c>
      <c r="D65" t="s">
        <v>91</v>
      </c>
      <c r="E65" t="s">
        <v>456</v>
      </c>
      <c r="F65" t="s">
        <v>455</v>
      </c>
      <c r="G65">
        <v>736</v>
      </c>
      <c r="H65">
        <v>736</v>
      </c>
      <c r="I65">
        <v>736</v>
      </c>
      <c r="J65">
        <v>736</v>
      </c>
      <c r="L65" s="3">
        <v>0</v>
      </c>
      <c r="M65" s="3">
        <v>0</v>
      </c>
      <c r="N65" s="3">
        <v>0</v>
      </c>
      <c r="O65" s="3">
        <v>28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1">
        <f>+Tabla3[[#This Row],[V GRAVADAS]]</f>
        <v>28</v>
      </c>
      <c r="V65">
        <v>2</v>
      </c>
    </row>
    <row r="66" spans="1:22" hidden="1" x14ac:dyDescent="0.25">
      <c r="A66" t="s">
        <v>454</v>
      </c>
      <c r="B66" s="1" t="s">
        <v>471</v>
      </c>
      <c r="C66" t="s">
        <v>1</v>
      </c>
      <c r="D66" t="s">
        <v>91</v>
      </c>
      <c r="E66" t="s">
        <v>456</v>
      </c>
      <c r="F66" t="s">
        <v>455</v>
      </c>
      <c r="G66">
        <v>737</v>
      </c>
      <c r="H66">
        <v>737</v>
      </c>
      <c r="I66">
        <v>737</v>
      </c>
      <c r="J66">
        <v>737</v>
      </c>
      <c r="L66" s="3">
        <v>0</v>
      </c>
      <c r="M66" s="3">
        <v>0</v>
      </c>
      <c r="N66" s="3">
        <v>0</v>
      </c>
      <c r="O66" s="3">
        <v>22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1">
        <f>+Tabla3[[#This Row],[V GRAVADAS]]</f>
        <v>22</v>
      </c>
      <c r="V66">
        <v>2</v>
      </c>
    </row>
    <row r="67" spans="1:22" hidden="1" x14ac:dyDescent="0.25">
      <c r="A67" t="s">
        <v>454</v>
      </c>
      <c r="B67" s="1" t="s">
        <v>472</v>
      </c>
      <c r="C67" t="s">
        <v>1</v>
      </c>
      <c r="D67" t="s">
        <v>91</v>
      </c>
      <c r="E67" t="s">
        <v>456</v>
      </c>
      <c r="F67" t="s">
        <v>455</v>
      </c>
      <c r="G67">
        <v>738</v>
      </c>
      <c r="H67">
        <v>738</v>
      </c>
      <c r="I67">
        <v>738</v>
      </c>
      <c r="J67">
        <v>738</v>
      </c>
      <c r="L67" s="3">
        <v>0</v>
      </c>
      <c r="M67" s="3">
        <v>0</v>
      </c>
      <c r="N67" s="3">
        <v>0</v>
      </c>
      <c r="O67" s="3">
        <v>22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1">
        <f>+Tabla3[[#This Row],[V GRAVADAS]]</f>
        <v>22</v>
      </c>
      <c r="V67">
        <v>2</v>
      </c>
    </row>
    <row r="68" spans="1:22" hidden="1" x14ac:dyDescent="0.25">
      <c r="A68" t="s">
        <v>454</v>
      </c>
      <c r="B68" s="1" t="s">
        <v>473</v>
      </c>
      <c r="C68" t="s">
        <v>1</v>
      </c>
      <c r="D68" t="s">
        <v>91</v>
      </c>
      <c r="E68" t="s">
        <v>456</v>
      </c>
      <c r="F68" t="s">
        <v>455</v>
      </c>
      <c r="G68">
        <v>739</v>
      </c>
      <c r="H68">
        <v>739</v>
      </c>
      <c r="I68">
        <v>739</v>
      </c>
      <c r="J68">
        <v>739</v>
      </c>
      <c r="L68" s="3">
        <v>0</v>
      </c>
      <c r="M68" s="3">
        <v>0</v>
      </c>
      <c r="N68" s="3">
        <v>0</v>
      </c>
      <c r="O68" s="3">
        <v>27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1">
        <f>+Tabla3[[#This Row],[V GRAVADAS]]</f>
        <v>27</v>
      </c>
      <c r="V68">
        <v>2</v>
      </c>
    </row>
    <row r="69" spans="1:22" hidden="1" x14ac:dyDescent="0.25">
      <c r="A69" t="s">
        <v>454</v>
      </c>
      <c r="B69" s="1" t="s">
        <v>474</v>
      </c>
      <c r="C69" t="s">
        <v>1</v>
      </c>
      <c r="D69" t="s">
        <v>91</v>
      </c>
      <c r="E69" t="s">
        <v>456</v>
      </c>
      <c r="F69" t="s">
        <v>455</v>
      </c>
      <c r="G69">
        <v>740</v>
      </c>
      <c r="H69">
        <v>740</v>
      </c>
      <c r="I69">
        <v>740</v>
      </c>
      <c r="J69">
        <v>740</v>
      </c>
      <c r="L69" s="3">
        <v>0</v>
      </c>
      <c r="M69" s="3">
        <v>0</v>
      </c>
      <c r="N69" s="3">
        <v>0</v>
      </c>
      <c r="O69" s="3">
        <v>20.5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1">
        <f>+Tabla3[[#This Row],[V GRAVADAS]]</f>
        <v>20.5</v>
      </c>
      <c r="V69">
        <v>2</v>
      </c>
    </row>
    <row r="70" spans="1:22" hidden="1" x14ac:dyDescent="0.25">
      <c r="A70" t="s">
        <v>454</v>
      </c>
      <c r="B70" s="1" t="s">
        <v>475</v>
      </c>
      <c r="C70" t="s">
        <v>1</v>
      </c>
      <c r="D70" t="s">
        <v>91</v>
      </c>
      <c r="E70" t="s">
        <v>456</v>
      </c>
      <c r="F70" t="s">
        <v>455</v>
      </c>
      <c r="G70">
        <v>741</v>
      </c>
      <c r="H70">
        <v>741</v>
      </c>
      <c r="I70">
        <v>741</v>
      </c>
      <c r="J70">
        <v>741</v>
      </c>
      <c r="L70" s="3">
        <v>0</v>
      </c>
      <c r="M70" s="3">
        <v>0</v>
      </c>
      <c r="N70" s="3">
        <v>0</v>
      </c>
      <c r="O70" s="3">
        <v>32.5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1">
        <f>+Tabla3[[#This Row],[V GRAVADAS]]</f>
        <v>32.5</v>
      </c>
      <c r="V70">
        <v>2</v>
      </c>
    </row>
    <row r="71" spans="1:22" hidden="1" x14ac:dyDescent="0.25">
      <c r="A71" t="s">
        <v>454</v>
      </c>
      <c r="B71" s="1" t="s">
        <v>476</v>
      </c>
      <c r="C71" t="s">
        <v>1</v>
      </c>
      <c r="D71" t="s">
        <v>91</v>
      </c>
      <c r="E71" t="s">
        <v>456</v>
      </c>
      <c r="F71" t="s">
        <v>455</v>
      </c>
      <c r="G71">
        <v>742</v>
      </c>
      <c r="H71">
        <v>742</v>
      </c>
      <c r="I71">
        <v>742</v>
      </c>
      <c r="J71">
        <v>742</v>
      </c>
      <c r="L71" s="3">
        <v>0</v>
      </c>
      <c r="M71" s="3">
        <v>0</v>
      </c>
      <c r="N71" s="3">
        <v>0</v>
      </c>
      <c r="O71" s="3">
        <v>45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1">
        <f>+Tabla3[[#This Row],[V GRAVADAS]]</f>
        <v>45</v>
      </c>
      <c r="V71">
        <v>2</v>
      </c>
    </row>
    <row r="72" spans="1:22" hidden="1" x14ac:dyDescent="0.25">
      <c r="A72" t="s">
        <v>454</v>
      </c>
      <c r="B72" s="1" t="s">
        <v>477</v>
      </c>
      <c r="C72" t="s">
        <v>1</v>
      </c>
      <c r="D72" t="s">
        <v>91</v>
      </c>
      <c r="E72" t="s">
        <v>456</v>
      </c>
      <c r="F72" t="s">
        <v>455</v>
      </c>
      <c r="G72">
        <v>743</v>
      </c>
      <c r="H72">
        <v>743</v>
      </c>
      <c r="I72">
        <v>743</v>
      </c>
      <c r="J72">
        <v>743</v>
      </c>
      <c r="L72" s="3">
        <v>0</v>
      </c>
      <c r="M72" s="3">
        <v>0</v>
      </c>
      <c r="N72" s="3">
        <v>0</v>
      </c>
      <c r="O72" s="3">
        <v>22.5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1">
        <f>+Tabla3[[#This Row],[V GRAVADAS]]</f>
        <v>22.5</v>
      </c>
      <c r="V72">
        <v>2</v>
      </c>
    </row>
    <row r="73" spans="1:22" hidden="1" x14ac:dyDescent="0.25">
      <c r="A73" t="s">
        <v>454</v>
      </c>
      <c r="B73" s="1" t="s">
        <v>478</v>
      </c>
      <c r="C73" t="s">
        <v>1</v>
      </c>
      <c r="D73" t="s">
        <v>91</v>
      </c>
      <c r="E73" t="s">
        <v>456</v>
      </c>
      <c r="F73" t="s">
        <v>455</v>
      </c>
      <c r="G73">
        <v>744</v>
      </c>
      <c r="H73">
        <v>744</v>
      </c>
      <c r="I73">
        <v>744</v>
      </c>
      <c r="J73">
        <v>744</v>
      </c>
      <c r="L73" s="3">
        <v>0</v>
      </c>
      <c r="M73" s="3">
        <v>0</v>
      </c>
      <c r="N73" s="3">
        <v>0</v>
      </c>
      <c r="O73" s="3">
        <v>21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1">
        <f>+Tabla3[[#This Row],[V GRAVADAS]]</f>
        <v>21</v>
      </c>
      <c r="V73">
        <v>2</v>
      </c>
    </row>
    <row r="74" spans="1:22" hidden="1" x14ac:dyDescent="0.25">
      <c r="A74" t="s">
        <v>454</v>
      </c>
      <c r="B74" s="1" t="s">
        <v>479</v>
      </c>
      <c r="C74" t="s">
        <v>1</v>
      </c>
      <c r="D74" t="s">
        <v>91</v>
      </c>
      <c r="E74" t="s">
        <v>456</v>
      </c>
      <c r="F74" t="s">
        <v>455</v>
      </c>
      <c r="G74">
        <v>745</v>
      </c>
      <c r="H74">
        <v>745</v>
      </c>
      <c r="I74">
        <v>745</v>
      </c>
      <c r="J74">
        <v>745</v>
      </c>
      <c r="L74" s="3">
        <v>0</v>
      </c>
      <c r="M74" s="3">
        <v>0</v>
      </c>
      <c r="N74" s="3">
        <v>0</v>
      </c>
      <c r="O74" s="3">
        <v>17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1">
        <f>+Tabla3[[#This Row],[V GRAVADAS]]</f>
        <v>17</v>
      </c>
      <c r="V74">
        <v>2</v>
      </c>
    </row>
    <row r="75" spans="1:22" hidden="1" x14ac:dyDescent="0.25">
      <c r="A75" t="s">
        <v>454</v>
      </c>
      <c r="B75" s="1" t="s">
        <v>480</v>
      </c>
      <c r="C75" t="s">
        <v>1</v>
      </c>
      <c r="D75" t="s">
        <v>91</v>
      </c>
      <c r="E75" t="s">
        <v>456</v>
      </c>
      <c r="F75" t="s">
        <v>455</v>
      </c>
      <c r="G75">
        <v>746</v>
      </c>
      <c r="H75">
        <v>746</v>
      </c>
      <c r="I75">
        <v>746</v>
      </c>
      <c r="J75">
        <v>746</v>
      </c>
      <c r="L75" s="3">
        <v>0</v>
      </c>
      <c r="M75" s="3">
        <v>0</v>
      </c>
      <c r="N75" s="3">
        <v>0</v>
      </c>
      <c r="O75" s="3">
        <v>25.5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1">
        <f>+Tabla3[[#This Row],[V GRAVADAS]]</f>
        <v>25.5</v>
      </c>
      <c r="V75">
        <v>2</v>
      </c>
    </row>
    <row r="76" spans="1:22" hidden="1" x14ac:dyDescent="0.25">
      <c r="A76" t="s">
        <v>454</v>
      </c>
      <c r="B76" s="1" t="s">
        <v>481</v>
      </c>
      <c r="C76" t="s">
        <v>1</v>
      </c>
      <c r="D76" t="s">
        <v>91</v>
      </c>
      <c r="E76" t="s">
        <v>456</v>
      </c>
      <c r="F76" t="s">
        <v>455</v>
      </c>
      <c r="G76">
        <v>747</v>
      </c>
      <c r="H76">
        <v>747</v>
      </c>
      <c r="I76">
        <v>747</v>
      </c>
      <c r="J76">
        <v>747</v>
      </c>
      <c r="L76" s="3">
        <v>0</v>
      </c>
      <c r="M76" s="3">
        <v>0</v>
      </c>
      <c r="N76" s="3">
        <v>0</v>
      </c>
      <c r="O76" s="3">
        <v>21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1">
        <f>+Tabla3[[#This Row],[V GRAVADAS]]</f>
        <v>21</v>
      </c>
      <c r="V76">
        <v>2</v>
      </c>
    </row>
    <row r="77" spans="1:22" hidden="1" x14ac:dyDescent="0.25">
      <c r="A77" t="s">
        <v>454</v>
      </c>
      <c r="B77" s="1" t="s">
        <v>482</v>
      </c>
      <c r="C77" t="s">
        <v>1</v>
      </c>
      <c r="D77" t="s">
        <v>91</v>
      </c>
      <c r="E77" t="s">
        <v>456</v>
      </c>
      <c r="F77" t="s">
        <v>455</v>
      </c>
      <c r="G77">
        <v>748</v>
      </c>
      <c r="H77">
        <v>748</v>
      </c>
      <c r="I77">
        <v>748</v>
      </c>
      <c r="J77">
        <v>748</v>
      </c>
      <c r="L77" s="3">
        <v>0</v>
      </c>
      <c r="M77" s="3">
        <v>0</v>
      </c>
      <c r="N77" s="3">
        <v>0</v>
      </c>
      <c r="O77" s="3">
        <v>24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1">
        <f>+Tabla3[[#This Row],[V GRAVADAS]]</f>
        <v>24</v>
      </c>
      <c r="V77">
        <v>2</v>
      </c>
    </row>
    <row r="78" spans="1:22" hidden="1" x14ac:dyDescent="0.25">
      <c r="A78" t="s">
        <v>454</v>
      </c>
      <c r="B78" s="1" t="s">
        <v>483</v>
      </c>
      <c r="C78" t="s">
        <v>1</v>
      </c>
      <c r="D78" t="s">
        <v>91</v>
      </c>
      <c r="E78" t="s">
        <v>456</v>
      </c>
      <c r="F78" t="s">
        <v>455</v>
      </c>
      <c r="G78">
        <v>749</v>
      </c>
      <c r="H78">
        <v>749</v>
      </c>
      <c r="I78">
        <v>749</v>
      </c>
      <c r="J78">
        <v>749</v>
      </c>
      <c r="L78" s="3">
        <v>0</v>
      </c>
      <c r="M78" s="3">
        <v>0</v>
      </c>
      <c r="N78" s="3">
        <v>0</v>
      </c>
      <c r="O78" s="3">
        <v>42.5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1">
        <f>+Tabla3[[#This Row],[V GRAVADAS]]</f>
        <v>42.5</v>
      </c>
      <c r="V78">
        <v>2</v>
      </c>
    </row>
    <row r="79" spans="1:22" hidden="1" x14ac:dyDescent="0.25">
      <c r="A79" t="s">
        <v>489</v>
      </c>
      <c r="B79" s="1" t="s">
        <v>490</v>
      </c>
      <c r="C79" t="s">
        <v>1</v>
      </c>
      <c r="D79" t="s">
        <v>91</v>
      </c>
      <c r="E79" t="s">
        <v>456</v>
      </c>
      <c r="F79" t="s">
        <v>455</v>
      </c>
      <c r="G79">
        <v>750</v>
      </c>
      <c r="H79">
        <v>750</v>
      </c>
      <c r="I79">
        <v>750</v>
      </c>
      <c r="J79">
        <v>750</v>
      </c>
      <c r="L79" s="3">
        <v>0</v>
      </c>
      <c r="M79" s="3">
        <v>0</v>
      </c>
      <c r="N79" s="3">
        <v>0</v>
      </c>
      <c r="O79" s="3">
        <v>17.5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1">
        <f>+Tabla3[[#This Row],[V GRAVADAS]]</f>
        <v>17.5</v>
      </c>
      <c r="V79">
        <v>2</v>
      </c>
    </row>
    <row r="80" spans="1:22" hidden="1" x14ac:dyDescent="0.25">
      <c r="A80" t="s">
        <v>489</v>
      </c>
      <c r="B80" s="1" t="s">
        <v>491</v>
      </c>
      <c r="C80" t="s">
        <v>1</v>
      </c>
      <c r="D80" t="s">
        <v>91</v>
      </c>
      <c r="E80" t="s">
        <v>456</v>
      </c>
      <c r="F80" t="s">
        <v>455</v>
      </c>
      <c r="G80">
        <v>751</v>
      </c>
      <c r="H80">
        <v>751</v>
      </c>
      <c r="I80">
        <v>751</v>
      </c>
      <c r="J80">
        <v>751</v>
      </c>
      <c r="L80" s="3">
        <v>0</v>
      </c>
      <c r="M80" s="3">
        <v>0</v>
      </c>
      <c r="N80" s="3">
        <v>0</v>
      </c>
      <c r="O80" s="3">
        <v>12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1">
        <f>+Tabla3[[#This Row],[V GRAVADAS]]</f>
        <v>12</v>
      </c>
      <c r="V80">
        <v>2</v>
      </c>
    </row>
    <row r="81" spans="1:22" hidden="1" x14ac:dyDescent="0.25">
      <c r="A81" t="s">
        <v>489</v>
      </c>
      <c r="B81" s="1" t="s">
        <v>492</v>
      </c>
      <c r="C81" t="s">
        <v>1</v>
      </c>
      <c r="D81" t="s">
        <v>91</v>
      </c>
      <c r="E81" t="s">
        <v>456</v>
      </c>
      <c r="F81" t="s">
        <v>455</v>
      </c>
      <c r="G81">
        <v>752</v>
      </c>
      <c r="H81">
        <v>752</v>
      </c>
      <c r="I81">
        <v>752</v>
      </c>
      <c r="J81">
        <v>752</v>
      </c>
      <c r="L81" s="3">
        <v>0</v>
      </c>
      <c r="M81" s="3">
        <v>0</v>
      </c>
      <c r="N81" s="3">
        <v>0</v>
      </c>
      <c r="O81" s="3">
        <v>18.5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1">
        <f>+Tabla3[[#This Row],[V GRAVADAS]]</f>
        <v>18.5</v>
      </c>
      <c r="V81">
        <v>2</v>
      </c>
    </row>
    <row r="82" spans="1:22" hidden="1" x14ac:dyDescent="0.25">
      <c r="A82" t="s">
        <v>489</v>
      </c>
      <c r="B82" s="1" t="s">
        <v>493</v>
      </c>
      <c r="C82" t="s">
        <v>1</v>
      </c>
      <c r="D82" t="s">
        <v>91</v>
      </c>
      <c r="E82" t="s">
        <v>456</v>
      </c>
      <c r="F82" t="s">
        <v>455</v>
      </c>
      <c r="G82">
        <v>753</v>
      </c>
      <c r="H82">
        <v>753</v>
      </c>
      <c r="I82">
        <v>753</v>
      </c>
      <c r="J82">
        <v>753</v>
      </c>
      <c r="L82" s="3">
        <v>0</v>
      </c>
      <c r="M82" s="3">
        <v>0</v>
      </c>
      <c r="N82" s="3">
        <v>0</v>
      </c>
      <c r="O82" s="3">
        <v>35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1">
        <f>+Tabla3[[#This Row],[V GRAVADAS]]</f>
        <v>35</v>
      </c>
      <c r="V82">
        <v>2</v>
      </c>
    </row>
    <row r="83" spans="1:22" hidden="1" x14ac:dyDescent="0.25">
      <c r="A83" t="s">
        <v>489</v>
      </c>
      <c r="B83" s="1" t="s">
        <v>494</v>
      </c>
      <c r="C83" t="s">
        <v>1</v>
      </c>
      <c r="D83" t="s">
        <v>91</v>
      </c>
      <c r="E83" t="s">
        <v>456</v>
      </c>
      <c r="F83" t="s">
        <v>455</v>
      </c>
      <c r="G83">
        <v>754</v>
      </c>
      <c r="H83">
        <v>754</v>
      </c>
      <c r="I83">
        <v>754</v>
      </c>
      <c r="J83">
        <v>754</v>
      </c>
      <c r="L83" s="3">
        <v>0</v>
      </c>
      <c r="M83" s="3">
        <v>0</v>
      </c>
      <c r="N83" s="3">
        <v>0</v>
      </c>
      <c r="O83" s="3">
        <v>19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1">
        <f>+Tabla3[[#This Row],[V GRAVADAS]]</f>
        <v>19</v>
      </c>
      <c r="V83">
        <v>2</v>
      </c>
    </row>
    <row r="84" spans="1:22" hidden="1" x14ac:dyDescent="0.25">
      <c r="A84" t="s">
        <v>489</v>
      </c>
      <c r="B84" s="1" t="s">
        <v>495</v>
      </c>
      <c r="C84" t="s">
        <v>1</v>
      </c>
      <c r="D84" t="s">
        <v>91</v>
      </c>
      <c r="E84" t="s">
        <v>456</v>
      </c>
      <c r="F84" t="s">
        <v>455</v>
      </c>
      <c r="G84">
        <v>755</v>
      </c>
      <c r="H84">
        <v>755</v>
      </c>
      <c r="I84">
        <v>755</v>
      </c>
      <c r="J84">
        <v>755</v>
      </c>
      <c r="L84" s="3">
        <v>0</v>
      </c>
      <c r="M84" s="3">
        <v>0</v>
      </c>
      <c r="N84" s="3">
        <v>0</v>
      </c>
      <c r="O84" s="3">
        <v>20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1">
        <f>+Tabla3[[#This Row],[V GRAVADAS]]</f>
        <v>20</v>
      </c>
      <c r="V84">
        <v>2</v>
      </c>
    </row>
    <row r="85" spans="1:22" hidden="1" x14ac:dyDescent="0.25">
      <c r="A85" t="s">
        <v>489</v>
      </c>
      <c r="B85" s="1" t="s">
        <v>496</v>
      </c>
      <c r="C85" t="s">
        <v>1</v>
      </c>
      <c r="D85" t="s">
        <v>91</v>
      </c>
      <c r="E85" t="s">
        <v>456</v>
      </c>
      <c r="F85" t="s">
        <v>455</v>
      </c>
      <c r="G85">
        <v>756</v>
      </c>
      <c r="H85">
        <v>756</v>
      </c>
      <c r="I85">
        <v>756</v>
      </c>
      <c r="J85">
        <v>756</v>
      </c>
      <c r="L85" s="3">
        <v>0</v>
      </c>
      <c r="M85" s="3">
        <v>0</v>
      </c>
      <c r="N85" s="3">
        <v>0</v>
      </c>
      <c r="O85" s="3">
        <v>22.5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1">
        <f>+Tabla3[[#This Row],[V GRAVADAS]]</f>
        <v>22.5</v>
      </c>
      <c r="V85">
        <v>2</v>
      </c>
    </row>
    <row r="86" spans="1:22" hidden="1" x14ac:dyDescent="0.25">
      <c r="A86" t="s">
        <v>489</v>
      </c>
      <c r="B86" s="1" t="s">
        <v>497</v>
      </c>
      <c r="C86" t="s">
        <v>1</v>
      </c>
      <c r="D86" t="s">
        <v>91</v>
      </c>
      <c r="E86" t="s">
        <v>456</v>
      </c>
      <c r="F86" t="s">
        <v>455</v>
      </c>
      <c r="G86">
        <v>757</v>
      </c>
      <c r="H86">
        <v>757</v>
      </c>
      <c r="I86">
        <v>757</v>
      </c>
      <c r="J86">
        <v>757</v>
      </c>
      <c r="L86" s="3">
        <v>0</v>
      </c>
      <c r="M86" s="3">
        <v>0</v>
      </c>
      <c r="N86" s="3">
        <v>0</v>
      </c>
      <c r="O86" s="3">
        <v>22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1">
        <f>+Tabla3[[#This Row],[V GRAVADAS]]</f>
        <v>22</v>
      </c>
      <c r="V86">
        <v>2</v>
      </c>
    </row>
    <row r="87" spans="1:22" hidden="1" x14ac:dyDescent="0.25">
      <c r="A87" t="s">
        <v>489</v>
      </c>
      <c r="B87" s="1" t="s">
        <v>498</v>
      </c>
      <c r="C87" t="s">
        <v>1</v>
      </c>
      <c r="D87" t="s">
        <v>91</v>
      </c>
      <c r="E87" t="s">
        <v>456</v>
      </c>
      <c r="F87" t="s">
        <v>455</v>
      </c>
      <c r="G87">
        <v>758</v>
      </c>
      <c r="H87">
        <v>758</v>
      </c>
      <c r="I87">
        <v>758</v>
      </c>
      <c r="J87">
        <v>758</v>
      </c>
      <c r="L87" s="3">
        <v>0</v>
      </c>
      <c r="M87" s="3">
        <v>0</v>
      </c>
      <c r="N87" s="3">
        <v>0</v>
      </c>
      <c r="O87" s="3">
        <v>27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1">
        <f>+Tabla3[[#This Row],[V GRAVADAS]]</f>
        <v>27</v>
      </c>
      <c r="V87">
        <v>2</v>
      </c>
    </row>
    <row r="88" spans="1:22" hidden="1" x14ac:dyDescent="0.25">
      <c r="A88" t="s">
        <v>489</v>
      </c>
      <c r="B88" s="1" t="s">
        <v>499</v>
      </c>
      <c r="C88" t="s">
        <v>1</v>
      </c>
      <c r="D88" t="s">
        <v>91</v>
      </c>
      <c r="E88" t="s">
        <v>456</v>
      </c>
      <c r="F88" t="s">
        <v>455</v>
      </c>
      <c r="G88">
        <v>759</v>
      </c>
      <c r="H88">
        <v>759</v>
      </c>
      <c r="I88">
        <v>759</v>
      </c>
      <c r="J88">
        <v>759</v>
      </c>
      <c r="L88" s="3">
        <v>0</v>
      </c>
      <c r="M88" s="3">
        <v>0</v>
      </c>
      <c r="N88" s="3">
        <v>0</v>
      </c>
      <c r="O88" s="3">
        <v>28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1">
        <f>+Tabla3[[#This Row],[V GRAVADAS]]</f>
        <v>28</v>
      </c>
      <c r="V88">
        <v>2</v>
      </c>
    </row>
    <row r="89" spans="1:22" hidden="1" x14ac:dyDescent="0.25">
      <c r="A89" t="s">
        <v>489</v>
      </c>
      <c r="B89" s="1" t="s">
        <v>500</v>
      </c>
      <c r="C89" t="s">
        <v>1</v>
      </c>
      <c r="D89" t="s">
        <v>91</v>
      </c>
      <c r="E89" t="s">
        <v>456</v>
      </c>
      <c r="F89" t="s">
        <v>455</v>
      </c>
      <c r="G89">
        <v>760</v>
      </c>
      <c r="H89">
        <v>760</v>
      </c>
      <c r="I89">
        <v>760</v>
      </c>
      <c r="J89">
        <v>760</v>
      </c>
      <c r="L89" s="3">
        <v>0</v>
      </c>
      <c r="M89" s="3">
        <v>0</v>
      </c>
      <c r="N89" s="3">
        <v>0</v>
      </c>
      <c r="O89" s="3">
        <v>20.5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1">
        <f>+Tabla3[[#This Row],[V GRAVADAS]]</f>
        <v>20.5</v>
      </c>
      <c r="V89">
        <v>2</v>
      </c>
    </row>
    <row r="90" spans="1:22" hidden="1" x14ac:dyDescent="0.25">
      <c r="A90" t="s">
        <v>489</v>
      </c>
      <c r="B90" s="1" t="s">
        <v>501</v>
      </c>
      <c r="C90" t="s">
        <v>1</v>
      </c>
      <c r="D90" t="s">
        <v>91</v>
      </c>
      <c r="E90" t="s">
        <v>456</v>
      </c>
      <c r="F90" t="s">
        <v>455</v>
      </c>
      <c r="G90">
        <v>761</v>
      </c>
      <c r="H90">
        <v>761</v>
      </c>
      <c r="I90">
        <v>761</v>
      </c>
      <c r="J90">
        <v>761</v>
      </c>
      <c r="L90" s="3">
        <v>0</v>
      </c>
      <c r="M90" s="3">
        <v>0</v>
      </c>
      <c r="N90" s="3">
        <v>0</v>
      </c>
      <c r="O90" s="3">
        <v>42.5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1">
        <f>+Tabla3[[#This Row],[V GRAVADAS]]</f>
        <v>42.5</v>
      </c>
      <c r="V90">
        <v>2</v>
      </c>
    </row>
    <row r="91" spans="1:22" hidden="1" x14ac:dyDescent="0.25">
      <c r="A91" t="s">
        <v>489</v>
      </c>
      <c r="B91" s="1" t="s">
        <v>502</v>
      </c>
      <c r="C91" t="s">
        <v>1</v>
      </c>
      <c r="D91" t="s">
        <v>91</v>
      </c>
      <c r="E91" t="s">
        <v>456</v>
      </c>
      <c r="F91" t="s">
        <v>455</v>
      </c>
      <c r="G91">
        <v>762</v>
      </c>
      <c r="H91">
        <v>762</v>
      </c>
      <c r="I91">
        <v>762</v>
      </c>
      <c r="J91">
        <v>762</v>
      </c>
      <c r="L91" s="3">
        <v>0</v>
      </c>
      <c r="M91" s="3">
        <v>0</v>
      </c>
      <c r="N91" s="3">
        <v>0</v>
      </c>
      <c r="O91" s="3">
        <v>19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1">
        <f>+Tabla3[[#This Row],[V GRAVADAS]]</f>
        <v>19</v>
      </c>
      <c r="V91">
        <v>2</v>
      </c>
    </row>
    <row r="92" spans="1:22" hidden="1" x14ac:dyDescent="0.25">
      <c r="A92" t="s">
        <v>489</v>
      </c>
      <c r="B92" s="1" t="s">
        <v>503</v>
      </c>
      <c r="C92" t="s">
        <v>1</v>
      </c>
      <c r="D92" t="s">
        <v>91</v>
      </c>
      <c r="E92" t="s">
        <v>456</v>
      </c>
      <c r="F92" t="s">
        <v>455</v>
      </c>
      <c r="G92">
        <v>763</v>
      </c>
      <c r="H92">
        <v>763</v>
      </c>
      <c r="I92">
        <v>763</v>
      </c>
      <c r="J92">
        <v>763</v>
      </c>
      <c r="L92" s="3">
        <v>0</v>
      </c>
      <c r="M92" s="3">
        <v>0</v>
      </c>
      <c r="N92" s="3">
        <v>0</v>
      </c>
      <c r="O92" s="3">
        <v>19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1">
        <f>+Tabla3[[#This Row],[V GRAVADAS]]</f>
        <v>19</v>
      </c>
      <c r="V92">
        <v>2</v>
      </c>
    </row>
    <row r="93" spans="1:22" hidden="1" x14ac:dyDescent="0.25">
      <c r="A93" t="s">
        <v>489</v>
      </c>
      <c r="B93" s="1" t="s">
        <v>504</v>
      </c>
      <c r="C93" t="s">
        <v>1</v>
      </c>
      <c r="D93" t="s">
        <v>91</v>
      </c>
      <c r="E93" t="s">
        <v>456</v>
      </c>
      <c r="F93" t="s">
        <v>455</v>
      </c>
      <c r="G93">
        <v>764</v>
      </c>
      <c r="H93">
        <v>764</v>
      </c>
      <c r="I93">
        <v>764</v>
      </c>
      <c r="J93">
        <v>764</v>
      </c>
      <c r="L93" s="3">
        <v>0</v>
      </c>
      <c r="M93" s="3">
        <v>0</v>
      </c>
      <c r="N93" s="3">
        <v>0</v>
      </c>
      <c r="O93" s="3">
        <v>17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1">
        <f>+Tabla3[[#This Row],[V GRAVADAS]]</f>
        <v>17</v>
      </c>
      <c r="V93">
        <v>2</v>
      </c>
    </row>
    <row r="94" spans="1:22" hidden="1" x14ac:dyDescent="0.25">
      <c r="A94" t="s">
        <v>489</v>
      </c>
      <c r="B94" s="1" t="s">
        <v>505</v>
      </c>
      <c r="C94" t="s">
        <v>1</v>
      </c>
      <c r="D94" t="s">
        <v>91</v>
      </c>
      <c r="E94" t="s">
        <v>456</v>
      </c>
      <c r="F94" t="s">
        <v>455</v>
      </c>
      <c r="G94">
        <v>765</v>
      </c>
      <c r="H94">
        <v>765</v>
      </c>
      <c r="I94">
        <v>765</v>
      </c>
      <c r="J94">
        <v>765</v>
      </c>
      <c r="L94" s="3">
        <v>0</v>
      </c>
      <c r="M94" s="3">
        <v>0</v>
      </c>
      <c r="N94" s="3">
        <v>0</v>
      </c>
      <c r="O94" s="3">
        <v>17.5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1">
        <f>+Tabla3[[#This Row],[V GRAVADAS]]</f>
        <v>17.5</v>
      </c>
      <c r="V94">
        <v>2</v>
      </c>
    </row>
    <row r="95" spans="1:22" hidden="1" x14ac:dyDescent="0.25">
      <c r="A95" t="s">
        <v>489</v>
      </c>
      <c r="B95" s="1" t="s">
        <v>506</v>
      </c>
      <c r="C95" t="s">
        <v>1</v>
      </c>
      <c r="D95" t="s">
        <v>91</v>
      </c>
      <c r="E95" t="s">
        <v>456</v>
      </c>
      <c r="F95" t="s">
        <v>455</v>
      </c>
      <c r="G95">
        <v>766</v>
      </c>
      <c r="H95">
        <v>766</v>
      </c>
      <c r="I95">
        <v>766</v>
      </c>
      <c r="J95">
        <v>766</v>
      </c>
      <c r="L95" s="3">
        <v>0</v>
      </c>
      <c r="M95" s="3">
        <v>0</v>
      </c>
      <c r="N95" s="3">
        <v>0</v>
      </c>
      <c r="O95" s="3">
        <v>21.5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1">
        <f>+Tabla3[[#This Row],[V GRAVADAS]]</f>
        <v>21.5</v>
      </c>
      <c r="V95">
        <v>2</v>
      </c>
    </row>
    <row r="96" spans="1:22" hidden="1" x14ac:dyDescent="0.25">
      <c r="A96" t="s">
        <v>489</v>
      </c>
      <c r="B96" s="1" t="s">
        <v>507</v>
      </c>
      <c r="C96" t="s">
        <v>1</v>
      </c>
      <c r="D96" t="s">
        <v>91</v>
      </c>
      <c r="E96" t="s">
        <v>456</v>
      </c>
      <c r="F96" t="s">
        <v>455</v>
      </c>
      <c r="G96">
        <v>767</v>
      </c>
      <c r="H96">
        <v>767</v>
      </c>
      <c r="I96">
        <v>767</v>
      </c>
      <c r="J96">
        <v>767</v>
      </c>
      <c r="L96" s="3">
        <v>0</v>
      </c>
      <c r="M96" s="3">
        <v>0</v>
      </c>
      <c r="N96" s="3">
        <v>0</v>
      </c>
      <c r="O96" s="3">
        <v>17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1">
        <f>+Tabla3[[#This Row],[V GRAVADAS]]</f>
        <v>17</v>
      </c>
      <c r="V96">
        <v>2</v>
      </c>
    </row>
    <row r="97" spans="1:22" hidden="1" x14ac:dyDescent="0.25">
      <c r="A97" t="s">
        <v>489</v>
      </c>
      <c r="B97" s="1" t="s">
        <v>508</v>
      </c>
      <c r="C97" t="s">
        <v>1</v>
      </c>
      <c r="D97" t="s">
        <v>91</v>
      </c>
      <c r="E97" t="s">
        <v>456</v>
      </c>
      <c r="F97" t="s">
        <v>455</v>
      </c>
      <c r="G97">
        <v>768</v>
      </c>
      <c r="H97">
        <v>768</v>
      </c>
      <c r="I97">
        <v>768</v>
      </c>
      <c r="J97">
        <v>768</v>
      </c>
      <c r="L97" s="3">
        <v>0</v>
      </c>
      <c r="M97" s="3">
        <v>0</v>
      </c>
      <c r="N97" s="3">
        <v>0</v>
      </c>
      <c r="O97" s="3">
        <v>32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1">
        <f>+Tabla3[[#This Row],[V GRAVADAS]]</f>
        <v>32</v>
      </c>
      <c r="V97">
        <v>2</v>
      </c>
    </row>
    <row r="98" spans="1:22" hidden="1" x14ac:dyDescent="0.25">
      <c r="A98" t="s">
        <v>489</v>
      </c>
      <c r="B98" s="1" t="s">
        <v>509</v>
      </c>
      <c r="C98" t="s">
        <v>1</v>
      </c>
      <c r="D98" t="s">
        <v>91</v>
      </c>
      <c r="E98" t="s">
        <v>456</v>
      </c>
      <c r="F98" t="s">
        <v>455</v>
      </c>
      <c r="G98">
        <v>769</v>
      </c>
      <c r="H98">
        <v>769</v>
      </c>
      <c r="I98">
        <v>769</v>
      </c>
      <c r="J98">
        <v>769</v>
      </c>
      <c r="L98" s="3">
        <v>0</v>
      </c>
      <c r="M98" s="3">
        <v>0</v>
      </c>
      <c r="N98" s="3">
        <v>0</v>
      </c>
      <c r="O98" s="3">
        <v>22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1">
        <f>+Tabla3[[#This Row],[V GRAVADAS]]</f>
        <v>22</v>
      </c>
      <c r="V98">
        <v>2</v>
      </c>
    </row>
    <row r="99" spans="1:22" hidden="1" x14ac:dyDescent="0.25">
      <c r="A99" t="s">
        <v>489</v>
      </c>
      <c r="B99" s="1" t="s">
        <v>510</v>
      </c>
      <c r="C99" t="s">
        <v>1</v>
      </c>
      <c r="D99" t="s">
        <v>91</v>
      </c>
      <c r="E99" t="s">
        <v>456</v>
      </c>
      <c r="F99" t="s">
        <v>455</v>
      </c>
      <c r="G99">
        <v>770</v>
      </c>
      <c r="H99">
        <v>770</v>
      </c>
      <c r="I99">
        <v>770</v>
      </c>
      <c r="J99">
        <v>770</v>
      </c>
      <c r="L99" s="3">
        <v>0</v>
      </c>
      <c r="M99" s="3">
        <v>0</v>
      </c>
      <c r="N99" s="3">
        <v>0</v>
      </c>
      <c r="O99" s="3">
        <v>20.5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1">
        <f>+Tabla3[[#This Row],[V GRAVADAS]]</f>
        <v>20.5</v>
      </c>
      <c r="V99">
        <v>2</v>
      </c>
    </row>
    <row r="100" spans="1:22" hidden="1" x14ac:dyDescent="0.25">
      <c r="A100" t="s">
        <v>489</v>
      </c>
      <c r="B100" s="1" t="s">
        <v>510</v>
      </c>
      <c r="C100" t="s">
        <v>1</v>
      </c>
      <c r="D100" t="s">
        <v>91</v>
      </c>
      <c r="E100" t="s">
        <v>456</v>
      </c>
      <c r="F100" t="s">
        <v>455</v>
      </c>
      <c r="G100">
        <v>771</v>
      </c>
      <c r="H100">
        <v>771</v>
      </c>
      <c r="I100">
        <v>771</v>
      </c>
      <c r="J100">
        <v>771</v>
      </c>
      <c r="L100" s="3">
        <v>0</v>
      </c>
      <c r="M100" s="3">
        <v>0</v>
      </c>
      <c r="N100" s="3">
        <v>0</v>
      </c>
      <c r="O100" s="3">
        <v>22.5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1">
        <f>+Tabla3[[#This Row],[V GRAVADAS]]</f>
        <v>22.5</v>
      </c>
      <c r="V100">
        <v>2</v>
      </c>
    </row>
    <row r="101" spans="1:22" hidden="1" x14ac:dyDescent="0.25">
      <c r="A101" t="s">
        <v>489</v>
      </c>
      <c r="B101" s="1" t="s">
        <v>511</v>
      </c>
      <c r="C101" t="s">
        <v>1</v>
      </c>
      <c r="D101" t="s">
        <v>91</v>
      </c>
      <c r="E101" t="s">
        <v>456</v>
      </c>
      <c r="F101" t="s">
        <v>455</v>
      </c>
      <c r="G101">
        <v>772</v>
      </c>
      <c r="H101">
        <v>772</v>
      </c>
      <c r="I101">
        <v>772</v>
      </c>
      <c r="J101">
        <v>772</v>
      </c>
      <c r="L101" s="3">
        <v>0</v>
      </c>
      <c r="M101" s="3">
        <v>0</v>
      </c>
      <c r="N101" s="3">
        <v>0</v>
      </c>
      <c r="O101" s="3">
        <v>42.5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1">
        <f>+Tabla3[[#This Row],[V GRAVADAS]]</f>
        <v>42.5</v>
      </c>
      <c r="V101">
        <v>2</v>
      </c>
    </row>
    <row r="102" spans="1:22" hidden="1" x14ac:dyDescent="0.25">
      <c r="A102" t="s">
        <v>519</v>
      </c>
      <c r="B102" s="1" t="s">
        <v>520</v>
      </c>
      <c r="C102" t="s">
        <v>1</v>
      </c>
      <c r="D102" t="s">
        <v>91</v>
      </c>
      <c r="E102" t="s">
        <v>456</v>
      </c>
      <c r="F102" t="s">
        <v>455</v>
      </c>
      <c r="G102">
        <v>773</v>
      </c>
      <c r="H102">
        <v>773</v>
      </c>
      <c r="I102">
        <v>773</v>
      </c>
      <c r="J102">
        <v>773</v>
      </c>
      <c r="L102" s="3">
        <v>0</v>
      </c>
      <c r="M102" s="3">
        <v>0</v>
      </c>
      <c r="N102" s="3">
        <v>0</v>
      </c>
      <c r="O102" s="3">
        <v>14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>+Tabla3[[#This Row],[V GRAVADAS]]</f>
        <v>14</v>
      </c>
      <c r="V102">
        <v>2</v>
      </c>
    </row>
    <row r="103" spans="1:22" hidden="1" x14ac:dyDescent="0.25">
      <c r="A103" t="s">
        <v>519</v>
      </c>
      <c r="B103" s="1" t="s">
        <v>521</v>
      </c>
      <c r="C103" t="s">
        <v>1</v>
      </c>
      <c r="D103" t="s">
        <v>91</v>
      </c>
      <c r="E103" t="s">
        <v>456</v>
      </c>
      <c r="F103" t="s">
        <v>455</v>
      </c>
      <c r="G103">
        <v>774</v>
      </c>
      <c r="H103">
        <v>774</v>
      </c>
      <c r="I103">
        <v>774</v>
      </c>
      <c r="J103">
        <v>774</v>
      </c>
      <c r="L103" s="3">
        <v>0</v>
      </c>
      <c r="M103" s="3">
        <v>0</v>
      </c>
      <c r="N103" s="3">
        <v>0</v>
      </c>
      <c r="O103" s="3">
        <v>14.5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>+Tabla3[[#This Row],[V GRAVADAS]]</f>
        <v>14.5</v>
      </c>
      <c r="V103">
        <v>2</v>
      </c>
    </row>
    <row r="104" spans="1:22" hidden="1" x14ac:dyDescent="0.25">
      <c r="A104" t="s">
        <v>519</v>
      </c>
      <c r="B104" s="1" t="s">
        <v>522</v>
      </c>
      <c r="C104" t="s">
        <v>1</v>
      </c>
      <c r="D104" t="s">
        <v>91</v>
      </c>
      <c r="E104" t="s">
        <v>456</v>
      </c>
      <c r="F104" t="s">
        <v>455</v>
      </c>
      <c r="G104">
        <v>775</v>
      </c>
      <c r="H104">
        <v>775</v>
      </c>
      <c r="I104">
        <v>775</v>
      </c>
      <c r="J104">
        <v>775</v>
      </c>
      <c r="L104" s="3">
        <v>0</v>
      </c>
      <c r="M104" s="3">
        <v>0</v>
      </c>
      <c r="N104" s="3">
        <v>0</v>
      </c>
      <c r="O104" s="3">
        <v>20.25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>+Tabla3[[#This Row],[V GRAVADAS]]</f>
        <v>20.25</v>
      </c>
      <c r="V104">
        <v>2</v>
      </c>
    </row>
    <row r="105" spans="1:22" hidden="1" x14ac:dyDescent="0.25">
      <c r="A105" t="s">
        <v>519</v>
      </c>
      <c r="B105" s="1" t="s">
        <v>523</v>
      </c>
      <c r="C105" t="s">
        <v>1</v>
      </c>
      <c r="D105" t="s">
        <v>91</v>
      </c>
      <c r="E105" t="s">
        <v>456</v>
      </c>
      <c r="F105" t="s">
        <v>455</v>
      </c>
      <c r="G105">
        <v>776</v>
      </c>
      <c r="H105">
        <v>776</v>
      </c>
      <c r="I105">
        <v>776</v>
      </c>
      <c r="J105">
        <v>776</v>
      </c>
      <c r="L105" s="3">
        <v>0</v>
      </c>
      <c r="M105" s="3">
        <v>0</v>
      </c>
      <c r="N105" s="3">
        <v>0</v>
      </c>
      <c r="O105" s="3">
        <v>17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>+Tabla3[[#This Row],[V GRAVADAS]]</f>
        <v>17</v>
      </c>
      <c r="V105">
        <v>2</v>
      </c>
    </row>
    <row r="106" spans="1:22" hidden="1" x14ac:dyDescent="0.25">
      <c r="A106" t="s">
        <v>519</v>
      </c>
      <c r="B106" s="1" t="s">
        <v>524</v>
      </c>
      <c r="C106" t="s">
        <v>1</v>
      </c>
      <c r="D106" t="s">
        <v>91</v>
      </c>
      <c r="E106" t="s">
        <v>456</v>
      </c>
      <c r="F106" t="s">
        <v>455</v>
      </c>
      <c r="G106">
        <v>777</v>
      </c>
      <c r="H106">
        <v>777</v>
      </c>
      <c r="I106">
        <v>777</v>
      </c>
      <c r="J106">
        <v>777</v>
      </c>
      <c r="L106" s="3">
        <v>0</v>
      </c>
      <c r="M106" s="3">
        <v>0</v>
      </c>
      <c r="N106" s="3">
        <v>0</v>
      </c>
      <c r="O106" s="3">
        <v>18.5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>+Tabla3[[#This Row],[V GRAVADAS]]</f>
        <v>18.5</v>
      </c>
      <c r="V106">
        <v>2</v>
      </c>
    </row>
    <row r="107" spans="1:22" hidden="1" x14ac:dyDescent="0.25">
      <c r="A107" t="s">
        <v>519</v>
      </c>
      <c r="B107" s="1" t="s">
        <v>525</v>
      </c>
      <c r="C107" t="s">
        <v>1</v>
      </c>
      <c r="D107" t="s">
        <v>91</v>
      </c>
      <c r="E107" t="s">
        <v>456</v>
      </c>
      <c r="F107" t="s">
        <v>455</v>
      </c>
      <c r="G107">
        <v>778</v>
      </c>
      <c r="H107">
        <v>778</v>
      </c>
      <c r="I107">
        <v>778</v>
      </c>
      <c r="J107">
        <v>778</v>
      </c>
      <c r="L107" s="3">
        <v>0</v>
      </c>
      <c r="M107" s="3">
        <v>0</v>
      </c>
      <c r="N107" s="3">
        <v>0</v>
      </c>
      <c r="O107" s="3">
        <v>19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>+Tabla3[[#This Row],[V GRAVADAS]]</f>
        <v>19</v>
      </c>
      <c r="V107">
        <v>2</v>
      </c>
    </row>
    <row r="108" spans="1:22" hidden="1" x14ac:dyDescent="0.25">
      <c r="A108" t="s">
        <v>519</v>
      </c>
      <c r="B108" s="1" t="s">
        <v>526</v>
      </c>
      <c r="C108" t="s">
        <v>1</v>
      </c>
      <c r="D108" t="s">
        <v>91</v>
      </c>
      <c r="E108" t="s">
        <v>456</v>
      </c>
      <c r="F108" t="s">
        <v>455</v>
      </c>
      <c r="G108">
        <v>779</v>
      </c>
      <c r="H108">
        <v>779</v>
      </c>
      <c r="I108">
        <v>779</v>
      </c>
      <c r="J108">
        <v>779</v>
      </c>
      <c r="L108" s="3">
        <v>0</v>
      </c>
      <c r="M108" s="3">
        <v>0</v>
      </c>
      <c r="N108" s="3">
        <v>0</v>
      </c>
      <c r="O108" s="3">
        <v>17.5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>+Tabla3[[#This Row],[V GRAVADAS]]</f>
        <v>17.5</v>
      </c>
      <c r="V108">
        <v>2</v>
      </c>
    </row>
    <row r="109" spans="1:22" hidden="1" x14ac:dyDescent="0.25">
      <c r="A109" t="s">
        <v>519</v>
      </c>
      <c r="B109" s="1" t="s">
        <v>527</v>
      </c>
      <c r="C109" t="s">
        <v>1</v>
      </c>
      <c r="D109" t="s">
        <v>91</v>
      </c>
      <c r="E109" t="s">
        <v>456</v>
      </c>
      <c r="F109" t="s">
        <v>455</v>
      </c>
      <c r="G109">
        <v>780</v>
      </c>
      <c r="H109">
        <v>780</v>
      </c>
      <c r="I109">
        <v>780</v>
      </c>
      <c r="J109">
        <v>780</v>
      </c>
      <c r="L109" s="3">
        <v>0</v>
      </c>
      <c r="M109" s="3">
        <v>0</v>
      </c>
      <c r="N109" s="3">
        <v>0</v>
      </c>
      <c r="O109" s="3">
        <v>22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f>+Tabla3[[#This Row],[V GRAVADAS]]</f>
        <v>22</v>
      </c>
      <c r="V109">
        <v>2</v>
      </c>
    </row>
    <row r="110" spans="1:22" hidden="1" x14ac:dyDescent="0.25">
      <c r="A110" t="s">
        <v>519</v>
      </c>
      <c r="B110" s="1" t="s">
        <v>528</v>
      </c>
      <c r="C110" t="s">
        <v>1</v>
      </c>
      <c r="D110" t="s">
        <v>91</v>
      </c>
      <c r="E110" t="s">
        <v>456</v>
      </c>
      <c r="F110" t="s">
        <v>455</v>
      </c>
      <c r="G110">
        <v>781</v>
      </c>
      <c r="H110">
        <v>781</v>
      </c>
      <c r="I110">
        <v>781</v>
      </c>
      <c r="J110">
        <v>781</v>
      </c>
      <c r="L110" s="3">
        <v>0</v>
      </c>
      <c r="M110" s="3">
        <v>0</v>
      </c>
      <c r="N110" s="3">
        <v>0</v>
      </c>
      <c r="O110" s="3">
        <v>18.5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>+Tabla3[[#This Row],[V GRAVADAS]]</f>
        <v>18.5</v>
      </c>
      <c r="V110">
        <v>2</v>
      </c>
    </row>
    <row r="111" spans="1:22" hidden="1" x14ac:dyDescent="0.25">
      <c r="A111" t="s">
        <v>519</v>
      </c>
      <c r="B111" s="1" t="s">
        <v>529</v>
      </c>
      <c r="C111" t="s">
        <v>1</v>
      </c>
      <c r="D111" t="s">
        <v>91</v>
      </c>
      <c r="E111" t="s">
        <v>456</v>
      </c>
      <c r="F111" t="s">
        <v>455</v>
      </c>
      <c r="G111">
        <v>782</v>
      </c>
      <c r="H111">
        <v>782</v>
      </c>
      <c r="I111">
        <v>782</v>
      </c>
      <c r="J111">
        <v>782</v>
      </c>
      <c r="L111" s="3">
        <v>0</v>
      </c>
      <c r="M111" s="3">
        <v>0</v>
      </c>
      <c r="N111" s="3">
        <v>0</v>
      </c>
      <c r="O111" s="3">
        <v>17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>+Tabla3[[#This Row],[V GRAVADAS]]</f>
        <v>17</v>
      </c>
      <c r="V111">
        <v>2</v>
      </c>
    </row>
    <row r="112" spans="1:22" hidden="1" x14ac:dyDescent="0.25">
      <c r="A112" t="s">
        <v>519</v>
      </c>
      <c r="B112" s="1" t="s">
        <v>530</v>
      </c>
      <c r="C112" t="s">
        <v>1</v>
      </c>
      <c r="D112" t="s">
        <v>91</v>
      </c>
      <c r="E112" t="s">
        <v>456</v>
      </c>
      <c r="F112" t="s">
        <v>455</v>
      </c>
      <c r="G112">
        <v>783</v>
      </c>
      <c r="H112">
        <v>783</v>
      </c>
      <c r="I112">
        <v>783</v>
      </c>
      <c r="J112">
        <v>783</v>
      </c>
      <c r="L112" s="3">
        <v>0</v>
      </c>
      <c r="M112" s="3">
        <v>0</v>
      </c>
      <c r="N112" s="3">
        <v>0</v>
      </c>
      <c r="O112" s="3">
        <v>14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>+Tabla3[[#This Row],[V GRAVADAS]]</f>
        <v>14</v>
      </c>
      <c r="V112">
        <v>2</v>
      </c>
    </row>
    <row r="113" spans="1:22" hidden="1" x14ac:dyDescent="0.25">
      <c r="A113" t="s">
        <v>519</v>
      </c>
      <c r="B113" s="1" t="s">
        <v>531</v>
      </c>
      <c r="C113" t="s">
        <v>1</v>
      </c>
      <c r="D113" t="s">
        <v>91</v>
      </c>
      <c r="E113" t="s">
        <v>456</v>
      </c>
      <c r="F113" t="s">
        <v>455</v>
      </c>
      <c r="G113">
        <v>784</v>
      </c>
      <c r="H113">
        <v>784</v>
      </c>
      <c r="I113">
        <v>784</v>
      </c>
      <c r="J113">
        <v>784</v>
      </c>
      <c r="L113" s="3">
        <v>0</v>
      </c>
      <c r="M113" s="3">
        <v>0</v>
      </c>
      <c r="N113" s="3">
        <v>0</v>
      </c>
      <c r="O113" s="3">
        <v>14.5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>+Tabla3[[#This Row],[V GRAVADAS]]</f>
        <v>14.5</v>
      </c>
      <c r="V113">
        <v>2</v>
      </c>
    </row>
    <row r="114" spans="1:22" hidden="1" x14ac:dyDescent="0.25">
      <c r="A114" t="s">
        <v>519</v>
      </c>
      <c r="B114" s="1" t="s">
        <v>532</v>
      </c>
      <c r="C114" t="s">
        <v>1</v>
      </c>
      <c r="D114" t="s">
        <v>91</v>
      </c>
      <c r="E114" t="s">
        <v>456</v>
      </c>
      <c r="F114" t="s">
        <v>455</v>
      </c>
      <c r="G114">
        <v>785</v>
      </c>
      <c r="H114">
        <v>785</v>
      </c>
      <c r="I114">
        <v>785</v>
      </c>
      <c r="J114">
        <v>785</v>
      </c>
      <c r="L114" s="3">
        <v>0</v>
      </c>
      <c r="M114" s="3">
        <v>0</v>
      </c>
      <c r="N114" s="3">
        <v>0</v>
      </c>
      <c r="O114" s="3">
        <v>17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>+Tabla3[[#This Row],[V GRAVADAS]]</f>
        <v>17</v>
      </c>
      <c r="V114">
        <v>2</v>
      </c>
    </row>
    <row r="115" spans="1:22" hidden="1" x14ac:dyDescent="0.25">
      <c r="A115" t="s">
        <v>519</v>
      </c>
      <c r="B115" s="1" t="s">
        <v>533</v>
      </c>
      <c r="C115" t="s">
        <v>1</v>
      </c>
      <c r="D115" t="s">
        <v>91</v>
      </c>
      <c r="E115" t="s">
        <v>456</v>
      </c>
      <c r="F115" t="s">
        <v>455</v>
      </c>
      <c r="G115">
        <v>786</v>
      </c>
      <c r="H115">
        <v>786</v>
      </c>
      <c r="I115">
        <v>786</v>
      </c>
      <c r="J115">
        <v>786</v>
      </c>
      <c r="L115" s="3">
        <v>0</v>
      </c>
      <c r="M115" s="3">
        <v>0</v>
      </c>
      <c r="N115" s="3">
        <v>0</v>
      </c>
      <c r="O115" s="3">
        <v>15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>+Tabla3[[#This Row],[V GRAVADAS]]</f>
        <v>15</v>
      </c>
      <c r="V115">
        <v>2</v>
      </c>
    </row>
    <row r="116" spans="1:22" hidden="1" x14ac:dyDescent="0.25">
      <c r="A116" t="s">
        <v>519</v>
      </c>
      <c r="B116" s="1" t="s">
        <v>534</v>
      </c>
      <c r="C116" t="s">
        <v>1</v>
      </c>
      <c r="D116" t="s">
        <v>91</v>
      </c>
      <c r="E116" t="s">
        <v>456</v>
      </c>
      <c r="F116" t="s">
        <v>455</v>
      </c>
      <c r="G116">
        <v>787</v>
      </c>
      <c r="H116">
        <v>787</v>
      </c>
      <c r="I116">
        <v>787</v>
      </c>
      <c r="J116">
        <v>787</v>
      </c>
      <c r="L116" s="3">
        <v>0</v>
      </c>
      <c r="M116" s="3">
        <v>0</v>
      </c>
      <c r="N116" s="3">
        <v>0</v>
      </c>
      <c r="O116" s="3">
        <v>20.5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>+Tabla3[[#This Row],[V GRAVADAS]]</f>
        <v>20.5</v>
      </c>
      <c r="V116">
        <v>2</v>
      </c>
    </row>
    <row r="117" spans="1:22" hidden="1" x14ac:dyDescent="0.25">
      <c r="A117" t="s">
        <v>519</v>
      </c>
      <c r="B117" s="1" t="s">
        <v>535</v>
      </c>
      <c r="C117" t="s">
        <v>1</v>
      </c>
      <c r="D117" t="s">
        <v>91</v>
      </c>
      <c r="E117" t="s">
        <v>456</v>
      </c>
      <c r="F117" t="s">
        <v>455</v>
      </c>
      <c r="G117">
        <v>788</v>
      </c>
      <c r="H117">
        <v>788</v>
      </c>
      <c r="I117">
        <v>788</v>
      </c>
      <c r="J117">
        <v>788</v>
      </c>
      <c r="L117" s="3">
        <v>0</v>
      </c>
      <c r="M117" s="3">
        <v>0</v>
      </c>
      <c r="N117" s="3">
        <v>0</v>
      </c>
      <c r="O117" s="3">
        <v>18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>+Tabla3[[#This Row],[V GRAVADAS]]</f>
        <v>18</v>
      </c>
      <c r="V117">
        <v>2</v>
      </c>
    </row>
    <row r="118" spans="1:22" hidden="1" x14ac:dyDescent="0.25">
      <c r="A118" t="s">
        <v>519</v>
      </c>
      <c r="B118" s="1" t="s">
        <v>536</v>
      </c>
      <c r="C118" t="s">
        <v>1</v>
      </c>
      <c r="D118" t="s">
        <v>91</v>
      </c>
      <c r="E118" t="s">
        <v>456</v>
      </c>
      <c r="F118" t="s">
        <v>455</v>
      </c>
      <c r="G118">
        <v>789</v>
      </c>
      <c r="H118">
        <v>789</v>
      </c>
      <c r="I118">
        <v>789</v>
      </c>
      <c r="J118">
        <v>789</v>
      </c>
      <c r="L118" s="3">
        <v>0</v>
      </c>
      <c r="M118" s="3">
        <v>0</v>
      </c>
      <c r="N118" s="3">
        <v>0</v>
      </c>
      <c r="O118" s="3">
        <v>19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>+Tabla3[[#This Row],[V GRAVADAS]]</f>
        <v>19</v>
      </c>
      <c r="V118">
        <v>2</v>
      </c>
    </row>
    <row r="119" spans="1:22" hidden="1" x14ac:dyDescent="0.25">
      <c r="A119" t="s">
        <v>519</v>
      </c>
      <c r="B119" s="1" t="s">
        <v>537</v>
      </c>
      <c r="C119" t="s">
        <v>1</v>
      </c>
      <c r="D119" t="s">
        <v>91</v>
      </c>
      <c r="E119" t="s">
        <v>456</v>
      </c>
      <c r="F119" t="s">
        <v>455</v>
      </c>
      <c r="G119">
        <v>790</v>
      </c>
      <c r="H119">
        <v>790</v>
      </c>
      <c r="I119">
        <v>790</v>
      </c>
      <c r="J119">
        <v>790</v>
      </c>
      <c r="L119" s="3">
        <v>0</v>
      </c>
      <c r="M119" s="3">
        <v>0</v>
      </c>
      <c r="N119" s="3">
        <v>0</v>
      </c>
      <c r="O119" s="3">
        <v>20.5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>+Tabla3[[#This Row],[V GRAVADAS]]</f>
        <v>20.5</v>
      </c>
      <c r="V119">
        <v>2</v>
      </c>
    </row>
    <row r="120" spans="1:22" hidden="1" x14ac:dyDescent="0.25">
      <c r="A120" t="s">
        <v>519</v>
      </c>
      <c r="B120" s="1" t="s">
        <v>538</v>
      </c>
      <c r="C120" t="s">
        <v>1</v>
      </c>
      <c r="D120" t="s">
        <v>91</v>
      </c>
      <c r="E120" t="s">
        <v>456</v>
      </c>
      <c r="F120" t="s">
        <v>455</v>
      </c>
      <c r="G120">
        <v>791</v>
      </c>
      <c r="H120">
        <v>791</v>
      </c>
      <c r="I120">
        <v>791</v>
      </c>
      <c r="J120">
        <v>791</v>
      </c>
      <c r="L120" s="3">
        <v>0</v>
      </c>
      <c r="M120" s="3">
        <v>0</v>
      </c>
      <c r="N120" s="3">
        <v>0</v>
      </c>
      <c r="O120" s="3">
        <v>22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>+Tabla3[[#This Row],[V GRAVADAS]]</f>
        <v>22</v>
      </c>
      <c r="V120">
        <v>2</v>
      </c>
    </row>
    <row r="121" spans="1:22" hidden="1" x14ac:dyDescent="0.25">
      <c r="A121" t="s">
        <v>519</v>
      </c>
      <c r="B121" s="1" t="s">
        <v>539</v>
      </c>
      <c r="C121" t="s">
        <v>1</v>
      </c>
      <c r="D121" t="s">
        <v>91</v>
      </c>
      <c r="E121" t="s">
        <v>456</v>
      </c>
      <c r="F121" t="s">
        <v>455</v>
      </c>
      <c r="G121">
        <v>792</v>
      </c>
      <c r="H121">
        <v>792</v>
      </c>
      <c r="I121">
        <v>792</v>
      </c>
      <c r="J121">
        <v>792</v>
      </c>
      <c r="L121" s="3">
        <v>0</v>
      </c>
      <c r="M121" s="3">
        <v>0</v>
      </c>
      <c r="N121" s="3">
        <v>0</v>
      </c>
      <c r="O121" s="3">
        <v>25.5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>+Tabla3[[#This Row],[V GRAVADAS]]</f>
        <v>25.5</v>
      </c>
      <c r="V121">
        <v>2</v>
      </c>
    </row>
    <row r="122" spans="1:22" hidden="1" x14ac:dyDescent="0.25">
      <c r="A122" t="s">
        <v>519</v>
      </c>
      <c r="B122" s="1" t="s">
        <v>540</v>
      </c>
      <c r="C122" t="s">
        <v>1</v>
      </c>
      <c r="D122" t="s">
        <v>91</v>
      </c>
      <c r="E122" t="s">
        <v>456</v>
      </c>
      <c r="F122" t="s">
        <v>455</v>
      </c>
      <c r="G122">
        <v>793</v>
      </c>
      <c r="H122">
        <v>793</v>
      </c>
      <c r="I122">
        <v>793</v>
      </c>
      <c r="J122">
        <v>793</v>
      </c>
      <c r="L122" s="3">
        <v>0</v>
      </c>
      <c r="M122" s="3">
        <v>0</v>
      </c>
      <c r="N122" s="3">
        <v>0</v>
      </c>
      <c r="O122" s="3">
        <v>20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>+Tabla3[[#This Row],[V GRAVADAS]]</f>
        <v>20</v>
      </c>
      <c r="V122">
        <v>2</v>
      </c>
    </row>
    <row r="123" spans="1:22" hidden="1" x14ac:dyDescent="0.25">
      <c r="A123" t="s">
        <v>519</v>
      </c>
      <c r="B123" s="1" t="s">
        <v>541</v>
      </c>
      <c r="C123" t="s">
        <v>1</v>
      </c>
      <c r="D123" t="s">
        <v>91</v>
      </c>
      <c r="E123" t="s">
        <v>456</v>
      </c>
      <c r="F123" t="s">
        <v>455</v>
      </c>
      <c r="G123">
        <v>794</v>
      </c>
      <c r="H123">
        <v>794</v>
      </c>
      <c r="I123">
        <v>794</v>
      </c>
      <c r="J123">
        <v>794</v>
      </c>
      <c r="L123" s="3">
        <v>0</v>
      </c>
      <c r="M123" s="3">
        <v>0</v>
      </c>
      <c r="N123" s="3">
        <v>0</v>
      </c>
      <c r="O123" s="3">
        <v>22.5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>+Tabla3[[#This Row],[V GRAVADAS]]</f>
        <v>22.5</v>
      </c>
      <c r="V123">
        <v>2</v>
      </c>
    </row>
    <row r="124" spans="1:22" hidden="1" x14ac:dyDescent="0.25">
      <c r="A124" t="s">
        <v>519</v>
      </c>
      <c r="B124" s="1" t="s">
        <v>542</v>
      </c>
      <c r="C124" t="s">
        <v>1</v>
      </c>
      <c r="D124" t="s">
        <v>91</v>
      </c>
      <c r="E124" t="s">
        <v>456</v>
      </c>
      <c r="F124" t="s">
        <v>455</v>
      </c>
      <c r="G124">
        <v>795</v>
      </c>
      <c r="H124">
        <v>795</v>
      </c>
      <c r="I124">
        <v>795</v>
      </c>
      <c r="J124">
        <v>795</v>
      </c>
      <c r="L124" s="3">
        <v>0</v>
      </c>
      <c r="M124" s="3">
        <v>0</v>
      </c>
      <c r="N124" s="3">
        <v>0</v>
      </c>
      <c r="O124" s="3">
        <v>26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>+Tabla3[[#This Row],[V GRAVADAS]]</f>
        <v>26</v>
      </c>
      <c r="V124">
        <v>2</v>
      </c>
    </row>
    <row r="125" spans="1:22" hidden="1" x14ac:dyDescent="0.25">
      <c r="A125" t="s">
        <v>519</v>
      </c>
      <c r="B125" s="1" t="s">
        <v>543</v>
      </c>
      <c r="C125" t="s">
        <v>1</v>
      </c>
      <c r="D125" t="s">
        <v>91</v>
      </c>
      <c r="E125" t="s">
        <v>456</v>
      </c>
      <c r="F125" t="s">
        <v>455</v>
      </c>
      <c r="G125">
        <v>796</v>
      </c>
      <c r="H125">
        <v>796</v>
      </c>
      <c r="I125">
        <v>796</v>
      </c>
      <c r="J125">
        <v>796</v>
      </c>
      <c r="L125" s="3">
        <v>0</v>
      </c>
      <c r="M125" s="3">
        <v>0</v>
      </c>
      <c r="N125" s="3">
        <v>0</v>
      </c>
      <c r="O125" s="3">
        <v>20.5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>+Tabla3[[#This Row],[V GRAVADAS]]</f>
        <v>20.5</v>
      </c>
      <c r="V125">
        <v>2</v>
      </c>
    </row>
    <row r="126" spans="1:22" hidden="1" x14ac:dyDescent="0.25">
      <c r="A126" t="s">
        <v>519</v>
      </c>
      <c r="B126" s="1" t="s">
        <v>544</v>
      </c>
      <c r="C126" t="s">
        <v>1</v>
      </c>
      <c r="D126" t="s">
        <v>91</v>
      </c>
      <c r="E126" t="s">
        <v>456</v>
      </c>
      <c r="F126" t="s">
        <v>455</v>
      </c>
      <c r="G126">
        <v>797</v>
      </c>
      <c r="H126">
        <v>797</v>
      </c>
      <c r="I126">
        <v>797</v>
      </c>
      <c r="J126">
        <v>797</v>
      </c>
      <c r="L126" s="3">
        <v>0</v>
      </c>
      <c r="M126" s="3">
        <v>0</v>
      </c>
      <c r="N126" s="3">
        <v>0</v>
      </c>
      <c r="O126" s="3">
        <v>17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>+Tabla3[[#This Row],[V GRAVADAS]]</f>
        <v>17</v>
      </c>
      <c r="V126">
        <v>2</v>
      </c>
    </row>
    <row r="127" spans="1:22" hidden="1" x14ac:dyDescent="0.25">
      <c r="A127" t="s">
        <v>519</v>
      </c>
      <c r="B127" s="1" t="s">
        <v>545</v>
      </c>
      <c r="C127" t="s">
        <v>1</v>
      </c>
      <c r="D127" t="s">
        <v>91</v>
      </c>
      <c r="E127" t="s">
        <v>456</v>
      </c>
      <c r="F127" t="s">
        <v>455</v>
      </c>
      <c r="G127">
        <v>798</v>
      </c>
      <c r="H127">
        <v>798</v>
      </c>
      <c r="I127">
        <v>798</v>
      </c>
      <c r="J127">
        <v>798</v>
      </c>
      <c r="L127" s="3">
        <v>0</v>
      </c>
      <c r="M127" s="3">
        <v>0</v>
      </c>
      <c r="N127" s="3">
        <v>0</v>
      </c>
      <c r="O127" s="3">
        <v>14.5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>+Tabla3[[#This Row],[V GRAVADAS]]</f>
        <v>14.5</v>
      </c>
      <c r="V127">
        <v>2</v>
      </c>
    </row>
    <row r="128" spans="1:22" hidden="1" x14ac:dyDescent="0.25">
      <c r="A128" t="s">
        <v>551</v>
      </c>
      <c r="B128" s="1" t="s">
        <v>552</v>
      </c>
      <c r="C128" t="s">
        <v>1</v>
      </c>
      <c r="D128" t="s">
        <v>91</v>
      </c>
      <c r="E128" t="s">
        <v>456</v>
      </c>
      <c r="F128" t="s">
        <v>455</v>
      </c>
      <c r="G128">
        <v>799</v>
      </c>
      <c r="H128">
        <v>799</v>
      </c>
      <c r="I128">
        <v>799</v>
      </c>
      <c r="J128">
        <v>799</v>
      </c>
      <c r="L128" s="3">
        <v>0</v>
      </c>
      <c r="M128" s="3">
        <v>0</v>
      </c>
      <c r="N128" s="3">
        <v>0</v>
      </c>
      <c r="O128" s="3">
        <v>10.5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>+Tabla3[[#This Row],[V GRAVADAS]]</f>
        <v>10.5</v>
      </c>
      <c r="V128">
        <v>2</v>
      </c>
    </row>
    <row r="129" spans="1:22" hidden="1" x14ac:dyDescent="0.25">
      <c r="A129" t="s">
        <v>551</v>
      </c>
      <c r="B129" s="1" t="s">
        <v>553</v>
      </c>
      <c r="C129" t="s">
        <v>1</v>
      </c>
      <c r="D129" t="s">
        <v>91</v>
      </c>
      <c r="E129" t="s">
        <v>456</v>
      </c>
      <c r="F129" t="s">
        <v>455</v>
      </c>
      <c r="G129">
        <v>800</v>
      </c>
      <c r="H129">
        <v>800</v>
      </c>
      <c r="I129">
        <v>800</v>
      </c>
      <c r="J129">
        <v>800</v>
      </c>
      <c r="L129" s="3">
        <v>0</v>
      </c>
      <c r="M129" s="3">
        <v>0</v>
      </c>
      <c r="N129" s="3">
        <v>0</v>
      </c>
      <c r="O129" s="3">
        <v>15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>+Tabla3[[#This Row],[V GRAVADAS]]</f>
        <v>15</v>
      </c>
      <c r="V129">
        <v>2</v>
      </c>
    </row>
    <row r="130" spans="1:22" hidden="1" x14ac:dyDescent="0.25">
      <c r="A130" t="s">
        <v>551</v>
      </c>
      <c r="B130" s="1" t="s">
        <v>554</v>
      </c>
      <c r="C130" t="s">
        <v>1</v>
      </c>
      <c r="D130" t="s">
        <v>91</v>
      </c>
      <c r="E130" t="s">
        <v>456</v>
      </c>
      <c r="F130" t="s">
        <v>455</v>
      </c>
      <c r="G130">
        <v>801</v>
      </c>
      <c r="H130">
        <v>801</v>
      </c>
      <c r="I130">
        <v>801</v>
      </c>
      <c r="J130">
        <v>801</v>
      </c>
      <c r="L130" s="3">
        <v>0</v>
      </c>
      <c r="M130" s="3">
        <v>0</v>
      </c>
      <c r="N130" s="3">
        <v>0</v>
      </c>
      <c r="O130" s="3">
        <v>14.5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>+Tabla3[[#This Row],[V GRAVADAS]]</f>
        <v>14.5</v>
      </c>
      <c r="V130">
        <v>2</v>
      </c>
    </row>
    <row r="131" spans="1:22" hidden="1" x14ac:dyDescent="0.25">
      <c r="A131" t="s">
        <v>551</v>
      </c>
      <c r="B131" s="1" t="s">
        <v>555</v>
      </c>
      <c r="C131" t="s">
        <v>1</v>
      </c>
      <c r="D131" t="s">
        <v>91</v>
      </c>
      <c r="E131" t="s">
        <v>456</v>
      </c>
      <c r="F131" t="s">
        <v>455</v>
      </c>
      <c r="G131">
        <v>802</v>
      </c>
      <c r="H131">
        <v>802</v>
      </c>
      <c r="I131">
        <v>802</v>
      </c>
      <c r="J131">
        <v>802</v>
      </c>
      <c r="L131" s="3">
        <v>0</v>
      </c>
      <c r="M131" s="3">
        <v>0</v>
      </c>
      <c r="N131" s="3">
        <v>0</v>
      </c>
      <c r="O131" s="3">
        <v>14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>+Tabla3[[#This Row],[V GRAVADAS]]</f>
        <v>14</v>
      </c>
      <c r="V131">
        <v>2</v>
      </c>
    </row>
    <row r="132" spans="1:22" hidden="1" x14ac:dyDescent="0.25">
      <c r="A132" t="s">
        <v>551</v>
      </c>
      <c r="B132" s="1" t="s">
        <v>556</v>
      </c>
      <c r="C132" t="s">
        <v>1</v>
      </c>
      <c r="D132" t="s">
        <v>91</v>
      </c>
      <c r="E132" t="s">
        <v>456</v>
      </c>
      <c r="F132" t="s">
        <v>455</v>
      </c>
      <c r="G132">
        <v>803</v>
      </c>
      <c r="H132">
        <v>803</v>
      </c>
      <c r="I132">
        <v>803</v>
      </c>
      <c r="J132">
        <v>803</v>
      </c>
      <c r="L132" s="3">
        <v>0</v>
      </c>
      <c r="M132" s="3">
        <v>0</v>
      </c>
      <c r="N132" s="3">
        <v>0</v>
      </c>
      <c r="O132" s="3">
        <v>13.5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>+Tabla3[[#This Row],[V GRAVADAS]]</f>
        <v>13.5</v>
      </c>
      <c r="V132">
        <v>2</v>
      </c>
    </row>
    <row r="133" spans="1:22" hidden="1" x14ac:dyDescent="0.25">
      <c r="A133" t="s">
        <v>551</v>
      </c>
      <c r="B133" s="1" t="s">
        <v>557</v>
      </c>
      <c r="C133" t="s">
        <v>1</v>
      </c>
      <c r="D133" t="s">
        <v>91</v>
      </c>
      <c r="E133" t="s">
        <v>456</v>
      </c>
      <c r="F133" t="s">
        <v>455</v>
      </c>
      <c r="G133">
        <v>804</v>
      </c>
      <c r="H133">
        <v>804</v>
      </c>
      <c r="I133">
        <v>804</v>
      </c>
      <c r="J133">
        <v>804</v>
      </c>
      <c r="L133" s="3">
        <v>0</v>
      </c>
      <c r="M133" s="3">
        <v>0</v>
      </c>
      <c r="N133" s="3">
        <v>0</v>
      </c>
      <c r="O133" s="3">
        <v>11.5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>+Tabla3[[#This Row],[V GRAVADAS]]</f>
        <v>11.5</v>
      </c>
      <c r="V133">
        <v>2</v>
      </c>
    </row>
    <row r="134" spans="1:22" hidden="1" x14ac:dyDescent="0.25">
      <c r="A134" t="s">
        <v>551</v>
      </c>
      <c r="B134" s="1" t="s">
        <v>558</v>
      </c>
      <c r="C134" t="s">
        <v>1</v>
      </c>
      <c r="D134" t="s">
        <v>91</v>
      </c>
      <c r="E134" t="s">
        <v>456</v>
      </c>
      <c r="F134" t="s">
        <v>455</v>
      </c>
      <c r="G134">
        <v>805</v>
      </c>
      <c r="H134">
        <v>805</v>
      </c>
      <c r="I134">
        <v>805</v>
      </c>
      <c r="J134">
        <v>805</v>
      </c>
      <c r="L134" s="3">
        <v>0</v>
      </c>
      <c r="M134" s="3">
        <v>0</v>
      </c>
      <c r="N134" s="3">
        <v>0</v>
      </c>
      <c r="O134" s="3">
        <v>14.5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>+Tabla3[[#This Row],[V GRAVADAS]]</f>
        <v>14.5</v>
      </c>
      <c r="V134">
        <v>2</v>
      </c>
    </row>
    <row r="135" spans="1:22" hidden="1" x14ac:dyDescent="0.25">
      <c r="A135" t="s">
        <v>551</v>
      </c>
      <c r="B135" s="1" t="s">
        <v>559</v>
      </c>
      <c r="C135" t="s">
        <v>1</v>
      </c>
      <c r="D135" t="s">
        <v>91</v>
      </c>
      <c r="E135" t="s">
        <v>456</v>
      </c>
      <c r="F135" t="s">
        <v>455</v>
      </c>
      <c r="G135">
        <v>806</v>
      </c>
      <c r="H135">
        <v>806</v>
      </c>
      <c r="I135">
        <v>806</v>
      </c>
      <c r="J135">
        <v>806</v>
      </c>
      <c r="L135" s="3">
        <v>0</v>
      </c>
      <c r="M135" s="3">
        <v>0</v>
      </c>
      <c r="N135" s="3">
        <v>0</v>
      </c>
      <c r="O135" s="3">
        <v>20.5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>+Tabla3[[#This Row],[V GRAVADAS]]</f>
        <v>20.5</v>
      </c>
      <c r="V135">
        <v>2</v>
      </c>
    </row>
    <row r="136" spans="1:22" hidden="1" x14ac:dyDescent="0.25">
      <c r="A136" t="s">
        <v>551</v>
      </c>
      <c r="B136" s="1" t="s">
        <v>560</v>
      </c>
      <c r="C136" t="s">
        <v>1</v>
      </c>
      <c r="D136" t="s">
        <v>91</v>
      </c>
      <c r="E136" t="s">
        <v>456</v>
      </c>
      <c r="F136" t="s">
        <v>455</v>
      </c>
      <c r="G136">
        <v>807</v>
      </c>
      <c r="H136">
        <v>807</v>
      </c>
      <c r="I136">
        <v>807</v>
      </c>
      <c r="J136">
        <v>807</v>
      </c>
      <c r="L136" s="3">
        <v>0</v>
      </c>
      <c r="M136" s="3">
        <v>0</v>
      </c>
      <c r="N136" s="3">
        <v>0</v>
      </c>
      <c r="O136" s="3">
        <v>17.5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f>+Tabla3[[#This Row],[V GRAVADAS]]</f>
        <v>17.5</v>
      </c>
      <c r="V136">
        <v>2</v>
      </c>
    </row>
    <row r="137" spans="1:22" hidden="1" x14ac:dyDescent="0.25">
      <c r="A137" t="s">
        <v>551</v>
      </c>
      <c r="B137" s="1" t="s">
        <v>561</v>
      </c>
      <c r="C137" t="s">
        <v>1</v>
      </c>
      <c r="D137" t="s">
        <v>91</v>
      </c>
      <c r="E137" t="s">
        <v>456</v>
      </c>
      <c r="F137" t="s">
        <v>455</v>
      </c>
      <c r="G137">
        <v>808</v>
      </c>
      <c r="H137">
        <v>808</v>
      </c>
      <c r="I137">
        <v>808</v>
      </c>
      <c r="J137">
        <v>808</v>
      </c>
      <c r="L137" s="3">
        <v>0</v>
      </c>
      <c r="M137" s="3">
        <v>0</v>
      </c>
      <c r="N137" s="3">
        <v>0</v>
      </c>
      <c r="O137" s="3">
        <v>18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f>+Tabla3[[#This Row],[V GRAVADAS]]</f>
        <v>18</v>
      </c>
      <c r="V137">
        <v>2</v>
      </c>
    </row>
    <row r="138" spans="1:22" hidden="1" x14ac:dyDescent="0.25">
      <c r="A138" t="s">
        <v>551</v>
      </c>
      <c r="B138" s="1" t="s">
        <v>562</v>
      </c>
      <c r="C138" t="s">
        <v>1</v>
      </c>
      <c r="D138" t="s">
        <v>91</v>
      </c>
      <c r="E138" t="s">
        <v>456</v>
      </c>
      <c r="F138" t="s">
        <v>455</v>
      </c>
      <c r="G138">
        <v>809</v>
      </c>
      <c r="H138">
        <v>809</v>
      </c>
      <c r="I138">
        <v>809</v>
      </c>
      <c r="J138">
        <v>809</v>
      </c>
      <c r="L138" s="3">
        <v>0</v>
      </c>
      <c r="M138" s="3">
        <v>0</v>
      </c>
      <c r="N138" s="3">
        <v>0</v>
      </c>
      <c r="O138" s="3">
        <v>11.5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>+Tabla3[[#This Row],[V GRAVADAS]]</f>
        <v>11.5</v>
      </c>
      <c r="V138">
        <v>2</v>
      </c>
    </row>
    <row r="139" spans="1:22" hidden="1" x14ac:dyDescent="0.25">
      <c r="A139" t="s">
        <v>551</v>
      </c>
      <c r="B139" s="1" t="s">
        <v>563</v>
      </c>
      <c r="C139" t="s">
        <v>1</v>
      </c>
      <c r="D139" t="s">
        <v>91</v>
      </c>
      <c r="E139" t="s">
        <v>456</v>
      </c>
      <c r="F139" t="s">
        <v>455</v>
      </c>
      <c r="G139">
        <v>810</v>
      </c>
      <c r="H139">
        <v>810</v>
      </c>
      <c r="I139">
        <v>810</v>
      </c>
      <c r="J139">
        <v>810</v>
      </c>
      <c r="L139" s="3">
        <v>0</v>
      </c>
      <c r="M139" s="3">
        <v>0</v>
      </c>
      <c r="N139" s="3">
        <v>0</v>
      </c>
      <c r="O139" s="3">
        <v>19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f>+Tabla3[[#This Row],[V GRAVADAS]]</f>
        <v>19</v>
      </c>
      <c r="V139">
        <v>2</v>
      </c>
    </row>
    <row r="140" spans="1:22" hidden="1" x14ac:dyDescent="0.25">
      <c r="A140" t="s">
        <v>551</v>
      </c>
      <c r="B140" s="1" t="s">
        <v>564</v>
      </c>
      <c r="C140" t="s">
        <v>1</v>
      </c>
      <c r="D140" t="s">
        <v>91</v>
      </c>
      <c r="E140" t="s">
        <v>456</v>
      </c>
      <c r="F140" t="s">
        <v>455</v>
      </c>
      <c r="G140">
        <v>811</v>
      </c>
      <c r="H140">
        <v>811</v>
      </c>
      <c r="I140">
        <v>811</v>
      </c>
      <c r="J140">
        <v>811</v>
      </c>
      <c r="L140" s="3">
        <v>0</v>
      </c>
      <c r="M140" s="3">
        <v>0</v>
      </c>
      <c r="N140" s="3">
        <v>0</v>
      </c>
      <c r="O140" s="3">
        <v>15.5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>+Tabla3[[#This Row],[V GRAVADAS]]</f>
        <v>15.5</v>
      </c>
      <c r="V140">
        <v>2</v>
      </c>
    </row>
    <row r="141" spans="1:22" hidden="1" x14ac:dyDescent="0.25">
      <c r="A141" t="s">
        <v>551</v>
      </c>
      <c r="B141" s="1" t="s">
        <v>565</v>
      </c>
      <c r="C141" t="s">
        <v>1</v>
      </c>
      <c r="D141" t="s">
        <v>91</v>
      </c>
      <c r="E141" t="s">
        <v>456</v>
      </c>
      <c r="F141" t="s">
        <v>455</v>
      </c>
      <c r="G141">
        <v>812</v>
      </c>
      <c r="H141">
        <v>812</v>
      </c>
      <c r="I141">
        <v>812</v>
      </c>
      <c r="J141">
        <v>812</v>
      </c>
      <c r="L141" s="3">
        <v>0</v>
      </c>
      <c r="M141" s="3">
        <v>0</v>
      </c>
      <c r="N141" s="3">
        <v>0</v>
      </c>
      <c r="O141" s="3">
        <v>17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>+Tabla3[[#This Row],[V GRAVADAS]]</f>
        <v>17</v>
      </c>
      <c r="V141">
        <v>2</v>
      </c>
    </row>
    <row r="142" spans="1:22" hidden="1" x14ac:dyDescent="0.25">
      <c r="A142" t="s">
        <v>551</v>
      </c>
      <c r="B142" s="1" t="s">
        <v>566</v>
      </c>
      <c r="C142" t="s">
        <v>1</v>
      </c>
      <c r="D142" t="s">
        <v>91</v>
      </c>
      <c r="E142" t="s">
        <v>456</v>
      </c>
      <c r="F142" t="s">
        <v>455</v>
      </c>
      <c r="G142">
        <v>813</v>
      </c>
      <c r="H142">
        <v>813</v>
      </c>
      <c r="I142">
        <v>813</v>
      </c>
      <c r="J142">
        <v>813</v>
      </c>
      <c r="L142" s="3">
        <v>0</v>
      </c>
      <c r="M142" s="3">
        <v>0</v>
      </c>
      <c r="N142" s="3">
        <v>0</v>
      </c>
      <c r="O142" s="3">
        <v>12.7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>+Tabla3[[#This Row],[V GRAVADAS]]</f>
        <v>12.7</v>
      </c>
      <c r="V142">
        <v>2</v>
      </c>
    </row>
    <row r="143" spans="1:22" hidden="1" x14ac:dyDescent="0.25">
      <c r="A143" t="s">
        <v>551</v>
      </c>
      <c r="B143" s="1" t="s">
        <v>567</v>
      </c>
      <c r="C143" t="s">
        <v>1</v>
      </c>
      <c r="D143" t="s">
        <v>91</v>
      </c>
      <c r="E143" t="s">
        <v>456</v>
      </c>
      <c r="F143" t="s">
        <v>455</v>
      </c>
      <c r="G143">
        <v>814</v>
      </c>
      <c r="H143">
        <v>814</v>
      </c>
      <c r="I143">
        <v>814</v>
      </c>
      <c r="J143">
        <v>814</v>
      </c>
      <c r="L143" s="3">
        <v>0</v>
      </c>
      <c r="M143" s="3">
        <v>0</v>
      </c>
      <c r="N143" s="3">
        <v>0</v>
      </c>
      <c r="O143" s="3">
        <v>20.5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>+Tabla3[[#This Row],[V GRAVADAS]]</f>
        <v>20.5</v>
      </c>
      <c r="V143">
        <v>2</v>
      </c>
    </row>
    <row r="144" spans="1:22" hidden="1" x14ac:dyDescent="0.25">
      <c r="A144" t="s">
        <v>551</v>
      </c>
      <c r="B144" s="1" t="s">
        <v>568</v>
      </c>
      <c r="C144" t="s">
        <v>1</v>
      </c>
      <c r="D144" t="s">
        <v>91</v>
      </c>
      <c r="E144" t="s">
        <v>456</v>
      </c>
      <c r="F144" t="s">
        <v>455</v>
      </c>
      <c r="G144">
        <v>815</v>
      </c>
      <c r="H144">
        <v>815</v>
      </c>
      <c r="I144">
        <v>815</v>
      </c>
      <c r="J144">
        <v>815</v>
      </c>
      <c r="L144" s="3">
        <v>0</v>
      </c>
      <c r="M144" s="3">
        <v>0</v>
      </c>
      <c r="N144" s="3">
        <v>0</v>
      </c>
      <c r="O144" s="3">
        <v>18.5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>+Tabla3[[#This Row],[V GRAVADAS]]</f>
        <v>18.5</v>
      </c>
      <c r="V144">
        <v>2</v>
      </c>
    </row>
    <row r="145" spans="1:22" hidden="1" x14ac:dyDescent="0.25">
      <c r="A145" t="s">
        <v>551</v>
      </c>
      <c r="B145" s="1" t="s">
        <v>569</v>
      </c>
      <c r="C145" t="s">
        <v>1</v>
      </c>
      <c r="D145" t="s">
        <v>91</v>
      </c>
      <c r="E145" t="s">
        <v>456</v>
      </c>
      <c r="F145" t="s">
        <v>455</v>
      </c>
      <c r="G145">
        <v>816</v>
      </c>
      <c r="H145">
        <v>816</v>
      </c>
      <c r="I145">
        <v>816</v>
      </c>
      <c r="J145">
        <v>816</v>
      </c>
      <c r="L145" s="3">
        <v>0</v>
      </c>
      <c r="M145" s="3">
        <v>0</v>
      </c>
      <c r="N145" s="3">
        <v>0</v>
      </c>
      <c r="O145" s="3">
        <v>15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f>+Tabla3[[#This Row],[V GRAVADAS]]</f>
        <v>15</v>
      </c>
      <c r="V145">
        <v>2</v>
      </c>
    </row>
    <row r="146" spans="1:22" hidden="1" x14ac:dyDescent="0.25">
      <c r="A146" t="s">
        <v>551</v>
      </c>
      <c r="B146" s="1" t="s">
        <v>570</v>
      </c>
      <c r="C146" t="s">
        <v>1</v>
      </c>
      <c r="D146" t="s">
        <v>91</v>
      </c>
      <c r="E146" t="s">
        <v>456</v>
      </c>
      <c r="F146" t="s">
        <v>455</v>
      </c>
      <c r="G146">
        <v>817</v>
      </c>
      <c r="H146">
        <v>817</v>
      </c>
      <c r="I146">
        <v>817</v>
      </c>
      <c r="J146">
        <v>817</v>
      </c>
      <c r="L146" s="3">
        <v>0</v>
      </c>
      <c r="M146" s="3">
        <v>0</v>
      </c>
      <c r="N146" s="3">
        <v>0</v>
      </c>
      <c r="O146" s="3">
        <v>27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f>+Tabla3[[#This Row],[V GRAVADAS]]</f>
        <v>27</v>
      </c>
      <c r="V146">
        <v>2</v>
      </c>
    </row>
    <row r="147" spans="1:22" hidden="1" x14ac:dyDescent="0.25">
      <c r="A147" t="s">
        <v>551</v>
      </c>
      <c r="B147" s="1" t="s">
        <v>571</v>
      </c>
      <c r="C147" t="s">
        <v>1</v>
      </c>
      <c r="D147" t="s">
        <v>91</v>
      </c>
      <c r="E147" t="s">
        <v>456</v>
      </c>
      <c r="F147" t="s">
        <v>455</v>
      </c>
      <c r="G147">
        <v>818</v>
      </c>
      <c r="H147">
        <v>818</v>
      </c>
      <c r="I147">
        <v>818</v>
      </c>
      <c r="J147">
        <v>818</v>
      </c>
      <c r="L147" s="3">
        <v>0</v>
      </c>
      <c r="M147" s="3">
        <v>0</v>
      </c>
      <c r="N147" s="3">
        <v>0</v>
      </c>
      <c r="O147" s="3">
        <v>12.75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>+Tabla3[[#This Row],[V GRAVADAS]]</f>
        <v>12.75</v>
      </c>
      <c r="V147">
        <v>2</v>
      </c>
    </row>
    <row r="148" spans="1:22" hidden="1" x14ac:dyDescent="0.25">
      <c r="A148" t="s">
        <v>551</v>
      </c>
      <c r="B148" s="1" t="s">
        <v>572</v>
      </c>
      <c r="C148" t="s">
        <v>1</v>
      </c>
      <c r="D148" t="s">
        <v>91</v>
      </c>
      <c r="E148" t="s">
        <v>456</v>
      </c>
      <c r="F148" t="s">
        <v>455</v>
      </c>
      <c r="G148">
        <v>819</v>
      </c>
      <c r="H148">
        <v>819</v>
      </c>
      <c r="I148">
        <v>819</v>
      </c>
      <c r="J148">
        <v>819</v>
      </c>
      <c r="L148" s="3">
        <v>0</v>
      </c>
      <c r="M148" s="3">
        <v>0</v>
      </c>
      <c r="N148" s="3">
        <v>0</v>
      </c>
      <c r="O148" s="3">
        <v>20.5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f>+Tabla3[[#This Row],[V GRAVADAS]]</f>
        <v>20.5</v>
      </c>
      <c r="V148">
        <v>2</v>
      </c>
    </row>
    <row r="149" spans="1:22" hidden="1" x14ac:dyDescent="0.25">
      <c r="A149" t="s">
        <v>551</v>
      </c>
      <c r="B149" s="1" t="s">
        <v>573</v>
      </c>
      <c r="C149" t="s">
        <v>1</v>
      </c>
      <c r="D149" t="s">
        <v>91</v>
      </c>
      <c r="E149" t="s">
        <v>456</v>
      </c>
      <c r="F149" t="s">
        <v>455</v>
      </c>
      <c r="G149">
        <v>820</v>
      </c>
      <c r="H149">
        <v>820</v>
      </c>
      <c r="I149">
        <v>820</v>
      </c>
      <c r="J149">
        <v>820</v>
      </c>
      <c r="L149" s="3">
        <v>0</v>
      </c>
      <c r="M149" s="3">
        <v>0</v>
      </c>
      <c r="N149" s="3">
        <v>0</v>
      </c>
      <c r="O149" s="3">
        <v>19.5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>+Tabla3[[#This Row],[V GRAVADAS]]</f>
        <v>19.5</v>
      </c>
      <c r="V149">
        <v>2</v>
      </c>
    </row>
    <row r="150" spans="1:22" hidden="1" x14ac:dyDescent="0.25">
      <c r="A150" t="s">
        <v>551</v>
      </c>
      <c r="B150" s="1" t="s">
        <v>574</v>
      </c>
      <c r="C150" t="s">
        <v>1</v>
      </c>
      <c r="D150" t="s">
        <v>91</v>
      </c>
      <c r="E150" t="s">
        <v>456</v>
      </c>
      <c r="F150" t="s">
        <v>455</v>
      </c>
      <c r="G150">
        <v>821</v>
      </c>
      <c r="H150">
        <v>821</v>
      </c>
      <c r="I150">
        <v>821</v>
      </c>
      <c r="J150">
        <v>821</v>
      </c>
      <c r="L150" s="3">
        <v>0</v>
      </c>
      <c r="M150" s="3">
        <v>0</v>
      </c>
      <c r="N150" s="3">
        <v>0</v>
      </c>
      <c r="O150" s="3">
        <v>25.5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>+Tabla3[[#This Row],[V GRAVADAS]]</f>
        <v>25.5</v>
      </c>
      <c r="V150">
        <v>2</v>
      </c>
    </row>
    <row r="151" spans="1:22" hidden="1" x14ac:dyDescent="0.25">
      <c r="A151" t="s">
        <v>551</v>
      </c>
      <c r="B151" s="1" t="s">
        <v>575</v>
      </c>
      <c r="C151" t="s">
        <v>1</v>
      </c>
      <c r="D151" t="s">
        <v>91</v>
      </c>
      <c r="E151" t="s">
        <v>456</v>
      </c>
      <c r="F151" t="s">
        <v>455</v>
      </c>
      <c r="G151">
        <v>822</v>
      </c>
      <c r="H151">
        <v>822</v>
      </c>
      <c r="I151">
        <v>822</v>
      </c>
      <c r="J151">
        <v>822</v>
      </c>
      <c r="L151" s="3">
        <v>0</v>
      </c>
      <c r="M151" s="3">
        <v>0</v>
      </c>
      <c r="N151" s="3">
        <v>0</v>
      </c>
      <c r="O151" s="3">
        <v>27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>+Tabla3[[#This Row],[V GRAVADAS]]</f>
        <v>27</v>
      </c>
      <c r="V151">
        <v>2</v>
      </c>
    </row>
    <row r="152" spans="1:22" hidden="1" x14ac:dyDescent="0.25">
      <c r="A152" t="s">
        <v>551</v>
      </c>
      <c r="B152" s="1" t="s">
        <v>576</v>
      </c>
      <c r="C152" t="s">
        <v>1</v>
      </c>
      <c r="D152" t="s">
        <v>91</v>
      </c>
      <c r="E152" t="s">
        <v>456</v>
      </c>
      <c r="F152" t="s">
        <v>455</v>
      </c>
      <c r="G152">
        <v>823</v>
      </c>
      <c r="H152">
        <v>823</v>
      </c>
      <c r="I152">
        <v>823</v>
      </c>
      <c r="J152">
        <v>823</v>
      </c>
      <c r="L152" s="3">
        <v>0</v>
      </c>
      <c r="M152" s="3">
        <v>0</v>
      </c>
      <c r="N152" s="3">
        <v>0</v>
      </c>
      <c r="O152" s="3">
        <v>22.5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>+Tabla3[[#This Row],[V GRAVADAS]]</f>
        <v>22.5</v>
      </c>
      <c r="V152">
        <v>2</v>
      </c>
    </row>
    <row r="153" spans="1:22" hidden="1" x14ac:dyDescent="0.25">
      <c r="A153" t="s">
        <v>581</v>
      </c>
      <c r="B153" s="1" t="s">
        <v>582</v>
      </c>
      <c r="C153" t="s">
        <v>1</v>
      </c>
      <c r="D153" t="s">
        <v>91</v>
      </c>
      <c r="E153" t="s">
        <v>456</v>
      </c>
      <c r="F153" t="s">
        <v>455</v>
      </c>
      <c r="G153">
        <v>824</v>
      </c>
      <c r="H153">
        <v>824</v>
      </c>
      <c r="I153">
        <v>824</v>
      </c>
      <c r="J153">
        <v>824</v>
      </c>
      <c r="L153" s="3">
        <v>0</v>
      </c>
      <c r="M153" s="3">
        <v>0</v>
      </c>
      <c r="N153" s="3">
        <v>0</v>
      </c>
      <c r="O153" s="3">
        <v>15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f>+Tabla3[[#This Row],[V GRAVADAS]]</f>
        <v>15</v>
      </c>
      <c r="V153">
        <v>2</v>
      </c>
    </row>
    <row r="154" spans="1:22" hidden="1" x14ac:dyDescent="0.25">
      <c r="A154" t="s">
        <v>581</v>
      </c>
      <c r="B154" s="1" t="s">
        <v>583</v>
      </c>
      <c r="C154" t="s">
        <v>1</v>
      </c>
      <c r="D154" t="s">
        <v>91</v>
      </c>
      <c r="E154" t="s">
        <v>456</v>
      </c>
      <c r="F154" t="s">
        <v>455</v>
      </c>
      <c r="G154">
        <v>825</v>
      </c>
      <c r="H154">
        <v>825</v>
      </c>
      <c r="I154">
        <v>825</v>
      </c>
      <c r="J154">
        <v>825</v>
      </c>
      <c r="L154" s="3">
        <v>0</v>
      </c>
      <c r="M154" s="3">
        <v>0</v>
      </c>
      <c r="N154" s="3">
        <v>0</v>
      </c>
      <c r="O154" s="3">
        <v>18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>+Tabla3[[#This Row],[V GRAVADAS]]</f>
        <v>18</v>
      </c>
      <c r="V154">
        <v>2</v>
      </c>
    </row>
    <row r="155" spans="1:22" hidden="1" x14ac:dyDescent="0.25">
      <c r="A155" t="s">
        <v>581</v>
      </c>
      <c r="B155" s="1" t="s">
        <v>584</v>
      </c>
      <c r="C155" t="s">
        <v>1</v>
      </c>
      <c r="D155" t="s">
        <v>91</v>
      </c>
      <c r="E155" t="s">
        <v>456</v>
      </c>
      <c r="F155" t="s">
        <v>455</v>
      </c>
      <c r="G155">
        <v>826</v>
      </c>
      <c r="H155">
        <v>826</v>
      </c>
      <c r="I155">
        <v>826</v>
      </c>
      <c r="J155">
        <v>826</v>
      </c>
      <c r="L155" s="3">
        <v>0</v>
      </c>
      <c r="M155" s="3">
        <v>0</v>
      </c>
      <c r="N155" s="3">
        <v>0</v>
      </c>
      <c r="O155" s="3">
        <v>22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1">
        <f>+Tabla3[[#This Row],[V GRAVADAS]]</f>
        <v>22</v>
      </c>
      <c r="V155">
        <v>2</v>
      </c>
    </row>
    <row r="156" spans="1:22" hidden="1" x14ac:dyDescent="0.25">
      <c r="A156" t="s">
        <v>581</v>
      </c>
      <c r="B156" s="1" t="s">
        <v>585</v>
      </c>
      <c r="C156" t="s">
        <v>1</v>
      </c>
      <c r="D156" t="s">
        <v>91</v>
      </c>
      <c r="E156" t="s">
        <v>456</v>
      </c>
      <c r="F156" t="s">
        <v>455</v>
      </c>
      <c r="G156">
        <v>827</v>
      </c>
      <c r="H156">
        <v>827</v>
      </c>
      <c r="I156">
        <v>827</v>
      </c>
      <c r="J156">
        <v>827</v>
      </c>
      <c r="L156" s="3">
        <v>0</v>
      </c>
      <c r="M156" s="3">
        <v>0</v>
      </c>
      <c r="N156" s="3">
        <v>0</v>
      </c>
      <c r="O156" s="3">
        <v>16.5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1">
        <f>+Tabla3[[#This Row],[V GRAVADAS]]</f>
        <v>16.5</v>
      </c>
      <c r="V156">
        <v>2</v>
      </c>
    </row>
    <row r="157" spans="1:22" hidden="1" x14ac:dyDescent="0.25">
      <c r="A157" t="s">
        <v>581</v>
      </c>
      <c r="B157" s="1" t="s">
        <v>586</v>
      </c>
      <c r="C157" t="s">
        <v>1</v>
      </c>
      <c r="D157" t="s">
        <v>91</v>
      </c>
      <c r="E157" t="s">
        <v>456</v>
      </c>
      <c r="F157" t="s">
        <v>455</v>
      </c>
      <c r="G157">
        <v>828</v>
      </c>
      <c r="H157">
        <v>828</v>
      </c>
      <c r="I157">
        <v>828</v>
      </c>
      <c r="J157">
        <v>828</v>
      </c>
      <c r="L157" s="3">
        <v>0</v>
      </c>
      <c r="M157" s="3">
        <v>0</v>
      </c>
      <c r="N157" s="3">
        <v>0</v>
      </c>
      <c r="O157" s="3">
        <v>14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1">
        <f>+Tabla3[[#This Row],[V GRAVADAS]]</f>
        <v>14</v>
      </c>
      <c r="V157">
        <v>2</v>
      </c>
    </row>
    <row r="158" spans="1:22" hidden="1" x14ac:dyDescent="0.25">
      <c r="A158" t="s">
        <v>581</v>
      </c>
      <c r="B158" s="1" t="s">
        <v>587</v>
      </c>
      <c r="C158" t="s">
        <v>1</v>
      </c>
      <c r="D158" t="s">
        <v>91</v>
      </c>
      <c r="E158" t="s">
        <v>456</v>
      </c>
      <c r="F158" t="s">
        <v>455</v>
      </c>
      <c r="G158">
        <v>829</v>
      </c>
      <c r="H158">
        <v>829</v>
      </c>
      <c r="I158">
        <v>829</v>
      </c>
      <c r="J158">
        <v>829</v>
      </c>
      <c r="L158" s="3">
        <v>0</v>
      </c>
      <c r="M158" s="3">
        <v>0</v>
      </c>
      <c r="N158" s="3">
        <v>0</v>
      </c>
      <c r="O158" s="3">
        <v>14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1">
        <f>+Tabla3[[#This Row],[V GRAVADAS]]</f>
        <v>14</v>
      </c>
      <c r="V158">
        <v>2</v>
      </c>
    </row>
    <row r="159" spans="1:22" hidden="1" x14ac:dyDescent="0.25">
      <c r="A159" t="s">
        <v>581</v>
      </c>
      <c r="B159" s="1" t="s">
        <v>588</v>
      </c>
      <c r="C159" t="s">
        <v>1</v>
      </c>
      <c r="D159" t="s">
        <v>91</v>
      </c>
      <c r="E159" t="s">
        <v>456</v>
      </c>
      <c r="F159" t="s">
        <v>455</v>
      </c>
      <c r="G159">
        <v>830</v>
      </c>
      <c r="H159">
        <v>830</v>
      </c>
      <c r="I159">
        <v>830</v>
      </c>
      <c r="J159">
        <v>830</v>
      </c>
      <c r="L159" s="3">
        <v>0</v>
      </c>
      <c r="M159" s="3">
        <v>0</v>
      </c>
      <c r="N159" s="3">
        <v>0</v>
      </c>
      <c r="O159" s="3">
        <v>18.5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1">
        <f>+Tabla3[[#This Row],[V GRAVADAS]]</f>
        <v>18.5</v>
      </c>
      <c r="V159">
        <v>2</v>
      </c>
    </row>
    <row r="160" spans="1:22" hidden="1" x14ac:dyDescent="0.25">
      <c r="A160" t="s">
        <v>581</v>
      </c>
      <c r="B160" s="1" t="s">
        <v>589</v>
      </c>
      <c r="C160" t="s">
        <v>1</v>
      </c>
      <c r="D160" t="s">
        <v>91</v>
      </c>
      <c r="E160" t="s">
        <v>456</v>
      </c>
      <c r="F160" t="s">
        <v>455</v>
      </c>
      <c r="G160">
        <v>831</v>
      </c>
      <c r="H160">
        <v>831</v>
      </c>
      <c r="I160">
        <v>831</v>
      </c>
      <c r="J160">
        <v>831</v>
      </c>
      <c r="L160" s="3">
        <v>0</v>
      </c>
      <c r="M160" s="3">
        <v>0</v>
      </c>
      <c r="N160" s="3">
        <v>0</v>
      </c>
      <c r="O160" s="3">
        <v>20.5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1">
        <f>+Tabla3[[#This Row],[V GRAVADAS]]</f>
        <v>20.5</v>
      </c>
      <c r="V160">
        <v>2</v>
      </c>
    </row>
    <row r="161" spans="1:22" hidden="1" x14ac:dyDescent="0.25">
      <c r="A161" t="s">
        <v>581</v>
      </c>
      <c r="B161" s="1" t="s">
        <v>590</v>
      </c>
      <c r="C161" t="s">
        <v>1</v>
      </c>
      <c r="D161" t="s">
        <v>91</v>
      </c>
      <c r="E161" t="s">
        <v>456</v>
      </c>
      <c r="F161" t="s">
        <v>455</v>
      </c>
      <c r="G161">
        <v>832</v>
      </c>
      <c r="H161">
        <v>832</v>
      </c>
      <c r="I161">
        <v>832</v>
      </c>
      <c r="J161">
        <v>832</v>
      </c>
      <c r="L161" s="3">
        <v>0</v>
      </c>
      <c r="M161" s="3">
        <v>0</v>
      </c>
      <c r="N161" s="3">
        <v>0</v>
      </c>
      <c r="O161" s="3">
        <v>15.5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1">
        <f>+Tabla3[[#This Row],[V GRAVADAS]]</f>
        <v>15.5</v>
      </c>
      <c r="V161">
        <v>2</v>
      </c>
    </row>
    <row r="162" spans="1:22" hidden="1" x14ac:dyDescent="0.25">
      <c r="A162" t="s">
        <v>581</v>
      </c>
      <c r="B162" s="1" t="s">
        <v>591</v>
      </c>
      <c r="C162" t="s">
        <v>1</v>
      </c>
      <c r="D162" t="s">
        <v>91</v>
      </c>
      <c r="E162" t="s">
        <v>456</v>
      </c>
      <c r="F162" t="s">
        <v>455</v>
      </c>
      <c r="G162">
        <v>833</v>
      </c>
      <c r="H162">
        <v>833</v>
      </c>
      <c r="I162">
        <v>833</v>
      </c>
      <c r="J162">
        <v>833</v>
      </c>
      <c r="L162" s="3">
        <v>0</v>
      </c>
      <c r="M162" s="3">
        <v>0</v>
      </c>
      <c r="N162" s="3">
        <v>0</v>
      </c>
      <c r="O162" s="3">
        <v>22.5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1">
        <f>+Tabla3[[#This Row],[V GRAVADAS]]</f>
        <v>22.5</v>
      </c>
      <c r="V162">
        <v>2</v>
      </c>
    </row>
    <row r="163" spans="1:22" hidden="1" x14ac:dyDescent="0.25">
      <c r="A163" t="s">
        <v>581</v>
      </c>
      <c r="B163" s="1" t="s">
        <v>592</v>
      </c>
      <c r="C163" t="s">
        <v>1</v>
      </c>
      <c r="D163" t="s">
        <v>91</v>
      </c>
      <c r="E163" t="s">
        <v>456</v>
      </c>
      <c r="F163" t="s">
        <v>455</v>
      </c>
      <c r="G163">
        <v>834</v>
      </c>
      <c r="H163">
        <v>834</v>
      </c>
      <c r="I163">
        <v>834</v>
      </c>
      <c r="J163">
        <v>834</v>
      </c>
      <c r="L163" s="3">
        <v>0</v>
      </c>
      <c r="M163" s="3">
        <v>0</v>
      </c>
      <c r="N163" s="3">
        <v>0</v>
      </c>
      <c r="O163" s="3">
        <v>17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1">
        <f>+Tabla3[[#This Row],[V GRAVADAS]]</f>
        <v>17</v>
      </c>
      <c r="V163">
        <v>2</v>
      </c>
    </row>
    <row r="164" spans="1:22" hidden="1" x14ac:dyDescent="0.25">
      <c r="A164" t="s">
        <v>581</v>
      </c>
      <c r="B164" s="1" t="s">
        <v>593</v>
      </c>
      <c r="C164" t="s">
        <v>1</v>
      </c>
      <c r="D164" t="s">
        <v>91</v>
      </c>
      <c r="E164" t="s">
        <v>456</v>
      </c>
      <c r="F164" t="s">
        <v>455</v>
      </c>
      <c r="G164">
        <v>835</v>
      </c>
      <c r="H164">
        <v>835</v>
      </c>
      <c r="I164">
        <v>835</v>
      </c>
      <c r="J164">
        <v>835</v>
      </c>
      <c r="L164" s="3">
        <v>0</v>
      </c>
      <c r="M164" s="3">
        <v>0</v>
      </c>
      <c r="N164" s="3">
        <v>0</v>
      </c>
      <c r="O164" s="3">
        <v>20.25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1">
        <f>+Tabla3[[#This Row],[V GRAVADAS]]</f>
        <v>20.25</v>
      </c>
      <c r="V164">
        <v>2</v>
      </c>
    </row>
    <row r="165" spans="1:22" hidden="1" x14ac:dyDescent="0.25">
      <c r="A165" t="s">
        <v>581</v>
      </c>
      <c r="B165" s="1" t="s">
        <v>594</v>
      </c>
      <c r="C165" t="s">
        <v>1</v>
      </c>
      <c r="D165" t="s">
        <v>91</v>
      </c>
      <c r="E165" t="s">
        <v>456</v>
      </c>
      <c r="F165" t="s">
        <v>455</v>
      </c>
      <c r="G165">
        <v>836</v>
      </c>
      <c r="H165">
        <v>836</v>
      </c>
      <c r="I165">
        <v>836</v>
      </c>
      <c r="J165">
        <v>836</v>
      </c>
      <c r="L165" s="3">
        <v>0</v>
      </c>
      <c r="M165" s="3">
        <v>0</v>
      </c>
      <c r="N165" s="3">
        <v>0</v>
      </c>
      <c r="O165" s="3">
        <v>11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1">
        <f>+Tabla3[[#This Row],[V GRAVADAS]]</f>
        <v>11</v>
      </c>
      <c r="V165">
        <v>2</v>
      </c>
    </row>
    <row r="166" spans="1:22" hidden="1" x14ac:dyDescent="0.25">
      <c r="A166" t="s">
        <v>581</v>
      </c>
      <c r="B166" s="1" t="s">
        <v>595</v>
      </c>
      <c r="C166" t="s">
        <v>1</v>
      </c>
      <c r="D166" t="s">
        <v>91</v>
      </c>
      <c r="E166" t="s">
        <v>456</v>
      </c>
      <c r="F166" t="s">
        <v>455</v>
      </c>
      <c r="G166">
        <v>837</v>
      </c>
      <c r="H166">
        <v>837</v>
      </c>
      <c r="I166">
        <v>837</v>
      </c>
      <c r="J166">
        <v>837</v>
      </c>
      <c r="L166" s="3">
        <v>0</v>
      </c>
      <c r="M166" s="3">
        <v>0</v>
      </c>
      <c r="N166" s="3">
        <v>0</v>
      </c>
      <c r="O166" s="3">
        <v>22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1">
        <f>+Tabla3[[#This Row],[V GRAVADAS]]</f>
        <v>22</v>
      </c>
      <c r="V166">
        <v>2</v>
      </c>
    </row>
    <row r="167" spans="1:22" hidden="1" x14ac:dyDescent="0.25">
      <c r="A167" t="s">
        <v>581</v>
      </c>
      <c r="B167" s="1" t="s">
        <v>596</v>
      </c>
      <c r="C167" t="s">
        <v>1</v>
      </c>
      <c r="D167" t="s">
        <v>91</v>
      </c>
      <c r="E167" t="s">
        <v>456</v>
      </c>
      <c r="F167" t="s">
        <v>455</v>
      </c>
      <c r="G167">
        <v>838</v>
      </c>
      <c r="H167">
        <v>838</v>
      </c>
      <c r="I167">
        <v>838</v>
      </c>
      <c r="J167">
        <v>838</v>
      </c>
      <c r="L167" s="3">
        <v>0</v>
      </c>
      <c r="M167" s="3">
        <v>0</v>
      </c>
      <c r="N167" s="3">
        <v>0</v>
      </c>
      <c r="O167" s="3">
        <v>18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1">
        <f>+Tabla3[[#This Row],[V GRAVADAS]]</f>
        <v>18</v>
      </c>
      <c r="V167">
        <v>2</v>
      </c>
    </row>
    <row r="168" spans="1:22" hidden="1" x14ac:dyDescent="0.25">
      <c r="A168" t="s">
        <v>581</v>
      </c>
      <c r="B168" s="1" t="s">
        <v>597</v>
      </c>
      <c r="C168" t="s">
        <v>1</v>
      </c>
      <c r="D168" t="s">
        <v>91</v>
      </c>
      <c r="E168" t="s">
        <v>456</v>
      </c>
      <c r="F168" t="s">
        <v>455</v>
      </c>
      <c r="G168">
        <v>839</v>
      </c>
      <c r="H168">
        <v>839</v>
      </c>
      <c r="I168">
        <v>839</v>
      </c>
      <c r="J168">
        <v>839</v>
      </c>
      <c r="L168" s="3">
        <v>0</v>
      </c>
      <c r="M168" s="3">
        <v>0</v>
      </c>
      <c r="N168" s="3">
        <v>0</v>
      </c>
      <c r="O168" s="3">
        <v>20.5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1">
        <f>+Tabla3[[#This Row],[V GRAVADAS]]</f>
        <v>20.5</v>
      </c>
      <c r="V168">
        <v>2</v>
      </c>
    </row>
    <row r="169" spans="1:22" hidden="1" x14ac:dyDescent="0.25">
      <c r="A169" t="s">
        <v>581</v>
      </c>
      <c r="B169" s="1" t="s">
        <v>598</v>
      </c>
      <c r="C169" t="s">
        <v>1</v>
      </c>
      <c r="D169" t="s">
        <v>91</v>
      </c>
      <c r="E169" t="s">
        <v>456</v>
      </c>
      <c r="F169" t="s">
        <v>455</v>
      </c>
      <c r="G169">
        <v>840</v>
      </c>
      <c r="H169">
        <v>840</v>
      </c>
      <c r="I169">
        <v>840</v>
      </c>
      <c r="J169">
        <v>840</v>
      </c>
      <c r="L169" s="3">
        <v>0</v>
      </c>
      <c r="M169" s="3">
        <v>0</v>
      </c>
      <c r="N169" s="3">
        <v>0</v>
      </c>
      <c r="O169" s="3">
        <v>25.5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1">
        <f>+Tabla3[[#This Row],[V GRAVADAS]]</f>
        <v>25.5</v>
      </c>
      <c r="V169">
        <v>2</v>
      </c>
    </row>
    <row r="170" spans="1:22" hidden="1" x14ac:dyDescent="0.25">
      <c r="A170" t="s">
        <v>581</v>
      </c>
      <c r="B170" s="1" t="s">
        <v>599</v>
      </c>
      <c r="C170" t="s">
        <v>1</v>
      </c>
      <c r="D170" t="s">
        <v>91</v>
      </c>
      <c r="E170" t="s">
        <v>456</v>
      </c>
      <c r="F170" t="s">
        <v>455</v>
      </c>
      <c r="G170">
        <v>841</v>
      </c>
      <c r="H170">
        <v>841</v>
      </c>
      <c r="I170">
        <v>841</v>
      </c>
      <c r="J170">
        <v>841</v>
      </c>
      <c r="L170" s="3">
        <v>0</v>
      </c>
      <c r="M170" s="3">
        <v>0</v>
      </c>
      <c r="N170" s="3">
        <v>0</v>
      </c>
      <c r="O170" s="3">
        <v>20.5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1">
        <f>+Tabla3[[#This Row],[V GRAVADAS]]</f>
        <v>20.5</v>
      </c>
      <c r="V170">
        <v>2</v>
      </c>
    </row>
    <row r="171" spans="1:22" hidden="1" x14ac:dyDescent="0.25">
      <c r="A171" t="s">
        <v>581</v>
      </c>
      <c r="B171" s="1" t="s">
        <v>600</v>
      </c>
      <c r="C171" t="s">
        <v>1</v>
      </c>
      <c r="D171" t="s">
        <v>91</v>
      </c>
      <c r="E171" t="s">
        <v>456</v>
      </c>
      <c r="F171" t="s">
        <v>455</v>
      </c>
      <c r="G171">
        <v>842</v>
      </c>
      <c r="H171">
        <v>842</v>
      </c>
      <c r="I171">
        <v>842</v>
      </c>
      <c r="J171">
        <v>842</v>
      </c>
      <c r="L171" s="3">
        <v>0</v>
      </c>
      <c r="M171" s="3">
        <v>0</v>
      </c>
      <c r="N171" s="3">
        <v>0</v>
      </c>
      <c r="O171" s="3">
        <v>17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1">
        <f>+Tabla3[[#This Row],[V GRAVADAS]]</f>
        <v>17</v>
      </c>
      <c r="V171">
        <v>2</v>
      </c>
    </row>
    <row r="172" spans="1:22" hidden="1" x14ac:dyDescent="0.25">
      <c r="A172" t="s">
        <v>581</v>
      </c>
      <c r="B172" s="1" t="s">
        <v>601</v>
      </c>
      <c r="C172" t="s">
        <v>1</v>
      </c>
      <c r="D172" t="s">
        <v>91</v>
      </c>
      <c r="E172" t="s">
        <v>456</v>
      </c>
      <c r="F172" t="s">
        <v>455</v>
      </c>
      <c r="G172">
        <v>843</v>
      </c>
      <c r="H172">
        <v>843</v>
      </c>
      <c r="I172">
        <v>843</v>
      </c>
      <c r="J172">
        <v>843</v>
      </c>
      <c r="L172" s="3">
        <v>0</v>
      </c>
      <c r="M172" s="3">
        <v>0</v>
      </c>
      <c r="N172" s="3">
        <v>0</v>
      </c>
      <c r="O172" s="3">
        <v>19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1">
        <f>+Tabla3[[#This Row],[V GRAVADAS]]</f>
        <v>19</v>
      </c>
      <c r="V172">
        <v>2</v>
      </c>
    </row>
    <row r="173" spans="1:22" hidden="1" x14ac:dyDescent="0.25">
      <c r="A173" t="s">
        <v>581</v>
      </c>
      <c r="B173" s="1" t="s">
        <v>602</v>
      </c>
      <c r="C173" t="s">
        <v>1</v>
      </c>
      <c r="D173" t="s">
        <v>91</v>
      </c>
      <c r="E173" t="s">
        <v>456</v>
      </c>
      <c r="F173" t="s">
        <v>455</v>
      </c>
      <c r="G173">
        <v>844</v>
      </c>
      <c r="H173">
        <v>844</v>
      </c>
      <c r="I173">
        <v>844</v>
      </c>
      <c r="J173">
        <v>844</v>
      </c>
      <c r="L173" s="3">
        <v>0</v>
      </c>
      <c r="M173" s="3">
        <v>0</v>
      </c>
      <c r="N173" s="3">
        <v>0</v>
      </c>
      <c r="O173" s="3">
        <v>17.5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1">
        <f>+Tabla3[[#This Row],[V GRAVADAS]]</f>
        <v>17.5</v>
      </c>
      <c r="V173">
        <v>2</v>
      </c>
    </row>
    <row r="174" spans="1:22" hidden="1" x14ac:dyDescent="0.25">
      <c r="A174" t="s">
        <v>581</v>
      </c>
      <c r="B174" s="1" t="s">
        <v>603</v>
      </c>
      <c r="C174" t="s">
        <v>1</v>
      </c>
      <c r="D174" t="s">
        <v>91</v>
      </c>
      <c r="E174" t="s">
        <v>456</v>
      </c>
      <c r="F174" t="s">
        <v>455</v>
      </c>
      <c r="G174">
        <v>845</v>
      </c>
      <c r="H174">
        <v>845</v>
      </c>
      <c r="I174">
        <v>845</v>
      </c>
      <c r="J174">
        <v>845</v>
      </c>
      <c r="L174" s="3">
        <v>0</v>
      </c>
      <c r="M174" s="3">
        <v>0</v>
      </c>
      <c r="N174" s="3">
        <v>0</v>
      </c>
      <c r="O174" s="3">
        <v>20.5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81">
        <f>+Tabla3[[#This Row],[V GRAVADAS]]</f>
        <v>20.5</v>
      </c>
      <c r="V174">
        <v>2</v>
      </c>
    </row>
    <row r="175" spans="1:22" hidden="1" x14ac:dyDescent="0.25">
      <c r="A175" t="s">
        <v>581</v>
      </c>
      <c r="B175" s="1" t="s">
        <v>604</v>
      </c>
      <c r="C175" t="s">
        <v>1</v>
      </c>
      <c r="D175" t="s">
        <v>91</v>
      </c>
      <c r="E175" t="s">
        <v>456</v>
      </c>
      <c r="F175" t="s">
        <v>455</v>
      </c>
      <c r="G175">
        <v>846</v>
      </c>
      <c r="H175">
        <v>846</v>
      </c>
      <c r="I175">
        <v>846</v>
      </c>
      <c r="J175">
        <v>846</v>
      </c>
      <c r="L175" s="3">
        <v>0</v>
      </c>
      <c r="M175" s="3">
        <v>0</v>
      </c>
      <c r="N175" s="3">
        <v>0</v>
      </c>
      <c r="O175" s="3">
        <v>22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81">
        <f>+Tabla3[[#This Row],[V GRAVADAS]]</f>
        <v>22</v>
      </c>
      <c r="V175">
        <v>2</v>
      </c>
    </row>
    <row r="176" spans="1:22" hidden="1" x14ac:dyDescent="0.25">
      <c r="A176" t="s">
        <v>581</v>
      </c>
      <c r="B176" s="1" t="s">
        <v>605</v>
      </c>
      <c r="C176" t="s">
        <v>1</v>
      </c>
      <c r="D176" t="s">
        <v>91</v>
      </c>
      <c r="E176" t="s">
        <v>456</v>
      </c>
      <c r="F176" t="s">
        <v>455</v>
      </c>
      <c r="G176">
        <v>847</v>
      </c>
      <c r="H176">
        <v>847</v>
      </c>
      <c r="I176">
        <v>847</v>
      </c>
      <c r="J176">
        <v>847</v>
      </c>
      <c r="L176" s="3">
        <v>0</v>
      </c>
      <c r="M176" s="3">
        <v>0</v>
      </c>
      <c r="N176" s="3">
        <v>0</v>
      </c>
      <c r="O176" s="3">
        <v>20.5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81">
        <f>+Tabla3[[#This Row],[V GRAVADAS]]</f>
        <v>20.5</v>
      </c>
      <c r="V176">
        <v>2</v>
      </c>
    </row>
    <row r="177" spans="1:22" hidden="1" x14ac:dyDescent="0.25">
      <c r="A177" t="s">
        <v>581</v>
      </c>
      <c r="B177" s="1" t="s">
        <v>606</v>
      </c>
      <c r="C177" t="s">
        <v>1</v>
      </c>
      <c r="D177" t="s">
        <v>91</v>
      </c>
      <c r="E177" t="s">
        <v>456</v>
      </c>
      <c r="F177" t="s">
        <v>455</v>
      </c>
      <c r="G177">
        <v>848</v>
      </c>
      <c r="H177">
        <v>848</v>
      </c>
      <c r="I177">
        <v>848</v>
      </c>
      <c r="J177">
        <v>848</v>
      </c>
      <c r="L177" s="3">
        <v>0</v>
      </c>
      <c r="M177" s="3">
        <v>0</v>
      </c>
      <c r="N177" s="3">
        <v>0</v>
      </c>
      <c r="O177" s="3">
        <v>17.5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81">
        <f>+Tabla3[[#This Row],[V GRAVADAS]]</f>
        <v>17.5</v>
      </c>
      <c r="V177">
        <v>2</v>
      </c>
    </row>
    <row r="178" spans="1:22" hidden="1" x14ac:dyDescent="0.25">
      <c r="A178" t="s">
        <v>581</v>
      </c>
      <c r="B178" s="1" t="s">
        <v>607</v>
      </c>
      <c r="C178" t="s">
        <v>1</v>
      </c>
      <c r="D178" t="s">
        <v>91</v>
      </c>
      <c r="E178" t="s">
        <v>456</v>
      </c>
      <c r="F178" t="s">
        <v>455</v>
      </c>
      <c r="G178">
        <v>849</v>
      </c>
      <c r="H178">
        <v>849</v>
      </c>
      <c r="I178">
        <v>849</v>
      </c>
      <c r="J178">
        <v>849</v>
      </c>
      <c r="L178" s="3">
        <v>0</v>
      </c>
      <c r="M178" s="3">
        <v>0</v>
      </c>
      <c r="N178" s="3">
        <v>0</v>
      </c>
      <c r="O178" s="3">
        <v>25.5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81">
        <f>+Tabla3[[#This Row],[V GRAVADAS]]</f>
        <v>25.5</v>
      </c>
      <c r="V178">
        <v>2</v>
      </c>
    </row>
    <row r="179" spans="1:22" hidden="1" x14ac:dyDescent="0.25">
      <c r="A179" t="s">
        <v>611</v>
      </c>
      <c r="B179" s="1" t="s">
        <v>612</v>
      </c>
      <c r="C179" t="s">
        <v>1</v>
      </c>
      <c r="D179" t="s">
        <v>91</v>
      </c>
      <c r="E179" t="s">
        <v>456</v>
      </c>
      <c r="F179" t="s">
        <v>455</v>
      </c>
      <c r="G179">
        <v>850</v>
      </c>
      <c r="H179">
        <v>850</v>
      </c>
      <c r="I179">
        <v>850</v>
      </c>
      <c r="J179">
        <v>850</v>
      </c>
      <c r="L179" s="3">
        <v>0</v>
      </c>
      <c r="M179" s="3">
        <v>0</v>
      </c>
      <c r="N179" s="3">
        <v>0</v>
      </c>
      <c r="O179" s="3">
        <v>11.5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81">
        <f>+Tabla3[[#This Row],[V GRAVADAS]]</f>
        <v>11.5</v>
      </c>
      <c r="V179">
        <v>2</v>
      </c>
    </row>
    <row r="180" spans="1:22" hidden="1" x14ac:dyDescent="0.25">
      <c r="A180" t="s">
        <v>611</v>
      </c>
      <c r="B180" s="1" t="s">
        <v>613</v>
      </c>
      <c r="C180" t="s">
        <v>1</v>
      </c>
      <c r="D180" t="s">
        <v>91</v>
      </c>
      <c r="E180" t="s">
        <v>456</v>
      </c>
      <c r="F180" t="s">
        <v>455</v>
      </c>
      <c r="G180">
        <v>851</v>
      </c>
      <c r="H180">
        <v>851</v>
      </c>
      <c r="I180">
        <v>851</v>
      </c>
      <c r="J180">
        <v>851</v>
      </c>
      <c r="L180" s="3">
        <v>0</v>
      </c>
      <c r="M180" s="3">
        <v>0</v>
      </c>
      <c r="N180" s="3">
        <v>0</v>
      </c>
      <c r="O180" s="3">
        <v>322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81">
        <f>+Tabla3[[#This Row],[V GRAVADAS]]</f>
        <v>322</v>
      </c>
      <c r="V180">
        <v>2</v>
      </c>
    </row>
    <row r="181" spans="1:22" hidden="1" x14ac:dyDescent="0.25">
      <c r="A181" t="s">
        <v>611</v>
      </c>
      <c r="B181" s="1" t="s">
        <v>614</v>
      </c>
      <c r="C181" t="s">
        <v>1</v>
      </c>
      <c r="D181" t="s">
        <v>91</v>
      </c>
      <c r="E181" t="s">
        <v>456</v>
      </c>
      <c r="F181" t="s">
        <v>455</v>
      </c>
      <c r="G181">
        <v>852</v>
      </c>
      <c r="H181">
        <v>852</v>
      </c>
      <c r="I181">
        <v>852</v>
      </c>
      <c r="J181">
        <v>852</v>
      </c>
      <c r="L181" s="3">
        <v>0</v>
      </c>
      <c r="M181" s="3">
        <v>0</v>
      </c>
      <c r="N181" s="3">
        <v>0</v>
      </c>
      <c r="O181" s="3">
        <v>14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1">
        <f>+Tabla3[[#This Row],[V GRAVADAS]]</f>
        <v>14</v>
      </c>
      <c r="V181">
        <v>2</v>
      </c>
    </row>
    <row r="182" spans="1:22" hidden="1" x14ac:dyDescent="0.25">
      <c r="A182" t="s">
        <v>611</v>
      </c>
      <c r="B182" s="1" t="s">
        <v>615</v>
      </c>
      <c r="C182" t="s">
        <v>1</v>
      </c>
      <c r="D182" t="s">
        <v>91</v>
      </c>
      <c r="E182" t="s">
        <v>456</v>
      </c>
      <c r="F182" t="s">
        <v>455</v>
      </c>
      <c r="G182">
        <v>853</v>
      </c>
      <c r="H182">
        <v>853</v>
      </c>
      <c r="I182">
        <v>853</v>
      </c>
      <c r="J182">
        <v>853</v>
      </c>
      <c r="L182" s="3">
        <v>0</v>
      </c>
      <c r="M182" s="3">
        <v>0</v>
      </c>
      <c r="N182" s="3">
        <v>0</v>
      </c>
      <c r="O182" s="3">
        <v>17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81">
        <f>+Tabla3[[#This Row],[V GRAVADAS]]</f>
        <v>17</v>
      </c>
      <c r="V182">
        <v>2</v>
      </c>
    </row>
    <row r="183" spans="1:22" hidden="1" x14ac:dyDescent="0.25">
      <c r="A183" t="s">
        <v>611</v>
      </c>
      <c r="B183" s="1" t="s">
        <v>616</v>
      </c>
      <c r="C183" t="s">
        <v>1</v>
      </c>
      <c r="D183" t="s">
        <v>91</v>
      </c>
      <c r="E183" t="s">
        <v>456</v>
      </c>
      <c r="F183" t="s">
        <v>455</v>
      </c>
      <c r="G183">
        <v>854</v>
      </c>
      <c r="H183">
        <v>854</v>
      </c>
      <c r="I183">
        <v>854</v>
      </c>
      <c r="J183">
        <v>854</v>
      </c>
      <c r="L183" s="3">
        <v>0</v>
      </c>
      <c r="M183" s="3">
        <v>0</v>
      </c>
      <c r="N183" s="3">
        <v>0</v>
      </c>
      <c r="O183" s="3">
        <v>15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81">
        <f>+Tabla3[[#This Row],[V GRAVADAS]]</f>
        <v>15</v>
      </c>
      <c r="V183">
        <v>2</v>
      </c>
    </row>
    <row r="184" spans="1:22" hidden="1" x14ac:dyDescent="0.25">
      <c r="A184" t="s">
        <v>611</v>
      </c>
      <c r="B184" s="1" t="s">
        <v>617</v>
      </c>
      <c r="C184" t="s">
        <v>1</v>
      </c>
      <c r="D184" t="s">
        <v>91</v>
      </c>
      <c r="E184" t="s">
        <v>456</v>
      </c>
      <c r="F184" t="s">
        <v>455</v>
      </c>
      <c r="G184">
        <v>855</v>
      </c>
      <c r="H184">
        <v>855</v>
      </c>
      <c r="I184">
        <v>855</v>
      </c>
      <c r="J184">
        <v>855</v>
      </c>
      <c r="L184" s="3">
        <v>0</v>
      </c>
      <c r="M184" s="3">
        <v>0</v>
      </c>
      <c r="N184" s="3">
        <v>0</v>
      </c>
      <c r="O184" s="3">
        <v>17.5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81">
        <f>+Tabla3[[#This Row],[V GRAVADAS]]</f>
        <v>17.5</v>
      </c>
      <c r="V184">
        <v>2</v>
      </c>
    </row>
    <row r="185" spans="1:22" hidden="1" x14ac:dyDescent="0.25">
      <c r="A185" t="s">
        <v>611</v>
      </c>
      <c r="B185" s="1" t="s">
        <v>618</v>
      </c>
      <c r="C185" t="s">
        <v>1</v>
      </c>
      <c r="D185" t="s">
        <v>91</v>
      </c>
      <c r="E185" t="s">
        <v>456</v>
      </c>
      <c r="F185" t="s">
        <v>455</v>
      </c>
      <c r="G185">
        <v>856</v>
      </c>
      <c r="H185">
        <v>856</v>
      </c>
      <c r="I185">
        <v>856</v>
      </c>
      <c r="J185">
        <v>856</v>
      </c>
      <c r="L185" s="3">
        <v>0</v>
      </c>
      <c r="M185" s="3">
        <v>0</v>
      </c>
      <c r="N185" s="3">
        <v>0</v>
      </c>
      <c r="O185" s="3">
        <v>17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81">
        <f>+Tabla3[[#This Row],[V GRAVADAS]]</f>
        <v>17</v>
      </c>
      <c r="V185">
        <v>2</v>
      </c>
    </row>
    <row r="186" spans="1:22" hidden="1" x14ac:dyDescent="0.25">
      <c r="A186" t="s">
        <v>611</v>
      </c>
      <c r="B186" s="1" t="s">
        <v>619</v>
      </c>
      <c r="C186" t="s">
        <v>1</v>
      </c>
      <c r="D186" t="s">
        <v>91</v>
      </c>
      <c r="E186" t="s">
        <v>456</v>
      </c>
      <c r="F186" t="s">
        <v>455</v>
      </c>
      <c r="G186">
        <v>857</v>
      </c>
      <c r="H186">
        <v>857</v>
      </c>
      <c r="I186">
        <v>857</v>
      </c>
      <c r="J186">
        <v>857</v>
      </c>
      <c r="L186" s="3">
        <v>0</v>
      </c>
      <c r="M186" s="3">
        <v>0</v>
      </c>
      <c r="N186" s="3">
        <v>0</v>
      </c>
      <c r="O186" s="3">
        <v>20.5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81">
        <f>+Tabla3[[#This Row],[V GRAVADAS]]</f>
        <v>20.5</v>
      </c>
      <c r="V186">
        <v>2</v>
      </c>
    </row>
    <row r="187" spans="1:22" hidden="1" x14ac:dyDescent="0.25">
      <c r="A187" t="s">
        <v>611</v>
      </c>
      <c r="B187" s="1" t="s">
        <v>620</v>
      </c>
      <c r="C187" t="s">
        <v>1</v>
      </c>
      <c r="D187" t="s">
        <v>91</v>
      </c>
      <c r="E187" t="s">
        <v>456</v>
      </c>
      <c r="F187" t="s">
        <v>455</v>
      </c>
      <c r="G187">
        <v>858</v>
      </c>
      <c r="H187">
        <v>858</v>
      </c>
      <c r="I187">
        <v>858</v>
      </c>
      <c r="J187">
        <v>858</v>
      </c>
      <c r="L187" s="3">
        <v>0</v>
      </c>
      <c r="M187" s="3">
        <v>0</v>
      </c>
      <c r="N187" s="3">
        <v>0</v>
      </c>
      <c r="O187" s="3">
        <v>18.5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81">
        <f>+Tabla3[[#This Row],[V GRAVADAS]]</f>
        <v>18.5</v>
      </c>
      <c r="V187">
        <v>2</v>
      </c>
    </row>
    <row r="188" spans="1:22" hidden="1" x14ac:dyDescent="0.25">
      <c r="A188" t="s">
        <v>611</v>
      </c>
      <c r="B188" s="1" t="s">
        <v>621</v>
      </c>
      <c r="C188" t="s">
        <v>1</v>
      </c>
      <c r="D188" t="s">
        <v>91</v>
      </c>
      <c r="E188" t="s">
        <v>456</v>
      </c>
      <c r="F188" t="s">
        <v>455</v>
      </c>
      <c r="G188">
        <v>859</v>
      </c>
      <c r="H188">
        <v>859</v>
      </c>
      <c r="I188">
        <v>859</v>
      </c>
      <c r="J188">
        <v>859</v>
      </c>
      <c r="L188" s="3">
        <v>0</v>
      </c>
      <c r="M188" s="3">
        <v>0</v>
      </c>
      <c r="N188" s="3">
        <v>0</v>
      </c>
      <c r="O188" s="3">
        <v>14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81">
        <f>+Tabla3[[#This Row],[V GRAVADAS]]</f>
        <v>14</v>
      </c>
      <c r="V188">
        <v>2</v>
      </c>
    </row>
    <row r="189" spans="1:22" hidden="1" x14ac:dyDescent="0.25">
      <c r="A189" t="s">
        <v>611</v>
      </c>
      <c r="B189" s="1" t="s">
        <v>622</v>
      </c>
      <c r="C189" t="s">
        <v>1</v>
      </c>
      <c r="D189" t="s">
        <v>91</v>
      </c>
      <c r="E189" t="s">
        <v>456</v>
      </c>
      <c r="F189" t="s">
        <v>455</v>
      </c>
      <c r="G189">
        <v>860</v>
      </c>
      <c r="H189">
        <v>860</v>
      </c>
      <c r="I189">
        <v>860</v>
      </c>
      <c r="J189">
        <v>860</v>
      </c>
      <c r="L189" s="3">
        <v>0</v>
      </c>
      <c r="M189" s="3">
        <v>0</v>
      </c>
      <c r="N189" s="3">
        <v>0</v>
      </c>
      <c r="O189" s="3">
        <v>22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81">
        <f>+Tabla3[[#This Row],[V GRAVADAS]]</f>
        <v>22</v>
      </c>
      <c r="V189">
        <v>2</v>
      </c>
    </row>
    <row r="190" spans="1:22" hidden="1" x14ac:dyDescent="0.25">
      <c r="A190" t="s">
        <v>611</v>
      </c>
      <c r="B190" s="1" t="s">
        <v>623</v>
      </c>
      <c r="C190" t="s">
        <v>1</v>
      </c>
      <c r="D190" t="s">
        <v>91</v>
      </c>
      <c r="E190" t="s">
        <v>456</v>
      </c>
      <c r="F190" t="s">
        <v>455</v>
      </c>
      <c r="G190">
        <v>861</v>
      </c>
      <c r="H190">
        <v>861</v>
      </c>
      <c r="I190">
        <v>861</v>
      </c>
      <c r="J190">
        <v>861</v>
      </c>
      <c r="L190" s="3">
        <v>0</v>
      </c>
      <c r="M190" s="3">
        <v>0</v>
      </c>
      <c r="N190" s="3">
        <v>0</v>
      </c>
      <c r="O190" s="3">
        <v>17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81">
        <f>+Tabla3[[#This Row],[V GRAVADAS]]</f>
        <v>17</v>
      </c>
      <c r="V190">
        <v>2</v>
      </c>
    </row>
    <row r="191" spans="1:22" hidden="1" x14ac:dyDescent="0.25">
      <c r="A191" t="s">
        <v>611</v>
      </c>
      <c r="B191" s="1" t="s">
        <v>624</v>
      </c>
      <c r="C191" t="s">
        <v>1</v>
      </c>
      <c r="D191" t="s">
        <v>91</v>
      </c>
      <c r="E191" t="s">
        <v>456</v>
      </c>
      <c r="F191" t="s">
        <v>455</v>
      </c>
      <c r="G191">
        <v>862</v>
      </c>
      <c r="H191">
        <v>862</v>
      </c>
      <c r="I191">
        <v>862</v>
      </c>
      <c r="J191">
        <v>862</v>
      </c>
      <c r="L191" s="3">
        <v>0</v>
      </c>
      <c r="M191" s="3">
        <v>0</v>
      </c>
      <c r="N191" s="3">
        <v>0</v>
      </c>
      <c r="O191" s="3">
        <v>23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81">
        <f>+Tabla3[[#This Row],[V GRAVADAS]]</f>
        <v>23</v>
      </c>
      <c r="V191">
        <v>2</v>
      </c>
    </row>
    <row r="192" spans="1:22" hidden="1" x14ac:dyDescent="0.25">
      <c r="A192" t="s">
        <v>611</v>
      </c>
      <c r="B192" s="1" t="s">
        <v>625</v>
      </c>
      <c r="C192" t="s">
        <v>1</v>
      </c>
      <c r="D192" t="s">
        <v>91</v>
      </c>
      <c r="E192" t="s">
        <v>456</v>
      </c>
      <c r="F192" t="s">
        <v>455</v>
      </c>
      <c r="G192">
        <v>863</v>
      </c>
      <c r="H192">
        <v>863</v>
      </c>
      <c r="I192">
        <v>863</v>
      </c>
      <c r="J192">
        <v>863</v>
      </c>
      <c r="L192" s="3">
        <v>0</v>
      </c>
      <c r="M192" s="3">
        <v>0</v>
      </c>
      <c r="N192" s="3">
        <v>0</v>
      </c>
      <c r="O192" s="3">
        <v>18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81">
        <f>+Tabla3[[#This Row],[V GRAVADAS]]</f>
        <v>18</v>
      </c>
      <c r="V192">
        <v>2</v>
      </c>
    </row>
    <row r="193" spans="1:22" hidden="1" x14ac:dyDescent="0.25">
      <c r="A193" t="s">
        <v>611</v>
      </c>
      <c r="B193" s="1" t="s">
        <v>626</v>
      </c>
      <c r="C193" t="s">
        <v>1</v>
      </c>
      <c r="D193" t="s">
        <v>91</v>
      </c>
      <c r="E193" t="s">
        <v>456</v>
      </c>
      <c r="F193" t="s">
        <v>455</v>
      </c>
      <c r="G193">
        <v>864</v>
      </c>
      <c r="H193">
        <v>864</v>
      </c>
      <c r="I193">
        <v>864</v>
      </c>
      <c r="J193">
        <v>864</v>
      </c>
      <c r="L193" s="3">
        <v>0</v>
      </c>
      <c r="M193" s="3">
        <v>0</v>
      </c>
      <c r="N193" s="3">
        <v>0</v>
      </c>
      <c r="O193" s="3">
        <v>14.5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81">
        <f>+Tabla3[[#This Row],[V GRAVADAS]]</f>
        <v>14.5</v>
      </c>
      <c r="V193">
        <v>2</v>
      </c>
    </row>
    <row r="194" spans="1:22" hidden="1" x14ac:dyDescent="0.25">
      <c r="A194" t="s">
        <v>611</v>
      </c>
      <c r="B194" s="1" t="s">
        <v>627</v>
      </c>
      <c r="C194" t="s">
        <v>1</v>
      </c>
      <c r="D194" t="s">
        <v>91</v>
      </c>
      <c r="E194" t="s">
        <v>456</v>
      </c>
      <c r="F194" t="s">
        <v>455</v>
      </c>
      <c r="G194">
        <v>865</v>
      </c>
      <c r="H194">
        <v>865</v>
      </c>
      <c r="I194">
        <v>865</v>
      </c>
      <c r="J194">
        <v>865</v>
      </c>
      <c r="L194" s="3">
        <v>0</v>
      </c>
      <c r="M194" s="3">
        <v>0</v>
      </c>
      <c r="N194" s="3">
        <v>0</v>
      </c>
      <c r="O194" s="3">
        <v>22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81">
        <f>+Tabla3[[#This Row],[V GRAVADAS]]</f>
        <v>22</v>
      </c>
      <c r="V194">
        <v>2</v>
      </c>
    </row>
    <row r="195" spans="1:22" hidden="1" x14ac:dyDescent="0.25">
      <c r="A195" t="s">
        <v>611</v>
      </c>
      <c r="B195" s="1" t="s">
        <v>628</v>
      </c>
      <c r="C195" t="s">
        <v>1</v>
      </c>
      <c r="D195" t="s">
        <v>91</v>
      </c>
      <c r="E195" t="s">
        <v>456</v>
      </c>
      <c r="F195" t="s">
        <v>455</v>
      </c>
      <c r="G195">
        <v>866</v>
      </c>
      <c r="H195">
        <v>866</v>
      </c>
      <c r="I195">
        <v>866</v>
      </c>
      <c r="J195">
        <v>866</v>
      </c>
      <c r="L195" s="3">
        <v>0</v>
      </c>
      <c r="M195" s="3">
        <v>0</v>
      </c>
      <c r="N195" s="3">
        <v>0</v>
      </c>
      <c r="O195" s="3">
        <v>18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81">
        <f>+Tabla3[[#This Row],[V GRAVADAS]]</f>
        <v>18</v>
      </c>
      <c r="V195">
        <v>2</v>
      </c>
    </row>
    <row r="196" spans="1:22" hidden="1" x14ac:dyDescent="0.25">
      <c r="A196" t="s">
        <v>611</v>
      </c>
      <c r="B196" s="1" t="s">
        <v>629</v>
      </c>
      <c r="C196" t="s">
        <v>1</v>
      </c>
      <c r="D196" t="s">
        <v>91</v>
      </c>
      <c r="E196" t="s">
        <v>456</v>
      </c>
      <c r="F196" t="s">
        <v>455</v>
      </c>
      <c r="G196">
        <v>867</v>
      </c>
      <c r="H196">
        <v>867</v>
      </c>
      <c r="I196">
        <v>867</v>
      </c>
      <c r="J196">
        <v>867</v>
      </c>
      <c r="L196" s="3">
        <v>0</v>
      </c>
      <c r="M196" s="3">
        <v>0</v>
      </c>
      <c r="N196" s="3">
        <v>0</v>
      </c>
      <c r="O196" s="3">
        <v>14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81">
        <f>+Tabla3[[#This Row],[V GRAVADAS]]</f>
        <v>14</v>
      </c>
      <c r="V196">
        <v>2</v>
      </c>
    </row>
    <row r="197" spans="1:22" hidden="1" x14ac:dyDescent="0.25">
      <c r="A197" t="s">
        <v>611</v>
      </c>
      <c r="B197" s="1" t="s">
        <v>630</v>
      </c>
      <c r="C197" t="s">
        <v>1</v>
      </c>
      <c r="D197" t="s">
        <v>91</v>
      </c>
      <c r="E197" t="s">
        <v>456</v>
      </c>
      <c r="F197" t="s">
        <v>455</v>
      </c>
      <c r="G197">
        <v>868</v>
      </c>
      <c r="H197">
        <v>868</v>
      </c>
      <c r="I197">
        <v>868</v>
      </c>
      <c r="J197">
        <v>868</v>
      </c>
      <c r="L197" s="3">
        <v>0</v>
      </c>
      <c r="M197" s="3">
        <v>0</v>
      </c>
      <c r="N197" s="3">
        <v>0</v>
      </c>
      <c r="O197" s="3">
        <v>22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81">
        <f>+Tabla3[[#This Row],[V GRAVADAS]]</f>
        <v>22</v>
      </c>
      <c r="V197">
        <v>2</v>
      </c>
    </row>
    <row r="198" spans="1:22" hidden="1" x14ac:dyDescent="0.25">
      <c r="A198" t="s">
        <v>611</v>
      </c>
      <c r="B198" s="1" t="s">
        <v>631</v>
      </c>
      <c r="C198" t="s">
        <v>1</v>
      </c>
      <c r="D198" t="s">
        <v>91</v>
      </c>
      <c r="E198" t="s">
        <v>456</v>
      </c>
      <c r="F198" t="s">
        <v>455</v>
      </c>
      <c r="G198">
        <v>869</v>
      </c>
      <c r="H198">
        <v>869</v>
      </c>
      <c r="I198">
        <v>869</v>
      </c>
      <c r="J198">
        <v>869</v>
      </c>
      <c r="L198" s="3">
        <v>0</v>
      </c>
      <c r="M198" s="3">
        <v>0</v>
      </c>
      <c r="N198" s="3">
        <v>0</v>
      </c>
      <c r="O198" s="3">
        <v>11.5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81">
        <f>+Tabla3[[#This Row],[V GRAVADAS]]</f>
        <v>11.5</v>
      </c>
      <c r="V198">
        <v>2</v>
      </c>
    </row>
    <row r="199" spans="1:22" hidden="1" x14ac:dyDescent="0.25">
      <c r="A199" t="s">
        <v>611</v>
      </c>
      <c r="B199" s="1" t="s">
        <v>632</v>
      </c>
      <c r="C199" t="s">
        <v>1</v>
      </c>
      <c r="D199" t="s">
        <v>91</v>
      </c>
      <c r="E199" t="s">
        <v>456</v>
      </c>
      <c r="F199" t="s">
        <v>455</v>
      </c>
      <c r="G199">
        <v>870</v>
      </c>
      <c r="H199">
        <v>870</v>
      </c>
      <c r="I199">
        <v>870</v>
      </c>
      <c r="J199">
        <v>870</v>
      </c>
      <c r="L199" s="3">
        <v>0</v>
      </c>
      <c r="M199" s="3">
        <v>0</v>
      </c>
      <c r="N199" s="3">
        <v>0</v>
      </c>
      <c r="O199" s="3">
        <v>22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81">
        <f>+Tabla3[[#This Row],[V GRAVADAS]]</f>
        <v>22</v>
      </c>
      <c r="V199">
        <v>2</v>
      </c>
    </row>
    <row r="200" spans="1:22" hidden="1" x14ac:dyDescent="0.25">
      <c r="A200" t="s">
        <v>611</v>
      </c>
      <c r="B200" s="1" t="s">
        <v>633</v>
      </c>
      <c r="C200" t="s">
        <v>1</v>
      </c>
      <c r="D200" t="s">
        <v>91</v>
      </c>
      <c r="E200" t="s">
        <v>456</v>
      </c>
      <c r="F200" t="s">
        <v>455</v>
      </c>
      <c r="G200">
        <v>871</v>
      </c>
      <c r="H200">
        <v>871</v>
      </c>
      <c r="I200">
        <v>871</v>
      </c>
      <c r="J200">
        <v>871</v>
      </c>
      <c r="L200" s="3">
        <v>0</v>
      </c>
      <c r="M200" s="3">
        <v>0</v>
      </c>
      <c r="N200" s="3">
        <v>0</v>
      </c>
      <c r="O200" s="3">
        <v>25.5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81">
        <f>+Tabla3[[#This Row],[V GRAVADAS]]</f>
        <v>25.5</v>
      </c>
      <c r="V200">
        <v>2</v>
      </c>
    </row>
    <row r="201" spans="1:22" hidden="1" x14ac:dyDescent="0.25">
      <c r="A201" t="s">
        <v>611</v>
      </c>
      <c r="B201" s="1" t="s">
        <v>634</v>
      </c>
      <c r="C201" t="s">
        <v>1</v>
      </c>
      <c r="D201" t="s">
        <v>91</v>
      </c>
      <c r="E201" t="s">
        <v>456</v>
      </c>
      <c r="F201" t="s">
        <v>455</v>
      </c>
      <c r="G201">
        <v>872</v>
      </c>
      <c r="H201">
        <v>872</v>
      </c>
      <c r="I201">
        <v>872</v>
      </c>
      <c r="J201">
        <v>872</v>
      </c>
      <c r="L201" s="3">
        <v>0</v>
      </c>
      <c r="M201" s="3">
        <v>0</v>
      </c>
      <c r="N201" s="3">
        <v>0</v>
      </c>
      <c r="O201" s="3">
        <v>19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1">
        <f>+Tabla3[[#This Row],[V GRAVADAS]]</f>
        <v>19</v>
      </c>
      <c r="V201">
        <v>2</v>
      </c>
    </row>
    <row r="202" spans="1:22" hidden="1" x14ac:dyDescent="0.25">
      <c r="A202" t="s">
        <v>611</v>
      </c>
      <c r="B202" s="1" t="s">
        <v>635</v>
      </c>
      <c r="C202" t="s">
        <v>1</v>
      </c>
      <c r="D202" t="s">
        <v>91</v>
      </c>
      <c r="E202" t="s">
        <v>456</v>
      </c>
      <c r="F202" t="s">
        <v>455</v>
      </c>
      <c r="G202">
        <v>873</v>
      </c>
      <c r="H202">
        <v>873</v>
      </c>
      <c r="I202">
        <v>873</v>
      </c>
      <c r="J202">
        <v>873</v>
      </c>
      <c r="L202" s="3">
        <v>0</v>
      </c>
      <c r="M202" s="3">
        <v>0</v>
      </c>
      <c r="N202" s="3">
        <v>0</v>
      </c>
      <c r="O202" s="3">
        <v>17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1">
        <f>+Tabla3[[#This Row],[V GRAVADAS]]</f>
        <v>17</v>
      </c>
      <c r="V202">
        <v>2</v>
      </c>
    </row>
    <row r="203" spans="1:22" hidden="1" x14ac:dyDescent="0.25">
      <c r="A203" t="s">
        <v>611</v>
      </c>
      <c r="B203" s="1" t="s">
        <v>636</v>
      </c>
      <c r="C203" t="s">
        <v>1</v>
      </c>
      <c r="D203" t="s">
        <v>91</v>
      </c>
      <c r="E203" t="s">
        <v>456</v>
      </c>
      <c r="F203" t="s">
        <v>455</v>
      </c>
      <c r="G203">
        <v>874</v>
      </c>
      <c r="H203">
        <v>874</v>
      </c>
      <c r="I203">
        <v>874</v>
      </c>
      <c r="J203">
        <v>874</v>
      </c>
      <c r="L203" s="3">
        <v>0</v>
      </c>
      <c r="M203" s="3">
        <v>0</v>
      </c>
      <c r="N203" s="3">
        <v>0</v>
      </c>
      <c r="O203" s="3">
        <v>22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81">
        <f>+Tabla3[[#This Row],[V GRAVADAS]]</f>
        <v>22</v>
      </c>
      <c r="V203">
        <v>2</v>
      </c>
    </row>
    <row r="204" spans="1:22" hidden="1" x14ac:dyDescent="0.25">
      <c r="A204" t="s">
        <v>641</v>
      </c>
      <c r="B204" s="1" t="s">
        <v>650</v>
      </c>
      <c r="C204" t="s">
        <v>1</v>
      </c>
      <c r="D204" t="s">
        <v>91</v>
      </c>
      <c r="E204" t="s">
        <v>456</v>
      </c>
      <c r="F204" t="s">
        <v>455</v>
      </c>
      <c r="G204">
        <v>875</v>
      </c>
      <c r="H204">
        <v>875</v>
      </c>
      <c r="I204">
        <v>875</v>
      </c>
      <c r="J204">
        <v>875</v>
      </c>
      <c r="L204" s="3">
        <v>0</v>
      </c>
      <c r="M204" s="3">
        <v>0</v>
      </c>
      <c r="N204" s="3">
        <v>0</v>
      </c>
      <c r="O204" s="3">
        <v>14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81">
        <f>+Tabla3[[#This Row],[V GRAVADAS]]</f>
        <v>14</v>
      </c>
      <c r="V204">
        <v>2</v>
      </c>
    </row>
    <row r="205" spans="1:22" hidden="1" x14ac:dyDescent="0.25">
      <c r="A205" t="s">
        <v>641</v>
      </c>
      <c r="B205" s="1" t="s">
        <v>651</v>
      </c>
      <c r="C205" t="s">
        <v>1</v>
      </c>
      <c r="D205" t="s">
        <v>91</v>
      </c>
      <c r="E205" t="s">
        <v>456</v>
      </c>
      <c r="F205" t="s">
        <v>455</v>
      </c>
      <c r="G205">
        <v>876</v>
      </c>
      <c r="H205">
        <v>876</v>
      </c>
      <c r="I205">
        <v>876</v>
      </c>
      <c r="J205">
        <v>876</v>
      </c>
      <c r="L205" s="3">
        <v>0</v>
      </c>
      <c r="M205" s="3">
        <v>0</v>
      </c>
      <c r="N205" s="3">
        <v>0</v>
      </c>
      <c r="O205" s="3">
        <v>15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1">
        <f>+Tabla3[[#This Row],[V GRAVADAS]]</f>
        <v>15</v>
      </c>
      <c r="V205">
        <v>2</v>
      </c>
    </row>
    <row r="206" spans="1:22" hidden="1" x14ac:dyDescent="0.25">
      <c r="A206" t="s">
        <v>641</v>
      </c>
      <c r="B206" s="1" t="s">
        <v>652</v>
      </c>
      <c r="C206" t="s">
        <v>1</v>
      </c>
      <c r="D206" t="s">
        <v>91</v>
      </c>
      <c r="E206" t="s">
        <v>456</v>
      </c>
      <c r="F206" t="s">
        <v>455</v>
      </c>
      <c r="G206">
        <v>877</v>
      </c>
      <c r="H206">
        <v>877</v>
      </c>
      <c r="I206">
        <v>877</v>
      </c>
      <c r="J206">
        <v>877</v>
      </c>
      <c r="L206" s="3">
        <v>0</v>
      </c>
      <c r="M206" s="3">
        <v>0</v>
      </c>
      <c r="N206" s="3">
        <v>0</v>
      </c>
      <c r="O206" s="3">
        <v>17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81">
        <f>+Tabla3[[#This Row],[V GRAVADAS]]</f>
        <v>17</v>
      </c>
      <c r="V206">
        <v>2</v>
      </c>
    </row>
    <row r="207" spans="1:22" hidden="1" x14ac:dyDescent="0.25">
      <c r="A207" t="s">
        <v>641</v>
      </c>
      <c r="B207" s="1" t="s">
        <v>646</v>
      </c>
      <c r="C207" t="s">
        <v>1</v>
      </c>
      <c r="D207" t="s">
        <v>91</v>
      </c>
      <c r="E207" t="s">
        <v>456</v>
      </c>
      <c r="F207" t="s">
        <v>455</v>
      </c>
      <c r="G207">
        <v>878</v>
      </c>
      <c r="H207">
        <v>878</v>
      </c>
      <c r="I207">
        <v>878</v>
      </c>
      <c r="J207">
        <v>878</v>
      </c>
      <c r="L207" s="3">
        <v>0</v>
      </c>
      <c r="M207" s="3">
        <v>0</v>
      </c>
      <c r="N207" s="3">
        <v>0</v>
      </c>
      <c r="O207" s="3">
        <v>15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1">
        <f>+Tabla3[[#This Row],[V GRAVADAS]]</f>
        <v>15</v>
      </c>
      <c r="V207">
        <v>2</v>
      </c>
    </row>
    <row r="208" spans="1:22" hidden="1" x14ac:dyDescent="0.25">
      <c r="A208" t="s">
        <v>641</v>
      </c>
      <c r="B208" s="1" t="s">
        <v>653</v>
      </c>
      <c r="C208" t="s">
        <v>1</v>
      </c>
      <c r="D208" t="s">
        <v>91</v>
      </c>
      <c r="E208" t="s">
        <v>456</v>
      </c>
      <c r="F208" t="s">
        <v>455</v>
      </c>
      <c r="G208">
        <v>879</v>
      </c>
      <c r="H208">
        <v>879</v>
      </c>
      <c r="I208">
        <v>879</v>
      </c>
      <c r="J208">
        <v>879</v>
      </c>
      <c r="L208" s="3">
        <v>0</v>
      </c>
      <c r="M208" s="3">
        <v>0</v>
      </c>
      <c r="N208" s="3">
        <v>0</v>
      </c>
      <c r="O208" s="3">
        <v>17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1">
        <f>+Tabla3[[#This Row],[V GRAVADAS]]</f>
        <v>17</v>
      </c>
      <c r="V208">
        <v>2</v>
      </c>
    </row>
    <row r="209" spans="1:22" hidden="1" x14ac:dyDescent="0.25">
      <c r="A209" t="s">
        <v>641</v>
      </c>
      <c r="B209" s="1" t="s">
        <v>647</v>
      </c>
      <c r="C209" t="s">
        <v>1</v>
      </c>
      <c r="D209" t="s">
        <v>91</v>
      </c>
      <c r="E209" t="s">
        <v>456</v>
      </c>
      <c r="F209" t="s">
        <v>455</v>
      </c>
      <c r="G209">
        <v>880</v>
      </c>
      <c r="H209">
        <v>880</v>
      </c>
      <c r="I209">
        <v>880</v>
      </c>
      <c r="J209">
        <v>880</v>
      </c>
      <c r="L209" s="3">
        <v>0</v>
      </c>
      <c r="M209" s="3">
        <v>0</v>
      </c>
      <c r="N209" s="3">
        <v>0</v>
      </c>
      <c r="O209" s="3">
        <v>15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81">
        <f>+Tabla3[[#This Row],[V GRAVADAS]]</f>
        <v>15</v>
      </c>
      <c r="V209">
        <v>2</v>
      </c>
    </row>
    <row r="210" spans="1:22" hidden="1" x14ac:dyDescent="0.25">
      <c r="A210" t="s">
        <v>641</v>
      </c>
      <c r="B210" s="1" t="s">
        <v>643</v>
      </c>
      <c r="C210" t="s">
        <v>1</v>
      </c>
      <c r="D210" t="s">
        <v>91</v>
      </c>
      <c r="E210" t="s">
        <v>456</v>
      </c>
      <c r="F210" t="s">
        <v>455</v>
      </c>
      <c r="G210">
        <v>881</v>
      </c>
      <c r="H210">
        <v>881</v>
      </c>
      <c r="I210">
        <v>881</v>
      </c>
      <c r="J210">
        <v>881</v>
      </c>
      <c r="L210" s="3">
        <v>0</v>
      </c>
      <c r="M210" s="3">
        <v>0</v>
      </c>
      <c r="N210" s="3">
        <v>0</v>
      </c>
      <c r="O210" s="3">
        <v>15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81">
        <f>+Tabla3[[#This Row],[V GRAVADAS]]</f>
        <v>15</v>
      </c>
      <c r="V210">
        <v>2</v>
      </c>
    </row>
    <row r="211" spans="1:22" hidden="1" x14ac:dyDescent="0.25">
      <c r="A211" t="s">
        <v>641</v>
      </c>
      <c r="B211" s="1" t="s">
        <v>654</v>
      </c>
      <c r="C211" t="s">
        <v>1</v>
      </c>
      <c r="D211" t="s">
        <v>91</v>
      </c>
      <c r="E211" t="s">
        <v>456</v>
      </c>
      <c r="F211" t="s">
        <v>455</v>
      </c>
      <c r="G211">
        <v>882</v>
      </c>
      <c r="H211">
        <v>882</v>
      </c>
      <c r="I211">
        <v>882</v>
      </c>
      <c r="J211">
        <v>882</v>
      </c>
      <c r="L211" s="3">
        <v>0</v>
      </c>
      <c r="M211" s="3">
        <v>0</v>
      </c>
      <c r="N211" s="3">
        <v>0</v>
      </c>
      <c r="O211" s="3">
        <v>18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81">
        <f>+Tabla3[[#This Row],[V GRAVADAS]]</f>
        <v>18</v>
      </c>
      <c r="V211">
        <v>2</v>
      </c>
    </row>
    <row r="212" spans="1:22" hidden="1" x14ac:dyDescent="0.25">
      <c r="A212" t="s">
        <v>641</v>
      </c>
      <c r="B212" s="1" t="s">
        <v>645</v>
      </c>
      <c r="C212" t="s">
        <v>1</v>
      </c>
      <c r="D212" t="s">
        <v>91</v>
      </c>
      <c r="E212" t="s">
        <v>456</v>
      </c>
      <c r="F212" t="s">
        <v>455</v>
      </c>
      <c r="G212">
        <v>883</v>
      </c>
      <c r="H212">
        <v>883</v>
      </c>
      <c r="I212">
        <v>883</v>
      </c>
      <c r="J212">
        <v>883</v>
      </c>
      <c r="L212" s="3">
        <v>0</v>
      </c>
      <c r="M212" s="3">
        <v>0</v>
      </c>
      <c r="N212" s="3">
        <v>0</v>
      </c>
      <c r="O212" s="3">
        <v>17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81">
        <f>+Tabla3[[#This Row],[V GRAVADAS]]</f>
        <v>17</v>
      </c>
      <c r="V212">
        <v>2</v>
      </c>
    </row>
    <row r="213" spans="1:22" hidden="1" x14ac:dyDescent="0.25">
      <c r="A213" t="s">
        <v>641</v>
      </c>
      <c r="B213" s="1" t="s">
        <v>655</v>
      </c>
      <c r="C213" t="s">
        <v>1</v>
      </c>
      <c r="D213" t="s">
        <v>91</v>
      </c>
      <c r="E213" t="s">
        <v>456</v>
      </c>
      <c r="F213" t="s">
        <v>455</v>
      </c>
      <c r="G213">
        <v>884</v>
      </c>
      <c r="H213">
        <v>884</v>
      </c>
      <c r="I213">
        <v>884</v>
      </c>
      <c r="J213">
        <v>884</v>
      </c>
      <c r="L213" s="3">
        <v>0</v>
      </c>
      <c r="M213" s="3">
        <v>0</v>
      </c>
      <c r="N213" s="3">
        <v>0</v>
      </c>
      <c r="O213" s="3">
        <v>15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81">
        <f>+Tabla3[[#This Row],[V GRAVADAS]]</f>
        <v>15</v>
      </c>
      <c r="V213">
        <v>2</v>
      </c>
    </row>
    <row r="214" spans="1:22" hidden="1" x14ac:dyDescent="0.25">
      <c r="A214" t="s">
        <v>641</v>
      </c>
      <c r="B214" s="1" t="s">
        <v>656</v>
      </c>
      <c r="C214" t="s">
        <v>1</v>
      </c>
      <c r="D214" t="s">
        <v>91</v>
      </c>
      <c r="E214" t="s">
        <v>456</v>
      </c>
      <c r="F214" t="s">
        <v>455</v>
      </c>
      <c r="G214">
        <v>885</v>
      </c>
      <c r="H214">
        <v>885</v>
      </c>
      <c r="I214">
        <v>885</v>
      </c>
      <c r="J214">
        <v>885</v>
      </c>
      <c r="L214" s="3">
        <v>0</v>
      </c>
      <c r="M214" s="3">
        <v>0</v>
      </c>
      <c r="N214" s="3">
        <v>0</v>
      </c>
      <c r="O214" s="3">
        <v>14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81">
        <f>+Tabla3[[#This Row],[V GRAVADAS]]</f>
        <v>14</v>
      </c>
      <c r="V214">
        <v>2</v>
      </c>
    </row>
    <row r="215" spans="1:22" hidden="1" x14ac:dyDescent="0.25">
      <c r="A215" t="s">
        <v>641</v>
      </c>
      <c r="B215" s="1" t="s">
        <v>657</v>
      </c>
      <c r="C215" t="s">
        <v>1</v>
      </c>
      <c r="D215" t="s">
        <v>91</v>
      </c>
      <c r="E215" t="s">
        <v>456</v>
      </c>
      <c r="F215" t="s">
        <v>455</v>
      </c>
      <c r="G215">
        <v>886</v>
      </c>
      <c r="H215">
        <v>886</v>
      </c>
      <c r="I215">
        <v>886</v>
      </c>
      <c r="J215">
        <v>886</v>
      </c>
      <c r="L215" s="3">
        <v>0</v>
      </c>
      <c r="M215" s="3">
        <v>0</v>
      </c>
      <c r="N215" s="3">
        <v>0</v>
      </c>
      <c r="O215" s="3">
        <v>14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81">
        <f>+Tabla3[[#This Row],[V GRAVADAS]]</f>
        <v>14</v>
      </c>
      <c r="V215">
        <v>2</v>
      </c>
    </row>
    <row r="216" spans="1:22" hidden="1" x14ac:dyDescent="0.25">
      <c r="A216" t="s">
        <v>641</v>
      </c>
      <c r="B216" s="1" t="s">
        <v>658</v>
      </c>
      <c r="C216" t="s">
        <v>1</v>
      </c>
      <c r="D216" t="s">
        <v>91</v>
      </c>
      <c r="E216" t="s">
        <v>456</v>
      </c>
      <c r="F216" t="s">
        <v>455</v>
      </c>
      <c r="G216">
        <v>887</v>
      </c>
      <c r="H216">
        <v>887</v>
      </c>
      <c r="I216">
        <v>887</v>
      </c>
      <c r="J216">
        <v>887</v>
      </c>
      <c r="L216" s="3">
        <v>0</v>
      </c>
      <c r="M216" s="3">
        <v>0</v>
      </c>
      <c r="N216" s="3">
        <v>0</v>
      </c>
      <c r="O216" s="3">
        <v>17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1">
        <f>+Tabla3[[#This Row],[V GRAVADAS]]</f>
        <v>17</v>
      </c>
      <c r="V216">
        <v>2</v>
      </c>
    </row>
    <row r="217" spans="1:22" hidden="1" x14ac:dyDescent="0.25">
      <c r="A217" t="s">
        <v>641</v>
      </c>
      <c r="B217" s="1" t="s">
        <v>659</v>
      </c>
      <c r="C217" t="s">
        <v>1</v>
      </c>
      <c r="D217" t="s">
        <v>91</v>
      </c>
      <c r="E217" t="s">
        <v>456</v>
      </c>
      <c r="F217" t="s">
        <v>455</v>
      </c>
      <c r="G217">
        <v>888</v>
      </c>
      <c r="H217">
        <v>888</v>
      </c>
      <c r="I217">
        <v>888</v>
      </c>
      <c r="J217">
        <v>888</v>
      </c>
      <c r="L217" s="3">
        <v>0</v>
      </c>
      <c r="M217" s="3">
        <v>0</v>
      </c>
      <c r="N217" s="3">
        <v>0</v>
      </c>
      <c r="O217" s="3">
        <v>14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81">
        <f>+Tabla3[[#This Row],[V GRAVADAS]]</f>
        <v>14</v>
      </c>
      <c r="V217">
        <v>2</v>
      </c>
    </row>
    <row r="218" spans="1:22" hidden="1" x14ac:dyDescent="0.25">
      <c r="A218" t="s">
        <v>641</v>
      </c>
      <c r="B218" s="1" t="s">
        <v>660</v>
      </c>
      <c r="C218" t="s">
        <v>1</v>
      </c>
      <c r="D218" t="s">
        <v>91</v>
      </c>
      <c r="E218" t="s">
        <v>456</v>
      </c>
      <c r="F218" t="s">
        <v>455</v>
      </c>
      <c r="G218">
        <v>889</v>
      </c>
      <c r="H218">
        <v>889</v>
      </c>
      <c r="I218">
        <v>889</v>
      </c>
      <c r="J218">
        <v>889</v>
      </c>
      <c r="L218" s="3">
        <v>0</v>
      </c>
      <c r="M218" s="3">
        <v>0</v>
      </c>
      <c r="N218" s="3">
        <v>0</v>
      </c>
      <c r="O218" s="3">
        <v>17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81">
        <f>+Tabla3[[#This Row],[V GRAVADAS]]</f>
        <v>17</v>
      </c>
      <c r="V218">
        <v>2</v>
      </c>
    </row>
    <row r="219" spans="1:22" hidden="1" x14ac:dyDescent="0.25">
      <c r="A219" t="s">
        <v>641</v>
      </c>
      <c r="B219" s="1" t="s">
        <v>661</v>
      </c>
      <c r="C219" t="s">
        <v>1</v>
      </c>
      <c r="D219" t="s">
        <v>91</v>
      </c>
      <c r="E219" t="s">
        <v>456</v>
      </c>
      <c r="F219" t="s">
        <v>455</v>
      </c>
      <c r="G219">
        <v>890</v>
      </c>
      <c r="H219">
        <v>890</v>
      </c>
      <c r="I219">
        <v>890</v>
      </c>
      <c r="J219">
        <v>890</v>
      </c>
      <c r="L219" s="3">
        <v>0</v>
      </c>
      <c r="M219" s="3">
        <v>0</v>
      </c>
      <c r="N219" s="3">
        <v>0</v>
      </c>
      <c r="O219" s="3">
        <v>13.5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81">
        <f>+Tabla3[[#This Row],[V GRAVADAS]]</f>
        <v>13.5</v>
      </c>
      <c r="V219">
        <v>2</v>
      </c>
    </row>
    <row r="220" spans="1:22" hidden="1" x14ac:dyDescent="0.25">
      <c r="A220" t="s">
        <v>641</v>
      </c>
      <c r="B220" s="1" t="s">
        <v>662</v>
      </c>
      <c r="C220" t="s">
        <v>1</v>
      </c>
      <c r="D220" t="s">
        <v>91</v>
      </c>
      <c r="E220" t="s">
        <v>456</v>
      </c>
      <c r="F220" t="s">
        <v>455</v>
      </c>
      <c r="G220">
        <v>891</v>
      </c>
      <c r="H220">
        <v>891</v>
      </c>
      <c r="I220">
        <v>891</v>
      </c>
      <c r="J220">
        <v>891</v>
      </c>
      <c r="L220" s="3">
        <v>0</v>
      </c>
      <c r="M220" s="3">
        <v>0</v>
      </c>
      <c r="N220" s="3">
        <v>0</v>
      </c>
      <c r="O220" s="3">
        <v>14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81">
        <f>+Tabla3[[#This Row],[V GRAVADAS]]</f>
        <v>14</v>
      </c>
      <c r="V220">
        <v>2</v>
      </c>
    </row>
    <row r="221" spans="1:22" hidden="1" x14ac:dyDescent="0.25">
      <c r="A221" t="s">
        <v>641</v>
      </c>
      <c r="B221" s="1" t="s">
        <v>663</v>
      </c>
      <c r="C221" t="s">
        <v>1</v>
      </c>
      <c r="D221" t="s">
        <v>91</v>
      </c>
      <c r="E221" t="s">
        <v>456</v>
      </c>
      <c r="F221" t="s">
        <v>455</v>
      </c>
      <c r="G221">
        <v>892</v>
      </c>
      <c r="H221">
        <v>892</v>
      </c>
      <c r="I221">
        <v>892</v>
      </c>
      <c r="J221">
        <v>892</v>
      </c>
      <c r="L221" s="3">
        <v>0</v>
      </c>
      <c r="M221" s="3">
        <v>0</v>
      </c>
      <c r="N221" s="3">
        <v>0</v>
      </c>
      <c r="O221" s="3">
        <v>11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81">
        <f>+Tabla3[[#This Row],[V GRAVADAS]]</f>
        <v>11</v>
      </c>
      <c r="V221">
        <v>2</v>
      </c>
    </row>
    <row r="222" spans="1:22" hidden="1" x14ac:dyDescent="0.25">
      <c r="A222" t="s">
        <v>641</v>
      </c>
      <c r="B222" s="1" t="s">
        <v>664</v>
      </c>
      <c r="C222" t="s">
        <v>1</v>
      </c>
      <c r="D222" t="s">
        <v>91</v>
      </c>
      <c r="E222" t="s">
        <v>456</v>
      </c>
      <c r="F222" t="s">
        <v>455</v>
      </c>
      <c r="G222">
        <v>893</v>
      </c>
      <c r="H222">
        <v>893</v>
      </c>
      <c r="I222">
        <v>893</v>
      </c>
      <c r="J222">
        <v>893</v>
      </c>
      <c r="L222" s="3">
        <v>0</v>
      </c>
      <c r="M222" s="3">
        <v>0</v>
      </c>
      <c r="N222" s="3">
        <v>0</v>
      </c>
      <c r="O222" s="3">
        <v>14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81">
        <f>+Tabla3[[#This Row],[V GRAVADAS]]</f>
        <v>14</v>
      </c>
      <c r="V222">
        <v>2</v>
      </c>
    </row>
    <row r="223" spans="1:22" hidden="1" x14ac:dyDescent="0.25">
      <c r="A223" t="s">
        <v>641</v>
      </c>
      <c r="B223" s="1" t="s">
        <v>665</v>
      </c>
      <c r="C223" t="s">
        <v>1</v>
      </c>
      <c r="D223" t="s">
        <v>91</v>
      </c>
      <c r="E223" t="s">
        <v>456</v>
      </c>
      <c r="F223" t="s">
        <v>455</v>
      </c>
      <c r="G223">
        <v>894</v>
      </c>
      <c r="H223">
        <v>894</v>
      </c>
      <c r="I223">
        <v>894</v>
      </c>
      <c r="J223">
        <v>894</v>
      </c>
      <c r="L223" s="3">
        <v>0</v>
      </c>
      <c r="M223" s="3">
        <v>0</v>
      </c>
      <c r="N223" s="3">
        <v>0</v>
      </c>
      <c r="O223" s="3">
        <v>14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81">
        <f>+Tabla3[[#This Row],[V GRAVADAS]]</f>
        <v>14</v>
      </c>
      <c r="V223">
        <v>2</v>
      </c>
    </row>
    <row r="224" spans="1:22" hidden="1" x14ac:dyDescent="0.25">
      <c r="A224" t="s">
        <v>641</v>
      </c>
      <c r="B224" s="1" t="s">
        <v>666</v>
      </c>
      <c r="C224" t="s">
        <v>1</v>
      </c>
      <c r="D224" t="s">
        <v>91</v>
      </c>
      <c r="E224" t="s">
        <v>456</v>
      </c>
      <c r="F224" t="s">
        <v>455</v>
      </c>
      <c r="G224">
        <v>895</v>
      </c>
      <c r="H224">
        <v>895</v>
      </c>
      <c r="I224">
        <v>895</v>
      </c>
      <c r="J224">
        <v>895</v>
      </c>
      <c r="L224" s="3">
        <v>0</v>
      </c>
      <c r="M224" s="3">
        <v>0</v>
      </c>
      <c r="N224" s="3">
        <v>0</v>
      </c>
      <c r="O224" s="3">
        <v>18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81">
        <f>+Tabla3[[#This Row],[V GRAVADAS]]</f>
        <v>18</v>
      </c>
      <c r="V224">
        <v>2</v>
      </c>
    </row>
    <row r="225" spans="1:22" hidden="1" x14ac:dyDescent="0.25">
      <c r="A225" t="s">
        <v>641</v>
      </c>
      <c r="B225" s="1" t="s">
        <v>667</v>
      </c>
      <c r="C225" t="s">
        <v>1</v>
      </c>
      <c r="D225" t="s">
        <v>91</v>
      </c>
      <c r="E225" t="s">
        <v>456</v>
      </c>
      <c r="F225" t="s">
        <v>455</v>
      </c>
      <c r="G225">
        <v>896</v>
      </c>
      <c r="H225">
        <v>896</v>
      </c>
      <c r="I225">
        <v>896</v>
      </c>
      <c r="J225">
        <v>896</v>
      </c>
      <c r="L225" s="3">
        <v>0</v>
      </c>
      <c r="M225" s="3">
        <v>0</v>
      </c>
      <c r="N225" s="3">
        <v>0</v>
      </c>
      <c r="O225" s="3">
        <v>14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81">
        <f>+Tabla3[[#This Row],[V GRAVADAS]]</f>
        <v>14</v>
      </c>
      <c r="V225">
        <v>2</v>
      </c>
    </row>
    <row r="226" spans="1:22" hidden="1" x14ac:dyDescent="0.25">
      <c r="A226" t="s">
        <v>641</v>
      </c>
      <c r="B226" s="1" t="s">
        <v>649</v>
      </c>
      <c r="C226" t="s">
        <v>1</v>
      </c>
      <c r="D226" t="s">
        <v>91</v>
      </c>
      <c r="E226" t="s">
        <v>456</v>
      </c>
      <c r="F226" t="s">
        <v>455</v>
      </c>
      <c r="G226">
        <v>897</v>
      </c>
      <c r="H226">
        <v>897</v>
      </c>
      <c r="I226">
        <v>897</v>
      </c>
      <c r="J226">
        <v>897</v>
      </c>
      <c r="L226" s="3">
        <v>0</v>
      </c>
      <c r="M226" s="3">
        <v>0</v>
      </c>
      <c r="N226" s="3">
        <v>0</v>
      </c>
      <c r="O226" s="3">
        <v>11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81">
        <f>+Tabla3[[#This Row],[V GRAVADAS]]</f>
        <v>11</v>
      </c>
      <c r="V226">
        <v>2</v>
      </c>
    </row>
    <row r="227" spans="1:22" hidden="1" x14ac:dyDescent="0.25">
      <c r="A227" t="s">
        <v>641</v>
      </c>
      <c r="B227" s="1" t="s">
        <v>644</v>
      </c>
      <c r="C227" t="s">
        <v>1</v>
      </c>
      <c r="D227" t="s">
        <v>91</v>
      </c>
      <c r="E227" t="s">
        <v>456</v>
      </c>
      <c r="F227" t="s">
        <v>455</v>
      </c>
      <c r="G227">
        <v>898</v>
      </c>
      <c r="H227">
        <v>898</v>
      </c>
      <c r="I227">
        <v>898</v>
      </c>
      <c r="J227">
        <v>898</v>
      </c>
      <c r="L227" s="3">
        <v>0</v>
      </c>
      <c r="M227" s="3">
        <v>0</v>
      </c>
      <c r="N227" s="3">
        <v>0</v>
      </c>
      <c r="O227" s="3">
        <v>11.5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81">
        <f>+Tabla3[[#This Row],[V GRAVADAS]]</f>
        <v>11.5</v>
      </c>
      <c r="V227">
        <v>2</v>
      </c>
    </row>
    <row r="228" spans="1:22" hidden="1" x14ac:dyDescent="0.25">
      <c r="A228" t="s">
        <v>641</v>
      </c>
      <c r="B228" s="1" t="s">
        <v>644</v>
      </c>
      <c r="C228" t="s">
        <v>1</v>
      </c>
      <c r="D228" t="s">
        <v>91</v>
      </c>
      <c r="E228" t="s">
        <v>456</v>
      </c>
      <c r="F228" t="s">
        <v>455</v>
      </c>
      <c r="G228">
        <v>899</v>
      </c>
      <c r="H228">
        <v>899</v>
      </c>
      <c r="I228">
        <v>899</v>
      </c>
      <c r="J228">
        <v>899</v>
      </c>
      <c r="L228" s="3">
        <v>0</v>
      </c>
      <c r="M228" s="3">
        <v>0</v>
      </c>
      <c r="N228" s="3">
        <v>0</v>
      </c>
      <c r="O228" s="3">
        <v>14.5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81">
        <f>+Tabla3[[#This Row],[V GRAVADAS]]</f>
        <v>14.5</v>
      </c>
      <c r="V228">
        <v>2</v>
      </c>
    </row>
    <row r="229" spans="1:22" hidden="1" x14ac:dyDescent="0.25">
      <c r="A229" t="s">
        <v>673</v>
      </c>
      <c r="B229" s="1" t="s">
        <v>674</v>
      </c>
      <c r="C229" t="s">
        <v>1</v>
      </c>
      <c r="D229" t="s">
        <v>91</v>
      </c>
      <c r="E229" t="s">
        <v>456</v>
      </c>
      <c r="F229" t="s">
        <v>455</v>
      </c>
      <c r="G229">
        <v>900</v>
      </c>
      <c r="H229">
        <v>900</v>
      </c>
      <c r="I229">
        <v>900</v>
      </c>
      <c r="J229">
        <v>900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81">
        <f>+Tabla3[[#This Row],[V GRAVADAS]]</f>
        <v>0</v>
      </c>
      <c r="V229">
        <v>2</v>
      </c>
    </row>
    <row r="230" spans="1:22" hidden="1" x14ac:dyDescent="0.25">
      <c r="A230" t="s">
        <v>673</v>
      </c>
      <c r="B230" s="1" t="s">
        <v>674</v>
      </c>
      <c r="C230" t="s">
        <v>1</v>
      </c>
      <c r="D230" t="s">
        <v>91</v>
      </c>
      <c r="E230" t="s">
        <v>456</v>
      </c>
      <c r="F230" t="s">
        <v>455</v>
      </c>
      <c r="G230">
        <v>901</v>
      </c>
      <c r="H230">
        <v>901</v>
      </c>
      <c r="I230">
        <v>901</v>
      </c>
      <c r="J230">
        <v>901</v>
      </c>
      <c r="L230" s="3">
        <v>0</v>
      </c>
      <c r="M230" s="3">
        <v>0</v>
      </c>
      <c r="N230" s="3">
        <v>0</v>
      </c>
      <c r="O230" s="3">
        <v>11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81">
        <f>+Tabla3[[#This Row],[V GRAVADAS]]</f>
        <v>11</v>
      </c>
      <c r="V230">
        <v>2</v>
      </c>
    </row>
    <row r="231" spans="1:22" hidden="1" x14ac:dyDescent="0.25">
      <c r="A231" t="s">
        <v>673</v>
      </c>
      <c r="B231" s="1" t="s">
        <v>675</v>
      </c>
      <c r="C231" t="s">
        <v>1</v>
      </c>
      <c r="D231" t="s">
        <v>91</v>
      </c>
      <c r="E231" t="s">
        <v>456</v>
      </c>
      <c r="F231" t="s">
        <v>455</v>
      </c>
      <c r="G231">
        <v>902</v>
      </c>
      <c r="H231">
        <v>902</v>
      </c>
      <c r="I231">
        <v>902</v>
      </c>
      <c r="J231">
        <v>902</v>
      </c>
      <c r="L231" s="3">
        <v>0</v>
      </c>
      <c r="M231" s="3">
        <v>0</v>
      </c>
      <c r="N231" s="3">
        <v>0</v>
      </c>
      <c r="O231" s="3">
        <v>14.5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81">
        <f>+Tabla3[[#This Row],[V GRAVADAS]]</f>
        <v>14.5</v>
      </c>
      <c r="V231">
        <v>2</v>
      </c>
    </row>
    <row r="232" spans="1:22" hidden="1" x14ac:dyDescent="0.25">
      <c r="A232" t="s">
        <v>673</v>
      </c>
      <c r="B232" s="1" t="s">
        <v>676</v>
      </c>
      <c r="C232" t="s">
        <v>1</v>
      </c>
      <c r="D232" t="s">
        <v>91</v>
      </c>
      <c r="E232" t="s">
        <v>456</v>
      </c>
      <c r="F232" t="s">
        <v>455</v>
      </c>
      <c r="G232">
        <v>903</v>
      </c>
      <c r="H232">
        <v>903</v>
      </c>
      <c r="I232">
        <v>903</v>
      </c>
      <c r="J232">
        <v>903</v>
      </c>
      <c r="L232" s="3">
        <v>0</v>
      </c>
      <c r="M232" s="3">
        <v>0</v>
      </c>
      <c r="N232" s="3">
        <v>0</v>
      </c>
      <c r="O232" s="3">
        <v>20.5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81">
        <f>+Tabla3[[#This Row],[V GRAVADAS]]</f>
        <v>20.5</v>
      </c>
      <c r="V232">
        <v>2</v>
      </c>
    </row>
    <row r="233" spans="1:22" hidden="1" x14ac:dyDescent="0.25">
      <c r="A233" t="s">
        <v>673</v>
      </c>
      <c r="B233" s="1" t="s">
        <v>677</v>
      </c>
      <c r="C233" t="s">
        <v>1</v>
      </c>
      <c r="D233" t="s">
        <v>91</v>
      </c>
      <c r="E233" t="s">
        <v>456</v>
      </c>
      <c r="F233" t="s">
        <v>455</v>
      </c>
      <c r="G233">
        <v>904</v>
      </c>
      <c r="H233">
        <v>904</v>
      </c>
      <c r="I233">
        <v>904</v>
      </c>
      <c r="J233">
        <v>904</v>
      </c>
      <c r="L233" s="3">
        <v>0</v>
      </c>
      <c r="M233" s="3">
        <v>0</v>
      </c>
      <c r="N233" s="3">
        <v>0</v>
      </c>
      <c r="O233" s="3">
        <v>12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81">
        <f>+Tabla3[[#This Row],[V GRAVADAS]]</f>
        <v>12</v>
      </c>
      <c r="V233">
        <v>2</v>
      </c>
    </row>
    <row r="234" spans="1:22" hidden="1" x14ac:dyDescent="0.25">
      <c r="A234" t="s">
        <v>673</v>
      </c>
      <c r="B234" s="1" t="s">
        <v>678</v>
      </c>
      <c r="C234" t="s">
        <v>1</v>
      </c>
      <c r="D234" t="s">
        <v>91</v>
      </c>
      <c r="E234" t="s">
        <v>456</v>
      </c>
      <c r="F234" t="s">
        <v>455</v>
      </c>
      <c r="G234">
        <v>905</v>
      </c>
      <c r="H234">
        <v>905</v>
      </c>
      <c r="I234">
        <v>905</v>
      </c>
      <c r="J234">
        <v>905</v>
      </c>
      <c r="L234" s="3">
        <v>0</v>
      </c>
      <c r="M234" s="3">
        <v>0</v>
      </c>
      <c r="N234" s="3">
        <v>0</v>
      </c>
      <c r="O234" s="3">
        <v>14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81">
        <f>+Tabla3[[#This Row],[V GRAVADAS]]</f>
        <v>14</v>
      </c>
      <c r="V234">
        <v>2</v>
      </c>
    </row>
    <row r="235" spans="1:22" hidden="1" x14ac:dyDescent="0.25">
      <c r="A235" t="s">
        <v>673</v>
      </c>
      <c r="B235" s="1" t="s">
        <v>679</v>
      </c>
      <c r="C235" t="s">
        <v>1</v>
      </c>
      <c r="D235" t="s">
        <v>91</v>
      </c>
      <c r="E235" t="s">
        <v>456</v>
      </c>
      <c r="F235" t="s">
        <v>455</v>
      </c>
      <c r="G235">
        <v>906</v>
      </c>
      <c r="H235">
        <v>906</v>
      </c>
      <c r="I235">
        <v>906</v>
      </c>
      <c r="J235">
        <v>906</v>
      </c>
      <c r="L235" s="3">
        <v>0</v>
      </c>
      <c r="M235" s="3">
        <v>0</v>
      </c>
      <c r="N235" s="3">
        <v>0</v>
      </c>
      <c r="O235" s="3">
        <v>13.5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81">
        <f>+Tabla3[[#This Row],[V GRAVADAS]]</f>
        <v>13.5</v>
      </c>
      <c r="V235">
        <v>2</v>
      </c>
    </row>
    <row r="236" spans="1:22" hidden="1" x14ac:dyDescent="0.25">
      <c r="A236" t="s">
        <v>673</v>
      </c>
      <c r="B236" s="1" t="s">
        <v>680</v>
      </c>
      <c r="C236" t="s">
        <v>1</v>
      </c>
      <c r="D236" t="s">
        <v>91</v>
      </c>
      <c r="E236" t="s">
        <v>456</v>
      </c>
      <c r="F236" t="s">
        <v>455</v>
      </c>
      <c r="G236">
        <v>907</v>
      </c>
      <c r="H236">
        <v>907</v>
      </c>
      <c r="I236">
        <v>907</v>
      </c>
      <c r="J236">
        <v>907</v>
      </c>
      <c r="L236" s="3">
        <v>0</v>
      </c>
      <c r="M236" s="3">
        <v>0</v>
      </c>
      <c r="N236" s="3">
        <v>0</v>
      </c>
      <c r="O236" s="3">
        <v>14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81">
        <f>+Tabla3[[#This Row],[V GRAVADAS]]</f>
        <v>14</v>
      </c>
      <c r="V236">
        <v>2</v>
      </c>
    </row>
    <row r="237" spans="1:22" hidden="1" x14ac:dyDescent="0.25">
      <c r="A237" t="s">
        <v>673</v>
      </c>
      <c r="B237" s="1" t="s">
        <v>681</v>
      </c>
      <c r="C237" t="s">
        <v>1</v>
      </c>
      <c r="D237" t="s">
        <v>91</v>
      </c>
      <c r="E237" t="s">
        <v>456</v>
      </c>
      <c r="F237" t="s">
        <v>455</v>
      </c>
      <c r="G237">
        <v>908</v>
      </c>
      <c r="H237">
        <v>908</v>
      </c>
      <c r="I237">
        <v>908</v>
      </c>
      <c r="J237">
        <v>908</v>
      </c>
      <c r="L237" s="3">
        <v>0</v>
      </c>
      <c r="M237" s="3">
        <v>0</v>
      </c>
      <c r="N237" s="3">
        <v>0</v>
      </c>
      <c r="O237" s="3">
        <v>13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81">
        <f>+Tabla3[[#This Row],[V GRAVADAS]]</f>
        <v>13</v>
      </c>
      <c r="V237">
        <v>2</v>
      </c>
    </row>
    <row r="238" spans="1:22" hidden="1" x14ac:dyDescent="0.25">
      <c r="A238" t="s">
        <v>673</v>
      </c>
      <c r="B238" s="1" t="s">
        <v>682</v>
      </c>
      <c r="C238" t="s">
        <v>1</v>
      </c>
      <c r="D238" t="s">
        <v>91</v>
      </c>
      <c r="E238" t="s">
        <v>456</v>
      </c>
      <c r="F238" t="s">
        <v>455</v>
      </c>
      <c r="G238">
        <v>909</v>
      </c>
      <c r="H238">
        <v>909</v>
      </c>
      <c r="I238">
        <v>909</v>
      </c>
      <c r="J238">
        <v>909</v>
      </c>
      <c r="L238" s="3">
        <v>0</v>
      </c>
      <c r="M238" s="3">
        <v>0</v>
      </c>
      <c r="N238" s="3">
        <v>0</v>
      </c>
      <c r="O238" s="3">
        <v>12.75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81">
        <f>+Tabla3[[#This Row],[V GRAVADAS]]</f>
        <v>12.75</v>
      </c>
      <c r="V238">
        <v>2</v>
      </c>
    </row>
    <row r="239" spans="1:22" hidden="1" x14ac:dyDescent="0.25">
      <c r="A239" t="s">
        <v>673</v>
      </c>
      <c r="B239" s="1" t="s">
        <v>683</v>
      </c>
      <c r="C239" t="s">
        <v>1</v>
      </c>
      <c r="D239" t="s">
        <v>91</v>
      </c>
      <c r="E239" t="s">
        <v>456</v>
      </c>
      <c r="F239" t="s">
        <v>455</v>
      </c>
      <c r="G239">
        <v>910</v>
      </c>
      <c r="H239">
        <v>910</v>
      </c>
      <c r="I239">
        <v>910</v>
      </c>
      <c r="J239">
        <v>910</v>
      </c>
      <c r="L239" s="3">
        <v>0</v>
      </c>
      <c r="M239" s="3">
        <v>0</v>
      </c>
      <c r="N239" s="3">
        <v>0</v>
      </c>
      <c r="O239" s="3">
        <v>13.5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81">
        <f>+Tabla3[[#This Row],[V GRAVADAS]]</f>
        <v>13.5</v>
      </c>
      <c r="V239">
        <v>2</v>
      </c>
    </row>
    <row r="240" spans="1:22" hidden="1" x14ac:dyDescent="0.25">
      <c r="A240" t="s">
        <v>673</v>
      </c>
      <c r="B240" s="1" t="s">
        <v>684</v>
      </c>
      <c r="C240" t="s">
        <v>1</v>
      </c>
      <c r="D240" t="s">
        <v>91</v>
      </c>
      <c r="E240" t="s">
        <v>456</v>
      </c>
      <c r="F240" t="s">
        <v>455</v>
      </c>
      <c r="G240">
        <v>911</v>
      </c>
      <c r="H240">
        <v>911</v>
      </c>
      <c r="I240">
        <v>911</v>
      </c>
      <c r="J240">
        <v>911</v>
      </c>
      <c r="L240" s="3">
        <v>0</v>
      </c>
      <c r="M240" s="3">
        <v>0</v>
      </c>
      <c r="N240" s="3">
        <v>0</v>
      </c>
      <c r="O240" s="3">
        <v>15.5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81">
        <f>+Tabla3[[#This Row],[V GRAVADAS]]</f>
        <v>15.5</v>
      </c>
      <c r="V240">
        <v>2</v>
      </c>
    </row>
    <row r="241" spans="1:22" hidden="1" x14ac:dyDescent="0.25">
      <c r="A241" t="s">
        <v>673</v>
      </c>
      <c r="B241" s="1" t="s">
        <v>685</v>
      </c>
      <c r="C241" t="s">
        <v>1</v>
      </c>
      <c r="D241" t="s">
        <v>91</v>
      </c>
      <c r="E241" t="s">
        <v>456</v>
      </c>
      <c r="F241" t="s">
        <v>455</v>
      </c>
      <c r="G241">
        <v>912</v>
      </c>
      <c r="H241">
        <v>912</v>
      </c>
      <c r="I241">
        <v>912</v>
      </c>
      <c r="J241">
        <v>912</v>
      </c>
      <c r="L241" s="3">
        <v>0</v>
      </c>
      <c r="M241" s="3">
        <v>0</v>
      </c>
      <c r="N241" s="3">
        <v>0</v>
      </c>
      <c r="O241" s="3">
        <v>18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81">
        <f>+Tabla3[[#This Row],[V GRAVADAS]]</f>
        <v>18</v>
      </c>
      <c r="V241">
        <v>2</v>
      </c>
    </row>
    <row r="242" spans="1:22" hidden="1" x14ac:dyDescent="0.25">
      <c r="A242" t="s">
        <v>673</v>
      </c>
      <c r="B242" s="1" t="s">
        <v>686</v>
      </c>
      <c r="C242" t="s">
        <v>1</v>
      </c>
      <c r="D242" t="s">
        <v>91</v>
      </c>
      <c r="E242" t="s">
        <v>456</v>
      </c>
      <c r="F242" t="s">
        <v>455</v>
      </c>
      <c r="G242">
        <v>913</v>
      </c>
      <c r="H242">
        <v>913</v>
      </c>
      <c r="I242">
        <v>913</v>
      </c>
      <c r="J242">
        <v>913</v>
      </c>
      <c r="L242" s="3">
        <v>0</v>
      </c>
      <c r="M242" s="3">
        <v>0</v>
      </c>
      <c r="N242" s="3">
        <v>0</v>
      </c>
      <c r="O242" s="3">
        <v>14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81">
        <f>+Tabla3[[#This Row],[V GRAVADAS]]</f>
        <v>14</v>
      </c>
      <c r="V242">
        <v>2</v>
      </c>
    </row>
    <row r="243" spans="1:22" hidden="1" x14ac:dyDescent="0.25">
      <c r="A243" t="s">
        <v>673</v>
      </c>
      <c r="B243" s="1" t="s">
        <v>687</v>
      </c>
      <c r="C243" t="s">
        <v>1</v>
      </c>
      <c r="D243" t="s">
        <v>91</v>
      </c>
      <c r="E243" t="s">
        <v>456</v>
      </c>
      <c r="F243" t="s">
        <v>455</v>
      </c>
      <c r="G243">
        <v>914</v>
      </c>
      <c r="H243">
        <v>914</v>
      </c>
      <c r="I243">
        <v>914</v>
      </c>
      <c r="J243">
        <v>914</v>
      </c>
      <c r="L243" s="3">
        <v>0</v>
      </c>
      <c r="M243" s="3">
        <v>0</v>
      </c>
      <c r="N243" s="3">
        <v>0</v>
      </c>
      <c r="O243" s="3">
        <v>17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81">
        <f>+Tabla3[[#This Row],[V GRAVADAS]]</f>
        <v>17</v>
      </c>
      <c r="V243">
        <v>2</v>
      </c>
    </row>
    <row r="244" spans="1:22" hidden="1" x14ac:dyDescent="0.25">
      <c r="A244" t="s">
        <v>673</v>
      </c>
      <c r="B244" s="1" t="s">
        <v>688</v>
      </c>
      <c r="C244" t="s">
        <v>1</v>
      </c>
      <c r="D244" t="s">
        <v>91</v>
      </c>
      <c r="E244" t="s">
        <v>456</v>
      </c>
      <c r="F244" t="s">
        <v>455</v>
      </c>
      <c r="G244">
        <v>915</v>
      </c>
      <c r="H244">
        <v>915</v>
      </c>
      <c r="I244">
        <v>915</v>
      </c>
      <c r="J244">
        <v>915</v>
      </c>
      <c r="L244" s="3">
        <v>0</v>
      </c>
      <c r="M244" s="3">
        <v>0</v>
      </c>
      <c r="N244" s="3">
        <v>0</v>
      </c>
      <c r="O244" s="3">
        <v>13.25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81">
        <f>+Tabla3[[#This Row],[V GRAVADAS]]</f>
        <v>13.25</v>
      </c>
      <c r="V244">
        <v>2</v>
      </c>
    </row>
    <row r="245" spans="1:22" hidden="1" x14ac:dyDescent="0.25">
      <c r="A245" t="s">
        <v>673</v>
      </c>
      <c r="B245" s="1" t="s">
        <v>689</v>
      </c>
      <c r="C245" t="s">
        <v>1</v>
      </c>
      <c r="D245" t="s">
        <v>91</v>
      </c>
      <c r="E245" t="s">
        <v>456</v>
      </c>
      <c r="F245" t="s">
        <v>455</v>
      </c>
      <c r="G245">
        <v>916</v>
      </c>
      <c r="H245">
        <v>916</v>
      </c>
      <c r="I245">
        <v>916</v>
      </c>
      <c r="J245">
        <v>916</v>
      </c>
      <c r="L245" s="3">
        <v>0</v>
      </c>
      <c r="M245" s="3">
        <v>0</v>
      </c>
      <c r="N245" s="3">
        <v>0</v>
      </c>
      <c r="O245" s="3">
        <v>13.5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81">
        <f>+Tabla3[[#This Row],[V GRAVADAS]]</f>
        <v>13.5</v>
      </c>
      <c r="V245">
        <v>2</v>
      </c>
    </row>
    <row r="246" spans="1:22" hidden="1" x14ac:dyDescent="0.25">
      <c r="A246" t="s">
        <v>673</v>
      </c>
      <c r="B246" s="1" t="s">
        <v>690</v>
      </c>
      <c r="C246" t="s">
        <v>1</v>
      </c>
      <c r="D246" t="s">
        <v>91</v>
      </c>
      <c r="E246" t="s">
        <v>456</v>
      </c>
      <c r="F246" t="s">
        <v>455</v>
      </c>
      <c r="G246">
        <v>917</v>
      </c>
      <c r="H246">
        <v>917</v>
      </c>
      <c r="I246">
        <v>917</v>
      </c>
      <c r="J246">
        <v>917</v>
      </c>
      <c r="L246" s="3">
        <v>0</v>
      </c>
      <c r="M246" s="3">
        <v>0</v>
      </c>
      <c r="N246" s="3">
        <v>0</v>
      </c>
      <c r="O246" s="3">
        <v>15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81">
        <f>+Tabla3[[#This Row],[V GRAVADAS]]</f>
        <v>15</v>
      </c>
      <c r="V246">
        <v>2</v>
      </c>
    </row>
    <row r="247" spans="1:22" hidden="1" x14ac:dyDescent="0.25">
      <c r="A247" t="s">
        <v>673</v>
      </c>
      <c r="B247" s="1" t="s">
        <v>691</v>
      </c>
      <c r="C247" t="s">
        <v>1</v>
      </c>
      <c r="D247" t="s">
        <v>91</v>
      </c>
      <c r="E247" t="s">
        <v>456</v>
      </c>
      <c r="F247" t="s">
        <v>455</v>
      </c>
      <c r="G247">
        <v>918</v>
      </c>
      <c r="H247">
        <v>918</v>
      </c>
      <c r="I247">
        <v>918</v>
      </c>
      <c r="J247">
        <v>918</v>
      </c>
      <c r="L247" s="3">
        <v>0</v>
      </c>
      <c r="M247" s="3">
        <v>0</v>
      </c>
      <c r="N247" s="3">
        <v>0</v>
      </c>
      <c r="O247" s="3">
        <v>17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81">
        <f>+Tabla3[[#This Row],[V GRAVADAS]]</f>
        <v>17</v>
      </c>
      <c r="V247">
        <v>2</v>
      </c>
    </row>
    <row r="248" spans="1:22" hidden="1" x14ac:dyDescent="0.25">
      <c r="A248" t="s">
        <v>673</v>
      </c>
      <c r="B248" s="1" t="s">
        <v>692</v>
      </c>
      <c r="C248" t="s">
        <v>1</v>
      </c>
      <c r="D248" t="s">
        <v>91</v>
      </c>
      <c r="E248" t="s">
        <v>456</v>
      </c>
      <c r="F248" t="s">
        <v>455</v>
      </c>
      <c r="G248">
        <v>919</v>
      </c>
      <c r="H248">
        <v>919</v>
      </c>
      <c r="I248">
        <v>919</v>
      </c>
      <c r="J248">
        <v>919</v>
      </c>
      <c r="L248" s="3">
        <v>0</v>
      </c>
      <c r="M248" s="3">
        <v>0</v>
      </c>
      <c r="N248" s="3">
        <v>0</v>
      </c>
      <c r="O248" s="3">
        <v>11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81">
        <f>+Tabla3[[#This Row],[V GRAVADAS]]</f>
        <v>11</v>
      </c>
      <c r="V248">
        <v>2</v>
      </c>
    </row>
    <row r="249" spans="1:22" hidden="1" x14ac:dyDescent="0.25">
      <c r="A249" t="s">
        <v>673</v>
      </c>
      <c r="B249" s="1" t="s">
        <v>693</v>
      </c>
      <c r="C249" t="s">
        <v>1</v>
      </c>
      <c r="D249" t="s">
        <v>91</v>
      </c>
      <c r="E249" t="s">
        <v>456</v>
      </c>
      <c r="F249" t="s">
        <v>455</v>
      </c>
      <c r="G249">
        <v>920</v>
      </c>
      <c r="H249">
        <v>920</v>
      </c>
      <c r="I249">
        <v>920</v>
      </c>
      <c r="J249">
        <v>920</v>
      </c>
      <c r="L249" s="3">
        <v>0</v>
      </c>
      <c r="M249" s="3">
        <v>0</v>
      </c>
      <c r="N249" s="3">
        <v>0</v>
      </c>
      <c r="O249" s="3">
        <v>11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81">
        <f>+Tabla3[[#This Row],[V GRAVADAS]]</f>
        <v>11</v>
      </c>
      <c r="V249">
        <v>2</v>
      </c>
    </row>
    <row r="250" spans="1:22" hidden="1" x14ac:dyDescent="0.25">
      <c r="A250" t="s">
        <v>673</v>
      </c>
      <c r="B250" s="1" t="s">
        <v>694</v>
      </c>
      <c r="C250" t="s">
        <v>1</v>
      </c>
      <c r="D250" t="s">
        <v>91</v>
      </c>
      <c r="E250" t="s">
        <v>456</v>
      </c>
      <c r="F250" t="s">
        <v>455</v>
      </c>
      <c r="G250">
        <v>921</v>
      </c>
      <c r="H250">
        <v>921</v>
      </c>
      <c r="I250">
        <v>921</v>
      </c>
      <c r="J250">
        <v>921</v>
      </c>
      <c r="L250" s="3">
        <v>0</v>
      </c>
      <c r="M250" s="3">
        <v>0</v>
      </c>
      <c r="N250" s="3">
        <v>0</v>
      </c>
      <c r="O250" s="3">
        <v>15.5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81">
        <f>+Tabla3[[#This Row],[V GRAVADAS]]</f>
        <v>15.5</v>
      </c>
      <c r="V250">
        <v>2</v>
      </c>
    </row>
    <row r="251" spans="1:22" hidden="1" x14ac:dyDescent="0.25">
      <c r="A251" t="s">
        <v>673</v>
      </c>
      <c r="B251" s="1" t="s">
        <v>695</v>
      </c>
      <c r="C251" t="s">
        <v>1</v>
      </c>
      <c r="D251" t="s">
        <v>91</v>
      </c>
      <c r="E251" t="s">
        <v>456</v>
      </c>
      <c r="F251" t="s">
        <v>455</v>
      </c>
      <c r="G251">
        <v>922</v>
      </c>
      <c r="H251">
        <v>922</v>
      </c>
      <c r="I251">
        <v>922</v>
      </c>
      <c r="J251">
        <v>922</v>
      </c>
      <c r="L251" s="3">
        <v>0</v>
      </c>
      <c r="M251" s="3">
        <v>0</v>
      </c>
      <c r="N251" s="3">
        <v>0</v>
      </c>
      <c r="O251" s="3">
        <v>17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81">
        <f>+Tabla3[[#This Row],[V GRAVADAS]]</f>
        <v>17</v>
      </c>
      <c r="V251">
        <v>2</v>
      </c>
    </row>
    <row r="252" spans="1:22" hidden="1" x14ac:dyDescent="0.25">
      <c r="A252" t="s">
        <v>673</v>
      </c>
      <c r="B252" s="1" t="s">
        <v>696</v>
      </c>
      <c r="C252" t="s">
        <v>1</v>
      </c>
      <c r="D252" t="s">
        <v>91</v>
      </c>
      <c r="E252" t="s">
        <v>456</v>
      </c>
      <c r="F252" t="s">
        <v>455</v>
      </c>
      <c r="G252">
        <v>923</v>
      </c>
      <c r="H252">
        <v>923</v>
      </c>
      <c r="I252">
        <v>923</v>
      </c>
      <c r="J252">
        <v>923</v>
      </c>
      <c r="L252" s="3">
        <v>0</v>
      </c>
      <c r="M252" s="3">
        <v>0</v>
      </c>
      <c r="N252" s="3">
        <v>0</v>
      </c>
      <c r="O252" s="3">
        <v>20.5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81">
        <f>+Tabla3[[#This Row],[V GRAVADAS]]</f>
        <v>20.5</v>
      </c>
      <c r="V252">
        <v>2</v>
      </c>
    </row>
    <row r="253" spans="1:22" hidden="1" x14ac:dyDescent="0.25">
      <c r="A253" t="s">
        <v>673</v>
      </c>
      <c r="B253" s="1" t="s">
        <v>697</v>
      </c>
      <c r="C253" t="s">
        <v>1</v>
      </c>
      <c r="D253" t="s">
        <v>91</v>
      </c>
      <c r="E253" t="s">
        <v>456</v>
      </c>
      <c r="F253" t="s">
        <v>455</v>
      </c>
      <c r="G253">
        <v>924</v>
      </c>
      <c r="H253">
        <v>924</v>
      </c>
      <c r="I253">
        <v>924</v>
      </c>
      <c r="J253">
        <v>924</v>
      </c>
      <c r="L253" s="3">
        <v>0</v>
      </c>
      <c r="M253" s="3">
        <v>0</v>
      </c>
      <c r="N253" s="3">
        <v>0</v>
      </c>
      <c r="O253" s="3">
        <v>18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81">
        <f>+Tabla3[[#This Row],[V GRAVADAS]]</f>
        <v>18</v>
      </c>
      <c r="V253">
        <v>2</v>
      </c>
    </row>
    <row r="254" spans="1:22" hidden="1" x14ac:dyDescent="0.25">
      <c r="A254" t="s">
        <v>673</v>
      </c>
      <c r="B254" s="1" t="s">
        <v>698</v>
      </c>
      <c r="C254" t="s">
        <v>1</v>
      </c>
      <c r="D254" t="s">
        <v>91</v>
      </c>
      <c r="E254" t="s">
        <v>456</v>
      </c>
      <c r="F254" t="s">
        <v>455</v>
      </c>
      <c r="G254">
        <v>925</v>
      </c>
      <c r="H254">
        <v>925</v>
      </c>
      <c r="I254">
        <v>925</v>
      </c>
      <c r="J254">
        <v>925</v>
      </c>
      <c r="L254" s="3">
        <v>0</v>
      </c>
      <c r="M254" s="3">
        <v>0</v>
      </c>
      <c r="N254" s="3">
        <v>0</v>
      </c>
      <c r="O254" s="3">
        <v>14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81">
        <f>+Tabla3[[#This Row],[V GRAVADAS]]</f>
        <v>14</v>
      </c>
      <c r="V254">
        <v>2</v>
      </c>
    </row>
    <row r="255" spans="1:22" hidden="1" x14ac:dyDescent="0.25">
      <c r="A255" t="s">
        <v>706</v>
      </c>
      <c r="B255" s="1" t="s">
        <v>707</v>
      </c>
      <c r="C255" t="s">
        <v>1</v>
      </c>
      <c r="D255" t="s">
        <v>91</v>
      </c>
      <c r="E255" t="s">
        <v>456</v>
      </c>
      <c r="F255" t="s">
        <v>455</v>
      </c>
      <c r="G255">
        <v>926</v>
      </c>
      <c r="H255">
        <v>926</v>
      </c>
      <c r="I255">
        <v>926</v>
      </c>
      <c r="J255">
        <v>926</v>
      </c>
      <c r="L255" s="3">
        <v>0</v>
      </c>
      <c r="M255" s="3">
        <v>0</v>
      </c>
      <c r="N255" s="3">
        <v>0</v>
      </c>
      <c r="O255" s="3">
        <v>14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81">
        <f>+Tabla3[[#This Row],[V GRAVADAS]]</f>
        <v>14</v>
      </c>
      <c r="V255">
        <v>2</v>
      </c>
    </row>
    <row r="256" spans="1:22" hidden="1" x14ac:dyDescent="0.25">
      <c r="A256" t="s">
        <v>706</v>
      </c>
      <c r="B256" s="1" t="s">
        <v>708</v>
      </c>
      <c r="C256" t="s">
        <v>1</v>
      </c>
      <c r="D256" t="s">
        <v>91</v>
      </c>
      <c r="E256" t="s">
        <v>456</v>
      </c>
      <c r="F256" t="s">
        <v>455</v>
      </c>
      <c r="G256">
        <v>927</v>
      </c>
      <c r="H256">
        <v>927</v>
      </c>
      <c r="I256">
        <v>927</v>
      </c>
      <c r="J256">
        <v>927</v>
      </c>
      <c r="L256" s="3">
        <v>0</v>
      </c>
      <c r="M256" s="3">
        <v>0</v>
      </c>
      <c r="N256" s="3">
        <v>0</v>
      </c>
      <c r="O256" s="3">
        <v>10.5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81">
        <f>+Tabla3[[#This Row],[V GRAVADAS]]</f>
        <v>10.5</v>
      </c>
      <c r="V256">
        <v>2</v>
      </c>
    </row>
    <row r="257" spans="1:22" hidden="1" x14ac:dyDescent="0.25">
      <c r="A257" t="s">
        <v>706</v>
      </c>
      <c r="B257" s="1" t="s">
        <v>709</v>
      </c>
      <c r="C257" t="s">
        <v>1</v>
      </c>
      <c r="D257" t="s">
        <v>91</v>
      </c>
      <c r="E257" t="s">
        <v>456</v>
      </c>
      <c r="F257" t="s">
        <v>455</v>
      </c>
      <c r="G257">
        <v>928</v>
      </c>
      <c r="H257">
        <v>928</v>
      </c>
      <c r="I257">
        <v>928</v>
      </c>
      <c r="J257">
        <v>928</v>
      </c>
      <c r="L257" s="3">
        <v>0</v>
      </c>
      <c r="M257" s="3">
        <v>0</v>
      </c>
      <c r="N257" s="3">
        <v>0</v>
      </c>
      <c r="O257" s="3">
        <v>13.25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81">
        <f>+Tabla3[[#This Row],[V GRAVADAS]]</f>
        <v>13.25</v>
      </c>
      <c r="V257">
        <v>2</v>
      </c>
    </row>
    <row r="258" spans="1:22" hidden="1" x14ac:dyDescent="0.25">
      <c r="A258" t="s">
        <v>706</v>
      </c>
      <c r="B258" s="1" t="s">
        <v>710</v>
      </c>
      <c r="C258" t="s">
        <v>1</v>
      </c>
      <c r="D258" t="s">
        <v>91</v>
      </c>
      <c r="E258" t="s">
        <v>456</v>
      </c>
      <c r="F258" t="s">
        <v>455</v>
      </c>
      <c r="G258">
        <v>929</v>
      </c>
      <c r="H258">
        <v>929</v>
      </c>
      <c r="I258">
        <v>929</v>
      </c>
      <c r="J258">
        <v>929</v>
      </c>
      <c r="L258" s="3">
        <v>0</v>
      </c>
      <c r="M258" s="3">
        <v>0</v>
      </c>
      <c r="N258" s="3">
        <v>0</v>
      </c>
      <c r="O258" s="3">
        <v>13.5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81">
        <f>+Tabla3[[#This Row],[V GRAVADAS]]</f>
        <v>13.5</v>
      </c>
      <c r="V258">
        <v>2</v>
      </c>
    </row>
    <row r="259" spans="1:22" hidden="1" x14ac:dyDescent="0.25">
      <c r="A259" t="s">
        <v>706</v>
      </c>
      <c r="B259" s="1" t="s">
        <v>711</v>
      </c>
      <c r="C259" t="s">
        <v>1</v>
      </c>
      <c r="D259" t="s">
        <v>91</v>
      </c>
      <c r="E259" t="s">
        <v>456</v>
      </c>
      <c r="F259" t="s">
        <v>455</v>
      </c>
      <c r="G259">
        <v>930</v>
      </c>
      <c r="H259">
        <v>930</v>
      </c>
      <c r="I259">
        <v>930</v>
      </c>
      <c r="J259">
        <v>930</v>
      </c>
      <c r="L259" s="3">
        <v>0</v>
      </c>
      <c r="M259" s="3">
        <v>0</v>
      </c>
      <c r="N259" s="3">
        <v>0</v>
      </c>
      <c r="O259" s="3">
        <v>18.5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81">
        <f>+Tabla3[[#This Row],[V GRAVADAS]]</f>
        <v>18.5</v>
      </c>
      <c r="V259">
        <v>2</v>
      </c>
    </row>
    <row r="260" spans="1:22" hidden="1" x14ac:dyDescent="0.25">
      <c r="A260" t="s">
        <v>706</v>
      </c>
      <c r="B260" s="1" t="s">
        <v>712</v>
      </c>
      <c r="C260" t="s">
        <v>1</v>
      </c>
      <c r="D260" t="s">
        <v>91</v>
      </c>
      <c r="E260" t="s">
        <v>456</v>
      </c>
      <c r="F260" t="s">
        <v>455</v>
      </c>
      <c r="G260">
        <v>931</v>
      </c>
      <c r="H260">
        <v>931</v>
      </c>
      <c r="I260">
        <v>931</v>
      </c>
      <c r="J260">
        <v>931</v>
      </c>
      <c r="L260" s="3">
        <v>0</v>
      </c>
      <c r="M260" s="3">
        <v>0</v>
      </c>
      <c r="N260" s="3">
        <v>0</v>
      </c>
      <c r="O260" s="3">
        <v>13.5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81">
        <f>+Tabla3[[#This Row],[V GRAVADAS]]</f>
        <v>13.5</v>
      </c>
      <c r="V260">
        <v>2</v>
      </c>
    </row>
    <row r="261" spans="1:22" hidden="1" x14ac:dyDescent="0.25">
      <c r="A261" t="s">
        <v>706</v>
      </c>
      <c r="B261" s="1" t="s">
        <v>713</v>
      </c>
      <c r="C261" t="s">
        <v>1</v>
      </c>
      <c r="D261" t="s">
        <v>91</v>
      </c>
      <c r="E261" t="s">
        <v>456</v>
      </c>
      <c r="F261" t="s">
        <v>455</v>
      </c>
      <c r="G261">
        <v>932</v>
      </c>
      <c r="H261">
        <v>932</v>
      </c>
      <c r="I261">
        <v>932</v>
      </c>
      <c r="J261">
        <v>932</v>
      </c>
      <c r="L261" s="3">
        <v>0</v>
      </c>
      <c r="M261" s="3">
        <v>0</v>
      </c>
      <c r="N261" s="3">
        <v>0</v>
      </c>
      <c r="O261" s="3">
        <v>28.5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81">
        <f>+Tabla3[[#This Row],[V GRAVADAS]]</f>
        <v>28.5</v>
      </c>
      <c r="V261">
        <v>2</v>
      </c>
    </row>
    <row r="262" spans="1:22" hidden="1" x14ac:dyDescent="0.25">
      <c r="A262" t="s">
        <v>706</v>
      </c>
      <c r="B262" s="1" t="s">
        <v>714</v>
      </c>
      <c r="C262" t="s">
        <v>1</v>
      </c>
      <c r="D262" t="s">
        <v>91</v>
      </c>
      <c r="E262" t="s">
        <v>456</v>
      </c>
      <c r="F262" t="s">
        <v>455</v>
      </c>
      <c r="G262">
        <v>933</v>
      </c>
      <c r="H262">
        <v>933</v>
      </c>
      <c r="I262">
        <v>933</v>
      </c>
      <c r="J262">
        <v>933</v>
      </c>
      <c r="L262" s="3">
        <v>0</v>
      </c>
      <c r="M262" s="3">
        <v>0</v>
      </c>
      <c r="N262" s="3">
        <v>0</v>
      </c>
      <c r="O262" s="3">
        <v>13.5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81">
        <f>+Tabla3[[#This Row],[V GRAVADAS]]</f>
        <v>13.5</v>
      </c>
      <c r="V262">
        <v>2</v>
      </c>
    </row>
    <row r="263" spans="1:22" hidden="1" x14ac:dyDescent="0.25">
      <c r="A263" t="s">
        <v>706</v>
      </c>
      <c r="B263" s="1" t="s">
        <v>715</v>
      </c>
      <c r="C263" t="s">
        <v>1</v>
      </c>
      <c r="D263" t="s">
        <v>91</v>
      </c>
      <c r="E263" t="s">
        <v>456</v>
      </c>
      <c r="F263" t="s">
        <v>455</v>
      </c>
      <c r="G263">
        <v>934</v>
      </c>
      <c r="H263">
        <v>934</v>
      </c>
      <c r="I263">
        <v>934</v>
      </c>
      <c r="J263">
        <v>934</v>
      </c>
      <c r="L263" s="3">
        <v>0</v>
      </c>
      <c r="M263" s="3">
        <v>0</v>
      </c>
      <c r="N263" s="3">
        <v>0</v>
      </c>
      <c r="O263" s="3">
        <v>21.5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81">
        <f>+Tabla3[[#This Row],[V GRAVADAS]]</f>
        <v>21.5</v>
      </c>
      <c r="V263">
        <v>2</v>
      </c>
    </row>
    <row r="264" spans="1:22" hidden="1" x14ac:dyDescent="0.25">
      <c r="A264" t="s">
        <v>706</v>
      </c>
      <c r="B264" s="1" t="s">
        <v>716</v>
      </c>
      <c r="C264" t="s">
        <v>1</v>
      </c>
      <c r="D264" t="s">
        <v>91</v>
      </c>
      <c r="E264" t="s">
        <v>456</v>
      </c>
      <c r="F264" t="s">
        <v>455</v>
      </c>
      <c r="G264">
        <v>935</v>
      </c>
      <c r="H264">
        <v>935</v>
      </c>
      <c r="I264">
        <v>935</v>
      </c>
      <c r="J264">
        <v>935</v>
      </c>
      <c r="L264" s="3">
        <v>0</v>
      </c>
      <c r="M264" s="3">
        <v>0</v>
      </c>
      <c r="N264" s="3">
        <v>0</v>
      </c>
      <c r="O264" s="3">
        <v>17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81">
        <f>+Tabla3[[#This Row],[V GRAVADAS]]</f>
        <v>17</v>
      </c>
      <c r="V264">
        <v>2</v>
      </c>
    </row>
    <row r="265" spans="1:22" hidden="1" x14ac:dyDescent="0.25">
      <c r="A265" t="s">
        <v>706</v>
      </c>
      <c r="B265" s="1" t="s">
        <v>717</v>
      </c>
      <c r="C265" t="s">
        <v>1</v>
      </c>
      <c r="D265" t="s">
        <v>91</v>
      </c>
      <c r="E265" t="s">
        <v>456</v>
      </c>
      <c r="F265" t="s">
        <v>455</v>
      </c>
      <c r="G265">
        <v>936</v>
      </c>
      <c r="H265">
        <v>936</v>
      </c>
      <c r="I265">
        <v>936</v>
      </c>
      <c r="J265">
        <v>936</v>
      </c>
      <c r="L265" s="3">
        <v>0</v>
      </c>
      <c r="M265" s="3">
        <v>0</v>
      </c>
      <c r="N265" s="3">
        <v>0</v>
      </c>
      <c r="O265" s="3">
        <v>10.5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81">
        <f>+Tabla3[[#This Row],[V GRAVADAS]]</f>
        <v>10.5</v>
      </c>
      <c r="V265">
        <v>2</v>
      </c>
    </row>
    <row r="266" spans="1:22" hidden="1" x14ac:dyDescent="0.25">
      <c r="A266" t="s">
        <v>706</v>
      </c>
      <c r="B266" s="1" t="s">
        <v>718</v>
      </c>
      <c r="C266" t="s">
        <v>1</v>
      </c>
      <c r="D266" t="s">
        <v>91</v>
      </c>
      <c r="E266" t="s">
        <v>456</v>
      </c>
      <c r="F266" t="s">
        <v>455</v>
      </c>
      <c r="G266">
        <v>937</v>
      </c>
      <c r="H266">
        <v>937</v>
      </c>
      <c r="I266">
        <v>937</v>
      </c>
      <c r="J266">
        <v>937</v>
      </c>
      <c r="L266" s="3">
        <v>0</v>
      </c>
      <c r="M266" s="3">
        <v>0</v>
      </c>
      <c r="N266" s="3">
        <v>0</v>
      </c>
      <c r="O266" s="3">
        <v>10.5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81">
        <f>+Tabla3[[#This Row],[V GRAVADAS]]</f>
        <v>10.5</v>
      </c>
      <c r="V266">
        <v>2</v>
      </c>
    </row>
    <row r="267" spans="1:22" hidden="1" x14ac:dyDescent="0.25">
      <c r="A267" t="s">
        <v>706</v>
      </c>
      <c r="B267" s="1" t="s">
        <v>719</v>
      </c>
      <c r="C267" t="s">
        <v>1</v>
      </c>
      <c r="D267" t="s">
        <v>91</v>
      </c>
      <c r="E267" t="s">
        <v>456</v>
      </c>
      <c r="F267" t="s">
        <v>455</v>
      </c>
      <c r="G267">
        <v>938</v>
      </c>
      <c r="H267">
        <v>938</v>
      </c>
      <c r="I267">
        <v>938</v>
      </c>
      <c r="J267">
        <v>938</v>
      </c>
      <c r="L267" s="3">
        <v>0</v>
      </c>
      <c r="M267" s="3">
        <v>0</v>
      </c>
      <c r="N267" s="3">
        <v>0</v>
      </c>
      <c r="O267" s="3">
        <v>11.25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81">
        <f>+Tabla3[[#This Row],[V GRAVADAS]]</f>
        <v>11.25</v>
      </c>
      <c r="V267">
        <v>2</v>
      </c>
    </row>
    <row r="268" spans="1:22" hidden="1" x14ac:dyDescent="0.25">
      <c r="A268" t="s">
        <v>706</v>
      </c>
      <c r="B268" s="1" t="s">
        <v>720</v>
      </c>
      <c r="C268" t="s">
        <v>1</v>
      </c>
      <c r="D268" t="s">
        <v>91</v>
      </c>
      <c r="E268" t="s">
        <v>456</v>
      </c>
      <c r="F268" t="s">
        <v>455</v>
      </c>
      <c r="G268">
        <v>939</v>
      </c>
      <c r="H268">
        <v>939</v>
      </c>
      <c r="I268">
        <v>939</v>
      </c>
      <c r="J268">
        <v>939</v>
      </c>
      <c r="L268" s="3">
        <v>0</v>
      </c>
      <c r="M268" s="3">
        <v>0</v>
      </c>
      <c r="N268" s="3">
        <v>0</v>
      </c>
      <c r="O268" s="3">
        <v>13.5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81">
        <f>+Tabla3[[#This Row],[V GRAVADAS]]</f>
        <v>13.5</v>
      </c>
      <c r="V268">
        <v>2</v>
      </c>
    </row>
    <row r="269" spans="1:22" hidden="1" x14ac:dyDescent="0.25">
      <c r="A269" t="s">
        <v>706</v>
      </c>
      <c r="B269" s="1" t="s">
        <v>721</v>
      </c>
      <c r="C269" t="s">
        <v>1</v>
      </c>
      <c r="D269" t="s">
        <v>91</v>
      </c>
      <c r="E269" t="s">
        <v>456</v>
      </c>
      <c r="F269" t="s">
        <v>455</v>
      </c>
      <c r="G269">
        <v>940</v>
      </c>
      <c r="H269">
        <v>940</v>
      </c>
      <c r="I269">
        <v>940</v>
      </c>
      <c r="J269">
        <v>940</v>
      </c>
      <c r="L269" s="3">
        <v>0</v>
      </c>
      <c r="M269" s="3">
        <v>0</v>
      </c>
      <c r="N269" s="3">
        <v>0</v>
      </c>
      <c r="O269" s="3">
        <v>13.5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81">
        <f>+Tabla3[[#This Row],[V GRAVADAS]]</f>
        <v>13.5</v>
      </c>
      <c r="V269">
        <v>2</v>
      </c>
    </row>
    <row r="270" spans="1:22" hidden="1" x14ac:dyDescent="0.25">
      <c r="A270" t="s">
        <v>706</v>
      </c>
      <c r="B270" s="1" t="s">
        <v>722</v>
      </c>
      <c r="C270" t="s">
        <v>1</v>
      </c>
      <c r="D270" t="s">
        <v>91</v>
      </c>
      <c r="E270" t="s">
        <v>456</v>
      </c>
      <c r="F270" t="s">
        <v>455</v>
      </c>
      <c r="G270">
        <v>941</v>
      </c>
      <c r="H270">
        <v>941</v>
      </c>
      <c r="I270">
        <v>941</v>
      </c>
      <c r="J270">
        <v>941</v>
      </c>
      <c r="L270" s="3">
        <v>0</v>
      </c>
      <c r="M270" s="3">
        <v>0</v>
      </c>
      <c r="N270" s="3">
        <v>0</v>
      </c>
      <c r="O270" s="3">
        <v>17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81">
        <f>+Tabla3[[#This Row],[V GRAVADAS]]</f>
        <v>17</v>
      </c>
      <c r="V270">
        <v>2</v>
      </c>
    </row>
    <row r="271" spans="1:22" hidden="1" x14ac:dyDescent="0.25">
      <c r="A271" t="s">
        <v>706</v>
      </c>
      <c r="B271" s="1" t="s">
        <v>723</v>
      </c>
      <c r="C271" t="s">
        <v>1</v>
      </c>
      <c r="D271" t="s">
        <v>91</v>
      </c>
      <c r="E271" t="s">
        <v>456</v>
      </c>
      <c r="F271" t="s">
        <v>455</v>
      </c>
      <c r="G271">
        <v>942</v>
      </c>
      <c r="H271">
        <v>942</v>
      </c>
      <c r="I271">
        <v>942</v>
      </c>
      <c r="J271">
        <v>942</v>
      </c>
      <c r="L271" s="3">
        <v>0</v>
      </c>
      <c r="M271" s="3">
        <v>0</v>
      </c>
      <c r="N271" s="3">
        <v>0</v>
      </c>
      <c r="O271" s="3">
        <v>14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81">
        <f>+Tabla3[[#This Row],[V GRAVADAS]]</f>
        <v>14</v>
      </c>
      <c r="V271">
        <v>2</v>
      </c>
    </row>
    <row r="272" spans="1:22" hidden="1" x14ac:dyDescent="0.25">
      <c r="A272" t="s">
        <v>706</v>
      </c>
      <c r="B272" s="1" t="s">
        <v>724</v>
      </c>
      <c r="C272" t="s">
        <v>1</v>
      </c>
      <c r="D272" t="s">
        <v>91</v>
      </c>
      <c r="E272" t="s">
        <v>456</v>
      </c>
      <c r="F272" t="s">
        <v>455</v>
      </c>
      <c r="G272">
        <v>943</v>
      </c>
      <c r="H272">
        <v>943</v>
      </c>
      <c r="I272">
        <v>943</v>
      </c>
      <c r="J272">
        <v>943</v>
      </c>
      <c r="L272" s="3">
        <v>0</v>
      </c>
      <c r="M272" s="3">
        <v>0</v>
      </c>
      <c r="N272" s="3">
        <v>0</v>
      </c>
      <c r="O272" s="3">
        <v>18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81">
        <f>+Tabla3[[#This Row],[V GRAVADAS]]</f>
        <v>18</v>
      </c>
      <c r="V272">
        <v>2</v>
      </c>
    </row>
    <row r="273" spans="1:22" hidden="1" x14ac:dyDescent="0.25">
      <c r="A273" t="s">
        <v>706</v>
      </c>
      <c r="B273" s="1" t="s">
        <v>725</v>
      </c>
      <c r="C273" t="s">
        <v>1</v>
      </c>
      <c r="D273" t="s">
        <v>91</v>
      </c>
      <c r="E273" t="s">
        <v>456</v>
      </c>
      <c r="F273" t="s">
        <v>455</v>
      </c>
      <c r="G273">
        <v>944</v>
      </c>
      <c r="H273">
        <v>944</v>
      </c>
      <c r="I273">
        <v>944</v>
      </c>
      <c r="J273">
        <v>944</v>
      </c>
      <c r="L273" s="3">
        <v>0</v>
      </c>
      <c r="M273" s="3">
        <v>0</v>
      </c>
      <c r="N273" s="3">
        <v>0</v>
      </c>
      <c r="O273" s="3">
        <v>20.5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81">
        <f>+Tabla3[[#This Row],[V GRAVADAS]]</f>
        <v>20.5</v>
      </c>
      <c r="V273">
        <v>2</v>
      </c>
    </row>
    <row r="274" spans="1:22" hidden="1" x14ac:dyDescent="0.25">
      <c r="A274" t="s">
        <v>706</v>
      </c>
      <c r="B274" s="1" t="s">
        <v>726</v>
      </c>
      <c r="C274" t="s">
        <v>1</v>
      </c>
      <c r="D274" t="s">
        <v>91</v>
      </c>
      <c r="E274" t="s">
        <v>456</v>
      </c>
      <c r="F274" t="s">
        <v>455</v>
      </c>
      <c r="G274">
        <v>945</v>
      </c>
      <c r="H274">
        <v>945</v>
      </c>
      <c r="I274">
        <v>945</v>
      </c>
      <c r="J274">
        <v>945</v>
      </c>
      <c r="L274" s="3">
        <v>0</v>
      </c>
      <c r="M274" s="3">
        <v>0</v>
      </c>
      <c r="N274" s="3">
        <v>0</v>
      </c>
      <c r="O274" s="3">
        <v>25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81">
        <f>+Tabla3[[#This Row],[V GRAVADAS]]</f>
        <v>25</v>
      </c>
      <c r="V274">
        <v>2</v>
      </c>
    </row>
    <row r="275" spans="1:22" hidden="1" x14ac:dyDescent="0.25">
      <c r="A275" t="s">
        <v>706</v>
      </c>
      <c r="B275" s="1" t="s">
        <v>727</v>
      </c>
      <c r="C275" t="s">
        <v>1</v>
      </c>
      <c r="D275" t="s">
        <v>91</v>
      </c>
      <c r="E275" t="s">
        <v>456</v>
      </c>
      <c r="F275" t="s">
        <v>455</v>
      </c>
      <c r="G275">
        <v>946</v>
      </c>
      <c r="H275">
        <v>946</v>
      </c>
      <c r="I275">
        <v>946</v>
      </c>
      <c r="J275">
        <v>946</v>
      </c>
      <c r="L275" s="3">
        <v>0</v>
      </c>
      <c r="M275" s="3">
        <v>0</v>
      </c>
      <c r="N275" s="3">
        <v>0</v>
      </c>
      <c r="O275" s="3">
        <v>14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81">
        <f>+Tabla3[[#This Row],[V GRAVADAS]]</f>
        <v>14</v>
      </c>
      <c r="V275">
        <v>2</v>
      </c>
    </row>
    <row r="276" spans="1:22" hidden="1" x14ac:dyDescent="0.25">
      <c r="A276" t="s">
        <v>706</v>
      </c>
      <c r="B276" s="1" t="s">
        <v>728</v>
      </c>
      <c r="C276" t="s">
        <v>1</v>
      </c>
      <c r="D276" t="s">
        <v>91</v>
      </c>
      <c r="E276" t="s">
        <v>456</v>
      </c>
      <c r="F276" t="s">
        <v>455</v>
      </c>
      <c r="G276">
        <v>947</v>
      </c>
      <c r="H276">
        <v>947</v>
      </c>
      <c r="I276">
        <v>947</v>
      </c>
      <c r="J276">
        <v>947</v>
      </c>
      <c r="L276" s="3">
        <v>0</v>
      </c>
      <c r="M276" s="3">
        <v>0</v>
      </c>
      <c r="N276" s="3">
        <v>0</v>
      </c>
      <c r="O276" s="3">
        <v>13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81">
        <f>+Tabla3[[#This Row],[V GRAVADAS]]</f>
        <v>13</v>
      </c>
      <c r="V276">
        <v>2</v>
      </c>
    </row>
    <row r="277" spans="1:22" hidden="1" x14ac:dyDescent="0.25">
      <c r="A277" t="s">
        <v>706</v>
      </c>
      <c r="B277" s="1" t="s">
        <v>729</v>
      </c>
      <c r="C277" t="s">
        <v>1</v>
      </c>
      <c r="D277" t="s">
        <v>91</v>
      </c>
      <c r="E277" t="s">
        <v>456</v>
      </c>
      <c r="F277" t="s">
        <v>455</v>
      </c>
      <c r="G277">
        <v>948</v>
      </c>
      <c r="H277">
        <v>948</v>
      </c>
      <c r="I277">
        <v>948</v>
      </c>
      <c r="J277">
        <v>948</v>
      </c>
      <c r="L277" s="3">
        <v>0</v>
      </c>
      <c r="M277" s="3">
        <v>0</v>
      </c>
      <c r="N277" s="3">
        <v>0</v>
      </c>
      <c r="O277" s="3">
        <v>14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81">
        <f>+Tabla3[[#This Row],[V GRAVADAS]]</f>
        <v>14</v>
      </c>
      <c r="V277">
        <v>2</v>
      </c>
    </row>
    <row r="278" spans="1:22" hidden="1" x14ac:dyDescent="0.25">
      <c r="A278" t="s">
        <v>706</v>
      </c>
      <c r="B278" s="1" t="s">
        <v>730</v>
      </c>
      <c r="C278" t="s">
        <v>1</v>
      </c>
      <c r="D278" t="s">
        <v>91</v>
      </c>
      <c r="E278" t="s">
        <v>456</v>
      </c>
      <c r="F278" t="s">
        <v>455</v>
      </c>
      <c r="G278">
        <v>949</v>
      </c>
      <c r="H278">
        <v>949</v>
      </c>
      <c r="I278">
        <v>949</v>
      </c>
      <c r="J278">
        <v>949</v>
      </c>
      <c r="L278" s="3">
        <v>0</v>
      </c>
      <c r="M278" s="3">
        <v>0</v>
      </c>
      <c r="N278" s="3">
        <v>0</v>
      </c>
      <c r="O278" s="3">
        <v>14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81">
        <f>+Tabla3[[#This Row],[V GRAVADAS]]</f>
        <v>14</v>
      </c>
      <c r="V278">
        <v>2</v>
      </c>
    </row>
    <row r="279" spans="1:22" hidden="1" x14ac:dyDescent="0.25">
      <c r="A279" t="s">
        <v>706</v>
      </c>
      <c r="B279" s="1" t="s">
        <v>731</v>
      </c>
      <c r="C279" t="s">
        <v>1</v>
      </c>
      <c r="D279" t="s">
        <v>91</v>
      </c>
      <c r="E279" t="s">
        <v>456</v>
      </c>
      <c r="F279" t="s">
        <v>455</v>
      </c>
      <c r="G279">
        <v>950</v>
      </c>
      <c r="H279">
        <v>950</v>
      </c>
      <c r="I279">
        <v>950</v>
      </c>
      <c r="J279">
        <v>950</v>
      </c>
      <c r="L279" s="3">
        <v>0</v>
      </c>
      <c r="M279" s="3">
        <v>0</v>
      </c>
      <c r="N279" s="3">
        <v>0</v>
      </c>
      <c r="O279" s="3">
        <v>14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81">
        <f>+Tabla3[[#This Row],[V GRAVADAS]]</f>
        <v>14</v>
      </c>
      <c r="V279">
        <v>2</v>
      </c>
    </row>
    <row r="280" spans="1:22" x14ac:dyDescent="0.25">
      <c r="A280" t="s">
        <v>732</v>
      </c>
      <c r="B280" s="1" t="s">
        <v>733</v>
      </c>
      <c r="C280" t="s">
        <v>1</v>
      </c>
      <c r="D280" t="s">
        <v>91</v>
      </c>
      <c r="E280" t="s">
        <v>456</v>
      </c>
      <c r="F280" t="s">
        <v>455</v>
      </c>
      <c r="G280">
        <v>951</v>
      </c>
      <c r="H280">
        <v>951</v>
      </c>
      <c r="I280">
        <v>951</v>
      </c>
      <c r="J280">
        <v>951</v>
      </c>
      <c r="L280" s="3">
        <v>0</v>
      </c>
      <c r="M280" s="3">
        <v>0</v>
      </c>
      <c r="N280" s="3">
        <v>0</v>
      </c>
      <c r="O280" s="3">
        <v>13.5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81">
        <f>+Tabla3[[#This Row],[V GRAVADAS]]</f>
        <v>13.5</v>
      </c>
      <c r="V280">
        <v>2</v>
      </c>
    </row>
    <row r="281" spans="1:22" x14ac:dyDescent="0.25">
      <c r="A281" t="s">
        <v>732</v>
      </c>
      <c r="B281" s="1" t="s">
        <v>734</v>
      </c>
      <c r="C281" t="s">
        <v>1</v>
      </c>
      <c r="D281" t="s">
        <v>91</v>
      </c>
      <c r="E281" t="s">
        <v>456</v>
      </c>
      <c r="F281" t="s">
        <v>455</v>
      </c>
      <c r="G281">
        <v>952</v>
      </c>
      <c r="H281">
        <v>952</v>
      </c>
      <c r="I281">
        <v>952</v>
      </c>
      <c r="J281">
        <v>952</v>
      </c>
      <c r="L281" s="3">
        <v>0</v>
      </c>
      <c r="M281" s="3">
        <v>0</v>
      </c>
      <c r="N281" s="3">
        <v>0</v>
      </c>
      <c r="O281" s="3">
        <v>13.25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81">
        <f>+Tabla3[[#This Row],[V GRAVADAS]]</f>
        <v>13.25</v>
      </c>
      <c r="V281">
        <v>2</v>
      </c>
    </row>
    <row r="282" spans="1:22" x14ac:dyDescent="0.25">
      <c r="A282" t="s">
        <v>732</v>
      </c>
      <c r="B282" s="1" t="s">
        <v>735</v>
      </c>
      <c r="C282" t="s">
        <v>1</v>
      </c>
      <c r="D282" t="s">
        <v>91</v>
      </c>
      <c r="E282" t="s">
        <v>456</v>
      </c>
      <c r="F282" t="s">
        <v>455</v>
      </c>
      <c r="G282">
        <v>953</v>
      </c>
      <c r="H282">
        <v>953</v>
      </c>
      <c r="I282">
        <v>953</v>
      </c>
      <c r="J282">
        <v>953</v>
      </c>
      <c r="L282" s="3">
        <v>0</v>
      </c>
      <c r="M282" s="3">
        <v>0</v>
      </c>
      <c r="N282" s="3">
        <v>0</v>
      </c>
      <c r="O282" s="3">
        <v>13.5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81">
        <f>+Tabla3[[#This Row],[V GRAVADAS]]</f>
        <v>13.5</v>
      </c>
      <c r="V282">
        <v>2</v>
      </c>
    </row>
    <row r="283" spans="1:22" x14ac:dyDescent="0.25">
      <c r="A283" t="s">
        <v>732</v>
      </c>
      <c r="B283" s="1" t="s">
        <v>736</v>
      </c>
      <c r="C283" t="s">
        <v>1</v>
      </c>
      <c r="D283" t="s">
        <v>91</v>
      </c>
      <c r="E283" t="s">
        <v>456</v>
      </c>
      <c r="F283" t="s">
        <v>455</v>
      </c>
      <c r="G283">
        <v>954</v>
      </c>
      <c r="H283">
        <v>954</v>
      </c>
      <c r="I283">
        <v>954</v>
      </c>
      <c r="J283">
        <v>954</v>
      </c>
      <c r="L283" s="3">
        <v>0</v>
      </c>
      <c r="M283" s="3">
        <v>0</v>
      </c>
      <c r="N283" s="3">
        <v>0</v>
      </c>
      <c r="O283" s="3">
        <v>14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81">
        <f>+Tabla3[[#This Row],[V GRAVADAS]]</f>
        <v>14</v>
      </c>
      <c r="V283">
        <v>2</v>
      </c>
    </row>
    <row r="284" spans="1:22" x14ac:dyDescent="0.25">
      <c r="A284" t="s">
        <v>732</v>
      </c>
      <c r="B284" s="1" t="s">
        <v>737</v>
      </c>
      <c r="C284" t="s">
        <v>1</v>
      </c>
      <c r="D284" t="s">
        <v>91</v>
      </c>
      <c r="E284" t="s">
        <v>456</v>
      </c>
      <c r="F284" t="s">
        <v>455</v>
      </c>
      <c r="G284">
        <v>955</v>
      </c>
      <c r="H284">
        <v>955</v>
      </c>
      <c r="I284">
        <v>955</v>
      </c>
      <c r="J284">
        <v>955</v>
      </c>
      <c r="L284" s="3">
        <v>0</v>
      </c>
      <c r="M284" s="3">
        <v>0</v>
      </c>
      <c r="N284" s="3">
        <v>0</v>
      </c>
      <c r="O284" s="3">
        <v>11.25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81">
        <f>+Tabla3[[#This Row],[V GRAVADAS]]</f>
        <v>11.25</v>
      </c>
      <c r="V284">
        <v>2</v>
      </c>
    </row>
    <row r="285" spans="1:22" x14ac:dyDescent="0.25">
      <c r="A285" t="s">
        <v>732</v>
      </c>
      <c r="B285" s="1" t="s">
        <v>738</v>
      </c>
      <c r="C285" t="s">
        <v>1</v>
      </c>
      <c r="D285" t="s">
        <v>91</v>
      </c>
      <c r="E285" t="s">
        <v>456</v>
      </c>
      <c r="F285" t="s">
        <v>455</v>
      </c>
      <c r="G285">
        <v>956</v>
      </c>
      <c r="H285">
        <v>956</v>
      </c>
      <c r="I285">
        <v>956</v>
      </c>
      <c r="J285">
        <v>956</v>
      </c>
      <c r="L285" s="3">
        <v>0</v>
      </c>
      <c r="M285" s="3">
        <v>0</v>
      </c>
      <c r="N285" s="3">
        <v>0</v>
      </c>
      <c r="O285" s="3">
        <v>13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81">
        <f>+Tabla3[[#This Row],[V GRAVADAS]]</f>
        <v>13</v>
      </c>
      <c r="V285">
        <v>2</v>
      </c>
    </row>
    <row r="286" spans="1:22" x14ac:dyDescent="0.25">
      <c r="A286" t="s">
        <v>732</v>
      </c>
      <c r="B286" s="1" t="s">
        <v>739</v>
      </c>
      <c r="C286" t="s">
        <v>1</v>
      </c>
      <c r="D286" t="s">
        <v>91</v>
      </c>
      <c r="E286" t="s">
        <v>456</v>
      </c>
      <c r="F286" t="s">
        <v>455</v>
      </c>
      <c r="G286">
        <v>957</v>
      </c>
      <c r="H286">
        <v>957</v>
      </c>
      <c r="I286">
        <v>957</v>
      </c>
      <c r="J286">
        <v>957</v>
      </c>
      <c r="L286" s="3">
        <v>0</v>
      </c>
      <c r="M286" s="3">
        <v>0</v>
      </c>
      <c r="N286" s="3">
        <v>0</v>
      </c>
      <c r="O286" s="3">
        <v>18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81">
        <f>+Tabla3[[#This Row],[V GRAVADAS]]</f>
        <v>18</v>
      </c>
      <c r="V286">
        <v>2</v>
      </c>
    </row>
    <row r="287" spans="1:22" x14ac:dyDescent="0.25">
      <c r="A287" t="s">
        <v>732</v>
      </c>
      <c r="B287" s="1" t="s">
        <v>740</v>
      </c>
      <c r="C287" t="s">
        <v>1</v>
      </c>
      <c r="D287" t="s">
        <v>91</v>
      </c>
      <c r="E287" t="s">
        <v>456</v>
      </c>
      <c r="F287" t="s">
        <v>455</v>
      </c>
      <c r="G287">
        <v>958</v>
      </c>
      <c r="H287">
        <v>958</v>
      </c>
      <c r="I287">
        <v>958</v>
      </c>
      <c r="J287">
        <v>958</v>
      </c>
      <c r="L287" s="3">
        <v>0</v>
      </c>
      <c r="M287" s="3">
        <v>0</v>
      </c>
      <c r="N287" s="3">
        <v>0</v>
      </c>
      <c r="O287" s="3">
        <v>11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81">
        <f>+Tabla3[[#This Row],[V GRAVADAS]]</f>
        <v>11</v>
      </c>
      <c r="V287">
        <v>2</v>
      </c>
    </row>
    <row r="288" spans="1:22" x14ac:dyDescent="0.25">
      <c r="A288" t="s">
        <v>732</v>
      </c>
      <c r="B288" s="1" t="s">
        <v>741</v>
      </c>
      <c r="C288" t="s">
        <v>1</v>
      </c>
      <c r="D288" t="s">
        <v>91</v>
      </c>
      <c r="E288" t="s">
        <v>456</v>
      </c>
      <c r="F288" t="s">
        <v>455</v>
      </c>
      <c r="G288">
        <v>959</v>
      </c>
      <c r="H288">
        <v>959</v>
      </c>
      <c r="I288">
        <v>959</v>
      </c>
      <c r="J288">
        <v>959</v>
      </c>
      <c r="L288" s="3">
        <v>0</v>
      </c>
      <c r="M288" s="3">
        <v>0</v>
      </c>
      <c r="N288" s="3">
        <v>0</v>
      </c>
      <c r="O288" s="3">
        <v>11.25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81">
        <f>+Tabla3[[#This Row],[V GRAVADAS]]</f>
        <v>11.25</v>
      </c>
      <c r="V288">
        <v>2</v>
      </c>
    </row>
    <row r="289" spans="1:22" x14ac:dyDescent="0.25">
      <c r="A289" t="s">
        <v>732</v>
      </c>
      <c r="B289" s="1" t="s">
        <v>742</v>
      </c>
      <c r="C289" t="s">
        <v>1</v>
      </c>
      <c r="D289" t="s">
        <v>91</v>
      </c>
      <c r="E289" t="s">
        <v>456</v>
      </c>
      <c r="F289" t="s">
        <v>455</v>
      </c>
      <c r="G289">
        <v>960</v>
      </c>
      <c r="H289">
        <v>960</v>
      </c>
      <c r="I289">
        <v>960</v>
      </c>
      <c r="J289">
        <v>960</v>
      </c>
      <c r="L289" s="3">
        <v>0</v>
      </c>
      <c r="M289" s="3">
        <v>0</v>
      </c>
      <c r="N289" s="3">
        <v>0</v>
      </c>
      <c r="O289" s="3">
        <v>17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81">
        <f>+Tabla3[[#This Row],[V GRAVADAS]]</f>
        <v>17</v>
      </c>
      <c r="V289">
        <v>2</v>
      </c>
    </row>
    <row r="290" spans="1:22" x14ac:dyDescent="0.25">
      <c r="A290" t="s">
        <v>732</v>
      </c>
      <c r="B290" s="1" t="s">
        <v>743</v>
      </c>
      <c r="C290" t="s">
        <v>1</v>
      </c>
      <c r="D290" t="s">
        <v>91</v>
      </c>
      <c r="E290" t="s">
        <v>456</v>
      </c>
      <c r="F290" t="s">
        <v>455</v>
      </c>
      <c r="G290">
        <v>961</v>
      </c>
      <c r="H290">
        <v>961</v>
      </c>
      <c r="I290">
        <v>961</v>
      </c>
      <c r="J290">
        <v>961</v>
      </c>
      <c r="L290" s="3">
        <v>0</v>
      </c>
      <c r="M290" s="3">
        <v>0</v>
      </c>
      <c r="N290" s="3">
        <v>0</v>
      </c>
      <c r="O290" s="3">
        <v>14.5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81">
        <f>+Tabla3[[#This Row],[V GRAVADAS]]</f>
        <v>14.5</v>
      </c>
      <c r="V290">
        <v>2</v>
      </c>
    </row>
    <row r="291" spans="1:22" x14ac:dyDescent="0.25">
      <c r="A291" t="s">
        <v>732</v>
      </c>
      <c r="B291" s="1" t="s">
        <v>744</v>
      </c>
      <c r="C291" t="s">
        <v>1</v>
      </c>
      <c r="D291" t="s">
        <v>91</v>
      </c>
      <c r="E291" t="s">
        <v>456</v>
      </c>
      <c r="F291" t="s">
        <v>455</v>
      </c>
      <c r="G291">
        <v>962</v>
      </c>
      <c r="H291">
        <v>962</v>
      </c>
      <c r="I291">
        <v>962</v>
      </c>
      <c r="J291">
        <v>962</v>
      </c>
      <c r="L291" s="3">
        <v>0</v>
      </c>
      <c r="M291" s="3">
        <v>0</v>
      </c>
      <c r="N291" s="3">
        <v>0</v>
      </c>
      <c r="O291" s="3">
        <v>14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81">
        <f>+Tabla3[[#This Row],[V GRAVADAS]]</f>
        <v>14</v>
      </c>
      <c r="V291">
        <v>2</v>
      </c>
    </row>
    <row r="292" spans="1:22" x14ac:dyDescent="0.25">
      <c r="A292" t="s">
        <v>732</v>
      </c>
      <c r="B292" s="1" t="s">
        <v>745</v>
      </c>
      <c r="C292" t="s">
        <v>1</v>
      </c>
      <c r="D292" t="s">
        <v>91</v>
      </c>
      <c r="E292" t="s">
        <v>456</v>
      </c>
      <c r="F292" t="s">
        <v>455</v>
      </c>
      <c r="G292">
        <v>963</v>
      </c>
      <c r="H292">
        <v>963</v>
      </c>
      <c r="I292">
        <v>963</v>
      </c>
      <c r="J292">
        <v>963</v>
      </c>
      <c r="L292" s="3">
        <v>0</v>
      </c>
      <c r="M292" s="3">
        <v>0</v>
      </c>
      <c r="N292" s="3">
        <v>0</v>
      </c>
      <c r="O292" s="3">
        <v>14.5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81">
        <f>+Tabla3[[#This Row],[V GRAVADAS]]</f>
        <v>14.5</v>
      </c>
      <c r="V292">
        <v>2</v>
      </c>
    </row>
    <row r="293" spans="1:22" x14ac:dyDescent="0.25">
      <c r="A293" t="s">
        <v>732</v>
      </c>
      <c r="B293" s="1" t="s">
        <v>746</v>
      </c>
      <c r="C293" t="s">
        <v>1</v>
      </c>
      <c r="D293" t="s">
        <v>91</v>
      </c>
      <c r="E293" t="s">
        <v>456</v>
      </c>
      <c r="F293" t="s">
        <v>455</v>
      </c>
      <c r="G293">
        <v>964</v>
      </c>
      <c r="H293">
        <v>964</v>
      </c>
      <c r="I293">
        <v>964</v>
      </c>
      <c r="J293">
        <v>964</v>
      </c>
      <c r="L293" s="3">
        <v>0</v>
      </c>
      <c r="M293" s="3">
        <v>0</v>
      </c>
      <c r="N293" s="3">
        <v>0</v>
      </c>
      <c r="O293" s="3">
        <v>13.5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81">
        <f>+Tabla3[[#This Row],[V GRAVADAS]]</f>
        <v>13.5</v>
      </c>
      <c r="V293">
        <v>2</v>
      </c>
    </row>
    <row r="294" spans="1:22" x14ac:dyDescent="0.25">
      <c r="A294" t="s">
        <v>732</v>
      </c>
      <c r="B294" s="1" t="s">
        <v>747</v>
      </c>
      <c r="C294" t="s">
        <v>1</v>
      </c>
      <c r="D294" t="s">
        <v>91</v>
      </c>
      <c r="E294" t="s">
        <v>456</v>
      </c>
      <c r="F294" t="s">
        <v>455</v>
      </c>
      <c r="G294">
        <v>965</v>
      </c>
      <c r="H294">
        <v>965</v>
      </c>
      <c r="I294">
        <v>965</v>
      </c>
      <c r="J294">
        <v>965</v>
      </c>
      <c r="L294" s="3">
        <v>0</v>
      </c>
      <c r="M294" s="3">
        <v>0</v>
      </c>
      <c r="N294" s="3">
        <v>0</v>
      </c>
      <c r="O294" s="3">
        <v>14.5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81">
        <f>+Tabla3[[#This Row],[V GRAVADAS]]</f>
        <v>14.5</v>
      </c>
      <c r="V294">
        <v>2</v>
      </c>
    </row>
    <row r="295" spans="1:22" x14ac:dyDescent="0.25">
      <c r="A295" t="s">
        <v>732</v>
      </c>
      <c r="B295" s="1" t="s">
        <v>748</v>
      </c>
      <c r="C295" t="s">
        <v>1</v>
      </c>
      <c r="D295" t="s">
        <v>91</v>
      </c>
      <c r="E295" t="s">
        <v>456</v>
      </c>
      <c r="F295" t="s">
        <v>455</v>
      </c>
      <c r="G295">
        <v>966</v>
      </c>
      <c r="H295">
        <v>966</v>
      </c>
      <c r="I295">
        <v>966</v>
      </c>
      <c r="J295">
        <v>966</v>
      </c>
      <c r="L295" s="3">
        <v>0</v>
      </c>
      <c r="M295" s="3">
        <v>0</v>
      </c>
      <c r="N295" s="3">
        <v>0</v>
      </c>
      <c r="O295" s="3">
        <v>10.5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81">
        <f>+Tabla3[[#This Row],[V GRAVADAS]]</f>
        <v>10.5</v>
      </c>
      <c r="V295">
        <v>2</v>
      </c>
    </row>
    <row r="296" spans="1:22" x14ac:dyDescent="0.25">
      <c r="A296" t="s">
        <v>732</v>
      </c>
      <c r="B296" s="1" t="s">
        <v>749</v>
      </c>
      <c r="C296" t="s">
        <v>1</v>
      </c>
      <c r="D296" t="s">
        <v>91</v>
      </c>
      <c r="E296" t="s">
        <v>456</v>
      </c>
      <c r="F296" t="s">
        <v>455</v>
      </c>
      <c r="G296">
        <v>967</v>
      </c>
      <c r="H296">
        <v>967</v>
      </c>
      <c r="I296">
        <v>967</v>
      </c>
      <c r="J296">
        <v>967</v>
      </c>
      <c r="L296" s="3">
        <v>0</v>
      </c>
      <c r="M296" s="3">
        <v>0</v>
      </c>
      <c r="N296" s="3">
        <v>0</v>
      </c>
      <c r="O296" s="3">
        <v>11.5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81">
        <f>+Tabla3[[#This Row],[V GRAVADAS]]</f>
        <v>11.5</v>
      </c>
      <c r="V296">
        <v>2</v>
      </c>
    </row>
    <row r="297" spans="1:22" x14ac:dyDescent="0.25">
      <c r="A297" t="s">
        <v>732</v>
      </c>
      <c r="B297" s="1" t="s">
        <v>750</v>
      </c>
      <c r="C297" t="s">
        <v>1</v>
      </c>
      <c r="D297" t="s">
        <v>91</v>
      </c>
      <c r="E297" t="s">
        <v>456</v>
      </c>
      <c r="F297" t="s">
        <v>455</v>
      </c>
      <c r="G297">
        <v>968</v>
      </c>
      <c r="H297">
        <v>968</v>
      </c>
      <c r="I297">
        <v>968</v>
      </c>
      <c r="J297">
        <v>968</v>
      </c>
      <c r="L297" s="3">
        <v>0</v>
      </c>
      <c r="M297" s="3">
        <v>0</v>
      </c>
      <c r="N297" s="3">
        <v>0</v>
      </c>
      <c r="O297" s="3">
        <v>18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81">
        <f>+Tabla3[[#This Row],[V GRAVADAS]]</f>
        <v>18</v>
      </c>
      <c r="V297">
        <v>2</v>
      </c>
    </row>
    <row r="298" spans="1:22" x14ac:dyDescent="0.25">
      <c r="A298" t="s">
        <v>732</v>
      </c>
      <c r="B298" s="1" t="s">
        <v>751</v>
      </c>
      <c r="C298" t="s">
        <v>1</v>
      </c>
      <c r="D298" t="s">
        <v>91</v>
      </c>
      <c r="E298" t="s">
        <v>456</v>
      </c>
      <c r="F298" t="s">
        <v>455</v>
      </c>
      <c r="G298">
        <v>969</v>
      </c>
      <c r="H298">
        <v>969</v>
      </c>
      <c r="I298">
        <v>969</v>
      </c>
      <c r="J298">
        <v>969</v>
      </c>
      <c r="L298" s="3">
        <v>0</v>
      </c>
      <c r="M298" s="3">
        <v>0</v>
      </c>
      <c r="N298" s="3">
        <v>0</v>
      </c>
      <c r="O298" s="3">
        <v>19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81">
        <f>+Tabla3[[#This Row],[V GRAVADAS]]</f>
        <v>19</v>
      </c>
      <c r="V298">
        <v>2</v>
      </c>
    </row>
    <row r="299" spans="1:22" x14ac:dyDescent="0.25">
      <c r="A299" t="s">
        <v>732</v>
      </c>
      <c r="B299" s="1" t="s">
        <v>752</v>
      </c>
      <c r="C299" t="s">
        <v>1</v>
      </c>
      <c r="D299" t="s">
        <v>91</v>
      </c>
      <c r="E299" t="s">
        <v>456</v>
      </c>
      <c r="F299" t="s">
        <v>455</v>
      </c>
      <c r="G299">
        <v>970</v>
      </c>
      <c r="H299">
        <v>970</v>
      </c>
      <c r="I299">
        <v>970</v>
      </c>
      <c r="J299">
        <v>970</v>
      </c>
      <c r="L299" s="3">
        <v>0</v>
      </c>
      <c r="M299" s="3">
        <v>0</v>
      </c>
      <c r="N299" s="3">
        <v>0</v>
      </c>
      <c r="O299" s="3">
        <v>19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81">
        <f>+Tabla3[[#This Row],[V GRAVADAS]]</f>
        <v>19</v>
      </c>
      <c r="V299">
        <v>2</v>
      </c>
    </row>
    <row r="300" spans="1:22" x14ac:dyDescent="0.25">
      <c r="A300" t="s">
        <v>732</v>
      </c>
      <c r="B300" s="1" t="s">
        <v>753</v>
      </c>
      <c r="C300" t="s">
        <v>1</v>
      </c>
      <c r="D300" t="s">
        <v>91</v>
      </c>
      <c r="E300" t="s">
        <v>456</v>
      </c>
      <c r="F300" t="s">
        <v>455</v>
      </c>
      <c r="G300">
        <v>971</v>
      </c>
      <c r="H300">
        <v>971</v>
      </c>
      <c r="I300">
        <v>971</v>
      </c>
      <c r="J300">
        <v>971</v>
      </c>
      <c r="L300" s="3">
        <v>0</v>
      </c>
      <c r="M300" s="3">
        <v>0</v>
      </c>
      <c r="N300" s="3">
        <v>0</v>
      </c>
      <c r="O300" s="3">
        <v>14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81">
        <f>+Tabla3[[#This Row],[V GRAVADAS]]</f>
        <v>14</v>
      </c>
      <c r="V300">
        <v>2</v>
      </c>
    </row>
    <row r="301" spans="1:22" x14ac:dyDescent="0.25">
      <c r="A301" t="s">
        <v>732</v>
      </c>
      <c r="B301" s="1" t="s">
        <v>754</v>
      </c>
      <c r="C301" t="s">
        <v>1</v>
      </c>
      <c r="D301" t="s">
        <v>91</v>
      </c>
      <c r="E301" t="s">
        <v>456</v>
      </c>
      <c r="F301" t="s">
        <v>455</v>
      </c>
      <c r="G301">
        <v>972</v>
      </c>
      <c r="H301">
        <v>972</v>
      </c>
      <c r="I301">
        <v>972</v>
      </c>
      <c r="J301">
        <v>972</v>
      </c>
      <c r="L301" s="3">
        <v>0</v>
      </c>
      <c r="M301" s="3">
        <v>0</v>
      </c>
      <c r="N301" s="3">
        <v>0</v>
      </c>
      <c r="O301" s="3">
        <v>19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81">
        <f>+Tabla3[[#This Row],[V GRAVADAS]]</f>
        <v>19</v>
      </c>
      <c r="V301">
        <v>2</v>
      </c>
    </row>
    <row r="302" spans="1:22" x14ac:dyDescent="0.25">
      <c r="A302" t="s">
        <v>732</v>
      </c>
      <c r="B302" s="1" t="s">
        <v>755</v>
      </c>
      <c r="C302" t="s">
        <v>1</v>
      </c>
      <c r="D302" t="s">
        <v>91</v>
      </c>
      <c r="E302" t="s">
        <v>456</v>
      </c>
      <c r="F302" t="s">
        <v>455</v>
      </c>
      <c r="G302">
        <v>973</v>
      </c>
      <c r="H302">
        <v>973</v>
      </c>
      <c r="I302">
        <v>973</v>
      </c>
      <c r="J302">
        <v>973</v>
      </c>
      <c r="L302" s="3">
        <v>0</v>
      </c>
      <c r="M302" s="3">
        <v>0</v>
      </c>
      <c r="N302" s="3">
        <v>0</v>
      </c>
      <c r="O302" s="3">
        <v>22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81">
        <f>+Tabla3[[#This Row],[V GRAVADAS]]</f>
        <v>22</v>
      </c>
      <c r="V302">
        <v>2</v>
      </c>
    </row>
    <row r="303" spans="1:22" x14ac:dyDescent="0.25">
      <c r="A303" t="s">
        <v>732</v>
      </c>
      <c r="B303" s="1" t="s">
        <v>756</v>
      </c>
      <c r="C303" t="s">
        <v>1</v>
      </c>
      <c r="D303" t="s">
        <v>91</v>
      </c>
      <c r="E303" t="s">
        <v>456</v>
      </c>
      <c r="F303" t="s">
        <v>455</v>
      </c>
      <c r="G303">
        <v>974</v>
      </c>
      <c r="H303">
        <v>974</v>
      </c>
      <c r="I303">
        <v>974</v>
      </c>
      <c r="J303">
        <v>974</v>
      </c>
      <c r="L303" s="3">
        <v>0</v>
      </c>
      <c r="M303" s="3">
        <v>0</v>
      </c>
      <c r="N303" s="3">
        <v>0</v>
      </c>
      <c r="O303" s="3">
        <v>22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81">
        <f>+Tabla3[[#This Row],[V GRAVADAS]]</f>
        <v>22</v>
      </c>
      <c r="V303">
        <v>2</v>
      </c>
    </row>
    <row r="304" spans="1:22" x14ac:dyDescent="0.25">
      <c r="A304" t="s">
        <v>732</v>
      </c>
      <c r="B304" s="1" t="s">
        <v>757</v>
      </c>
      <c r="C304" t="s">
        <v>1</v>
      </c>
      <c r="D304" t="s">
        <v>91</v>
      </c>
      <c r="E304" t="s">
        <v>456</v>
      </c>
      <c r="F304" t="s">
        <v>455</v>
      </c>
      <c r="G304">
        <v>975</v>
      </c>
      <c r="H304">
        <v>975</v>
      </c>
      <c r="I304">
        <v>975</v>
      </c>
      <c r="J304">
        <v>975</v>
      </c>
      <c r="L304" s="3">
        <v>0</v>
      </c>
      <c r="M304" s="3">
        <v>0</v>
      </c>
      <c r="N304" s="3">
        <v>0</v>
      </c>
      <c r="O304" s="3">
        <v>26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81">
        <f>+Tabla3[[#This Row],[V GRAVADAS]]</f>
        <v>26</v>
      </c>
      <c r="V304">
        <v>2</v>
      </c>
    </row>
    <row r="305" spans="1:22" x14ac:dyDescent="0.25">
      <c r="A305" t="s">
        <v>93</v>
      </c>
      <c r="L305" s="2"/>
      <c r="M305" s="2"/>
      <c r="N305" s="2"/>
      <c r="O305" s="29">
        <f>SUBTOTAL(109,Tabla3[V GRAVADAS])</f>
        <v>387.75</v>
      </c>
      <c r="P305" s="2"/>
      <c r="Q305" s="2"/>
      <c r="R305" s="29">
        <f>SUBTOTAL(109,Tabla3[EX SERVICE])</f>
        <v>0</v>
      </c>
      <c r="S305" s="2"/>
      <c r="T305" s="2"/>
      <c r="U305" s="29">
        <f>SUBTOTAL(109,Tabla3[TOTAL VENTA])</f>
        <v>387.75</v>
      </c>
      <c r="V305">
        <f>SUBTOTAL(103,Tabla3[ANEXO])</f>
        <v>25</v>
      </c>
    </row>
  </sheetData>
  <conditionalFormatting sqref="G1:G129 G132:G153 G156:G180 G183:G203 G206:G228 G231:G254 G257:G281 G284:G1048576">
    <cfRule type="duplicateValues" dxfId="47" priority="12"/>
  </conditionalFormatting>
  <conditionalFormatting sqref="H179:H180 H183:H203">
    <cfRule type="duplicateValues" dxfId="46" priority="11"/>
  </conditionalFormatting>
  <conditionalFormatting sqref="I179:I180 I183:I203">
    <cfRule type="duplicateValues" dxfId="45" priority="10"/>
  </conditionalFormatting>
  <conditionalFormatting sqref="J179:J180 J183:J203">
    <cfRule type="duplicateValues" dxfId="44" priority="9"/>
  </conditionalFormatting>
  <conditionalFormatting sqref="H231:H254">
    <cfRule type="duplicateValues" dxfId="43" priority="8"/>
  </conditionalFormatting>
  <conditionalFormatting sqref="I231:I254">
    <cfRule type="duplicateValues" dxfId="42" priority="7"/>
  </conditionalFormatting>
  <conditionalFormatting sqref="J231:J254">
    <cfRule type="duplicateValues" dxfId="41" priority="6"/>
  </conditionalFormatting>
  <conditionalFormatting sqref="H257:H281">
    <cfRule type="duplicateValues" dxfId="40" priority="5"/>
  </conditionalFormatting>
  <conditionalFormatting sqref="I257:I279">
    <cfRule type="duplicateValues" dxfId="39" priority="4"/>
  </conditionalFormatting>
  <conditionalFormatting sqref="J257:J279">
    <cfRule type="duplicateValues" dxfId="38" priority="3"/>
  </conditionalFormatting>
  <conditionalFormatting sqref="I280:I281">
    <cfRule type="duplicateValues" dxfId="37" priority="2"/>
  </conditionalFormatting>
  <conditionalFormatting sqref="J280:J281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:B25"/>
    </sheetView>
  </sheetViews>
  <sheetFormatPr baseColWidth="10" defaultRowHeight="15" x14ac:dyDescent="0.25"/>
  <cols>
    <col min="3" max="3" width="11.42578125" style="80"/>
  </cols>
  <sheetData>
    <row r="1" spans="1:7" x14ac:dyDescent="0.25">
      <c r="A1">
        <v>951</v>
      </c>
      <c r="B1">
        <v>13.5</v>
      </c>
      <c r="C1" s="80" t="s">
        <v>91</v>
      </c>
      <c r="D1" s="1" t="s">
        <v>98</v>
      </c>
      <c r="E1" s="1" t="s">
        <v>99</v>
      </c>
      <c r="F1" s="1" t="s">
        <v>92</v>
      </c>
      <c r="G1" t="str">
        <f>+C1&amp;F1&amp;D1&amp;F1&amp;E1</f>
        <v>01/12/2022</v>
      </c>
    </row>
    <row r="2" spans="1:7" x14ac:dyDescent="0.25">
      <c r="A2">
        <v>952</v>
      </c>
      <c r="B2">
        <v>13.25</v>
      </c>
      <c r="C2" s="1" t="s">
        <v>0</v>
      </c>
      <c r="D2" s="1" t="s">
        <v>98</v>
      </c>
      <c r="E2" s="1" t="s">
        <v>99</v>
      </c>
      <c r="F2" s="1" t="s">
        <v>92</v>
      </c>
      <c r="G2" t="str">
        <f t="shared" ref="G2:G25" si="0">+C2&amp;F2&amp;D2&amp;F2&amp;E2</f>
        <v>03/12/2022</v>
      </c>
    </row>
    <row r="3" spans="1:7" x14ac:dyDescent="0.25">
      <c r="A3">
        <v>953</v>
      </c>
      <c r="B3">
        <v>13.5</v>
      </c>
      <c r="C3" s="80" t="s">
        <v>668</v>
      </c>
      <c r="D3" s="1" t="s">
        <v>98</v>
      </c>
      <c r="E3" s="1" t="s">
        <v>99</v>
      </c>
      <c r="F3" s="1" t="s">
        <v>92</v>
      </c>
      <c r="G3" t="str">
        <f t="shared" si="0"/>
        <v>04/12/2022</v>
      </c>
    </row>
    <row r="4" spans="1:7" x14ac:dyDescent="0.25">
      <c r="A4">
        <v>954</v>
      </c>
      <c r="B4">
        <v>14</v>
      </c>
      <c r="C4" s="80" t="s">
        <v>637</v>
      </c>
      <c r="D4" s="1" t="s">
        <v>98</v>
      </c>
      <c r="E4" s="1" t="s">
        <v>99</v>
      </c>
      <c r="F4" s="1" t="s">
        <v>92</v>
      </c>
      <c r="G4" t="str">
        <f t="shared" si="0"/>
        <v>05/12/2022</v>
      </c>
    </row>
    <row r="5" spans="1:7" x14ac:dyDescent="0.25">
      <c r="A5">
        <v>955</v>
      </c>
      <c r="B5">
        <v>11.25</v>
      </c>
      <c r="C5" s="80" t="s">
        <v>389</v>
      </c>
      <c r="D5" s="1" t="s">
        <v>98</v>
      </c>
      <c r="E5" s="1" t="s">
        <v>99</v>
      </c>
      <c r="F5" s="1" t="s">
        <v>92</v>
      </c>
      <c r="G5" t="str">
        <f t="shared" si="0"/>
        <v>07/12/2022</v>
      </c>
    </row>
    <row r="6" spans="1:7" x14ac:dyDescent="0.25">
      <c r="A6">
        <v>956</v>
      </c>
      <c r="B6">
        <v>13</v>
      </c>
      <c r="C6" s="80" t="s">
        <v>578</v>
      </c>
      <c r="D6" s="1" t="s">
        <v>98</v>
      </c>
      <c r="E6" s="1" t="s">
        <v>99</v>
      </c>
      <c r="F6" s="1" t="s">
        <v>92</v>
      </c>
      <c r="G6" t="str">
        <f t="shared" si="0"/>
        <v>08/12/2022</v>
      </c>
    </row>
    <row r="7" spans="1:7" x14ac:dyDescent="0.25">
      <c r="A7">
        <v>957</v>
      </c>
      <c r="B7">
        <v>18</v>
      </c>
      <c r="C7" s="80" t="s">
        <v>702</v>
      </c>
      <c r="D7" s="1" t="s">
        <v>98</v>
      </c>
      <c r="E7" s="1" t="s">
        <v>99</v>
      </c>
      <c r="F7" s="1" t="s">
        <v>92</v>
      </c>
      <c r="G7" t="str">
        <f t="shared" si="0"/>
        <v>09/12/2022</v>
      </c>
    </row>
    <row r="8" spans="1:7" x14ac:dyDescent="0.25">
      <c r="A8">
        <v>958</v>
      </c>
      <c r="B8">
        <v>11</v>
      </c>
      <c r="C8" s="80" t="s">
        <v>608</v>
      </c>
      <c r="D8" s="1" t="s">
        <v>98</v>
      </c>
      <c r="E8" s="1" t="s">
        <v>99</v>
      </c>
      <c r="F8" s="1" t="s">
        <v>92</v>
      </c>
      <c r="G8" t="str">
        <f t="shared" si="0"/>
        <v>10/12/2022</v>
      </c>
    </row>
    <row r="9" spans="1:7" x14ac:dyDescent="0.25">
      <c r="A9">
        <v>959</v>
      </c>
      <c r="B9">
        <v>11.25</v>
      </c>
      <c r="C9" s="80" t="s">
        <v>669</v>
      </c>
      <c r="D9" s="1" t="s">
        <v>98</v>
      </c>
      <c r="E9" s="1" t="s">
        <v>99</v>
      </c>
      <c r="F9" s="1" t="s">
        <v>92</v>
      </c>
      <c r="G9" t="str">
        <f t="shared" si="0"/>
        <v>11/12/2022</v>
      </c>
    </row>
    <row r="10" spans="1:7" x14ac:dyDescent="0.25">
      <c r="A10">
        <v>960</v>
      </c>
      <c r="B10">
        <v>17</v>
      </c>
      <c r="C10" s="80" t="s">
        <v>98</v>
      </c>
      <c r="D10" s="1" t="s">
        <v>98</v>
      </c>
      <c r="E10" s="1" t="s">
        <v>99</v>
      </c>
      <c r="F10" s="1" t="s">
        <v>92</v>
      </c>
      <c r="G10" t="str">
        <f t="shared" si="0"/>
        <v>12/12/2022</v>
      </c>
    </row>
    <row r="11" spans="1:7" x14ac:dyDescent="0.25">
      <c r="A11">
        <v>961</v>
      </c>
      <c r="B11">
        <v>14.5</v>
      </c>
      <c r="C11" s="80" t="s">
        <v>638</v>
      </c>
      <c r="D11" s="1" t="s">
        <v>98</v>
      </c>
      <c r="E11" s="1" t="s">
        <v>99</v>
      </c>
      <c r="F11" s="1" t="s">
        <v>92</v>
      </c>
      <c r="G11" t="str">
        <f t="shared" si="0"/>
        <v>14/12/2022</v>
      </c>
    </row>
    <row r="12" spans="1:7" x14ac:dyDescent="0.25">
      <c r="A12">
        <v>962</v>
      </c>
      <c r="B12">
        <v>14</v>
      </c>
      <c r="C12" s="80" t="s">
        <v>670</v>
      </c>
      <c r="D12" s="1" t="s">
        <v>98</v>
      </c>
      <c r="E12" s="1" t="s">
        <v>99</v>
      </c>
      <c r="F12" s="1" t="s">
        <v>92</v>
      </c>
      <c r="G12" t="str">
        <f t="shared" si="0"/>
        <v>15/12/2022</v>
      </c>
    </row>
    <row r="13" spans="1:7" x14ac:dyDescent="0.25">
      <c r="A13">
        <v>963</v>
      </c>
      <c r="B13">
        <v>14.5</v>
      </c>
      <c r="C13" s="80" t="s">
        <v>703</v>
      </c>
      <c r="D13" s="1" t="s">
        <v>98</v>
      </c>
      <c r="E13" s="1" t="s">
        <v>99</v>
      </c>
      <c r="F13" s="1" t="s">
        <v>92</v>
      </c>
      <c r="G13" t="str">
        <f t="shared" si="0"/>
        <v>16/12/2022</v>
      </c>
    </row>
    <row r="14" spans="1:7" x14ac:dyDescent="0.25">
      <c r="A14">
        <v>964</v>
      </c>
      <c r="B14">
        <v>13.5</v>
      </c>
      <c r="C14" s="80" t="s">
        <v>609</v>
      </c>
      <c r="D14" s="1" t="s">
        <v>98</v>
      </c>
      <c r="E14" s="1" t="s">
        <v>99</v>
      </c>
      <c r="F14" s="1" t="s">
        <v>92</v>
      </c>
      <c r="G14" t="str">
        <f t="shared" si="0"/>
        <v>17/12/2022</v>
      </c>
    </row>
    <row r="15" spans="1:7" x14ac:dyDescent="0.25">
      <c r="A15">
        <v>965</v>
      </c>
      <c r="B15">
        <v>14.5</v>
      </c>
      <c r="C15" s="80" t="s">
        <v>671</v>
      </c>
      <c r="D15" s="1" t="s">
        <v>98</v>
      </c>
      <c r="E15" s="1" t="s">
        <v>99</v>
      </c>
      <c r="F15" s="1" t="s">
        <v>92</v>
      </c>
      <c r="G15" t="str">
        <f t="shared" si="0"/>
        <v>18/12/2022</v>
      </c>
    </row>
    <row r="16" spans="1:7" x14ac:dyDescent="0.25">
      <c r="A16">
        <v>966</v>
      </c>
      <c r="B16">
        <v>10.5</v>
      </c>
      <c r="C16" s="80" t="s">
        <v>391</v>
      </c>
      <c r="D16" s="1" t="s">
        <v>98</v>
      </c>
      <c r="E16" s="1" t="s">
        <v>99</v>
      </c>
      <c r="F16" s="1" t="s">
        <v>92</v>
      </c>
      <c r="G16" t="str">
        <f t="shared" si="0"/>
        <v>19/12/2022</v>
      </c>
    </row>
    <row r="17" spans="1:7" x14ac:dyDescent="0.25">
      <c r="A17">
        <v>967</v>
      </c>
      <c r="B17">
        <v>11.5</v>
      </c>
      <c r="C17" s="80" t="s">
        <v>639</v>
      </c>
      <c r="D17" s="1" t="s">
        <v>98</v>
      </c>
      <c r="E17" s="1" t="s">
        <v>99</v>
      </c>
      <c r="F17" s="1" t="s">
        <v>92</v>
      </c>
      <c r="G17" t="str">
        <f t="shared" si="0"/>
        <v>21/12/2022</v>
      </c>
    </row>
    <row r="18" spans="1:7" x14ac:dyDescent="0.25">
      <c r="A18">
        <v>968</v>
      </c>
      <c r="B18">
        <v>18</v>
      </c>
      <c r="C18" s="80" t="s">
        <v>579</v>
      </c>
      <c r="D18" s="1" t="s">
        <v>98</v>
      </c>
      <c r="E18" s="1" t="s">
        <v>99</v>
      </c>
      <c r="F18" s="1" t="s">
        <v>92</v>
      </c>
      <c r="G18" t="str">
        <f t="shared" si="0"/>
        <v>22/12/2022</v>
      </c>
    </row>
    <row r="19" spans="1:7" x14ac:dyDescent="0.25">
      <c r="A19">
        <v>969</v>
      </c>
      <c r="B19">
        <v>19</v>
      </c>
      <c r="C19" s="80" t="s">
        <v>704</v>
      </c>
      <c r="D19" s="1" t="s">
        <v>98</v>
      </c>
      <c r="E19" s="1" t="s">
        <v>99</v>
      </c>
      <c r="F19" s="1" t="s">
        <v>92</v>
      </c>
      <c r="G19" t="str">
        <f t="shared" si="0"/>
        <v>23/12/2022</v>
      </c>
    </row>
    <row r="20" spans="1:7" x14ac:dyDescent="0.25">
      <c r="A20">
        <v>970</v>
      </c>
      <c r="B20">
        <v>19</v>
      </c>
      <c r="C20" s="80" t="s">
        <v>610</v>
      </c>
      <c r="D20" s="1" t="s">
        <v>98</v>
      </c>
      <c r="E20" s="1" t="s">
        <v>99</v>
      </c>
      <c r="F20" s="1" t="s">
        <v>92</v>
      </c>
      <c r="G20" t="str">
        <f t="shared" si="0"/>
        <v>24/12/2022</v>
      </c>
    </row>
    <row r="21" spans="1:7" x14ac:dyDescent="0.25">
      <c r="A21">
        <v>971</v>
      </c>
      <c r="B21">
        <v>14</v>
      </c>
      <c r="C21" s="80" t="s">
        <v>672</v>
      </c>
      <c r="D21" s="1" t="s">
        <v>98</v>
      </c>
      <c r="E21" s="1" t="s">
        <v>99</v>
      </c>
      <c r="F21" s="1" t="s">
        <v>92</v>
      </c>
      <c r="G21" t="str">
        <f t="shared" si="0"/>
        <v>25/12/2022</v>
      </c>
    </row>
    <row r="22" spans="1:7" x14ac:dyDescent="0.25">
      <c r="A22">
        <v>972</v>
      </c>
      <c r="B22">
        <v>19</v>
      </c>
      <c r="C22" s="80" t="s">
        <v>392</v>
      </c>
      <c r="D22" s="1" t="s">
        <v>98</v>
      </c>
      <c r="E22" s="1" t="s">
        <v>99</v>
      </c>
      <c r="F22" s="1" t="s">
        <v>92</v>
      </c>
      <c r="G22" t="str">
        <f t="shared" si="0"/>
        <v>26/12/2022</v>
      </c>
    </row>
    <row r="23" spans="1:7" x14ac:dyDescent="0.25">
      <c r="A23">
        <v>973</v>
      </c>
      <c r="B23">
        <v>22</v>
      </c>
      <c r="C23" s="80" t="s">
        <v>640</v>
      </c>
      <c r="D23" s="1" t="s">
        <v>98</v>
      </c>
      <c r="E23" s="1" t="s">
        <v>99</v>
      </c>
      <c r="F23" s="1" t="s">
        <v>92</v>
      </c>
      <c r="G23" t="str">
        <f t="shared" si="0"/>
        <v>28/12/2022</v>
      </c>
    </row>
    <row r="24" spans="1:7" x14ac:dyDescent="0.25">
      <c r="A24">
        <v>974</v>
      </c>
      <c r="B24">
        <v>22</v>
      </c>
      <c r="C24" s="80" t="s">
        <v>580</v>
      </c>
      <c r="D24" s="1" t="s">
        <v>98</v>
      </c>
      <c r="E24" s="1" t="s">
        <v>99</v>
      </c>
      <c r="F24" s="1" t="s">
        <v>92</v>
      </c>
      <c r="G24" t="str">
        <f t="shared" si="0"/>
        <v>29/12/2022</v>
      </c>
    </row>
    <row r="25" spans="1:7" x14ac:dyDescent="0.25">
      <c r="A25">
        <v>975</v>
      </c>
      <c r="B25">
        <v>26</v>
      </c>
      <c r="C25" s="80" t="s">
        <v>705</v>
      </c>
      <c r="D25" s="1" t="s">
        <v>98</v>
      </c>
      <c r="E25" s="1" t="s">
        <v>99</v>
      </c>
      <c r="F25" s="1" t="s">
        <v>92</v>
      </c>
      <c r="G25" t="str">
        <f t="shared" si="0"/>
        <v>30/12/2022</v>
      </c>
    </row>
    <row r="26" spans="1:7" x14ac:dyDescent="0.25">
      <c r="D26" s="1"/>
      <c r="E26" s="1"/>
      <c r="F26" s="1"/>
    </row>
    <row r="27" spans="1:7" x14ac:dyDescent="0.25">
      <c r="B27">
        <f>SUM(B1:B26)</f>
        <v>387.75</v>
      </c>
    </row>
    <row r="98" spans="3:5" x14ac:dyDescent="0.25">
      <c r="C98" s="80">
        <v>10464.49</v>
      </c>
      <c r="E98" s="29"/>
    </row>
    <row r="148" spans="3:3" x14ac:dyDescent="0.25">
      <c r="C148" s="80">
        <v>10721.05</v>
      </c>
    </row>
    <row r="198" spans="3:3" x14ac:dyDescent="0.25">
      <c r="C198" s="80">
        <v>11024.04</v>
      </c>
    </row>
    <row r="248" spans="3:3" x14ac:dyDescent="0.25">
      <c r="C248" s="80">
        <v>12779.6</v>
      </c>
    </row>
    <row r="298" spans="3:5" x14ac:dyDescent="0.25">
      <c r="C298" s="80">
        <v>15068.38</v>
      </c>
      <c r="E298" s="29"/>
    </row>
    <row r="348" spans="3:3" x14ac:dyDescent="0.25">
      <c r="C348" s="80">
        <v>16239.95</v>
      </c>
    </row>
    <row r="398" spans="3:3" x14ac:dyDescent="0.25">
      <c r="C398" s="80">
        <v>11780.4</v>
      </c>
    </row>
    <row r="448" spans="3:3" x14ac:dyDescent="0.25">
      <c r="C448" s="80">
        <v>11858.96</v>
      </c>
    </row>
    <row r="498" spans="3:3" x14ac:dyDescent="0.25">
      <c r="C498" s="80">
        <v>14383.05</v>
      </c>
    </row>
    <row r="548" spans="3:3" x14ac:dyDescent="0.25">
      <c r="C548" s="80">
        <v>11336.95</v>
      </c>
    </row>
    <row r="598" spans="3:3" x14ac:dyDescent="0.25">
      <c r="C598" s="80">
        <v>7937.18</v>
      </c>
    </row>
    <row r="635" spans="2:4" x14ac:dyDescent="0.25">
      <c r="C635" s="80">
        <v>7277.81</v>
      </c>
    </row>
    <row r="637" spans="2:4" x14ac:dyDescent="0.25">
      <c r="B637">
        <f>SUM(B2:B636)</f>
        <v>762</v>
      </c>
      <c r="C637" s="1">
        <f>SUM(C2:C636)</f>
        <v>140871.85999999999</v>
      </c>
      <c r="D637">
        <f>+B637-C637</f>
        <v>-140109.85999999999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B2" sqref="B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9"/>
    <col min="8" max="8" width="13.28515625" style="79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82</v>
      </c>
      <c r="F1" s="1" t="s">
        <v>386</v>
      </c>
      <c r="G1" s="79" t="s">
        <v>387</v>
      </c>
      <c r="H1" s="79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93</v>
      </c>
      <c r="B3"/>
      <c r="C3"/>
      <c r="D3"/>
      <c r="E3"/>
      <c r="F3"/>
      <c r="G3" s="79">
        <f>SUBTOTAL(109,Tabla4[MONTO])</f>
        <v>0</v>
      </c>
      <c r="H3" s="79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2023-01-17T00:15:20Z</dcterms:modified>
</cp:coreProperties>
</file>