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-105" yWindow="-105" windowWidth="15465" windowHeight="7845" tabRatio="696" activeTab="1"/>
  </bookViews>
  <sheets>
    <sheet name="Compras" sheetId="6" r:id="rId1"/>
    <sheet name="Libro de Compras" sheetId="7" r:id="rId2"/>
    <sheet name="Contribuyente" sheetId="5" r:id="rId3"/>
    <sheet name="Libro de Contribuyente" sheetId="8" r:id="rId4"/>
    <sheet name="Consumidor" sheetId="9" r:id="rId5"/>
    <sheet name="Libro de Consumidor" sheetId="10" r:id="rId6"/>
    <sheet name="base de clientes" sheetId="3" r:id="rId7"/>
    <sheet name="Hoja1" sheetId="11" r:id="rId8"/>
  </sheets>
  <externalReferences>
    <externalReference r:id="rId9"/>
    <externalReference r:id="rId10"/>
  </externalReferences>
  <definedNames>
    <definedName name="_xlnm._FilterDatabase" localSheetId="3" hidden="1">'Libro de Contribuyente'!$E$39:$U$39</definedName>
    <definedName name="_xlnm.Print_Area" localSheetId="2">Contribuyente!$A$1:$E$23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44" i="8" l="1"/>
  <c r="Q44" i="8"/>
  <c r="D9" i="6" l="1"/>
  <c r="D11" i="5" l="1"/>
  <c r="D9" i="5"/>
  <c r="M13" i="10" l="1"/>
  <c r="N13" i="10"/>
  <c r="O13" i="10"/>
  <c r="P13" i="10"/>
  <c r="Q13" i="10"/>
  <c r="R13" i="10"/>
  <c r="S13" i="10"/>
  <c r="T13" i="10"/>
  <c r="U13" i="10"/>
  <c r="V13" i="10" s="1"/>
  <c r="L13" i="10"/>
  <c r="D9" i="9"/>
  <c r="D10" i="9" s="1"/>
  <c r="D11" i="9" s="1"/>
  <c r="D22" i="9" l="1"/>
  <c r="D15" i="5" l="1"/>
  <c r="D18" i="5" s="1"/>
  <c r="P39" i="8"/>
  <c r="Q39" i="8"/>
  <c r="R39" i="8"/>
  <c r="S39" i="8"/>
  <c r="T39" i="8"/>
  <c r="U39" i="8"/>
  <c r="O39" i="8"/>
  <c r="J6" i="7" l="1"/>
  <c r="K6" i="7"/>
  <c r="L6" i="7"/>
  <c r="M6" i="7"/>
  <c r="N6" i="7"/>
  <c r="O6" i="7"/>
  <c r="P6" i="7"/>
  <c r="I6" i="7"/>
  <c r="H6" i="7"/>
  <c r="D17" i="6"/>
  <c r="D18" i="6" s="1"/>
</calcChain>
</file>

<file path=xl/comments1.xml><?xml version="1.0" encoding="utf-8"?>
<comments xmlns="http://schemas.openxmlformats.org/spreadsheetml/2006/main">
  <authors>
    <author>despacho rivas</author>
  </authors>
  <commentList>
    <comment ref="B5" authorId="0">
      <text>
        <r>
          <rPr>
            <b/>
            <sz val="9"/>
            <color indexed="81"/>
            <rFont val="Tahoma"/>
            <family val="2"/>
          </rPr>
          <t>CLASE DE DOC:</t>
        </r>
        <r>
          <rPr>
            <sz val="9"/>
            <color indexed="81"/>
            <rFont val="Tahoma"/>
            <family val="2"/>
          </rPr>
          <t xml:space="preserve">
1 IMPRESO POR IMPRENTA
2 FORMLARIO UNICO
3 OTROS</t>
        </r>
      </text>
    </comment>
    <comment ref="B6" authorId="0">
      <text>
        <r>
          <rPr>
            <b/>
            <sz val="9"/>
            <color indexed="81"/>
            <rFont val="Tahoma"/>
            <family val="2"/>
          </rPr>
          <t>TIPO DE DOC:</t>
        </r>
        <r>
          <rPr>
            <sz val="9"/>
            <color indexed="81"/>
            <rFont val="Tahoma"/>
            <family val="2"/>
          </rPr>
          <t xml:space="preserve">
03 CCF
05 NC
06 ND
12 DECLA DE MERCANCIA
13 MANDA DE INGRESO
</t>
        </r>
      </text>
    </comment>
  </commentList>
</comments>
</file>

<file path=xl/comments2.xml><?xml version="1.0" encoding="utf-8"?>
<comments xmlns="http://schemas.openxmlformats.org/spreadsheetml/2006/main">
  <authors>
    <author>despacho rivas</author>
  </authors>
  <commentList>
    <comment ref="B4" authorId="0">
      <text>
        <r>
          <rPr>
            <b/>
            <sz val="9"/>
            <color indexed="81"/>
            <rFont val="Tahoma"/>
            <family val="2"/>
          </rPr>
          <t>CLASE DE DOC:</t>
        </r>
        <r>
          <rPr>
            <sz val="9"/>
            <color indexed="81"/>
            <rFont val="Tahoma"/>
            <family val="2"/>
          </rPr>
          <t xml:space="preserve">
1 IMPRESO POR IMPRENTA
2 FORMLARIO UNICO
3 OTROS</t>
        </r>
      </text>
    </comment>
    <comment ref="B5" authorId="0">
      <text>
        <r>
          <rPr>
            <b/>
            <sz val="9"/>
            <color indexed="81"/>
            <rFont val="Tahoma"/>
            <family val="2"/>
          </rPr>
          <t>TIPO DE DOC:</t>
        </r>
        <r>
          <rPr>
            <sz val="9"/>
            <color indexed="81"/>
            <rFont val="Tahoma"/>
            <family val="2"/>
          </rPr>
          <t xml:space="preserve">
03 CCF
05 NC
06 ND
12 DECLA DE MERCANCIA
13 MANDA DE INGRESO
</t>
        </r>
      </text>
    </comment>
  </commentList>
</comments>
</file>

<file path=xl/comments3.xml><?xml version="1.0" encoding="utf-8"?>
<comments xmlns="http://schemas.openxmlformats.org/spreadsheetml/2006/main">
  <authors>
    <author>despacho rivas</author>
  </authors>
  <commentList>
    <comment ref="B5" authorId="0">
      <text>
        <r>
          <rPr>
            <b/>
            <sz val="9"/>
            <color indexed="81"/>
            <rFont val="Tahoma"/>
            <family val="2"/>
          </rPr>
          <t>TIPO DE DOC:</t>
        </r>
        <r>
          <rPr>
            <sz val="9"/>
            <color indexed="81"/>
            <rFont val="Tahoma"/>
            <family val="2"/>
          </rPr>
          <t xml:space="preserve">
01 FACTURA
02 FACTURA SIMPLIFICADA
10 TIQUETE
11 FAC EXPORTACION</t>
        </r>
      </text>
    </comment>
  </commentList>
</comments>
</file>

<file path=xl/sharedStrings.xml><?xml version="1.0" encoding="utf-8"?>
<sst xmlns="http://schemas.openxmlformats.org/spreadsheetml/2006/main" count="739" uniqueCount="312">
  <si>
    <t>03</t>
  </si>
  <si>
    <t>1</t>
  </si>
  <si>
    <t>FECHA</t>
  </si>
  <si>
    <t>CLASE DE DOC</t>
  </si>
  <si>
    <t>TIPO DE DOC</t>
  </si>
  <si>
    <t>CORRELATIVO</t>
  </si>
  <si>
    <t>NIT PROV</t>
  </si>
  <si>
    <t>C. EXENTAS</t>
  </si>
  <si>
    <t>I. EXENTAS</t>
  </si>
  <si>
    <t>IMPOR EX</t>
  </si>
  <si>
    <t>C. GRAVADA</t>
  </si>
  <si>
    <t>INTER GRAVA</t>
  </si>
  <si>
    <t>IMPOR SERV</t>
  </si>
  <si>
    <t>IMPOR BIENES</t>
  </si>
  <si>
    <t>IVA</t>
  </si>
  <si>
    <t>TOTAL C.</t>
  </si>
  <si>
    <t>ANEXO 3</t>
  </si>
  <si>
    <t>MES</t>
  </si>
  <si>
    <t>ANEXO</t>
  </si>
  <si>
    <t>TOTAL VENTA</t>
  </si>
  <si>
    <t>D. FISCAL A 3</t>
  </si>
  <si>
    <t>V CTA DE 3</t>
  </si>
  <si>
    <t>D.FISCAL</t>
  </si>
  <si>
    <t>V. GRAVADA</t>
  </si>
  <si>
    <t>NIT DE CLIENTE</t>
  </si>
  <si>
    <t>CONTROL</t>
  </si>
  <si>
    <t>N° DOC</t>
  </si>
  <si>
    <t xml:space="preserve">SERIE </t>
  </si>
  <si>
    <t>N° DE RESOLUCION</t>
  </si>
  <si>
    <t>06143101750030</t>
  </si>
  <si>
    <t>ANULADO</t>
  </si>
  <si>
    <t>MARIA ELENA ZUNIGA VDA DE ALVARENGA</t>
  </si>
  <si>
    <t>01081704541019</t>
  </si>
  <si>
    <t>BUFISA S.A DE C.V.</t>
  </si>
  <si>
    <t>06141905780037</t>
  </si>
  <si>
    <t>DAVID ANTONIO MOLINA SILVA</t>
  </si>
  <si>
    <t>06140807711154</t>
  </si>
  <si>
    <t>GRUPO VOLCANO, S.A DE C.V.</t>
  </si>
  <si>
    <t>06141202151072</t>
  </si>
  <si>
    <t>JUAN ANTONIO MONTERROSA HERNANDEZ</t>
  </si>
  <si>
    <t>03150707841020</t>
  </si>
  <si>
    <t>BLANCA LUZ BELLOSO DE GARCIA</t>
  </si>
  <si>
    <t>03062709630017</t>
  </si>
  <si>
    <t>DINORA MAGAÑA</t>
  </si>
  <si>
    <t>02020807510018</t>
  </si>
  <si>
    <t>UDP POLICLINICA</t>
  </si>
  <si>
    <t>02101901101017</t>
  </si>
  <si>
    <t>AVELARDO ESPINOZA RIVAS</t>
  </si>
  <si>
    <t>03150502711027</t>
  </si>
  <si>
    <t>CASAS AMERICANAS S.A DE C.V.</t>
  </si>
  <si>
    <t>06142702021058</t>
  </si>
  <si>
    <t>LOTICOMER S.A DE C.V.</t>
  </si>
  <si>
    <t>06143006101060</t>
  </si>
  <si>
    <t>ANA PATRICIA SALAVERRIA DE ESCOBAR</t>
  </si>
  <si>
    <t>96000310480018</t>
  </si>
  <si>
    <t>JOSE MARIA GUTIERREZ FLORES</t>
  </si>
  <si>
    <t>14012611611014</t>
  </si>
  <si>
    <t>RIGOBERTO SERRANO QUINTANILLA</t>
  </si>
  <si>
    <t>03152006881020</t>
  </si>
  <si>
    <t>CELESTINO PEREZ JACOBO</t>
  </si>
  <si>
    <t>01100608711013</t>
  </si>
  <si>
    <t>MARIA DEL SOCORRO ANCHETA</t>
  </si>
  <si>
    <t>02032202631017</t>
  </si>
  <si>
    <t>FRANCISCO JESUS MELARA SORIANO</t>
  </si>
  <si>
    <t>01081604851010</t>
  </si>
  <si>
    <t>MIGUEL HENRIQUEZ CHAVEZ</t>
  </si>
  <si>
    <t>03152810640022</t>
  </si>
  <si>
    <t>FRANCISCO ALEXANDER TOBAR CASTILLO</t>
  </si>
  <si>
    <t>03152212861010</t>
  </si>
  <si>
    <t>PROVEEDOR</t>
  </si>
  <si>
    <t>NIT</t>
  </si>
  <si>
    <t>2</t>
  </si>
  <si>
    <t>V CTA A 3ERO</t>
  </si>
  <si>
    <t>V ZONA FRAN</t>
  </si>
  <si>
    <t>EX SERVICE</t>
  </si>
  <si>
    <t>EX OUT CA</t>
  </si>
  <si>
    <t>EX IN CA</t>
  </si>
  <si>
    <t>V GRAVADAS</t>
  </si>
  <si>
    <t>V NO SUJETAS</t>
  </si>
  <si>
    <t>VENTAS NO</t>
  </si>
  <si>
    <t>V EXENTA</t>
  </si>
  <si>
    <t>VACIO</t>
  </si>
  <si>
    <t>FINAL</t>
  </si>
  <si>
    <t>CORRELTIVO</t>
  </si>
  <si>
    <t>SERIE</t>
  </si>
  <si>
    <t>RESOLUCION</t>
  </si>
  <si>
    <t>N PROVEEDOR</t>
  </si>
  <si>
    <t>SUBTOTALES</t>
  </si>
  <si>
    <t>NOMBRE DE CLIENTE</t>
  </si>
  <si>
    <t>VENTA NO SUJETA</t>
  </si>
  <si>
    <t>VENTA EXENTA</t>
  </si>
  <si>
    <t>VENTA TOTAL</t>
  </si>
  <si>
    <t>SUBTOTAL</t>
  </si>
  <si>
    <t>CORRELTIVO2</t>
  </si>
  <si>
    <t>FINAL3</t>
  </si>
  <si>
    <t>06140101680020</t>
  </si>
  <si>
    <t>EL GRANJERO S.A DE C.V.</t>
  </si>
  <si>
    <t>05121506660010</t>
  </si>
  <si>
    <t>JOSE ANGEL VALENCIA PEREZ</t>
  </si>
  <si>
    <t>03061811941018</t>
  </si>
  <si>
    <t>KEVIN ROLANDO SOFOCLES RECINOS</t>
  </si>
  <si>
    <t>06141910840030</t>
  </si>
  <si>
    <t>CONSTRUCTORA DISA S.A DE C.V.</t>
  </si>
  <si>
    <t>03122006771016</t>
  </si>
  <si>
    <t>MIRIAM HARDEE ESCOBAR</t>
  </si>
  <si>
    <t>06141208131022</t>
  </si>
  <si>
    <t>MOTORES Y VEHICULOS S.A DE C.V.</t>
  </si>
  <si>
    <t>06142704091010</t>
  </si>
  <si>
    <t>MEGABLOCK S.A DE C.V.</t>
  </si>
  <si>
    <t>06143006991020</t>
  </si>
  <si>
    <t>AMERICAN PETROLEUM DE EL SALVADOR</t>
  </si>
  <si>
    <t>06142506941050</t>
  </si>
  <si>
    <t>LEOS S.A DE C.V.</t>
  </si>
  <si>
    <t>02100808071012</t>
  </si>
  <si>
    <t>SYMTEK S.A DE C.V.</t>
  </si>
  <si>
    <t>03151505691015</t>
  </si>
  <si>
    <t>ROBERTO ELIAS RODRIGUEZ</t>
  </si>
  <si>
    <t>06141703001046</t>
  </si>
  <si>
    <t>COOP DE CAFETALEROS SIGLO XXI</t>
  </si>
  <si>
    <t>06143005191030</t>
  </si>
  <si>
    <t>PRODUCTOS DE BIOMASA S.A DE C.V.</t>
  </si>
  <si>
    <t>05010702161018</t>
  </si>
  <si>
    <t>GASPRO DE EL SALVADOR S.A DE C.V.</t>
  </si>
  <si>
    <t>05071611851017</t>
  </si>
  <si>
    <t>ERICK ARMANDO BARAHONA</t>
  </si>
  <si>
    <t>06142112951025</t>
  </si>
  <si>
    <t>ACNEPRO S.A DE C.V.</t>
  </si>
  <si>
    <t>06142910640026</t>
  </si>
  <si>
    <t>SARAN S.A DE C.V.</t>
  </si>
  <si>
    <t>03010907741016</t>
  </si>
  <si>
    <t>MANUEL DE JESUS AGUIRRE ACOSTA</t>
  </si>
  <si>
    <t>06142610790018</t>
  </si>
  <si>
    <t>CORPORIN S.A DE C.V.</t>
  </si>
  <si>
    <t>06141112201046</t>
  </si>
  <si>
    <t>MCCORMICK TRACTORES DE CENTROAMERICA</t>
  </si>
  <si>
    <t>09082608580010</t>
  </si>
  <si>
    <t>LUIS ALBERTO HERNANDEZ ALDANA</t>
  </si>
  <si>
    <t>05151409041015</t>
  </si>
  <si>
    <t>GORCO LIMITADO S.A DE C.V.</t>
  </si>
  <si>
    <t>02103009931016</t>
  </si>
  <si>
    <t>TEJEMET S.A DE C.V.</t>
  </si>
  <si>
    <t>06140102840029</t>
  </si>
  <si>
    <t>NOBS HIDRODIFUCION</t>
  </si>
  <si>
    <t>05032407751016</t>
  </si>
  <si>
    <t>MILTON RAFAEL PANIAGUA AGUILAR</t>
  </si>
  <si>
    <t>06142307860012</t>
  </si>
  <si>
    <t>TECNUTRAL S.A DE C.V</t>
  </si>
  <si>
    <t>06081603661011</t>
  </si>
  <si>
    <t>OSCAR HERIBERTO QUINTANILLA HERNANDEZ</t>
  </si>
  <si>
    <t>00</t>
  </si>
  <si>
    <t>06143105790034</t>
  </si>
  <si>
    <t>CAFECOYO S.A DE C.V.</t>
  </si>
  <si>
    <t>06140702971037</t>
  </si>
  <si>
    <t>IMPORTADORA DE FRUTAS S.A DE C.V.</t>
  </si>
  <si>
    <t>06141909001034</t>
  </si>
  <si>
    <t>RAMIREZ VENTURA S.A DE C.V</t>
  </si>
  <si>
    <t>06141703710012</t>
  </si>
  <si>
    <t>BORGONOVO POHL S.A DE C.V.</t>
  </si>
  <si>
    <t>06142706881019</t>
  </si>
  <si>
    <t>DEL TROPICFOOD S.A DE C.V.</t>
  </si>
  <si>
    <t>06142711201018</t>
  </si>
  <si>
    <t>DISTRIBUIDORA DE EQUIPOS Y SERVICIOS</t>
  </si>
  <si>
    <t>06141210001020</t>
  </si>
  <si>
    <t>AGROINDUSTRIA CENTROAMERICANA</t>
  </si>
  <si>
    <t>PEDRERA PROTERSA S.A DE C.V.</t>
  </si>
  <si>
    <t>06142607780022</t>
  </si>
  <si>
    <t>ASFALTOS DE CENTROAMERICA S.A DE C.V.</t>
  </si>
  <si>
    <t>06141502131049</t>
  </si>
  <si>
    <t>LLANTAS Y ACCESORIOS</t>
  </si>
  <si>
    <t>05150706911014</t>
  </si>
  <si>
    <t>EXPORTADORA PACAS MARTINEZ</t>
  </si>
  <si>
    <t>06140702921021</t>
  </si>
  <si>
    <t>CASA BAZZYNI S.A DE C.V.</t>
  </si>
  <si>
    <t>08150905750014</t>
  </si>
  <si>
    <t>A.C.P.A COMUNIDADES UNIDAS DE RL</t>
  </si>
  <si>
    <t>06141810901033</t>
  </si>
  <si>
    <t>ADINCE S.A DE C.V.</t>
  </si>
  <si>
    <t>94500501121011</t>
  </si>
  <si>
    <t>JESV INC SUCURSAL EL SALVADOR</t>
  </si>
  <si>
    <t>06142002151023</t>
  </si>
  <si>
    <t>OFG EL SALVADOR S.A DE C.V</t>
  </si>
  <si>
    <t>06140907680011</t>
  </si>
  <si>
    <t>INMUEBLES S.A DE C.V</t>
  </si>
  <si>
    <t>06141306161010</t>
  </si>
  <si>
    <t>EDIFICACION, CONSTRUCCION, Y ASESORIA S.A DE C.V</t>
  </si>
  <si>
    <t>05012309191010</t>
  </si>
  <si>
    <t>FONDO DE TITULARIZACION DE INMUEBLES</t>
  </si>
  <si>
    <t>06141506941061</t>
  </si>
  <si>
    <t>O &amp; M MANTENIMIENTO Y SERVICIOS S.A DE C.V</t>
  </si>
  <si>
    <t>11061508801026</t>
  </si>
  <si>
    <t>JIMMY EDGARDO CALERO MARAVILLA</t>
  </si>
  <si>
    <t>11151906460011</t>
  </si>
  <si>
    <t>MOISES ELIAS CARCAMO</t>
  </si>
  <si>
    <t>06141603131023</t>
  </si>
  <si>
    <t>CARDEU S.A DE C.V</t>
  </si>
  <si>
    <t>06141909031057</t>
  </si>
  <si>
    <t>ORGANIKA S.A DE C.V</t>
  </si>
  <si>
    <t>03151403510011</t>
  </si>
  <si>
    <t>RINA ALFARO CASTRO</t>
  </si>
  <si>
    <t>06152309490011</t>
  </si>
  <si>
    <t>SARA ALFARO CASTRO</t>
  </si>
  <si>
    <t>06142801141049</t>
  </si>
  <si>
    <t>SERVICORP S.A DE C.V</t>
  </si>
  <si>
    <t>06143107971090</t>
  </si>
  <si>
    <t>OPERADORA DEL SUR, S. A. DE C.V.</t>
  </si>
  <si>
    <t>06141210830014</t>
  </si>
  <si>
    <t>PRODUCTOS CARNICOS S.A DE C.V.</t>
  </si>
  <si>
    <t>06143101550016</t>
  </si>
  <si>
    <t>BANCO AGRICOLA, S.A.</t>
  </si>
  <si>
    <t>06140101850027</t>
  </si>
  <si>
    <t>NEGOCIOS CAMYRAM S.A DE C.V</t>
  </si>
  <si>
    <t>06141009650016</t>
  </si>
  <si>
    <t>INDUSTRIAS MIKE MIKE S.A DE C.V.</t>
  </si>
  <si>
    <t>06142510021011</t>
  </si>
  <si>
    <t>LA CONSTANCIA LTDA DE C.V.</t>
  </si>
  <si>
    <t>06142808031087</t>
  </si>
  <si>
    <t>INVERSIONES STANLEY PACIFICO S.A DE C.V.</t>
  </si>
  <si>
    <t>06141111931016</t>
  </si>
  <si>
    <t>ENMANUEL S.A DE C.V.</t>
  </si>
  <si>
    <t>06140909921072</t>
  </si>
  <si>
    <t>POLYBAG S.A DE C.V.</t>
  </si>
  <si>
    <t>06141206740014</t>
  </si>
  <si>
    <t>NEMTEX S.A DE C.V.</t>
  </si>
  <si>
    <t>06142411181015</t>
  </si>
  <si>
    <t>INGENIERIA BEM S.A DE C.V.</t>
  </si>
  <si>
    <t>06142910131029</t>
  </si>
  <si>
    <t>UNILEVER EL SALVADOR SCC S.A DE C.V.</t>
  </si>
  <si>
    <t>06141511720027</t>
  </si>
  <si>
    <t>SUPER REPUESTOS EL SALVADOR S.A DE C.V.</t>
  </si>
  <si>
    <t>06140202021024</t>
  </si>
  <si>
    <t>PROGURSA S.A DE C.V.</t>
  </si>
  <si>
    <t>06142301690017</t>
  </si>
  <si>
    <t>HOTELES S.A DE C.V.</t>
  </si>
  <si>
    <t>06142703780037</t>
  </si>
  <si>
    <t>PINTURA Y ENDEREZADO S.A DE C.V.</t>
  </si>
  <si>
    <t>06140104620021</t>
  </si>
  <si>
    <t>TALLER DIDEA, S.A. DE C.V.</t>
  </si>
  <si>
    <t>06143112510011</t>
  </si>
  <si>
    <t>DIDEA S.A DE C.V.</t>
  </si>
  <si>
    <t>06141512001054</t>
  </si>
  <si>
    <t>GRUPO PAILL S.A DE C.V.</t>
  </si>
  <si>
    <t>06142311981022</t>
  </si>
  <si>
    <t>COMTRI S.A DE C.V.</t>
  </si>
  <si>
    <t>06142402121034</t>
  </si>
  <si>
    <t>BOMBOM S.A DE C.V.</t>
  </si>
  <si>
    <t>06142708620024</t>
  </si>
  <si>
    <t>ESTABLECIMIENTOS ANCALMO, S.A DE C.V</t>
  </si>
  <si>
    <t>06140702001011</t>
  </si>
  <si>
    <t>CORPORACION GRS S.A DE C.V.</t>
  </si>
  <si>
    <t>06140901921022</t>
  </si>
  <si>
    <t>GRANJA EL ROBLE S.A DE C.V.</t>
  </si>
  <si>
    <t>15041RESCR336352018</t>
  </si>
  <si>
    <t>18LB000C</t>
  </si>
  <si>
    <t>02101712690017</t>
  </si>
  <si>
    <t>MIGUEL ANGEL GUTIERREZ</t>
  </si>
  <si>
    <t>JUNIO</t>
  </si>
  <si>
    <t>JULIO</t>
  </si>
  <si>
    <t>DICIEMBRE</t>
  </si>
  <si>
    <t>23/12/2021</t>
  </si>
  <si>
    <t>06142202770023</t>
  </si>
  <si>
    <t>15/02/2022</t>
  </si>
  <si>
    <t>FEBRERO</t>
  </si>
  <si>
    <t>07/02/2022</t>
  </si>
  <si>
    <t>11</t>
  </si>
  <si>
    <t>15015RESCR137302014</t>
  </si>
  <si>
    <t>14LB000X</t>
  </si>
  <si>
    <t>MARZO</t>
  </si>
  <si>
    <t>30/03/2022</t>
  </si>
  <si>
    <t>05132011871021</t>
  </si>
  <si>
    <t>RICARDO ALAS ALVARADO</t>
  </si>
  <si>
    <t>08/03/2022</t>
  </si>
  <si>
    <t>23/03/2022</t>
  </si>
  <si>
    <t>ABRIL</t>
  </si>
  <si>
    <t>11/04/2022</t>
  </si>
  <si>
    <t>30/04/2022</t>
  </si>
  <si>
    <t>02102911011012</t>
  </si>
  <si>
    <t>CRISTIAN GUITIERREZ</t>
  </si>
  <si>
    <t>MAYO</t>
  </si>
  <si>
    <t>11/05/2022</t>
  </si>
  <si>
    <t>30/05/2022</t>
  </si>
  <si>
    <t>02/05/2022</t>
  </si>
  <si>
    <t>21/06/2022</t>
  </si>
  <si>
    <t>16/06/2022</t>
  </si>
  <si>
    <t>08/07/2022</t>
  </si>
  <si>
    <t>02101912690017</t>
  </si>
  <si>
    <t>16/07/2022</t>
  </si>
  <si>
    <t>29/07/2022</t>
  </si>
  <si>
    <t>30/07/2022</t>
  </si>
  <si>
    <t>07/07/2022</t>
  </si>
  <si>
    <t>25/07/2022</t>
  </si>
  <si>
    <t>SEPTIEMBRE</t>
  </si>
  <si>
    <t>AGOSTO</t>
  </si>
  <si>
    <t>12/08/2022</t>
  </si>
  <si>
    <t>26/08/2022</t>
  </si>
  <si>
    <t>31/08/2022</t>
  </si>
  <si>
    <t>02/09/2022</t>
  </si>
  <si>
    <t>10/09/2022</t>
  </si>
  <si>
    <t>17/09/2022</t>
  </si>
  <si>
    <t>OCTUBRE</t>
  </si>
  <si>
    <t>03/10/2022</t>
  </si>
  <si>
    <t>07/10/2022</t>
  </si>
  <si>
    <t>14/10/2022</t>
  </si>
  <si>
    <t>NOVIEMBRE</t>
  </si>
  <si>
    <t>05/11/2022</t>
  </si>
  <si>
    <t>19/11/2022</t>
  </si>
  <si>
    <t>26/11/2022</t>
  </si>
  <si>
    <t>30/11/2022</t>
  </si>
  <si>
    <t>01/11/2022</t>
  </si>
  <si>
    <t>29/11/2022</t>
  </si>
  <si>
    <t>20/12/2022</t>
  </si>
  <si>
    <t>24/12/2022</t>
  </si>
  <si>
    <t>30/12/2022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</si>
</sst>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$&quot;* #,##0.00_-;\-&quot;$&quot;* #,##0.00_-;_-&quot;$&quot;* &quot;-&quot;??_-;_-@_-"/>
  </numFmts>
  <fonts count="9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Berlin Sans FB Demi"/>
      <family val="2"/>
    </font>
    <font>
      <b/>
      <sz val="10"/>
      <color theme="1"/>
      <name val="Berlin Sans FB Demi"/>
      <family val="2"/>
    </font>
    <font>
      <sz val="11"/>
      <color theme="1"/>
      <name val="Berlin Sans FB Demi"/>
      <family val="2"/>
    </font>
    <font>
      <b/>
      <sz val="9"/>
      <color rgb="FF33333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36">
    <xf numFmtId="0" fontId="0" fillId="0" borderId="0" xfId="0"/>
    <xf numFmtId="49" fontId="0" fillId="0" borderId="0" xfId="0" applyNumberFormat="1"/>
    <xf numFmtId="0" fontId="0" fillId="0" borderId="0" xfId="0" applyNumberFormat="1"/>
    <xf numFmtId="44" fontId="0" fillId="0" borderId="0" xfId="1" applyFont="1"/>
    <xf numFmtId="44" fontId="3" fillId="0" borderId="1" xfId="1" applyFont="1" applyBorder="1"/>
    <xf numFmtId="44" fontId="0" fillId="0" borderId="1" xfId="1" applyFont="1" applyBorder="1"/>
    <xf numFmtId="0" fontId="0" fillId="0" borderId="0" xfId="0" applyAlignment="1"/>
    <xf numFmtId="0" fontId="5" fillId="0" borderId="0" xfId="0" applyFont="1" applyBorder="1" applyAlignment="1">
      <alignment horizontal="right"/>
    </xf>
    <xf numFmtId="0" fontId="6" fillId="0" borderId="0" xfId="0" applyFont="1" applyBorder="1" applyAlignment="1">
      <alignment horizontal="right"/>
    </xf>
    <xf numFmtId="49" fontId="5" fillId="0" borderId="6" xfId="0" applyNumberFormat="1" applyFont="1" applyBorder="1" applyAlignment="1">
      <alignment horizontal="right"/>
    </xf>
    <xf numFmtId="44" fontId="7" fillId="0" borderId="6" xfId="1" applyFont="1" applyBorder="1" applyAlignment="1">
      <alignment horizontal="right"/>
    </xf>
    <xf numFmtId="44" fontId="7" fillId="2" borderId="6" xfId="1" applyFont="1" applyFill="1" applyBorder="1" applyAlignment="1">
      <alignment horizontal="right"/>
    </xf>
    <xf numFmtId="49" fontId="7" fillId="0" borderId="7" xfId="0" applyNumberFormat="1" applyFont="1" applyBorder="1" applyAlignment="1">
      <alignment horizontal="right"/>
    </xf>
    <xf numFmtId="0" fontId="5" fillId="3" borderId="5" xfId="0" applyFont="1" applyFill="1" applyBorder="1" applyAlignment="1">
      <alignment horizontal="center"/>
    </xf>
    <xf numFmtId="49" fontId="7" fillId="3" borderId="6" xfId="0" applyNumberFormat="1" applyFont="1" applyFill="1" applyBorder="1" applyAlignment="1">
      <alignment horizontal="center"/>
    </xf>
    <xf numFmtId="0" fontId="7" fillId="3" borderId="6" xfId="0" applyFont="1" applyFill="1" applyBorder="1" applyAlignment="1">
      <alignment horizontal="right"/>
    </xf>
    <xf numFmtId="44" fontId="7" fillId="3" borderId="6" xfId="1" applyFont="1" applyFill="1" applyBorder="1" applyAlignment="1">
      <alignment horizontal="right"/>
    </xf>
    <xf numFmtId="49" fontId="7" fillId="0" borderId="6" xfId="0" applyNumberFormat="1" applyFont="1" applyBorder="1" applyAlignment="1">
      <alignment horizontal="right"/>
    </xf>
    <xf numFmtId="49" fontId="7" fillId="0" borderId="6" xfId="0" applyNumberFormat="1" applyFont="1" applyFill="1" applyBorder="1" applyAlignment="1">
      <alignment horizontal="center"/>
    </xf>
    <xf numFmtId="0" fontId="7" fillId="3" borderId="6" xfId="0" applyFont="1" applyFill="1" applyBorder="1" applyAlignment="1"/>
    <xf numFmtId="0" fontId="7" fillId="0" borderId="6" xfId="1" applyNumberFormat="1" applyFont="1" applyFill="1" applyBorder="1" applyAlignment="1"/>
    <xf numFmtId="49" fontId="7" fillId="3" borderId="6" xfId="1" applyNumberFormat="1" applyFont="1" applyFill="1" applyBorder="1" applyAlignment="1">
      <alignment horizontal="center"/>
    </xf>
    <xf numFmtId="44" fontId="7" fillId="0" borderId="6" xfId="1" applyFont="1" applyFill="1" applyBorder="1" applyAlignment="1">
      <alignment horizontal="right"/>
    </xf>
    <xf numFmtId="0" fontId="7" fillId="0" borderId="6" xfId="1" applyNumberFormat="1" applyFont="1" applyBorder="1" applyAlignment="1"/>
    <xf numFmtId="44" fontId="7" fillId="0" borderId="6" xfId="1" applyNumberFormat="1" applyFont="1" applyBorder="1" applyAlignment="1">
      <alignment horizontal="right"/>
    </xf>
    <xf numFmtId="49" fontId="7" fillId="0" borderId="7" xfId="1" applyNumberFormat="1" applyFont="1" applyBorder="1" applyAlignment="1">
      <alignment horizontal="right"/>
    </xf>
    <xf numFmtId="49" fontId="5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0" fontId="7" fillId="0" borderId="6" xfId="1" applyNumberFormat="1" applyFont="1" applyFill="1" applyBorder="1" applyAlignment="1">
      <alignment horizontal="right"/>
    </xf>
    <xf numFmtId="44" fontId="7" fillId="0" borderId="6" xfId="1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0" fillId="0" borderId="8" xfId="0" applyFont="1" applyBorder="1"/>
    <xf numFmtId="0" fontId="8" fillId="4" borderId="8" xfId="0" applyFont="1" applyFill="1" applyBorder="1"/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</cellXfs>
  <cellStyles count="2">
    <cellStyle name="Moneda" xfId="1" builtinId="4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numFmt numFmtId="30" formatCode="@"/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../../../../PLANTILLAS%20IVA%20F-07v9.10.xlsm" TargetMode="External"/><Relationship Id="rId1" Type="http://schemas.openxmlformats.org/officeDocument/2006/relationships/hyperlink" Target="BASE%20DE%20CLIENTES%20IVA%202021.xlsx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1</xdr:row>
      <xdr:rowOff>104775</xdr:rowOff>
    </xdr:from>
    <xdr:to>
      <xdr:col>4</xdr:col>
      <xdr:colOff>161925</xdr:colOff>
      <xdr:row>19</xdr:row>
      <xdr:rowOff>161925</xdr:rowOff>
    </xdr:to>
    <xdr:sp macro="" textlink="">
      <xdr:nvSpPr>
        <xdr:cNvPr id="4" name="3 Rectángulo redondeado"/>
        <xdr:cNvSpPr/>
      </xdr:nvSpPr>
      <xdr:spPr>
        <a:xfrm>
          <a:off x="600075" y="295275"/>
          <a:ext cx="2962275" cy="3486150"/>
        </a:xfrm>
        <a:prstGeom prst="roundRect">
          <a:avLst>
            <a:gd name="adj" fmla="val 6056"/>
          </a:avLst>
        </a:prstGeom>
        <a:noFill/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</xdr:col>
      <xdr:colOff>425822</xdr:colOff>
      <xdr:row>20</xdr:row>
      <xdr:rowOff>134472</xdr:rowOff>
    </xdr:from>
    <xdr:to>
      <xdr:col>3</xdr:col>
      <xdr:colOff>1322293</xdr:colOff>
      <xdr:row>21</xdr:row>
      <xdr:rowOff>168089</xdr:rowOff>
    </xdr:to>
    <xdr:sp macro="[2]!GuardarDatos" textlink="">
      <xdr:nvSpPr>
        <xdr:cNvPr id="6" name="5 Bisel"/>
        <xdr:cNvSpPr/>
      </xdr:nvSpPr>
      <xdr:spPr>
        <a:xfrm>
          <a:off x="2364440" y="3944472"/>
          <a:ext cx="89647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 i="0" baseline="0"/>
            <a:t>Grabar</a:t>
          </a:r>
        </a:p>
      </xdr:txBody>
    </xdr:sp>
    <xdr:clientData/>
  </xdr:twoCellAnchor>
  <xdr:twoCellAnchor>
    <xdr:from>
      <xdr:col>1</xdr:col>
      <xdr:colOff>168087</xdr:colOff>
      <xdr:row>20</xdr:row>
      <xdr:rowOff>123265</xdr:rowOff>
    </xdr:from>
    <xdr:to>
      <xdr:col>2</xdr:col>
      <xdr:colOff>145676</xdr:colOff>
      <xdr:row>21</xdr:row>
      <xdr:rowOff>156882</xdr:rowOff>
    </xdr:to>
    <xdr:sp macro="[2]!LimpiarDatos" textlink="">
      <xdr:nvSpPr>
        <xdr:cNvPr id="5" name="4 Bisel"/>
        <xdr:cNvSpPr/>
      </xdr:nvSpPr>
      <xdr:spPr>
        <a:xfrm>
          <a:off x="930087" y="3933265"/>
          <a:ext cx="89647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/>
            <a:t>Limpiar</a:t>
          </a:r>
        </a:p>
      </xdr:txBody>
    </xdr:sp>
    <xdr:clientData/>
  </xdr:twoCellAnchor>
  <xdr:twoCellAnchor>
    <xdr:from>
      <xdr:col>1</xdr:col>
      <xdr:colOff>705972</xdr:colOff>
      <xdr:row>22</xdr:row>
      <xdr:rowOff>179293</xdr:rowOff>
    </xdr:from>
    <xdr:to>
      <xdr:col>3</xdr:col>
      <xdr:colOff>784412</xdr:colOff>
      <xdr:row>24</xdr:row>
      <xdr:rowOff>145675</xdr:rowOff>
    </xdr:to>
    <xdr:sp macro="" textlink="">
      <xdr:nvSpPr>
        <xdr:cNvPr id="2" name="1 Bisel">
          <a:hlinkClick xmlns:r="http://schemas.openxmlformats.org/officeDocument/2006/relationships" r:id="rId1"/>
        </xdr:cNvPr>
        <xdr:cNvSpPr/>
      </xdr:nvSpPr>
      <xdr:spPr>
        <a:xfrm>
          <a:off x="1467972" y="4370293"/>
          <a:ext cx="1255058" cy="347382"/>
        </a:xfrm>
        <a:prstGeom prst="bevel">
          <a:avLst/>
        </a:prstGeom>
        <a:ln w="3175">
          <a:solidFill>
            <a:schemeClr val="bg1">
              <a:lumMod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/>
            <a:t>PROVEEDORES</a:t>
          </a:r>
        </a:p>
      </xdr:txBody>
    </xdr:sp>
    <xdr:clientData/>
  </xdr:twoCellAnchor>
  <xdr:twoCellAnchor>
    <xdr:from>
      <xdr:col>0</xdr:col>
      <xdr:colOff>582706</xdr:colOff>
      <xdr:row>0</xdr:row>
      <xdr:rowOff>67235</xdr:rowOff>
    </xdr:from>
    <xdr:to>
      <xdr:col>4</xdr:col>
      <xdr:colOff>156882</xdr:colOff>
      <xdr:row>1</xdr:row>
      <xdr:rowOff>33618</xdr:rowOff>
    </xdr:to>
    <xdr:sp macro="" textlink="">
      <xdr:nvSpPr>
        <xdr:cNvPr id="3" name="2 Rectángulo redondeado"/>
        <xdr:cNvSpPr/>
      </xdr:nvSpPr>
      <xdr:spPr>
        <a:xfrm>
          <a:off x="582706" y="67235"/>
          <a:ext cx="2924735" cy="593912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>
          <a:scene3d>
            <a:camera prst="orthographicFront"/>
            <a:lightRig rig="flat" dir="tl">
              <a:rot lat="0" lon="0" rev="6600000"/>
            </a:lightRig>
          </a:scene3d>
          <a:sp3d extrusionH="25400" contourW="8890">
            <a:bevelT w="38100" h="31750"/>
            <a:contourClr>
              <a:schemeClr val="accent2">
                <a:shade val="75000"/>
              </a:schemeClr>
            </a:contourClr>
          </a:sp3d>
        </a:bodyPr>
        <a:lstStyle/>
        <a:p>
          <a:pPr algn="ctr"/>
          <a:r>
            <a:rPr lang="es-ES" sz="2000" b="1" cap="none" spc="0">
              <a:ln w="11430"/>
              <a:gradFill>
                <a:gsLst>
                  <a:gs pos="0">
                    <a:schemeClr val="accent2">
                      <a:tint val="70000"/>
                      <a:satMod val="245000"/>
                    </a:schemeClr>
                  </a:gs>
                  <a:gs pos="75000">
                    <a:schemeClr val="accent2">
                      <a:tint val="90000"/>
                      <a:shade val="60000"/>
                      <a:satMod val="240000"/>
                    </a:schemeClr>
                  </a:gs>
                  <a:gs pos="100000">
                    <a:schemeClr val="accent2">
                      <a:tint val="100000"/>
                      <a:shade val="50000"/>
                      <a:satMod val="240000"/>
                    </a:schemeClr>
                  </a:gs>
                </a:gsLst>
                <a:lin ang="5400000"/>
              </a:gra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REGISTRO DE COMPRAS</a:t>
          </a:r>
        </a:p>
      </xdr:txBody>
    </xdr:sp>
    <xdr:clientData/>
  </xdr:twoCellAnchor>
  <xdr:twoCellAnchor>
    <xdr:from>
      <xdr:col>6</xdr:col>
      <xdr:colOff>56030</xdr:colOff>
      <xdr:row>6</xdr:row>
      <xdr:rowOff>22412</xdr:rowOff>
    </xdr:from>
    <xdr:to>
      <xdr:col>7</xdr:col>
      <xdr:colOff>381000</xdr:colOff>
      <xdr:row>7</xdr:row>
      <xdr:rowOff>134471</xdr:rowOff>
    </xdr:to>
    <xdr:sp macro="" textlink="">
      <xdr:nvSpPr>
        <xdr:cNvPr id="7" name="6 Bisel">
          <a:hlinkClick xmlns:r="http://schemas.openxmlformats.org/officeDocument/2006/relationships" r:id="rId2"/>
        </xdr:cNvPr>
        <xdr:cNvSpPr/>
      </xdr:nvSpPr>
      <xdr:spPr>
        <a:xfrm>
          <a:off x="5165912" y="1613647"/>
          <a:ext cx="1086970" cy="302559"/>
        </a:xfrm>
        <a:prstGeom prst="bevel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S" sz="1100"/>
            <a:t>DECLARACION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414616</xdr:colOff>
      <xdr:row>20</xdr:row>
      <xdr:rowOff>89647</xdr:rowOff>
    </xdr:from>
    <xdr:to>
      <xdr:col>3</xdr:col>
      <xdr:colOff>44822</xdr:colOff>
      <xdr:row>21</xdr:row>
      <xdr:rowOff>123264</xdr:rowOff>
    </xdr:to>
    <xdr:sp macro="[2]!LimpiarContri" textlink="">
      <xdr:nvSpPr>
        <xdr:cNvPr id="3" name="2 Bisel"/>
        <xdr:cNvSpPr/>
      </xdr:nvSpPr>
      <xdr:spPr>
        <a:xfrm>
          <a:off x="1176616" y="3899647"/>
          <a:ext cx="89647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/>
            <a:t>Limpiar</a:t>
          </a:r>
        </a:p>
      </xdr:txBody>
    </xdr:sp>
    <xdr:clientData/>
  </xdr:twoCellAnchor>
  <xdr:twoCellAnchor>
    <xdr:from>
      <xdr:col>3</xdr:col>
      <xdr:colOff>437027</xdr:colOff>
      <xdr:row>20</xdr:row>
      <xdr:rowOff>100853</xdr:rowOff>
    </xdr:from>
    <xdr:to>
      <xdr:col>3</xdr:col>
      <xdr:colOff>1333498</xdr:colOff>
      <xdr:row>21</xdr:row>
      <xdr:rowOff>134470</xdr:rowOff>
    </xdr:to>
    <xdr:sp macro="[2]!DatosContri" textlink="">
      <xdr:nvSpPr>
        <xdr:cNvPr id="4" name="3 Bisel"/>
        <xdr:cNvSpPr/>
      </xdr:nvSpPr>
      <xdr:spPr>
        <a:xfrm>
          <a:off x="2465292" y="3910853"/>
          <a:ext cx="89647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 i="0" baseline="0"/>
            <a:t>Grabar</a:t>
          </a:r>
        </a:p>
      </xdr:txBody>
    </xdr:sp>
    <xdr:clientData/>
  </xdr:twoCellAnchor>
  <xdr:twoCellAnchor>
    <xdr:from>
      <xdr:col>0</xdr:col>
      <xdr:colOff>515471</xdr:colOff>
      <xdr:row>0</xdr:row>
      <xdr:rowOff>952499</xdr:rowOff>
    </xdr:from>
    <xdr:to>
      <xdr:col>4</xdr:col>
      <xdr:colOff>161925</xdr:colOff>
      <xdr:row>19</xdr:row>
      <xdr:rowOff>104774</xdr:rowOff>
    </xdr:to>
    <xdr:sp macro="" textlink="">
      <xdr:nvSpPr>
        <xdr:cNvPr id="5" name="4 Rectángulo redondeado"/>
        <xdr:cNvSpPr/>
      </xdr:nvSpPr>
      <xdr:spPr>
        <a:xfrm>
          <a:off x="515471" y="952499"/>
          <a:ext cx="3400425" cy="3735481"/>
        </a:xfrm>
        <a:prstGeom prst="roundRect">
          <a:avLst>
            <a:gd name="adj" fmla="val 6056"/>
          </a:avLst>
        </a:prstGeom>
        <a:noFill/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</xdr:col>
      <xdr:colOff>414616</xdr:colOff>
      <xdr:row>20</xdr:row>
      <xdr:rowOff>89647</xdr:rowOff>
    </xdr:from>
    <xdr:to>
      <xdr:col>3</xdr:col>
      <xdr:colOff>44822</xdr:colOff>
      <xdr:row>21</xdr:row>
      <xdr:rowOff>123264</xdr:rowOff>
    </xdr:to>
    <xdr:sp macro="[2]!LimpiarContri" textlink="">
      <xdr:nvSpPr>
        <xdr:cNvPr id="6" name="5 Bisel"/>
        <xdr:cNvSpPr/>
      </xdr:nvSpPr>
      <xdr:spPr>
        <a:xfrm>
          <a:off x="1176616" y="3899647"/>
          <a:ext cx="89647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/>
            <a:t>Limpiar</a:t>
          </a:r>
        </a:p>
      </xdr:txBody>
    </xdr:sp>
    <xdr:clientData/>
  </xdr:twoCellAnchor>
  <xdr:twoCellAnchor>
    <xdr:from>
      <xdr:col>3</xdr:col>
      <xdr:colOff>437027</xdr:colOff>
      <xdr:row>20</xdr:row>
      <xdr:rowOff>100853</xdr:rowOff>
    </xdr:from>
    <xdr:to>
      <xdr:col>3</xdr:col>
      <xdr:colOff>1333498</xdr:colOff>
      <xdr:row>21</xdr:row>
      <xdr:rowOff>134470</xdr:rowOff>
    </xdr:to>
    <xdr:sp macro="[2]!DatosContri" textlink="">
      <xdr:nvSpPr>
        <xdr:cNvPr id="7" name="6 Bisel"/>
        <xdr:cNvSpPr/>
      </xdr:nvSpPr>
      <xdr:spPr>
        <a:xfrm>
          <a:off x="2465292" y="3910853"/>
          <a:ext cx="89647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 i="0" baseline="0"/>
            <a:t>Grabar</a:t>
          </a:r>
        </a:p>
      </xdr:txBody>
    </xdr:sp>
    <xdr:clientData/>
  </xdr:twoCellAnchor>
  <xdr:twoCellAnchor>
    <xdr:from>
      <xdr:col>0</xdr:col>
      <xdr:colOff>537883</xdr:colOff>
      <xdr:row>0</xdr:row>
      <xdr:rowOff>134471</xdr:rowOff>
    </xdr:from>
    <xdr:to>
      <xdr:col>4</xdr:col>
      <xdr:colOff>168088</xdr:colOff>
      <xdr:row>0</xdr:row>
      <xdr:rowOff>874059</xdr:rowOff>
    </xdr:to>
    <xdr:sp macro="" textlink="">
      <xdr:nvSpPr>
        <xdr:cNvPr id="8" name="7 Rectángulo redondeado"/>
        <xdr:cNvSpPr/>
      </xdr:nvSpPr>
      <xdr:spPr>
        <a:xfrm>
          <a:off x="537883" y="134471"/>
          <a:ext cx="3384176" cy="739588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>
          <a:scene3d>
            <a:camera prst="orthographicFront"/>
            <a:lightRig rig="flat" dir="tl">
              <a:rot lat="0" lon="0" rev="6600000"/>
            </a:lightRig>
          </a:scene3d>
          <a:sp3d extrusionH="25400" contourW="8890">
            <a:bevelT w="38100" h="31750"/>
            <a:contourClr>
              <a:schemeClr val="accent2">
                <a:shade val="75000"/>
              </a:schemeClr>
            </a:contourClr>
          </a:sp3d>
        </a:bodyPr>
        <a:lstStyle/>
        <a:p>
          <a:pPr algn="ctr"/>
          <a:r>
            <a:rPr lang="es-ES" sz="1800" b="1" cap="none" spc="0">
              <a:ln w="11430"/>
              <a:gradFill>
                <a:gsLst>
                  <a:gs pos="0">
                    <a:schemeClr val="accent2">
                      <a:tint val="70000"/>
                      <a:satMod val="245000"/>
                    </a:schemeClr>
                  </a:gs>
                  <a:gs pos="75000">
                    <a:schemeClr val="accent2">
                      <a:tint val="90000"/>
                      <a:shade val="60000"/>
                      <a:satMod val="240000"/>
                    </a:schemeClr>
                  </a:gs>
                  <a:gs pos="100000">
                    <a:schemeClr val="accent2">
                      <a:tint val="100000"/>
                      <a:shade val="50000"/>
                      <a:satMod val="240000"/>
                    </a:schemeClr>
                  </a:gs>
                </a:gsLst>
                <a:lin ang="5400000"/>
              </a:gra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REGISTRO</a:t>
          </a:r>
          <a:r>
            <a:rPr lang="es-ES" sz="1800" b="1" cap="none" spc="0" baseline="0">
              <a:ln w="11430"/>
              <a:gradFill>
                <a:gsLst>
                  <a:gs pos="0">
                    <a:schemeClr val="accent2">
                      <a:tint val="70000"/>
                      <a:satMod val="245000"/>
                    </a:schemeClr>
                  </a:gs>
                  <a:gs pos="75000">
                    <a:schemeClr val="accent2">
                      <a:tint val="90000"/>
                      <a:shade val="60000"/>
                      <a:satMod val="240000"/>
                    </a:schemeClr>
                  </a:gs>
                  <a:gs pos="100000">
                    <a:schemeClr val="accent2">
                      <a:tint val="100000"/>
                      <a:shade val="50000"/>
                      <a:satMod val="240000"/>
                    </a:schemeClr>
                  </a:gs>
                </a:gsLst>
                <a:lin ang="5400000"/>
              </a:gra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 DE VENTAS CONTRIBUYENTE</a:t>
          </a:r>
          <a:endParaRPr lang="es-ES" sz="1800" b="1" cap="none" spc="0">
            <a:ln w="11430"/>
            <a:gradFill>
              <a:gsLst>
                <a:gs pos="0">
                  <a:schemeClr val="accent2">
                    <a:tint val="70000"/>
                    <a:satMod val="245000"/>
                  </a:schemeClr>
                </a:gs>
                <a:gs pos="75000">
                  <a:schemeClr val="accent2">
                    <a:tint val="90000"/>
                    <a:shade val="60000"/>
                    <a:satMod val="240000"/>
                  </a:schemeClr>
                </a:gs>
                <a:gs pos="100000">
                  <a:schemeClr val="accent2">
                    <a:tint val="100000"/>
                    <a:shade val="50000"/>
                    <a:satMod val="240000"/>
                  </a:schemeClr>
                </a:gs>
              </a:gsLst>
              <a:lin ang="5400000"/>
            </a:gradFill>
            <a:effectLst>
              <a:outerShdw blurRad="50800" dist="39000" dir="5460000" algn="tl">
                <a:srgbClr val="000000">
                  <a:alpha val="38000"/>
                </a:srgbClr>
              </a:outerShdw>
            </a:effectLst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0</xdr:row>
      <xdr:rowOff>918881</xdr:rowOff>
    </xdr:from>
    <xdr:to>
      <xdr:col>4</xdr:col>
      <xdr:colOff>161925</xdr:colOff>
      <xdr:row>23</xdr:row>
      <xdr:rowOff>123824</xdr:rowOff>
    </xdr:to>
    <xdr:sp macro="" textlink="">
      <xdr:nvSpPr>
        <xdr:cNvPr id="2" name="1 Rectángulo redondeado"/>
        <xdr:cNvSpPr/>
      </xdr:nvSpPr>
      <xdr:spPr>
        <a:xfrm>
          <a:off x="600075" y="918881"/>
          <a:ext cx="3315821" cy="4494119"/>
        </a:xfrm>
        <a:prstGeom prst="roundRect">
          <a:avLst>
            <a:gd name="adj" fmla="val 6056"/>
          </a:avLst>
        </a:prstGeom>
        <a:noFill/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6</xdr:col>
      <xdr:colOff>327770</xdr:colOff>
      <xdr:row>21</xdr:row>
      <xdr:rowOff>167528</xdr:rowOff>
    </xdr:from>
    <xdr:to>
      <xdr:col>7</xdr:col>
      <xdr:colOff>462241</xdr:colOff>
      <xdr:row>22</xdr:row>
      <xdr:rowOff>201145</xdr:rowOff>
    </xdr:to>
    <xdr:sp macro="[2]!LimpiarConsumi" textlink="">
      <xdr:nvSpPr>
        <xdr:cNvPr id="3" name="2 Bisel"/>
        <xdr:cNvSpPr/>
      </xdr:nvSpPr>
      <xdr:spPr>
        <a:xfrm>
          <a:off x="5370417" y="4986057"/>
          <a:ext cx="89647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/>
            <a:t>Limpiar</a:t>
          </a:r>
        </a:p>
      </xdr:txBody>
    </xdr:sp>
    <xdr:clientData/>
  </xdr:twoCellAnchor>
  <xdr:twoCellAnchor>
    <xdr:from>
      <xdr:col>4</xdr:col>
      <xdr:colOff>264456</xdr:colOff>
      <xdr:row>22</xdr:row>
      <xdr:rowOff>2802</xdr:rowOff>
    </xdr:from>
    <xdr:to>
      <xdr:col>5</xdr:col>
      <xdr:colOff>634251</xdr:colOff>
      <xdr:row>23</xdr:row>
      <xdr:rowOff>25213</xdr:rowOff>
    </xdr:to>
    <xdr:sp macro="[2]!DatosConsumi" textlink="">
      <xdr:nvSpPr>
        <xdr:cNvPr id="7" name="6 Bisel"/>
        <xdr:cNvSpPr/>
      </xdr:nvSpPr>
      <xdr:spPr>
        <a:xfrm>
          <a:off x="4018427" y="5011831"/>
          <a:ext cx="89647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 i="0" baseline="0"/>
            <a:t>Grabar</a:t>
          </a:r>
        </a:p>
      </xdr:txBody>
    </xdr:sp>
    <xdr:clientData/>
  </xdr:twoCellAnchor>
  <xdr:twoCellAnchor>
    <xdr:from>
      <xdr:col>0</xdr:col>
      <xdr:colOff>504265</xdr:colOff>
      <xdr:row>0</xdr:row>
      <xdr:rowOff>78441</xdr:rowOff>
    </xdr:from>
    <xdr:to>
      <xdr:col>4</xdr:col>
      <xdr:colOff>134470</xdr:colOff>
      <xdr:row>0</xdr:row>
      <xdr:rowOff>818029</xdr:rowOff>
    </xdr:to>
    <xdr:sp macro="" textlink="">
      <xdr:nvSpPr>
        <xdr:cNvPr id="5" name="4 Rectángulo redondeado"/>
        <xdr:cNvSpPr/>
      </xdr:nvSpPr>
      <xdr:spPr>
        <a:xfrm>
          <a:off x="504265" y="78441"/>
          <a:ext cx="3384176" cy="739588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>
          <a:scene3d>
            <a:camera prst="orthographicFront"/>
            <a:lightRig rig="flat" dir="tl">
              <a:rot lat="0" lon="0" rev="6600000"/>
            </a:lightRig>
          </a:scene3d>
          <a:sp3d extrusionH="25400" contourW="8890">
            <a:bevelT w="38100" h="31750"/>
            <a:contourClr>
              <a:schemeClr val="accent2">
                <a:shade val="75000"/>
              </a:schemeClr>
            </a:contourClr>
          </a:sp3d>
        </a:bodyPr>
        <a:lstStyle/>
        <a:p>
          <a:pPr algn="ctr"/>
          <a:r>
            <a:rPr lang="es-ES" sz="1800" b="1" cap="none" spc="0">
              <a:ln w="11430"/>
              <a:gradFill>
                <a:gsLst>
                  <a:gs pos="0">
                    <a:schemeClr val="accent2">
                      <a:tint val="70000"/>
                      <a:satMod val="245000"/>
                    </a:schemeClr>
                  </a:gs>
                  <a:gs pos="75000">
                    <a:schemeClr val="accent2">
                      <a:tint val="90000"/>
                      <a:shade val="60000"/>
                      <a:satMod val="240000"/>
                    </a:schemeClr>
                  </a:gs>
                  <a:gs pos="100000">
                    <a:schemeClr val="accent2">
                      <a:tint val="100000"/>
                      <a:shade val="50000"/>
                      <a:satMod val="240000"/>
                    </a:schemeClr>
                  </a:gs>
                </a:gsLst>
                <a:lin ang="5400000"/>
              </a:gra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REGISTRO</a:t>
          </a:r>
          <a:r>
            <a:rPr lang="es-ES" sz="1800" b="1" cap="none" spc="0" baseline="0">
              <a:ln w="11430"/>
              <a:gradFill>
                <a:gsLst>
                  <a:gs pos="0">
                    <a:schemeClr val="accent2">
                      <a:tint val="70000"/>
                      <a:satMod val="245000"/>
                    </a:schemeClr>
                  </a:gs>
                  <a:gs pos="75000">
                    <a:schemeClr val="accent2">
                      <a:tint val="90000"/>
                      <a:shade val="60000"/>
                      <a:satMod val="240000"/>
                    </a:schemeClr>
                  </a:gs>
                  <a:gs pos="100000">
                    <a:schemeClr val="accent2">
                      <a:tint val="100000"/>
                      <a:shade val="50000"/>
                      <a:satMod val="240000"/>
                    </a:schemeClr>
                  </a:gs>
                </a:gsLst>
                <a:lin ang="5400000"/>
              </a:gra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 DE VENTAS CONSUMIDOR FINAL</a:t>
          </a:r>
          <a:endParaRPr lang="es-ES" sz="1800" b="1" cap="none" spc="0">
            <a:ln w="11430"/>
            <a:gradFill>
              <a:gsLst>
                <a:gs pos="0">
                  <a:schemeClr val="accent2">
                    <a:tint val="70000"/>
                    <a:satMod val="245000"/>
                  </a:schemeClr>
                </a:gs>
                <a:gs pos="75000">
                  <a:schemeClr val="accent2">
                    <a:tint val="90000"/>
                    <a:shade val="60000"/>
                    <a:satMod val="240000"/>
                  </a:schemeClr>
                </a:gs>
                <a:gs pos="100000">
                  <a:schemeClr val="accent2">
                    <a:tint val="100000"/>
                    <a:shade val="50000"/>
                    <a:satMod val="240000"/>
                  </a:schemeClr>
                </a:gs>
              </a:gsLst>
              <a:lin ang="5400000"/>
            </a:gradFill>
            <a:effectLst>
              <a:outerShdw blurRad="50800" dist="39000" dir="5460000" algn="tl">
                <a:srgbClr val="000000">
                  <a:alpha val="38000"/>
                </a:srgbClr>
              </a:outerShdw>
            </a:effectLst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ASE%20DE%20CLIENTES%20IVA%20202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Startup" Target="PERSONAL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 DE PROVEEDORES"/>
      <sheetName val="Hoja1"/>
    </sheetNames>
    <sheetDataSet>
      <sheetData sheetId="0">
        <row r="1">
          <cell r="A1" t="str">
            <v>NIT</v>
          </cell>
          <cell r="B1" t="str">
            <v>PROVEEDOR</v>
          </cell>
        </row>
        <row r="2">
          <cell r="A2" t="str">
            <v>02023112741019</v>
          </cell>
          <cell r="B2" t="str">
            <v>OLGA ELIZABETH RIVAS DE ORELLANA</v>
          </cell>
        </row>
        <row r="3">
          <cell r="A3" t="str">
            <v>02040305560017</v>
          </cell>
          <cell r="B3" t="str">
            <v xml:space="preserve">RICARDO E.G SANTOS </v>
          </cell>
        </row>
        <row r="4">
          <cell r="A4" t="str">
            <v>02071902091019</v>
          </cell>
          <cell r="B4" t="str">
            <v>EL INDIO S.A DE C.V</v>
          </cell>
        </row>
        <row r="5">
          <cell r="A5" t="str">
            <v>02100108750017</v>
          </cell>
          <cell r="B5" t="str">
            <v xml:space="preserve">CARLOS EDUARDO MARTINEZ </v>
          </cell>
        </row>
        <row r="6">
          <cell r="A6" t="str">
            <v>02101810771036</v>
          </cell>
          <cell r="B6" t="str">
            <v>JOSE OMAR CARPIO ALARCON</v>
          </cell>
        </row>
        <row r="7">
          <cell r="A7" t="str">
            <v>02101911710016</v>
          </cell>
          <cell r="B7" t="str">
            <v>ALMACENES VIDRI, S.A DE C.V.</v>
          </cell>
        </row>
        <row r="8">
          <cell r="A8" t="str">
            <v>02102309931011</v>
          </cell>
          <cell r="B8" t="str">
            <v xml:space="preserve">ELECTRO INDUSTRIALES EL PACIFICO S.A DE C.V </v>
          </cell>
        </row>
        <row r="9">
          <cell r="A9" t="str">
            <v>02102701001014</v>
          </cell>
          <cell r="B9" t="str">
            <v>UNILLANTAS S.A DE C.V.</v>
          </cell>
        </row>
        <row r="10">
          <cell r="A10" t="str">
            <v>02102908061017</v>
          </cell>
          <cell r="B10" t="str">
            <v xml:space="preserve">V &amp; G DE EL SALVADOR S.A DE C.V </v>
          </cell>
        </row>
        <row r="11">
          <cell r="A11" t="str">
            <v>02133003651018</v>
          </cell>
          <cell r="B11" t="str">
            <v>JOSE ADAN MAGAÑA</v>
          </cell>
        </row>
        <row r="12">
          <cell r="A12" t="str">
            <v>03020203061023</v>
          </cell>
          <cell r="B12" t="str">
            <v xml:space="preserve">ELEKTROLAZER S.A DE C.V </v>
          </cell>
        </row>
        <row r="13">
          <cell r="A13" t="str">
            <v>03062109801018</v>
          </cell>
          <cell r="B13" t="str">
            <v>DOUGLAS ORLANDO TEPATA TEPATA</v>
          </cell>
        </row>
        <row r="14">
          <cell r="A14" t="str">
            <v>03150309971011</v>
          </cell>
          <cell r="B14" t="str">
            <v>SO S.A DE C.V.</v>
          </cell>
        </row>
        <row r="15">
          <cell r="A15" t="str">
            <v>03151608560012</v>
          </cell>
          <cell r="B15" t="str">
            <v xml:space="preserve">JORGE ALBERTO LUNA </v>
          </cell>
        </row>
        <row r="16">
          <cell r="A16" t="str">
            <v>04072309650015</v>
          </cell>
          <cell r="B16" t="str">
            <v>ULISES RODRIGUEZ SOSA</v>
          </cell>
        </row>
        <row r="17">
          <cell r="A17" t="str">
            <v>04161506530021</v>
          </cell>
          <cell r="B17" t="str">
            <v>NOELIA TEJADA DE REYES</v>
          </cell>
        </row>
        <row r="18">
          <cell r="A18" t="str">
            <v>04312511630011</v>
          </cell>
          <cell r="B18" t="str">
            <v xml:space="preserve">MARIA LIDUVINA CARDOZA </v>
          </cell>
        </row>
        <row r="19">
          <cell r="A19" t="str">
            <v>05030412821038</v>
          </cell>
          <cell r="B19" t="str">
            <v>JOSE GUILLERMO CRUZ PAREDES</v>
          </cell>
        </row>
        <row r="20">
          <cell r="A20" t="str">
            <v>05032201151020</v>
          </cell>
          <cell r="B20" t="str">
            <v>ELECTRICOS OMEGA S.A DE C.V.</v>
          </cell>
        </row>
        <row r="21">
          <cell r="A21" t="str">
            <v>05043110741013</v>
          </cell>
          <cell r="B21" t="str">
            <v>OSCAR HUMBERTO RIVAS INTERIANO</v>
          </cell>
        </row>
        <row r="22">
          <cell r="A22" t="str">
            <v>05062912691016</v>
          </cell>
          <cell r="B22" t="str">
            <v xml:space="preserve">DAVID EVORA GUZMAN </v>
          </cell>
        </row>
        <row r="23">
          <cell r="A23" t="str">
            <v>05081710540010</v>
          </cell>
          <cell r="B23" t="str">
            <v xml:space="preserve">MARCOS ANTONIO PORTILLO </v>
          </cell>
        </row>
        <row r="24">
          <cell r="A24" t="str">
            <v>05090101650011</v>
          </cell>
          <cell r="B24" t="str">
            <v>ISRAEL ALVARADO</v>
          </cell>
        </row>
        <row r="25">
          <cell r="A25" t="str">
            <v>05091510071011</v>
          </cell>
          <cell r="B25" t="str">
            <v>AGROFERRETERIA SAN RAFAEL</v>
          </cell>
        </row>
        <row r="26">
          <cell r="A26" t="str">
            <v>05091606111014</v>
          </cell>
          <cell r="B26" t="str">
            <v>PULSEM DE C.V.</v>
          </cell>
        </row>
        <row r="27">
          <cell r="A27" t="str">
            <v>05092604480012</v>
          </cell>
          <cell r="B27" t="str">
            <v>ROBERTO HERNANDEZ MENJIVAR</v>
          </cell>
        </row>
        <row r="28">
          <cell r="A28" t="str">
            <v>05110610820011</v>
          </cell>
          <cell r="B28" t="str">
            <v>EL SURCO S.A DE C.V</v>
          </cell>
        </row>
        <row r="29">
          <cell r="A29" t="str">
            <v>05111302771027</v>
          </cell>
          <cell r="B29" t="str">
            <v>JOSE RIGOBERTO CORDOBA BARRERA</v>
          </cell>
        </row>
        <row r="30">
          <cell r="A30" t="str">
            <v>05111703630014</v>
          </cell>
          <cell r="B30" t="str">
            <v>JOSE RICARDO ANTONIO MOLINA</v>
          </cell>
        </row>
        <row r="31">
          <cell r="A31" t="str">
            <v>05112105901012</v>
          </cell>
          <cell r="B31" t="str">
            <v xml:space="preserve">SUMER S.A DE C.V </v>
          </cell>
        </row>
        <row r="32">
          <cell r="A32" t="str">
            <v>05112411991017</v>
          </cell>
          <cell r="B32" t="str">
            <v>REPUESTOS NOE S.A DE C.V.</v>
          </cell>
        </row>
        <row r="33">
          <cell r="A33" t="str">
            <v>05120305630027</v>
          </cell>
          <cell r="B33" t="str">
            <v>TONY ALBERTO PEREZ</v>
          </cell>
        </row>
        <row r="34">
          <cell r="A34" t="str">
            <v>06023010921017</v>
          </cell>
          <cell r="B34" t="str">
            <v>TALLERES SOLDATOR S.A DE C.V.</v>
          </cell>
        </row>
        <row r="35">
          <cell r="A35" t="str">
            <v>06140101840022</v>
          </cell>
          <cell r="B35" t="str">
            <v>INDUPAL S.A DE C.V</v>
          </cell>
        </row>
        <row r="36">
          <cell r="A36" t="str">
            <v>06140102001050</v>
          </cell>
          <cell r="B36" t="str">
            <v>COMPRES, S.A DE C.V.</v>
          </cell>
        </row>
        <row r="37">
          <cell r="A37" t="str">
            <v>06140104620021</v>
          </cell>
          <cell r="B37" t="str">
            <v xml:space="preserve">TALLER DIDEA S.A DE C.V </v>
          </cell>
        </row>
        <row r="38">
          <cell r="A38" t="str">
            <v>06140108580017</v>
          </cell>
          <cell r="B38" t="str">
            <v>FREUND S.A DE C.V.</v>
          </cell>
        </row>
        <row r="39">
          <cell r="A39" t="str">
            <v>06140109770045</v>
          </cell>
          <cell r="B39" t="str">
            <v>AGDO, S.A</v>
          </cell>
        </row>
        <row r="40">
          <cell r="A40" t="str">
            <v>06140205031020</v>
          </cell>
          <cell r="B40" t="str">
            <v>TESSA S.A DE C.V.</v>
          </cell>
        </row>
        <row r="41">
          <cell r="A41" t="str">
            <v>06140207081033</v>
          </cell>
          <cell r="B41" t="str">
            <v>POWER SUPPLY S.A DE C.V</v>
          </cell>
        </row>
        <row r="42">
          <cell r="A42" t="str">
            <v>06140209111053</v>
          </cell>
          <cell r="B42" t="str">
            <v>Vip Marketing, S.A de C.V.</v>
          </cell>
        </row>
        <row r="43">
          <cell r="A43" t="str">
            <v>06140212971020</v>
          </cell>
          <cell r="B43" t="str">
            <v>MANEJO INTEGRAL DE DESECHOS SOLIDOS SEM DE C.V.</v>
          </cell>
        </row>
        <row r="44">
          <cell r="A44" t="str">
            <v>06140302870017</v>
          </cell>
          <cell r="B44" t="str">
            <v>ACEROS Y SALES SALVADOREÑOS S.A DE C.V.</v>
          </cell>
        </row>
        <row r="45">
          <cell r="A45" t="str">
            <v>06140310061067</v>
          </cell>
          <cell r="B45" t="str">
            <v xml:space="preserve">PROVEEDORA ELECTRICA DE EL SALVADOR S.A DE CV. </v>
          </cell>
        </row>
        <row r="46">
          <cell r="A46" t="str">
            <v>06140311171036</v>
          </cell>
          <cell r="B46" t="str">
            <v>SOLARTECH CENTROAMERICA S.A DE C.V</v>
          </cell>
        </row>
        <row r="47">
          <cell r="A47" t="str">
            <v>06140311991017</v>
          </cell>
          <cell r="B47" t="str">
            <v>AGROQUIMICA INTERNACIONAL S.A DE C.V</v>
          </cell>
        </row>
        <row r="48">
          <cell r="A48" t="str">
            <v>06140402001010</v>
          </cell>
          <cell r="B48" t="str">
            <v xml:space="preserve">STAR MAIL S.A DE C.V </v>
          </cell>
        </row>
        <row r="49">
          <cell r="A49" t="str">
            <v>06140409670019</v>
          </cell>
          <cell r="B49" t="str">
            <v>STEINER S.A DE C.V</v>
          </cell>
        </row>
        <row r="50">
          <cell r="A50" t="str">
            <v>06140410011032</v>
          </cell>
          <cell r="B50" t="str">
            <v>ACERO NOPA STEEL S.A DE C.V.</v>
          </cell>
        </row>
        <row r="51">
          <cell r="A51" t="str">
            <v>06140509171066</v>
          </cell>
          <cell r="B51" t="str">
            <v xml:space="preserve">AQUASISTEMAS DE EL SALVADOR S.A DE C.V </v>
          </cell>
        </row>
        <row r="52">
          <cell r="A52" t="str">
            <v>06140602031037</v>
          </cell>
          <cell r="B52" t="str">
            <v>FONDO DE ACTIVIDADES ESPECIALES</v>
          </cell>
        </row>
        <row r="53">
          <cell r="A53" t="str">
            <v>06140607161028</v>
          </cell>
          <cell r="B53" t="str">
            <v>PROVEEDORA DE RODAMIENTOS S.A DE C.V.</v>
          </cell>
        </row>
        <row r="54">
          <cell r="A54" t="str">
            <v>06140611750055</v>
          </cell>
          <cell r="B54" t="str">
            <v>TECNICA UNIVERSAL SALVADOREÑA S.A DE C.V</v>
          </cell>
        </row>
        <row r="55">
          <cell r="A55" t="str">
            <v>06140705651014</v>
          </cell>
          <cell r="B55" t="str">
            <v xml:space="preserve">FELIX RAMIREZ ABREGO </v>
          </cell>
        </row>
        <row r="56">
          <cell r="A56" t="str">
            <v>06140705901331</v>
          </cell>
          <cell r="B56" t="str">
            <v>WILLIAM JOSE GUEVARA</v>
          </cell>
        </row>
        <row r="57">
          <cell r="A57" t="str">
            <v>06140706891011</v>
          </cell>
          <cell r="B57" t="str">
            <v>PROYECTOS DE METAL MECANICA S.A DE C.V.</v>
          </cell>
        </row>
        <row r="58">
          <cell r="A58" t="str">
            <v>06140707061020</v>
          </cell>
          <cell r="B58" t="str">
            <v>CALDEGA S.A DE C.V.</v>
          </cell>
        </row>
        <row r="59">
          <cell r="A59" t="str">
            <v>06140711071030</v>
          </cell>
          <cell r="B59" t="str">
            <v xml:space="preserve">OD EL SALVADOR LIMITADA DE C.V </v>
          </cell>
        </row>
        <row r="60">
          <cell r="A60" t="str">
            <v>06140803111012</v>
          </cell>
          <cell r="B60" t="str">
            <v xml:space="preserve">CELASA INGENIERIAS Y EQUIPOS S.A DE C.V </v>
          </cell>
        </row>
        <row r="61">
          <cell r="A61" t="str">
            <v>06140804161013</v>
          </cell>
          <cell r="B61" t="str">
            <v>GRUPO ROMEN S.A DE C.V.</v>
          </cell>
        </row>
        <row r="62">
          <cell r="A62" t="str">
            <v>06140806720015</v>
          </cell>
          <cell r="B62" t="str">
            <v xml:space="preserve">BANCO CUSCATLAN S.A </v>
          </cell>
        </row>
        <row r="63">
          <cell r="A63" t="str">
            <v>06140807141021</v>
          </cell>
          <cell r="B63" t="str">
            <v xml:space="preserve">SEGURIDAD E INVERSIONES S.A DE C.V </v>
          </cell>
        </row>
        <row r="64">
          <cell r="A64" t="str">
            <v>06140807770026</v>
          </cell>
          <cell r="B64" t="str">
            <v>MAPRIMA S.A DE C.V.</v>
          </cell>
        </row>
        <row r="65">
          <cell r="A65" t="str">
            <v>06140902091023</v>
          </cell>
          <cell r="B65" t="str">
            <v xml:space="preserve">DISTRIBUIDORA B &amp; P S.A DE C.V </v>
          </cell>
        </row>
        <row r="66">
          <cell r="A66" t="str">
            <v>06140911041039</v>
          </cell>
          <cell r="B66" t="str">
            <v>IMPORTADORA DEL RIO S.A DE C.V</v>
          </cell>
        </row>
        <row r="67">
          <cell r="A67" t="str">
            <v>06141007011010</v>
          </cell>
          <cell r="B67" t="str">
            <v xml:space="preserve">CHIA HO HSING S.A DE C.V </v>
          </cell>
        </row>
        <row r="68">
          <cell r="A68" t="str">
            <v>06141008901028</v>
          </cell>
          <cell r="B68" t="str">
            <v>TRANPORTES PESADOS S.A DE C.V.</v>
          </cell>
        </row>
        <row r="69">
          <cell r="A69" t="str">
            <v>06141106660010</v>
          </cell>
          <cell r="B69" t="str">
            <v>HENRIQUEZ S.A DE C.V.</v>
          </cell>
        </row>
        <row r="70">
          <cell r="A70" t="str">
            <v>06141107870011</v>
          </cell>
          <cell r="B70" t="str">
            <v>COVI S.A DE C.V.</v>
          </cell>
        </row>
        <row r="71">
          <cell r="A71" t="str">
            <v>06141108001032</v>
          </cell>
          <cell r="B71" t="str">
            <v>UNION COMERCIAL S.A DE C.V.</v>
          </cell>
        </row>
        <row r="72">
          <cell r="A72" t="str">
            <v>06141211810023</v>
          </cell>
          <cell r="B72" t="str">
            <v>GRUPO SOLID S.A DE C.V</v>
          </cell>
        </row>
        <row r="73">
          <cell r="A73" t="str">
            <v>06141301840030</v>
          </cell>
          <cell r="B73" t="str">
            <v xml:space="preserve">SOLVENTES E INTERMEDIOS INDUSTRIALES S.A DE C.V </v>
          </cell>
        </row>
        <row r="74">
          <cell r="A74" t="str">
            <v>06141306680052</v>
          </cell>
          <cell r="B74" t="str">
            <v>ALEXANDER ANTONIO CORNEJO</v>
          </cell>
        </row>
        <row r="75">
          <cell r="A75" t="str">
            <v>06141307760018</v>
          </cell>
          <cell r="B75" t="str">
            <v>REPRESENTACIONES DIVERSAS S.A DE C.V.</v>
          </cell>
        </row>
        <row r="76">
          <cell r="A76" t="str">
            <v>06141311131065</v>
          </cell>
          <cell r="B76" t="str">
            <v>INVERSIONES ASIATICAS S.A DE C.V</v>
          </cell>
        </row>
        <row r="77">
          <cell r="A77" t="str">
            <v>06141312850038</v>
          </cell>
          <cell r="B77" t="str">
            <v>IMPRESSA S.A DE C.V.</v>
          </cell>
        </row>
        <row r="78">
          <cell r="A78" t="str">
            <v>06141402051099</v>
          </cell>
          <cell r="B78" t="str">
            <v xml:space="preserve">JEA S.A DE C.V. </v>
          </cell>
        </row>
        <row r="79">
          <cell r="A79" t="str">
            <v>06141402370078</v>
          </cell>
          <cell r="B79" t="str">
            <v>CEPA S.A DE C.V</v>
          </cell>
        </row>
        <row r="80">
          <cell r="A80" t="str">
            <v>06141402560013</v>
          </cell>
          <cell r="B80" t="str">
            <v>FERRETERIA LA PALMA S.A DE C.V.</v>
          </cell>
        </row>
        <row r="81">
          <cell r="A81" t="str">
            <v>06141403161033</v>
          </cell>
          <cell r="B81" t="str">
            <v>ECSA OPERADORA EL SALVADOR S.A DE C.V.</v>
          </cell>
        </row>
        <row r="82">
          <cell r="A82" t="str">
            <v>06141404161045</v>
          </cell>
          <cell r="B82" t="str">
            <v>GRUPO FERRESAL Y JM CONSTRUCCIONES</v>
          </cell>
        </row>
        <row r="83">
          <cell r="A83" t="str">
            <v>06141407001014</v>
          </cell>
          <cell r="B83" t="str">
            <v>INVERSIONES LEMUS S.A DE C.V.</v>
          </cell>
        </row>
        <row r="84">
          <cell r="A84" t="str">
            <v>06141407830018</v>
          </cell>
          <cell r="B84" t="str">
            <v xml:space="preserve">LA CENTRAL DE SEGUROS Y FIANZAS S.A DE C.V </v>
          </cell>
        </row>
        <row r="85">
          <cell r="A85" t="str">
            <v>06141408711090</v>
          </cell>
          <cell r="B85" t="str">
            <v>BENJAMIN ALFREDO ABARCA</v>
          </cell>
        </row>
        <row r="86">
          <cell r="A86" t="str">
            <v>06141409121050</v>
          </cell>
          <cell r="B86" t="str">
            <v>CAMPOS ESCOBAR S.A DE C.V.</v>
          </cell>
        </row>
        <row r="87">
          <cell r="A87" t="str">
            <v>06141412921024</v>
          </cell>
          <cell r="B87" t="str">
            <v xml:space="preserve">INVERSIONES VIDA S.A DE C.V </v>
          </cell>
        </row>
        <row r="88">
          <cell r="A88" t="str">
            <v>06141501850054</v>
          </cell>
          <cell r="B88" t="str">
            <v xml:space="preserve">GALVANIS S.A DE C.V </v>
          </cell>
        </row>
        <row r="89">
          <cell r="A89" t="str">
            <v>06141509891057</v>
          </cell>
          <cell r="B89" t="str">
            <v xml:space="preserve">F.ROLANDO CANIZALES </v>
          </cell>
        </row>
        <row r="90">
          <cell r="A90" t="str">
            <v>06141601800012</v>
          </cell>
          <cell r="B90" t="str">
            <v>LA CASA DEL SOLDADOR S.A DE C.V.</v>
          </cell>
        </row>
        <row r="91">
          <cell r="A91" t="str">
            <v>06141606691119</v>
          </cell>
          <cell r="B91" t="str">
            <v>CARLOS ROBERTO HERNANDEZ</v>
          </cell>
        </row>
        <row r="92">
          <cell r="A92" t="str">
            <v>06141608021030</v>
          </cell>
          <cell r="B92" t="str">
            <v>GRIFERIA Y CERRADURAS INTERNACIONALES S.A DE C.V</v>
          </cell>
        </row>
        <row r="93">
          <cell r="A93" t="str">
            <v>06141608111039</v>
          </cell>
          <cell r="B93" t="str">
            <v>GRUPO SANTA SOFIA, S.A DE C.V.</v>
          </cell>
        </row>
        <row r="94">
          <cell r="A94" t="str">
            <v>06141611951013</v>
          </cell>
          <cell r="B94" t="str">
            <v>DISTRIBUIDORA DE ELECTRICIDAD DELSUR</v>
          </cell>
        </row>
        <row r="95">
          <cell r="A95" t="str">
            <v>06141612991019</v>
          </cell>
          <cell r="B95" t="str">
            <v xml:space="preserve">DISTRIBUIDORA DE LUBRICANTES Y COMBUSTIBLES S.A DE C.V </v>
          </cell>
        </row>
        <row r="96">
          <cell r="A96" t="str">
            <v>06141702061037</v>
          </cell>
          <cell r="B96" t="str">
            <v>TORCO INDUSTRIAL S.A DE C.V.</v>
          </cell>
        </row>
        <row r="97">
          <cell r="A97" t="str">
            <v>06141703061090</v>
          </cell>
          <cell r="B97" t="str">
            <v xml:space="preserve">SUMINISTROS Y FERETERIA GENESIS S.A DE C.V. </v>
          </cell>
        </row>
        <row r="98">
          <cell r="A98" t="str">
            <v>06141705790011</v>
          </cell>
          <cell r="B98" t="str">
            <v>INVERCALMA S.A DE C.V.</v>
          </cell>
        </row>
        <row r="99">
          <cell r="A99" t="str">
            <v>06141807011060</v>
          </cell>
          <cell r="B99" t="str">
            <v>CORIASA S.A DE C.V.</v>
          </cell>
        </row>
        <row r="100">
          <cell r="A100" t="str">
            <v>06141807051010</v>
          </cell>
          <cell r="B100" t="str">
            <v>FRIOAIRE S.A DE C.V.</v>
          </cell>
        </row>
        <row r="101">
          <cell r="A101" t="str">
            <v>06141902730011</v>
          </cell>
          <cell r="B101" t="str">
            <v>PRODUCTOS AGROQUIMICOS DE CENTROAMERICA</v>
          </cell>
        </row>
        <row r="102">
          <cell r="A102" t="str">
            <v>06142001101022</v>
          </cell>
          <cell r="B102" t="str">
            <v>DISTRIBUIDORA DE PROVEEDORES DE PETROLEOS</v>
          </cell>
        </row>
        <row r="103">
          <cell r="A103" t="str">
            <v>06142006031022</v>
          </cell>
          <cell r="B103" t="str">
            <v>FERRUSAL S.A DE C.V.</v>
          </cell>
        </row>
        <row r="104">
          <cell r="A104" t="str">
            <v>06142007911239</v>
          </cell>
          <cell r="B104" t="str">
            <v xml:space="preserve">ESTELA BEATRIZ ALAS </v>
          </cell>
        </row>
        <row r="105">
          <cell r="A105" t="str">
            <v>06142009161075</v>
          </cell>
          <cell r="B105" t="str">
            <v>COMERCIAL E.C.A. S.A DE C.V.</v>
          </cell>
        </row>
        <row r="106">
          <cell r="A106" t="str">
            <v>06142101111025</v>
          </cell>
          <cell r="B106" t="str">
            <v>RODAMIENTOS DE CENTROAMERICAS S.A DE C.V.</v>
          </cell>
        </row>
        <row r="107">
          <cell r="A107" t="str">
            <v>06142201071012</v>
          </cell>
          <cell r="B107" t="str">
            <v>IMGRAL S.A DE C.V.</v>
          </cell>
        </row>
        <row r="108">
          <cell r="A108" t="str">
            <v>06142202770023</v>
          </cell>
          <cell r="B108" t="str">
            <v>INFRA DE EL SALVADOR, S.A DE C.V.</v>
          </cell>
        </row>
        <row r="109">
          <cell r="A109" t="str">
            <v>06142302770010</v>
          </cell>
          <cell r="B109" t="str">
            <v>ALPINA S.A DE C.V.</v>
          </cell>
        </row>
        <row r="110">
          <cell r="A110" t="str">
            <v>06142303911015</v>
          </cell>
          <cell r="B110" t="str">
            <v>TELEMOVIL EL SALVADOR S.A DE C.V.</v>
          </cell>
        </row>
        <row r="111">
          <cell r="A111" t="str">
            <v>06142403770051</v>
          </cell>
          <cell r="B111" t="str">
            <v>ANA GLADYS CORDOBA</v>
          </cell>
        </row>
        <row r="112">
          <cell r="A112" t="str">
            <v>06142410141010</v>
          </cell>
          <cell r="B112" t="str">
            <v xml:space="preserve">ACTIVIDADES PETROLERAS DE EL SALVADOR S.A DE C.V </v>
          </cell>
        </row>
        <row r="113">
          <cell r="A113" t="str">
            <v>06142506670028</v>
          </cell>
          <cell r="B113" t="str">
            <v xml:space="preserve">CORINA MARGARITA MENDEZ DE SOSA </v>
          </cell>
        </row>
        <row r="114">
          <cell r="A114" t="str">
            <v>06142603981015</v>
          </cell>
          <cell r="B114" t="str">
            <v>CEMEX EL SALVADOR, S.A DE C.V.</v>
          </cell>
        </row>
        <row r="115">
          <cell r="A115" t="str">
            <v>06142604071063</v>
          </cell>
          <cell r="B115" t="str">
            <v>INVERSIONES RAMIREZ QUINTANILLA S.A DE C.V.</v>
          </cell>
        </row>
        <row r="116">
          <cell r="A116" t="str">
            <v>06142609701090</v>
          </cell>
          <cell r="B116" t="str">
            <v xml:space="preserve">SAMUEL ARMANDO DUBON </v>
          </cell>
        </row>
        <row r="117">
          <cell r="A117" t="str">
            <v>06142609941015</v>
          </cell>
          <cell r="B117" t="str">
            <v xml:space="preserve">COMDISANPABLO S.A DE C.V </v>
          </cell>
        </row>
        <row r="118">
          <cell r="A118" t="str">
            <v>06142610201025</v>
          </cell>
          <cell r="B118" t="str">
            <v>RODAMIENTOS Y REPUESTOS PARA MOTOCICLETA</v>
          </cell>
        </row>
        <row r="119">
          <cell r="A119" t="str">
            <v>06142610981012</v>
          </cell>
          <cell r="B119" t="str">
            <v>CTE TELECOM PERSONAL S.A DE C.V.</v>
          </cell>
        </row>
        <row r="120">
          <cell r="A120" t="str">
            <v>06142709061020</v>
          </cell>
          <cell r="B120" t="str">
            <v>SOLUCIONES Y HERRAMIENTAS S.A DE C.V.</v>
          </cell>
        </row>
        <row r="121">
          <cell r="A121" t="str">
            <v>06142710780023</v>
          </cell>
          <cell r="B121" t="str">
            <v>QUIMICA INDUSTRIAL S.A DE C.V.</v>
          </cell>
        </row>
        <row r="122">
          <cell r="A122" t="str">
            <v>06142711870044</v>
          </cell>
          <cell r="B122" t="str">
            <v>PROMOTORA COMERCIAL, S.A DE C.V.</v>
          </cell>
        </row>
        <row r="123">
          <cell r="A123" t="str">
            <v>06142803171026</v>
          </cell>
          <cell r="B123" t="str">
            <v xml:space="preserve">COPPER GROUP S.A DE C.V </v>
          </cell>
        </row>
        <row r="124">
          <cell r="A124" t="str">
            <v>06142805011034</v>
          </cell>
          <cell r="B124" t="str">
            <v>REPUESTOS IZALCO S.A DE C.V.</v>
          </cell>
        </row>
        <row r="125">
          <cell r="A125" t="str">
            <v>06142807810010</v>
          </cell>
          <cell r="B125" t="str">
            <v>TRANVA S.A DE C.V.</v>
          </cell>
        </row>
        <row r="126">
          <cell r="A126" t="str">
            <v>06142809061036</v>
          </cell>
          <cell r="B126" t="str">
            <v xml:space="preserve">DURECO DE EL SALVADOR S.A DE C.V </v>
          </cell>
        </row>
        <row r="127">
          <cell r="A127" t="str">
            <v>06142809981046</v>
          </cell>
          <cell r="B127" t="str">
            <v>CORPORACION ACME  S.A DE C.V.</v>
          </cell>
        </row>
        <row r="128">
          <cell r="A128" t="str">
            <v>06142810061058</v>
          </cell>
          <cell r="B128" t="str">
            <v xml:space="preserve">CELULOSA Y COLORANTES EL SALVADOR S.A DE C.V </v>
          </cell>
        </row>
        <row r="129">
          <cell r="A129" t="str">
            <v>06143001780012</v>
          </cell>
          <cell r="B129" t="str">
            <v xml:space="preserve">LA CASA DEL REPUESTO S.A DE C.V. </v>
          </cell>
        </row>
        <row r="130">
          <cell r="A130" t="str">
            <v>06143006991022</v>
          </cell>
          <cell r="B130" t="str">
            <v>AMERICAN PETROLEUM DE EL SALVADOR S.A DE C.V.</v>
          </cell>
        </row>
        <row r="131">
          <cell r="A131" t="str">
            <v>06143011931011</v>
          </cell>
          <cell r="B131" t="str">
            <v>DISTRIBUIDORA GRANADA S.A DE C.V</v>
          </cell>
        </row>
        <row r="132">
          <cell r="A132" t="str">
            <v>06143012871071</v>
          </cell>
          <cell r="B132" t="str">
            <v>CORINA MARGARITA SOSA DE HERNANDEZ</v>
          </cell>
        </row>
        <row r="133">
          <cell r="A133" t="str">
            <v>06143101750030</v>
          </cell>
          <cell r="B133" t="str">
            <v>PEDREDA PROTERSA, S.A DE C.V.</v>
          </cell>
        </row>
        <row r="134">
          <cell r="A134" t="str">
            <v>06143108061020</v>
          </cell>
          <cell r="B134" t="str">
            <v>PROVEEDORES DE INSUMOS DIVERSOS S.A DE C.V.</v>
          </cell>
        </row>
        <row r="135">
          <cell r="A135" t="str">
            <v>06161109771010</v>
          </cell>
          <cell r="B135" t="str">
            <v xml:space="preserve">CLAUDIA BEATRIZ PERALTA </v>
          </cell>
        </row>
        <row r="136">
          <cell r="A136" t="str">
            <v>07021712941025</v>
          </cell>
          <cell r="B136" t="str">
            <v>EMELY BEATRIZ AGUILAR MARTINEZ</v>
          </cell>
        </row>
        <row r="137">
          <cell r="A137" t="str">
            <v>08150103801010</v>
          </cell>
          <cell r="B137" t="str">
            <v>JOSE ROBERTO PINEDA HERNANDEZ</v>
          </cell>
        </row>
        <row r="138">
          <cell r="A138" t="str">
            <v>08210805530029</v>
          </cell>
          <cell r="B138" t="str">
            <v>MIGUEL NICOMEDES ANTONIO ABARCA BARRERA</v>
          </cell>
        </row>
        <row r="139">
          <cell r="A139" t="str">
            <v>08211906711010</v>
          </cell>
          <cell r="B139" t="str">
            <v>VILLALTA ALVARENGA MARCO ANTONIO</v>
          </cell>
        </row>
        <row r="140">
          <cell r="A140" t="str">
            <v>08212209761021</v>
          </cell>
          <cell r="B140" t="str">
            <v>OSCAR MAURICIO MENJIVAR</v>
          </cell>
        </row>
        <row r="141">
          <cell r="A141" t="str">
            <v>09030806550024</v>
          </cell>
          <cell r="B141" t="str">
            <v>EFRAIN MEDARDO PEÑA</v>
          </cell>
        </row>
        <row r="142">
          <cell r="A142" t="str">
            <v>09042007670016</v>
          </cell>
          <cell r="B142" t="str">
            <v>JOSE ELIAS CASTELLANOS ARTIGA</v>
          </cell>
        </row>
        <row r="143">
          <cell r="A143" t="str">
            <v>10100911580029</v>
          </cell>
          <cell r="B143" t="str">
            <v xml:space="preserve">HUGO OSSIRIS AYALA </v>
          </cell>
        </row>
        <row r="144">
          <cell r="A144" t="str">
            <v>12171609921018</v>
          </cell>
          <cell r="B144" t="str">
            <v>DISTRIBUIDORA PAREDES VELA S.A DE C.V.</v>
          </cell>
        </row>
        <row r="145">
          <cell r="A145" t="str">
            <v>12172509901024</v>
          </cell>
          <cell r="B145" t="str">
            <v>REPUESTOS Y SERVICIOS AUTOMOTRICES, S.A DE C.V.</v>
          </cell>
        </row>
        <row r="146">
          <cell r="A146" t="str">
            <v>13153101741036</v>
          </cell>
          <cell r="B146" t="str">
            <v>WILFREDO ANTONIO ARGUETA RAMOS</v>
          </cell>
        </row>
        <row r="147">
          <cell r="A147" t="str">
            <v>14052604531015</v>
          </cell>
          <cell r="B147" t="str">
            <v>MARCOS REYES PALACIOS</v>
          </cell>
        </row>
        <row r="148">
          <cell r="A148" t="str">
            <v>14152702711018</v>
          </cell>
          <cell r="B148" t="str">
            <v>OSMAR ANTONIO PORTILLO</v>
          </cell>
        </row>
        <row r="149">
          <cell r="A149" t="str">
            <v>14182903801011</v>
          </cell>
          <cell r="B149" t="str">
            <v>CARLOS ERNESTO GUTIERREZ BENITEZ</v>
          </cell>
        </row>
        <row r="150">
          <cell r="A150" t="str">
            <v>14082309500010</v>
          </cell>
          <cell r="B150" t="str">
            <v>LUIS ANTONIO BENITEZ HIDALGO</v>
          </cell>
        </row>
        <row r="151">
          <cell r="A151" t="str">
            <v>06122308121011</v>
          </cell>
          <cell r="B151" t="str">
            <v>AUTOCONTROL S.A DE C.V.</v>
          </cell>
        </row>
        <row r="152">
          <cell r="A152" t="str">
            <v>06140611870024</v>
          </cell>
          <cell r="B152" t="str">
            <v>MONOLIT DE EL SALVADOR S.A DE C.V.</v>
          </cell>
        </row>
        <row r="153">
          <cell r="A153" t="str">
            <v>06142809931049</v>
          </cell>
          <cell r="B153" t="str">
            <v>GENERAL DE VEHICULOS S.A DE C.V.</v>
          </cell>
        </row>
        <row r="154">
          <cell r="A154" t="str">
            <v>06141612021044</v>
          </cell>
          <cell r="B154" t="str">
            <v>LUIGEMI S.A DE C.V.</v>
          </cell>
        </row>
        <row r="155">
          <cell r="A155" t="str">
            <v>02101809761019</v>
          </cell>
          <cell r="B155" t="str">
            <v>ALEJANDRO FRANCISCO MONTOYA GIRON</v>
          </cell>
        </row>
        <row r="156">
          <cell r="A156" t="str">
            <v>06140207670045</v>
          </cell>
          <cell r="B156" t="str">
            <v>MARIO ALBERTO MIRANDA FONSECA</v>
          </cell>
        </row>
        <row r="157">
          <cell r="A157" t="str">
            <v>06142904630160</v>
          </cell>
          <cell r="B157" t="str">
            <v>ASETCA</v>
          </cell>
        </row>
        <row r="158">
          <cell r="A158" t="str">
            <v>06141511720027</v>
          </cell>
          <cell r="B158" t="str">
            <v xml:space="preserve">SUPER REPUESTOS EL SALVADOR </v>
          </cell>
        </row>
        <row r="159">
          <cell r="A159" t="str">
            <v>06141708001052</v>
          </cell>
          <cell r="B159" t="str">
            <v>SERTRACEN S.A DE C.V.</v>
          </cell>
        </row>
        <row r="160">
          <cell r="A160" t="str">
            <v>06141205111012</v>
          </cell>
          <cell r="B160" t="str">
            <v>CORPORACION LEMUS S.A DE C.V.</v>
          </cell>
        </row>
        <row r="161">
          <cell r="A161" t="str">
            <v>06140204810014</v>
          </cell>
          <cell r="B161" t="str">
            <v>MUNFRE S.A DE C.V.</v>
          </cell>
        </row>
        <row r="162">
          <cell r="A162" t="str">
            <v>02102203191019</v>
          </cell>
          <cell r="B162" t="str">
            <v>REPUESTOS ALSAN S.A DE C.V.</v>
          </cell>
        </row>
        <row r="163">
          <cell r="A163" t="str">
            <v>06140202111023</v>
          </cell>
          <cell r="B163" t="str">
            <v>REPUESTOS E IMPORTACIONES ACEITUNO</v>
          </cell>
        </row>
        <row r="164">
          <cell r="A164" t="str">
            <v>06141502131049</v>
          </cell>
          <cell r="B164" t="str">
            <v>LLANTAS Y ACCESORIOS S.A DE C.V.</v>
          </cell>
        </row>
        <row r="165">
          <cell r="A165" t="str">
            <v>06141707870010</v>
          </cell>
          <cell r="B165" t="str">
            <v>MYERS DE EL SALVADOR S.A DE C.V.</v>
          </cell>
        </row>
        <row r="166">
          <cell r="A166" t="str">
            <v>06010811680011</v>
          </cell>
          <cell r="B166" t="str">
            <v>JOSE MARIA SALINAS DERAS</v>
          </cell>
        </row>
        <row r="167">
          <cell r="A167" t="str">
            <v>06140103031026</v>
          </cell>
          <cell r="B167" t="str">
            <v>CLUTCH EXPRESS S.A DE C.V.</v>
          </cell>
        </row>
        <row r="168">
          <cell r="A168" t="str">
            <v>06142204860027</v>
          </cell>
          <cell r="B168" t="str">
            <v>MAURICIO NAPOLEON S.A DE C.V.</v>
          </cell>
        </row>
        <row r="169">
          <cell r="A169" t="str">
            <v>06141702660013</v>
          </cell>
          <cell r="B169" t="str">
            <v>ALSI S.A DE C.V.</v>
          </cell>
        </row>
        <row r="170">
          <cell r="A170" t="str">
            <v>06141202620014</v>
          </cell>
          <cell r="B170" t="str">
            <v>SEGUROS E INVERSIONES S.A</v>
          </cell>
        </row>
        <row r="171">
          <cell r="A171" t="str">
            <v>06142307091063</v>
          </cell>
          <cell r="B171" t="str">
            <v>CENTROAMERICA COMERCIAL S.A DE C.V.</v>
          </cell>
        </row>
        <row r="172">
          <cell r="A172" t="str">
            <v>06142209111080</v>
          </cell>
          <cell r="B172" t="str">
            <v>REFILL S.A DE C.V.</v>
          </cell>
        </row>
        <row r="173">
          <cell r="A173" t="str">
            <v>11220301630016</v>
          </cell>
          <cell r="B173" t="str">
            <v>DINA DEL CARMEN SARAVIA DE ARGUETA</v>
          </cell>
        </row>
        <row r="174">
          <cell r="A174" t="str">
            <v>06140304941160</v>
          </cell>
          <cell r="B174" t="str">
            <v>DANIEL ALBETO RUBIO CARCAMO</v>
          </cell>
        </row>
        <row r="175">
          <cell r="A175" t="str">
            <v>06141901191039</v>
          </cell>
          <cell r="B175" t="str">
            <v>BODEGA DE COLORES SANTO S.A DE C.V.</v>
          </cell>
        </row>
        <row r="176">
          <cell r="A176" t="str">
            <v>06141909001034</v>
          </cell>
          <cell r="B176" t="str">
            <v>RAMIREZ VENTURA S.A DE C.V.</v>
          </cell>
        </row>
        <row r="177">
          <cell r="A177" t="str">
            <v>05110205951057</v>
          </cell>
          <cell r="B177" t="str">
            <v>MELIZA ORTIZ PEDROZA</v>
          </cell>
        </row>
        <row r="178">
          <cell r="A178" t="str">
            <v>10091907771010</v>
          </cell>
          <cell r="B178" t="str">
            <v>MIRIAN GAMEZ DE MENJIVAR</v>
          </cell>
        </row>
        <row r="179">
          <cell r="A179" t="str">
            <v>05032807091015</v>
          </cell>
          <cell r="B179" t="str">
            <v>VARRELL S.A DE C.V.</v>
          </cell>
        </row>
        <row r="180">
          <cell r="A180" t="str">
            <v>05021701781010</v>
          </cell>
          <cell r="B180" t="str">
            <v>RENE IVAN LOPEZ ALAS</v>
          </cell>
        </row>
        <row r="181">
          <cell r="A181" t="str">
            <v>02102506011013</v>
          </cell>
          <cell r="B181" t="str">
            <v>SERVI REPUESTOS S.A DE C.V.</v>
          </cell>
        </row>
        <row r="182">
          <cell r="A182" t="str">
            <v>06141709881013</v>
          </cell>
          <cell r="B182" t="str">
            <v>ABASTECEDORA INDUSTRIAL S.A DE C.V.</v>
          </cell>
        </row>
        <row r="183">
          <cell r="A183" t="str">
            <v>96150710591021</v>
          </cell>
          <cell r="B183" t="str">
            <v>IVAN ANTONIO EUGARRIOS PEREZ</v>
          </cell>
        </row>
        <row r="184">
          <cell r="A184" t="str">
            <v>06142212650014</v>
          </cell>
          <cell r="B184" t="str">
            <v>FASANI S.A DE C.V</v>
          </cell>
        </row>
        <row r="185">
          <cell r="A185" t="str">
            <v>06143005051069</v>
          </cell>
          <cell r="B185" t="str">
            <v>PROAGROFE S.A DE C.V.</v>
          </cell>
        </row>
        <row r="186">
          <cell r="A186" t="str">
            <v>06140101670050</v>
          </cell>
          <cell r="B186" t="str">
            <v>NELSON ANTONIO DOÑAN</v>
          </cell>
        </row>
        <row r="187">
          <cell r="A187" t="str">
            <v>06142708101053</v>
          </cell>
          <cell r="B187" t="str">
            <v>GRUPO NSV S.A DE C.V.</v>
          </cell>
        </row>
        <row r="188">
          <cell r="A188" t="str">
            <v>06142909951047</v>
          </cell>
          <cell r="B188" t="str">
            <v>FARLAB S.A DE C.V.</v>
          </cell>
        </row>
        <row r="189">
          <cell r="A189" t="str">
            <v>10092504680019</v>
          </cell>
          <cell r="B189" t="str">
            <v>ALFREDO ANTONIO RODRIGUEZ DURAN</v>
          </cell>
        </row>
        <row r="190">
          <cell r="A190" t="str">
            <v>06140510091041</v>
          </cell>
          <cell r="B190" t="str">
            <v>DISTRIBUIDORA MARANATHA S.A DE C.V.</v>
          </cell>
        </row>
        <row r="191">
          <cell r="A191" t="str">
            <v>06142403071030</v>
          </cell>
          <cell r="B191" t="str">
            <v>VISOR S.A DE C.V.</v>
          </cell>
        </row>
        <row r="192">
          <cell r="A192" t="str">
            <v>06140210081052</v>
          </cell>
          <cell r="B192" t="str">
            <v>FERRETERIA EPA S.A DE C.V.</v>
          </cell>
        </row>
        <row r="193">
          <cell r="A193" t="str">
            <v>06142710761257</v>
          </cell>
          <cell r="B193" t="str">
            <v>SANDRA YANETH PEÑATE DE GUZMAN</v>
          </cell>
        </row>
        <row r="194">
          <cell r="A194" t="str">
            <v>06141902091038</v>
          </cell>
          <cell r="B194" t="str">
            <v>PRODYLAB S.A DE C.V.</v>
          </cell>
        </row>
        <row r="195">
          <cell r="A195" t="str">
            <v>14080506360015</v>
          </cell>
          <cell r="B195" t="str">
            <v>LUIS ALFREDO VENTURA ELVIR</v>
          </cell>
        </row>
        <row r="196">
          <cell r="A196" t="str">
            <v>06143110181121</v>
          </cell>
          <cell r="B196" t="str">
            <v>COMPETROL S.A DE C.V.</v>
          </cell>
        </row>
        <row r="197">
          <cell r="A197" t="str">
            <v>06143107620016</v>
          </cell>
          <cell r="B197" t="str">
            <v>REPUESTOS DIDEA S.A DE C.V.</v>
          </cell>
        </row>
        <row r="198">
          <cell r="A198" t="str">
            <v>06191411771018</v>
          </cell>
          <cell r="B198" t="str">
            <v>WILLIAN ERNESTO BARRIENTOS</v>
          </cell>
        </row>
        <row r="199">
          <cell r="A199" t="str">
            <v>06143008061057</v>
          </cell>
          <cell r="B199" t="str">
            <v>OCON S.A DE C.V.</v>
          </cell>
        </row>
        <row r="200">
          <cell r="A200" t="str">
            <v>06141901001027</v>
          </cell>
          <cell r="B200" t="str">
            <v>SERVICIOS ESPECIALIZADOS S.A DE C.V.</v>
          </cell>
        </row>
        <row r="201">
          <cell r="A201" t="str">
            <v>06142911101042</v>
          </cell>
          <cell r="B201" t="str">
            <v>INVERSIONES CAPITOL S.A DE C.V.</v>
          </cell>
        </row>
        <row r="202">
          <cell r="A202" t="str">
            <v>06141709011035</v>
          </cell>
          <cell r="B202" t="str">
            <v>IMPORTADORA MANHATTAN S.A DE C.V.</v>
          </cell>
        </row>
        <row r="203">
          <cell r="A203" t="str">
            <v>06142501101070</v>
          </cell>
          <cell r="B203" t="str">
            <v>SERVICIOS Y LOGISTICA DE CARGA WALNYS</v>
          </cell>
        </row>
        <row r="204">
          <cell r="A204" t="str">
            <v>06141410901506</v>
          </cell>
          <cell r="B204" t="str">
            <v>ARTERIA ESTUDIO</v>
          </cell>
        </row>
        <row r="205">
          <cell r="A205" t="str">
            <v>06141808941052</v>
          </cell>
          <cell r="B205" t="str">
            <v>CASA MUÑOZ S.A DE C.V.</v>
          </cell>
        </row>
        <row r="206">
          <cell r="A206" t="str">
            <v>06140611800022</v>
          </cell>
          <cell r="B206" t="str">
            <v>LABORATORIOS SUIZOS S.A DE C.V.</v>
          </cell>
        </row>
        <row r="207">
          <cell r="A207" t="str">
            <v>05112311161017</v>
          </cell>
          <cell r="B207" t="str">
            <v>PAMELA BEAUTY SUPPLY S.A DE C.V.</v>
          </cell>
        </row>
        <row r="208">
          <cell r="A208" t="str">
            <v>06141603991030</v>
          </cell>
          <cell r="B208" t="str">
            <v>PRICEMART EL SALVADOR S.A DE C.V.</v>
          </cell>
        </row>
        <row r="209">
          <cell r="A209" t="str">
            <v>06143107670019</v>
          </cell>
          <cell r="B209" t="str">
            <v>CASA AMA S.A DE C.V.</v>
          </cell>
        </row>
        <row r="210">
          <cell r="A210" t="str">
            <v>06141408850049</v>
          </cell>
          <cell r="B210" t="str">
            <v>CORPORACION DE METALES S.A DE C.V.</v>
          </cell>
        </row>
        <row r="211">
          <cell r="A211" t="str">
            <v>06140404001025</v>
          </cell>
          <cell r="B211" t="str">
            <v>SERVITEK S.A DE C.V.</v>
          </cell>
        </row>
        <row r="212">
          <cell r="A212" t="str">
            <v>12171306680010</v>
          </cell>
          <cell r="B212" t="str">
            <v>GRUPO Q EL SALVADOR S.A DE C.V.</v>
          </cell>
        </row>
        <row r="213">
          <cell r="A213" t="str">
            <v>05102905901015</v>
          </cell>
          <cell r="B213" t="str">
            <v>CRISTIAN ERICSON MONTERROSA GOMEZ</v>
          </cell>
        </row>
        <row r="214">
          <cell r="A214" t="str">
            <v>06141104780023</v>
          </cell>
          <cell r="B214" t="str">
            <v>COPLASA S.A DE C.V.</v>
          </cell>
        </row>
        <row r="215">
          <cell r="A215" t="str">
            <v>14070503650018</v>
          </cell>
          <cell r="B215" t="str">
            <v>CARLOS DANIS RAMIREZ VENTURA</v>
          </cell>
        </row>
        <row r="216">
          <cell r="A216" t="str">
            <v>06141105951030</v>
          </cell>
          <cell r="B216" t="str">
            <v>SOLUCIONES S.A DE C.V.</v>
          </cell>
        </row>
        <row r="217">
          <cell r="A217" t="str">
            <v>11180112320023</v>
          </cell>
          <cell r="B217" t="str">
            <v xml:space="preserve">MARTA HERMINIA MARTINEZ </v>
          </cell>
        </row>
        <row r="218">
          <cell r="A218" t="str">
            <v>06142208921011</v>
          </cell>
          <cell r="B218" t="str">
            <v>IMPORT CARS S.A DE C.V.</v>
          </cell>
        </row>
        <row r="219">
          <cell r="A219" t="str">
            <v>06141501590019</v>
          </cell>
          <cell r="B219" t="str">
            <v>LA IBERICA S.A DE C.V.</v>
          </cell>
        </row>
        <row r="220">
          <cell r="A220" t="str">
            <v>06142603721196</v>
          </cell>
          <cell r="B220" t="str">
            <v>JOSE NEFTALI HERNANDEZ SANCHEZ</v>
          </cell>
        </row>
        <row r="221">
          <cell r="A221" t="str">
            <v>06142407500017</v>
          </cell>
          <cell r="B221" t="str">
            <v>GUILLERMO E. MIGUEL B.</v>
          </cell>
        </row>
        <row r="222">
          <cell r="A222" t="str">
            <v>06142312610117</v>
          </cell>
          <cell r="B222" t="str">
            <v>RODRIGO ANTONIO ARGUETA ECHEGOYEN</v>
          </cell>
        </row>
        <row r="223">
          <cell r="A223" t="str">
            <v>06143108911074</v>
          </cell>
          <cell r="B223" t="str">
            <v>EDUARDO JAVIER ROCHAC FERRUFINO</v>
          </cell>
        </row>
        <row r="224">
          <cell r="A224" t="str">
            <v>02102311620052</v>
          </cell>
          <cell r="B224" t="str">
            <v xml:space="preserve">ANGEL MAURICIO TRUJILLO </v>
          </cell>
        </row>
        <row r="225">
          <cell r="A225" t="str">
            <v>06142803931012</v>
          </cell>
          <cell r="B225" t="str">
            <v>AUTOMATIZACION Y CONTROL INDUSTRIAL</v>
          </cell>
        </row>
        <row r="226">
          <cell r="A226" t="str">
            <v>06082511590014</v>
          </cell>
          <cell r="B226" t="str">
            <v>CARLOS ERNESTO MEJIA RIVAS</v>
          </cell>
        </row>
        <row r="227">
          <cell r="A227" t="str">
            <v>06141101690011</v>
          </cell>
          <cell r="B227" t="str">
            <v>CALLEJA S.A DE C.V.</v>
          </cell>
        </row>
        <row r="228">
          <cell r="A228" t="str">
            <v>04330307590010</v>
          </cell>
          <cell r="B228" t="str">
            <v>MARIA ISABEL AVELAR</v>
          </cell>
        </row>
        <row r="229">
          <cell r="A229" t="str">
            <v>06140701091041</v>
          </cell>
          <cell r="B229" t="str">
            <v>INVERSIONES ACEITUNO S.A DE C.V.</v>
          </cell>
        </row>
        <row r="230">
          <cell r="A230" t="str">
            <v>06141106071025</v>
          </cell>
          <cell r="B230" t="str">
            <v>FARMACIAS EUROPEAS</v>
          </cell>
        </row>
        <row r="231">
          <cell r="A231" t="str">
            <v>06143101550016</v>
          </cell>
          <cell r="B231" t="str">
            <v xml:space="preserve">BANCO AGRICOLA, S.A </v>
          </cell>
        </row>
        <row r="232">
          <cell r="A232" t="str">
            <v>12171906520017</v>
          </cell>
          <cell r="B232" t="str">
            <v>RAFAEL RENE CANALES PINAUD</v>
          </cell>
        </row>
        <row r="233">
          <cell r="A233" t="str">
            <v>06140910131034</v>
          </cell>
          <cell r="B233" t="str">
            <v>PRONEGOCIOS S.A DE C.V.</v>
          </cell>
        </row>
        <row r="234">
          <cell r="A234" t="str">
            <v>06140607921022</v>
          </cell>
          <cell r="B234" t="str">
            <v>DISTRIBUIDORA JAR S.A DE C.V.</v>
          </cell>
        </row>
        <row r="235">
          <cell r="A235" t="str">
            <v>06040302650016</v>
          </cell>
          <cell r="B235" t="str">
            <v>ULISES OLMEDO SANCHEZ</v>
          </cell>
        </row>
        <row r="236">
          <cell r="A236" t="str">
            <v>06142904720020</v>
          </cell>
          <cell r="B236" t="str">
            <v>TIENDA MORENA S.A DE C.V.</v>
          </cell>
        </row>
        <row r="237">
          <cell r="A237" t="str">
            <v>06142908171021</v>
          </cell>
          <cell r="B237" t="str">
            <v>JOPEGALAMB. S.A DE C.V.</v>
          </cell>
        </row>
        <row r="238">
          <cell r="A238" t="str">
            <v>06141706141027</v>
          </cell>
          <cell r="B238" t="str">
            <v>GRUPO ENDO S.A DE C.V.</v>
          </cell>
        </row>
        <row r="239">
          <cell r="A239" t="str">
            <v>06142011151036</v>
          </cell>
          <cell r="B239" t="str">
            <v>IMPORTACIONES LEON S.A DE C.V.</v>
          </cell>
        </row>
        <row r="240">
          <cell r="A240" t="str">
            <v>06143005151012</v>
          </cell>
          <cell r="B240" t="str">
            <v>CONEXIONES DEL PACIFICO S.A DE C.V.</v>
          </cell>
        </row>
        <row r="241">
          <cell r="A241" t="str">
            <v>06142908131038</v>
          </cell>
          <cell r="B241" t="str">
            <v>MEILUO TRADING S.A DE C.V.</v>
          </cell>
        </row>
        <row r="242">
          <cell r="A242" t="str">
            <v>09061901771024</v>
          </cell>
          <cell r="B242" t="str">
            <v>MARTHA TORRES LOPEZ</v>
          </cell>
        </row>
        <row r="243">
          <cell r="A243" t="str">
            <v>14152005551010</v>
          </cell>
          <cell r="B243" t="str">
            <v>FRANCISCO ANTONIO FLORES</v>
          </cell>
        </row>
        <row r="244">
          <cell r="A244" t="str">
            <v>06140102021043</v>
          </cell>
          <cell r="B244" t="str">
            <v>INVERSIONES GIBRALTAR S.A DE C.V.</v>
          </cell>
        </row>
        <row r="245">
          <cell r="A245" t="str">
            <v>06141310881010</v>
          </cell>
          <cell r="B245" t="str">
            <v>TRANSPORT S.A DE C.V.</v>
          </cell>
        </row>
        <row r="246">
          <cell r="A246" t="str">
            <v>06140302981017</v>
          </cell>
          <cell r="B246" t="str">
            <v>SERVICIOS PROFESIONALES DE MAQUINARIA</v>
          </cell>
        </row>
        <row r="247">
          <cell r="A247" t="str">
            <v>06141604071016</v>
          </cell>
          <cell r="B247" t="str">
            <v>CARS LAND S.A DE C.V.</v>
          </cell>
        </row>
        <row r="248">
          <cell r="A248" t="str">
            <v>06140103750012</v>
          </cell>
          <cell r="B248" t="str">
            <v>ALMACENES DE REPUESTOS MONTERREY</v>
          </cell>
        </row>
        <row r="249">
          <cell r="A249" t="str">
            <v>06141507131039</v>
          </cell>
          <cell r="B249" t="str">
            <v>AUTOZAMA S.A DE C.V.</v>
          </cell>
        </row>
        <row r="250">
          <cell r="A250" t="str">
            <v>06140703530140</v>
          </cell>
          <cell r="B250" t="str">
            <v>H. BARON S.A DE C.V.</v>
          </cell>
        </row>
        <row r="251">
          <cell r="A251" t="str">
            <v>06140106710037</v>
          </cell>
          <cell r="B251" t="str">
            <v>CENTRO DE RESORTES S.A DE C.V.</v>
          </cell>
        </row>
        <row r="252">
          <cell r="A252" t="str">
            <v>14041507881018</v>
          </cell>
          <cell r="B252" t="str">
            <v>OSCAR ALEJANDRO ALVARENGA BONILLA</v>
          </cell>
        </row>
        <row r="253">
          <cell r="A253" t="str">
            <v>06141501101073</v>
          </cell>
          <cell r="B253" t="str">
            <v>ROSA AUTOPARTS S.A DE C.V.</v>
          </cell>
        </row>
        <row r="254">
          <cell r="A254" t="str">
            <v>06142101860018</v>
          </cell>
          <cell r="B254" t="str">
            <v>VILLAVAR S.A DE C.V.</v>
          </cell>
        </row>
        <row r="255">
          <cell r="A255" t="str">
            <v>06140302851016</v>
          </cell>
          <cell r="B255" t="str">
            <v xml:space="preserve">ABREGO MULTISERVICIOS </v>
          </cell>
        </row>
        <row r="256">
          <cell r="A256" t="str">
            <v>06141105101010</v>
          </cell>
          <cell r="B256" t="str">
            <v>CARGOMANIA S.A DE C.V.</v>
          </cell>
        </row>
        <row r="257">
          <cell r="A257" t="str">
            <v>20217243259</v>
          </cell>
          <cell r="B257" t="str">
            <v>LATCO INTERNACIONAL INC</v>
          </cell>
        </row>
        <row r="258">
          <cell r="A258" t="str">
            <v>06143107971090</v>
          </cell>
          <cell r="B258" t="str">
            <v>OPERADORA DEL SUR S.A DE C.V.</v>
          </cell>
        </row>
        <row r="259">
          <cell r="A259" t="str">
            <v>04310608891017</v>
          </cell>
          <cell r="B259" t="str">
            <v>SALVADOR ERNESTO GALAN</v>
          </cell>
        </row>
        <row r="260">
          <cell r="A260" t="str">
            <v>05110606161016</v>
          </cell>
          <cell r="B260" t="str">
            <v>ZONA DIGITAL, S.A. DE C.V.</v>
          </cell>
        </row>
        <row r="261">
          <cell r="A261" t="str">
            <v>05172512691017</v>
          </cell>
          <cell r="B261" t="str">
            <v>SUSY DEL CARMEN SOLORZANO DE FIGUERO</v>
          </cell>
        </row>
        <row r="262">
          <cell r="A262" t="str">
            <v>06140307951051</v>
          </cell>
          <cell r="B262" t="str">
            <v>ROCELI CONSULTORES, S.A DE C.V.</v>
          </cell>
        </row>
        <row r="263">
          <cell r="A263" t="str">
            <v>06140703091022</v>
          </cell>
          <cell r="B263" t="str">
            <v>GRUPO L&amp;J, S.A. DE C.V.</v>
          </cell>
        </row>
        <row r="264">
          <cell r="A264" t="str">
            <v>06141310941110</v>
          </cell>
          <cell r="B264" t="str">
            <v>PLAZA MERLIOT</v>
          </cell>
        </row>
        <row r="265">
          <cell r="A265" t="str">
            <v>06141311741092</v>
          </cell>
          <cell r="B265" t="str">
            <v>ROSA MIRIAM GONZALEZ DE ROMERO</v>
          </cell>
        </row>
        <row r="266">
          <cell r="A266" t="str">
            <v>06141911121047</v>
          </cell>
          <cell r="B266" t="str">
            <v>ALFARN, S.A. DE C.V.</v>
          </cell>
        </row>
        <row r="267">
          <cell r="A267" t="str">
            <v>06142011101020</v>
          </cell>
          <cell r="B267" t="str">
            <v>TECNOMOVIL</v>
          </cell>
        </row>
        <row r="268">
          <cell r="A268" t="str">
            <v>06142012121033</v>
          </cell>
          <cell r="B268" t="str">
            <v>INVERSIONES ULTRAMAR</v>
          </cell>
        </row>
        <row r="269">
          <cell r="A269" t="str">
            <v>06140810151020</v>
          </cell>
          <cell r="B269" t="str">
            <v>ISHOP EL SALVADOR S.A DE C.V.</v>
          </cell>
        </row>
        <row r="270">
          <cell r="A270" t="str">
            <v>06142812111010</v>
          </cell>
          <cell r="B270" t="str">
            <v>PUBLIMAX PROMOS S.A DE C.V.</v>
          </cell>
        </row>
        <row r="271">
          <cell r="A271" t="str">
            <v>06141502201020</v>
          </cell>
          <cell r="B271" t="str">
            <v>J Y A S.A DE C.V.</v>
          </cell>
        </row>
        <row r="272">
          <cell r="A272" t="str">
            <v>06142611141050</v>
          </cell>
          <cell r="B272" t="str">
            <v>GRUPO CENTRA S.A DE C.V.</v>
          </cell>
        </row>
        <row r="273">
          <cell r="A273" t="str">
            <v>08130203001010</v>
          </cell>
          <cell r="B273" t="str">
            <v>INTCOMEX S.A DE C.V.</v>
          </cell>
        </row>
        <row r="274">
          <cell r="A274" t="str">
            <v>05020712861028</v>
          </cell>
          <cell r="B274" t="str">
            <v>GARDENIA FLOR DE MARIA LOPEZ</v>
          </cell>
        </row>
        <row r="275">
          <cell r="A275" t="str">
            <v>06141204840017</v>
          </cell>
          <cell r="B275" t="str">
            <v>RECINOS SCHONBORN S.A DE C.V.</v>
          </cell>
        </row>
        <row r="276">
          <cell r="A276" t="str">
            <v>06140106700019</v>
          </cell>
          <cell r="B276" t="str">
            <v>F.A. DALTON Y CO</v>
          </cell>
        </row>
        <row r="277">
          <cell r="A277" t="str">
            <v>06141208131022</v>
          </cell>
          <cell r="B277" t="str">
            <v>MOTORES Y VEHICULOS S.A DE C.V.</v>
          </cell>
        </row>
        <row r="278">
          <cell r="A278" t="str">
            <v>03152712881017</v>
          </cell>
          <cell r="B278" t="str">
            <v>ALSEDI S.A DE C.V.</v>
          </cell>
        </row>
        <row r="279">
          <cell r="A279" t="str">
            <v>06142102971044</v>
          </cell>
          <cell r="B279" t="str">
            <v>COMPAÑÍA TELECOMUNICACIONES DE LE SALVADOR</v>
          </cell>
        </row>
        <row r="280">
          <cell r="A280" t="str">
            <v>06143010031041</v>
          </cell>
          <cell r="B280" t="str">
            <v>HOSPITAL DE LA PIEL S.A DE C.V.</v>
          </cell>
        </row>
        <row r="281">
          <cell r="A281" t="str">
            <v>06140104680029</v>
          </cell>
          <cell r="B281" t="str">
            <v>SERVICIO AGRICOLA SALVADOREÑO S.A DE C.V</v>
          </cell>
        </row>
        <row r="282">
          <cell r="A282" t="str">
            <v>03151705191025</v>
          </cell>
          <cell r="B282" t="str">
            <v>SUMINISTROS ELECTRICOS Y TECNOENERGIA S.A DE C.V.</v>
          </cell>
        </row>
        <row r="283">
          <cell r="A283" t="str">
            <v>06140301081039</v>
          </cell>
          <cell r="B283" t="str">
            <v>LA CASA DE LAS BATERIAS S.A DE C.V.</v>
          </cell>
        </row>
        <row r="284">
          <cell r="A284" t="str">
            <v>06140106131048</v>
          </cell>
          <cell r="B284" t="str">
            <v>ATCASAL DE EL SALVADOR</v>
          </cell>
        </row>
        <row r="285">
          <cell r="A285" t="str">
            <v>08191209580014</v>
          </cell>
          <cell r="B285" t="str">
            <v>TRINIDAD HERNANDEZ MOLINA</v>
          </cell>
        </row>
        <row r="286">
          <cell r="A286" t="str">
            <v>07021404520020</v>
          </cell>
          <cell r="B286" t="str">
            <v>NELSON EDY MEJIA OSORIO</v>
          </cell>
        </row>
        <row r="287">
          <cell r="A287" t="str">
            <v>07162602711019</v>
          </cell>
          <cell r="B287" t="str">
            <v>FREDY GUILLERMO CACERES RAFAELANO</v>
          </cell>
        </row>
        <row r="288">
          <cell r="A288" t="str">
            <v>06140107690022</v>
          </cell>
          <cell r="B288" t="str">
            <v>CASA RIVAS S.A DE C.V.</v>
          </cell>
        </row>
        <row r="289">
          <cell r="A289" t="str">
            <v>05111408191011</v>
          </cell>
          <cell r="B289" t="str">
            <v>REPUESTOS CASTILLO S.A DE C.V.</v>
          </cell>
        </row>
        <row r="290">
          <cell r="A290" t="str">
            <v>05112011121013</v>
          </cell>
          <cell r="B290" t="str">
            <v>CENTRO DE DIAGNOSTICO Y EMISIONES DE EL SALVADOR</v>
          </cell>
        </row>
        <row r="291">
          <cell r="A291" t="str">
            <v>03120110741010</v>
          </cell>
          <cell r="B291" t="str">
            <v>JOSE FRANCISCO RIVAS</v>
          </cell>
        </row>
        <row r="292">
          <cell r="A292" t="str">
            <v>06140510560017</v>
          </cell>
          <cell r="B292" t="str">
            <v>PROYECTOS INDUSTRIALES S.A DE C.V.</v>
          </cell>
        </row>
        <row r="293">
          <cell r="A293" t="str">
            <v>05192207731018</v>
          </cell>
          <cell r="B293" t="str">
            <v>GERARDO ANTONIO MARTINEZ AMAYA</v>
          </cell>
        </row>
        <row r="294">
          <cell r="A294" t="str">
            <v>06142801880014</v>
          </cell>
          <cell r="B294" t="str">
            <v>PROCESADORA Y DISTRIBUIDORA NACIONAL S.A DE C.V.</v>
          </cell>
        </row>
        <row r="295">
          <cell r="A295" t="str">
            <v>04070802600010</v>
          </cell>
          <cell r="B295" t="str">
            <v>JOSE ELIAS ESCOBAR ROMERO</v>
          </cell>
        </row>
        <row r="296">
          <cell r="A296" t="str">
            <v>06142401061038</v>
          </cell>
          <cell r="B296" t="str">
            <v>LOS FRENOS S.A DE C.V.</v>
          </cell>
        </row>
        <row r="297">
          <cell r="A297" t="str">
            <v>05030502570014</v>
          </cell>
          <cell r="B297" t="str">
            <v>LAURA LOPEZ PEREZ</v>
          </cell>
        </row>
        <row r="298">
          <cell r="A298" t="str">
            <v>06141101181086</v>
          </cell>
          <cell r="B298" t="str">
            <v>LABCA</v>
          </cell>
        </row>
        <row r="299">
          <cell r="A299" t="str">
            <v>06142005091013</v>
          </cell>
          <cell r="B299" t="str">
            <v>ACAR S.A DE C.V.</v>
          </cell>
        </row>
        <row r="300">
          <cell r="A300" t="str">
            <v>02102603710016</v>
          </cell>
          <cell r="B300" t="str">
            <v>RAF S.A DE C.V.</v>
          </cell>
        </row>
        <row r="301">
          <cell r="A301" t="str">
            <v>06142603520108</v>
          </cell>
          <cell r="B301" t="str">
            <v>OSCAR ATILIO PLEITEZ JUAREZ</v>
          </cell>
        </row>
        <row r="302">
          <cell r="A302" t="str">
            <v>06140309760011</v>
          </cell>
          <cell r="B302" t="str">
            <v>PRODUCTOS TECNOLOGICOS</v>
          </cell>
        </row>
        <row r="303">
          <cell r="A303" t="str">
            <v>06141612061020</v>
          </cell>
          <cell r="B303" t="str">
            <v>DE LA PEÑA S.A DE C.V.</v>
          </cell>
        </row>
        <row r="304">
          <cell r="A304" t="str">
            <v>03012912811025</v>
          </cell>
          <cell r="B304" t="str">
            <v>JOSE EZEQUIEL AGUILAR PINEDA</v>
          </cell>
        </row>
        <row r="305">
          <cell r="A305" t="str">
            <v>05111504991010</v>
          </cell>
          <cell r="B305" t="str">
            <v>FERNANDA DAMARIS MENENDEZ ACOSTA</v>
          </cell>
        </row>
        <row r="306">
          <cell r="A306" t="str">
            <v>01071311731015</v>
          </cell>
          <cell r="B306" t="str">
            <v>LUIS ANGEL JIMENEZ BENITEZ</v>
          </cell>
        </row>
        <row r="307">
          <cell r="A307" t="str">
            <v>06141104191015</v>
          </cell>
          <cell r="B307" t="str">
            <v>DISTRIBUCIONES DCE EL SALVADOR</v>
          </cell>
        </row>
        <row r="308">
          <cell r="A308" t="str">
            <v>05061006761019</v>
          </cell>
          <cell r="B308" t="str">
            <v>ALEXANDER PERES MELARA</v>
          </cell>
        </row>
        <row r="309">
          <cell r="A309" t="str">
            <v>06142002121043</v>
          </cell>
          <cell r="B309" t="str">
            <v>PACK MAN S.A DE C.V.</v>
          </cell>
        </row>
        <row r="310">
          <cell r="A310" t="str">
            <v>06141407081042</v>
          </cell>
          <cell r="B310" t="str">
            <v>MADERAS EL TABLON S.A DE C.V.</v>
          </cell>
        </row>
        <row r="311">
          <cell r="A311" t="str">
            <v>06142709121040</v>
          </cell>
          <cell r="B311" t="str">
            <v>UNIVERSAL ENTERPRISE, S.A DE C.V.</v>
          </cell>
        </row>
        <row r="312">
          <cell r="A312" t="str">
            <v>06142901600027</v>
          </cell>
          <cell r="B312" t="str">
            <v>TOBIAS CHAVEZ MAYORGA</v>
          </cell>
        </row>
        <row r="313">
          <cell r="A313" t="str">
            <v>06141609031012</v>
          </cell>
          <cell r="B313" t="str">
            <v>COMLUB, S.A DE C.V.</v>
          </cell>
        </row>
        <row r="314">
          <cell r="A314" t="str">
            <v>06190311821020</v>
          </cell>
          <cell r="B314" t="str">
            <v>RICARDO ANTONIO GONZALEZ ESCOBAR</v>
          </cell>
        </row>
        <row r="315">
          <cell r="A315" t="str">
            <v>06141306081050</v>
          </cell>
          <cell r="B315" t="str">
            <v>TECNO DIAGNOSTICA DE EL SALVADOR</v>
          </cell>
        </row>
        <row r="316">
          <cell r="A316" t="str">
            <v>05012910941018</v>
          </cell>
          <cell r="B316" t="str">
            <v>ECOIM, S.A DE C.V.</v>
          </cell>
        </row>
        <row r="317">
          <cell r="A317" t="str">
            <v>12151607530013</v>
          </cell>
          <cell r="B317" t="str">
            <v>NORBERTO GOMEZ CAMPOS</v>
          </cell>
        </row>
        <row r="318">
          <cell r="A318" t="str">
            <v>06141211141047</v>
          </cell>
          <cell r="B318" t="str">
            <v>THE COFFE NET S.A DE C.V.</v>
          </cell>
        </row>
        <row r="319">
          <cell r="A319" t="str">
            <v>06142610770020</v>
          </cell>
          <cell r="B319" t="str">
            <v>CASTELLA SAGARRA S.A DE C.V.</v>
          </cell>
        </row>
        <row r="320">
          <cell r="A320" t="str">
            <v>11092509810011</v>
          </cell>
          <cell r="B320" t="str">
            <v xml:space="preserve">COOPERATIVA DE CAFICULTORES JUCUAPENSE </v>
          </cell>
        </row>
        <row r="321">
          <cell r="A321" t="str">
            <v>06140202181064</v>
          </cell>
          <cell r="B321" t="str">
            <v>RUTA CINCO CERO S.A DE C.V.</v>
          </cell>
        </row>
        <row r="322">
          <cell r="A322" t="str">
            <v>06142910901371</v>
          </cell>
          <cell r="B322" t="str">
            <v>WALTHER ASTUL TORREZ DIAZ</v>
          </cell>
        </row>
        <row r="323">
          <cell r="A323" t="str">
            <v>06141003951019</v>
          </cell>
          <cell r="B323" t="str">
            <v>SISTEMAS C Y C S.A DE C.V.</v>
          </cell>
        </row>
        <row r="324">
          <cell r="A324" t="str">
            <v>06141811971019</v>
          </cell>
          <cell r="B324" t="str">
            <v>MULTI-TECNOLOGICA S.A DE C.V.</v>
          </cell>
        </row>
        <row r="325">
          <cell r="A325" t="str">
            <v>06142904951227</v>
          </cell>
          <cell r="B325" t="str">
            <v>ULISES ALEJANDRO TEJADA</v>
          </cell>
        </row>
        <row r="326">
          <cell r="A326" t="str">
            <v>14122502721020</v>
          </cell>
          <cell r="B326" t="str">
            <v>RUTH MARICELA MAJANO</v>
          </cell>
        </row>
        <row r="327">
          <cell r="A327" t="str">
            <v>06142612701238</v>
          </cell>
          <cell r="B327" t="str">
            <v>ANA ARACELY REYES DE RIVAS</v>
          </cell>
        </row>
        <row r="328">
          <cell r="A328" t="str">
            <v>06141307921051</v>
          </cell>
          <cell r="B328" t="str">
            <v>ELECTROLAB MEDIC, S.A DE C.V.</v>
          </cell>
        </row>
        <row r="329">
          <cell r="A329" t="str">
            <v>06140411151040</v>
          </cell>
          <cell r="B329" t="str">
            <v>DIVERCELL S.A DE C.V.</v>
          </cell>
        </row>
        <row r="330">
          <cell r="A330" t="str">
            <v>07151508430012</v>
          </cell>
          <cell r="B330" t="str">
            <v>MARIA TRANSITO FIGUEROA</v>
          </cell>
        </row>
        <row r="331">
          <cell r="A331" t="str">
            <v>06142904051048</v>
          </cell>
          <cell r="B331" t="str">
            <v>PRODUCTOS INDUSTRIALES Y MAQUINARIA</v>
          </cell>
        </row>
        <row r="332">
          <cell r="A332" t="str">
            <v>06142401031015</v>
          </cell>
          <cell r="B332" t="str">
            <v>LA CENTROAMERICANA, S.A DE C.V.</v>
          </cell>
        </row>
        <row r="333">
          <cell r="A333" t="str">
            <v>06143009921068</v>
          </cell>
          <cell r="B333" t="str">
            <v>IMPORTADORA RAMIREZ S.A DE C.V.</v>
          </cell>
        </row>
        <row r="334">
          <cell r="A334" t="str">
            <v>08192509560019</v>
          </cell>
          <cell r="B334" t="str">
            <v>LUBRICANTES Y REPUESTOS DON ABEL</v>
          </cell>
        </row>
        <row r="335">
          <cell r="A335" t="str">
            <v>03152106731026</v>
          </cell>
          <cell r="B335" t="str">
            <v>JOSE MAURICIO MONCHEZ ESCOBAR</v>
          </cell>
        </row>
        <row r="336">
          <cell r="A336" t="str">
            <v>03151510541013</v>
          </cell>
          <cell r="B336" t="str">
            <v>RIGOBERTO ANGEL PEREZ RAMIREZ</v>
          </cell>
        </row>
        <row r="337">
          <cell r="A337" t="str">
            <v>06142707991055</v>
          </cell>
          <cell r="B337" t="str">
            <v>ESINSA EL SALVADOR S.A DE C.V.</v>
          </cell>
        </row>
        <row r="338">
          <cell r="A338" t="str">
            <v>06140403101085</v>
          </cell>
          <cell r="B338" t="str">
            <v>3A QUIMICOS, S.A DE C.V.</v>
          </cell>
        </row>
        <row r="339">
          <cell r="A339" t="str">
            <v>14162710661017</v>
          </cell>
          <cell r="B339" t="str">
            <v>JAVIER DANILO RUIZ MORALES</v>
          </cell>
        </row>
        <row r="340">
          <cell r="A340" t="str">
            <v>12171508811017</v>
          </cell>
          <cell r="B340" t="str">
            <v>MARIO ERNESTO CHAVEZ MARTINEZ</v>
          </cell>
        </row>
        <row r="341">
          <cell r="A341" t="str">
            <v>06142907151027</v>
          </cell>
          <cell r="B341" t="str">
            <v>CORPORACION ABARCA, S.A DE C.V.</v>
          </cell>
        </row>
        <row r="342">
          <cell r="A342" t="str">
            <v>04020305691017</v>
          </cell>
          <cell r="B342" t="str">
            <v>ERNESTO SERRANO AYALA</v>
          </cell>
        </row>
        <row r="343">
          <cell r="A343" t="str">
            <v>06142501191028</v>
          </cell>
          <cell r="B343" t="str">
            <v>A.V. PROVEEDORES, S.A DE C.V.</v>
          </cell>
        </row>
        <row r="344">
          <cell r="A344" t="str">
            <v>08210107731010</v>
          </cell>
          <cell r="B344" t="str">
            <v>ANDREA LIZETTE QUIJADA DE SIBRIAN</v>
          </cell>
        </row>
        <row r="345">
          <cell r="A345" t="str">
            <v>12171805670010</v>
          </cell>
          <cell r="B345" t="str">
            <v>CREDIQ S.A DE C.V.</v>
          </cell>
        </row>
        <row r="346">
          <cell r="A346" t="str">
            <v>05032703771014</v>
          </cell>
          <cell r="B346" t="str">
            <v>JUAN ANTONIO COLOCHO MEDRANO</v>
          </cell>
        </row>
        <row r="347">
          <cell r="A347" t="str">
            <v>05110101891010</v>
          </cell>
          <cell r="B347" t="str">
            <v>HUMRO, S.A DE C.V.</v>
          </cell>
        </row>
        <row r="348">
          <cell r="A348" t="str">
            <v>06142401941054</v>
          </cell>
          <cell r="B348" t="str">
            <v>MOLDTROK, S.A DE C.V.</v>
          </cell>
        </row>
        <row r="349">
          <cell r="A349" t="str">
            <v>06141110161047</v>
          </cell>
          <cell r="B349" t="str">
            <v>EQUIPLASTIC S.A DE C.V.</v>
          </cell>
        </row>
        <row r="350">
          <cell r="A350" t="str">
            <v>05030907701012</v>
          </cell>
          <cell r="B350" t="str">
            <v>HERBERT RODNEY JIMENEZ CARDONA</v>
          </cell>
        </row>
        <row r="351">
          <cell r="A351" t="str">
            <v>02073003650018</v>
          </cell>
          <cell r="B351" t="str">
            <v>ELIX NEFTALI UMAÑA UMAÑA</v>
          </cell>
        </row>
        <row r="352">
          <cell r="A352" t="str">
            <v>06140103580052</v>
          </cell>
          <cell r="B352" t="str">
            <v>MIGUEL ANGEL WILLIAM ALFARO CABRERA</v>
          </cell>
        </row>
        <row r="353">
          <cell r="A353" t="str">
            <v>07091702731012</v>
          </cell>
          <cell r="B353" t="str">
            <v>SAMUEL ELIAS RIVAS MOZ</v>
          </cell>
        </row>
        <row r="354">
          <cell r="A354" t="str">
            <v>06142504941010</v>
          </cell>
          <cell r="B354" t="str">
            <v>JOMIGA, S.A DE C.V.</v>
          </cell>
        </row>
        <row r="355">
          <cell r="A355" t="str">
            <v>06142008660025</v>
          </cell>
          <cell r="B355" t="str">
            <v>FRANCISCO JAVIER PORTILLO T</v>
          </cell>
        </row>
        <row r="356">
          <cell r="A356" t="str">
            <v>06142505731094</v>
          </cell>
          <cell r="B356" t="str">
            <v>EDWARD LEONIDAS GUITIERREZ PORTILLO</v>
          </cell>
        </row>
        <row r="357">
          <cell r="A357" t="str">
            <v>12170309081011</v>
          </cell>
          <cell r="B357" t="str">
            <v>GRUPO BLANCO S.A DE C.V.</v>
          </cell>
        </row>
        <row r="358">
          <cell r="A358" t="str">
            <v>06140611710010</v>
          </cell>
          <cell r="B358" t="str">
            <v>INGENIO EL ANGEL, S.A DE C.V.</v>
          </cell>
        </row>
        <row r="359">
          <cell r="A359" t="str">
            <v>06173003001010</v>
          </cell>
          <cell r="B359" t="str">
            <v>SALVAGRO S.A DE C.V.</v>
          </cell>
        </row>
        <row r="360">
          <cell r="A360" t="str">
            <v>06170103310012</v>
          </cell>
          <cell r="B360" t="str">
            <v>MINISTERIO DE AGRICULTURA Y GANADERIA</v>
          </cell>
        </row>
        <row r="361">
          <cell r="A361" t="str">
            <v>06140806450012</v>
          </cell>
          <cell r="B361" t="str">
            <v>VIDUC S.A DE C.V.</v>
          </cell>
        </row>
        <row r="362">
          <cell r="A362" t="str">
            <v>05110804510015</v>
          </cell>
          <cell r="B362" t="str">
            <v>CARLOS ALBERTO RAMIREZ VALIENTE</v>
          </cell>
        </row>
        <row r="363">
          <cell r="A363" t="str">
            <v>06140703001112</v>
          </cell>
          <cell r="B363" t="str">
            <v>SOFIA GRABRIELA CANALES MENA</v>
          </cell>
        </row>
        <row r="364">
          <cell r="A364" t="str">
            <v>06142203891254</v>
          </cell>
          <cell r="B364" t="str">
            <v>JOAQUIN ALBERTO QUINTEROS POSADA</v>
          </cell>
        </row>
        <row r="365">
          <cell r="A365" t="str">
            <v>06140801181021</v>
          </cell>
          <cell r="B365" t="str">
            <v>IMPORTADORA 1688 S.A DE C.V.</v>
          </cell>
        </row>
        <row r="366">
          <cell r="A366" t="str">
            <v>06140103161060</v>
          </cell>
          <cell r="B366" t="str">
            <v>GRUPO KHARIS S.A DE C.V.</v>
          </cell>
        </row>
        <row r="367">
          <cell r="A367" t="str">
            <v>06141004961026</v>
          </cell>
          <cell r="B367" t="str">
            <v>DIAGNOSTIKA CAPRIS S.A DE C.V.</v>
          </cell>
        </row>
        <row r="368">
          <cell r="A368" t="str">
            <v>10010105811024</v>
          </cell>
          <cell r="B368" t="str">
            <v>YASMIN ELIZABETH AREVALO</v>
          </cell>
        </row>
        <row r="369">
          <cell r="A369" t="str">
            <v>11181602731029</v>
          </cell>
          <cell r="B369" t="str">
            <v>ZENIA MARITZA MENDEZ DE FLORES</v>
          </cell>
        </row>
        <row r="370">
          <cell r="A370" t="str">
            <v>06140706750010</v>
          </cell>
          <cell r="B370" t="str">
            <v xml:space="preserve">BODEGAS GENERALES DE DEPOSITO S.A </v>
          </cell>
        </row>
        <row r="371">
          <cell r="A371" t="str">
            <v>06142708121046</v>
          </cell>
          <cell r="B371" t="str">
            <v>PCS CENTRAL AMERICA, S.A DE C.V.</v>
          </cell>
        </row>
        <row r="372">
          <cell r="A372" t="str">
            <v>11020404600018</v>
          </cell>
          <cell r="B372" t="str">
            <v>JOSE VICTORINO ARIAS DIAZ</v>
          </cell>
        </row>
        <row r="373">
          <cell r="A373" t="str">
            <v>06140507121070</v>
          </cell>
          <cell r="B373" t="str">
            <v>SISAFE S.A DE C.V.</v>
          </cell>
        </row>
        <row r="374">
          <cell r="A374" t="str">
            <v>94833101781011</v>
          </cell>
          <cell r="B374" t="str">
            <v>JUAN ERNESTO VOSSBERG ORDOÑEZ</v>
          </cell>
        </row>
        <row r="375">
          <cell r="A375" t="str">
            <v>07101003681021</v>
          </cell>
          <cell r="B375" t="str">
            <v>ANA GLORIA SEGURA VILLALOBOS</v>
          </cell>
        </row>
        <row r="376">
          <cell r="A376" t="str">
            <v>08170307771014</v>
          </cell>
          <cell r="B376" t="str">
            <v>SIXTO JESUS MARROQUIN RIVAS</v>
          </cell>
        </row>
        <row r="377">
          <cell r="A377" t="str">
            <v>06141212921011</v>
          </cell>
          <cell r="B377" t="str">
            <v>KOSMOQUIMICA S.A DE C.V.</v>
          </cell>
        </row>
        <row r="378">
          <cell r="A378" t="str">
            <v>06140305931029</v>
          </cell>
          <cell r="B378" t="str">
            <v>DOÑO S.A DE C.V.</v>
          </cell>
        </row>
        <row r="379">
          <cell r="A379" t="str">
            <v>06141004121079</v>
          </cell>
          <cell r="B379" t="str">
            <v>PART PLUS S.A DE C.V.</v>
          </cell>
        </row>
        <row r="380">
          <cell r="A380" t="str">
            <v>04052407610012</v>
          </cell>
          <cell r="B380" t="str">
            <v>JOSE FRANCISCO RIVERA GALDAMEZ</v>
          </cell>
        </row>
        <row r="381">
          <cell r="A381" t="str">
            <v>05111202881011</v>
          </cell>
          <cell r="B381" t="str">
            <v>AUTOINDUSRIAS S.A DE C.V.</v>
          </cell>
        </row>
        <row r="382">
          <cell r="A382" t="str">
            <v>06143006961425</v>
          </cell>
          <cell r="B382" t="str">
            <v>ERICK ERNESTO LOPEZ</v>
          </cell>
        </row>
        <row r="383">
          <cell r="A383" t="str">
            <v>06141208141028</v>
          </cell>
          <cell r="B383" t="str">
            <v>KATYA Y FABIO S.A DE C.V.</v>
          </cell>
        </row>
        <row r="384">
          <cell r="A384" t="str">
            <v>06141111931016</v>
          </cell>
          <cell r="B384" t="str">
            <v>ENMANUEL, S.A DE C.V.</v>
          </cell>
        </row>
        <row r="385">
          <cell r="A385" t="str">
            <v>06141505091030</v>
          </cell>
          <cell r="B385" t="str">
            <v>COMERCIALIZADORA BF INTERNACIONAL</v>
          </cell>
        </row>
        <row r="386">
          <cell r="A386" t="str">
            <v>01062306811028</v>
          </cell>
          <cell r="B386" t="str">
            <v>ELIAS AQUINO GOMEZ</v>
          </cell>
        </row>
        <row r="387">
          <cell r="A387" t="str">
            <v>09043007610018</v>
          </cell>
          <cell r="B387" t="str">
            <v>SAUL POCASANGRE ESCOBAR</v>
          </cell>
        </row>
        <row r="388">
          <cell r="A388" t="str">
            <v>09031604801015</v>
          </cell>
          <cell r="B388" t="str">
            <v>ELIAS MISAEL GUZMAN FRANCO</v>
          </cell>
        </row>
        <row r="389">
          <cell r="A389" t="str">
            <v>03010901761015</v>
          </cell>
          <cell r="B389" t="str">
            <v>JIMMY DOUGLAS ALVARADO RAMOS</v>
          </cell>
        </row>
        <row r="390">
          <cell r="A390" t="str">
            <v>06142003971032</v>
          </cell>
          <cell r="B390" t="str">
            <v>INDUSTRIAS MECANICAS DOS MIL S.A DE C.V.</v>
          </cell>
        </row>
        <row r="391">
          <cell r="A391" t="str">
            <v>06140206001036</v>
          </cell>
          <cell r="B391" t="str">
            <v>LINEAS PUBLICITARIAS S.A DE C.V.</v>
          </cell>
        </row>
        <row r="392">
          <cell r="A392" t="str">
            <v>06140803061031</v>
          </cell>
          <cell r="B392" t="str">
            <v>FURAGRO, S.A DE C.V.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definedNames>
      <definedName name="DatosConsumi"/>
      <definedName name="DatosContri"/>
      <definedName name="GuardarDatos"/>
      <definedName name="LimpiarConsumi"/>
      <definedName name="LimpiarContri"/>
      <definedName name="LimpiarDatos"/>
    </definedNames>
    <sheetDataSet>
      <sheetData sheetId="0"/>
    </sheetDataSet>
  </externalBook>
</externalLink>
</file>

<file path=xl/tables/table1.xml><?xml version="1.0" encoding="utf-8"?>
<table xmlns="http://schemas.openxmlformats.org/spreadsheetml/2006/main" id="1" name="Tabla1" displayName="Tabla1" ref="A3:Q5" totalsRowShown="0">
  <autoFilter ref="A3:Q5"/>
  <sortState ref="A3:Q74">
    <sortCondition ref="B2:B74"/>
  </sortState>
  <tableColumns count="17">
    <tableColumn id="1" name="MES"/>
    <tableColumn id="2" name="FECHA"/>
    <tableColumn id="3" name="CLASE DE DOC"/>
    <tableColumn id="4" name="TIPO DE DOC"/>
    <tableColumn id="5" name="CORRELATIVO"/>
    <tableColumn id="6" name="NIT PROV"/>
    <tableColumn id="7" name="N PROVEEDOR"/>
    <tableColumn id="8" name="C. EXENTAS" dataCellStyle="Moneda"/>
    <tableColumn id="9" name="I. EXENTAS" dataCellStyle="Moneda"/>
    <tableColumn id="10" name="IMPOR EX" dataCellStyle="Moneda"/>
    <tableColumn id="11" name="C. GRAVADA" dataCellStyle="Moneda"/>
    <tableColumn id="12" name="INTER GRAVA" dataCellStyle="Moneda"/>
    <tableColumn id="13" name="IMPOR BIENES" dataCellStyle="Moneda"/>
    <tableColumn id="14" name="IMPOR SERV" dataCellStyle="Moneda"/>
    <tableColumn id="15" name="IVA" dataCellStyle="Moneda"/>
    <tableColumn id="16" name="TOTAL C." dataCellStyle="Moneda"/>
    <tableColumn id="17" name="ANEXO 3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id="2" name="Tabla2" displayName="Tabla2" ref="E2:V38" totalsRowShown="0">
  <autoFilter ref="E2:V38"/>
  <sortState ref="E3:V87">
    <sortCondition ref="K2:K87"/>
  </sortState>
  <tableColumns count="18">
    <tableColumn id="1" name="MES"/>
    <tableColumn id="2" name="FECHA"/>
    <tableColumn id="3" name="CLASE DE DOC"/>
    <tableColumn id="4" name="TIPO DE DOC"/>
    <tableColumn id="5" name="N° DE RESOLUCION"/>
    <tableColumn id="6" name="SERIE "/>
    <tableColumn id="7" name="N° DOC"/>
    <tableColumn id="8" name="CONTROL"/>
    <tableColumn id="9" name="NIT DE CLIENTE"/>
    <tableColumn id="10" name="NOMBRE DE CLIENTE"/>
    <tableColumn id="11" name="VENTA EXENTA" dataCellStyle="Moneda"/>
    <tableColumn id="12" name="VENTA NO SUJETA" dataCellStyle="Moneda"/>
    <tableColumn id="13" name="V. GRAVADA" dataCellStyle="Moneda"/>
    <tableColumn id="14" name="D.FISCAL" dataCellStyle="Moneda"/>
    <tableColumn id="15" name="V CTA DE 3" dataCellStyle="Moneda"/>
    <tableColumn id="16" name="D. FISCAL A 3" dataCellStyle="Moneda"/>
    <tableColumn id="17" name="VENTA TOTAL" dataCellStyle="Moneda"/>
    <tableColumn id="18" name="ANEXO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id="3" name="Tabla3" displayName="Tabla3" ref="A2:V12" totalsRowShown="0">
  <sortState ref="A3:V565">
    <sortCondition ref="G2:G565"/>
  </sortState>
  <tableColumns count="22">
    <tableColumn id="1" name="MES"/>
    <tableColumn id="2" name="FECHA" dataDxfId="1"/>
    <tableColumn id="3" name="CLASE DE DOC"/>
    <tableColumn id="4" name="TIPO DE DOC"/>
    <tableColumn id="5" name="RESOLUCION"/>
    <tableColumn id="6" name="SERIE"/>
    <tableColumn id="7" name="CORRELTIVO"/>
    <tableColumn id="8" name="FINAL"/>
    <tableColumn id="9" name="CORRELTIVO2"/>
    <tableColumn id="10" name="FINAL3"/>
    <tableColumn id="11" name="VACIO"/>
    <tableColumn id="12" name="V EXENTA" dataCellStyle="Moneda"/>
    <tableColumn id="13" name="VENTAS NO" dataCellStyle="Moneda"/>
    <tableColumn id="14" name="V NO SUJETAS" dataCellStyle="Moneda"/>
    <tableColumn id="15" name="V GRAVADAS" dataCellStyle="Moneda"/>
    <tableColumn id="16" name="EX IN CA" dataCellStyle="Moneda"/>
    <tableColumn id="17" name="EX OUT CA" dataCellStyle="Moneda"/>
    <tableColumn id="18" name="EX SERVICE" dataCellStyle="Moneda"/>
    <tableColumn id="19" name="V ZONA FRAN" dataCellStyle="Moneda"/>
    <tableColumn id="20" name="V CTA A 3ERO" dataCellStyle="Moneda"/>
    <tableColumn id="21" name="TOTAL VENTA" dataCellStyle="Moneda"/>
    <tableColumn id="22" name="ANEXO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>
    <tabColor rgb="FF7030A0"/>
  </sheetPr>
  <dimension ref="B1:D19"/>
  <sheetViews>
    <sheetView showGridLines="0" zoomScale="85" zoomScaleNormal="85" zoomScaleSheetLayoutView="85" workbookViewId="0">
      <selection activeCell="D4" sqref="D4"/>
    </sheetView>
  </sheetViews>
  <sheetFormatPr baseColWidth="10" defaultRowHeight="15" x14ac:dyDescent="0.25"/>
  <cols>
    <col min="2" max="2" width="13.7109375" bestFit="1" customWidth="1"/>
    <col min="3" max="3" width="3.85546875" customWidth="1"/>
    <col min="4" max="4" width="28.28515625" customWidth="1"/>
    <col min="5" max="5" width="7.85546875" customWidth="1"/>
  </cols>
  <sheetData>
    <row r="1" spans="2:4" ht="49.5" customHeight="1" x14ac:dyDescent="0.25"/>
    <row r="2" spans="2:4" ht="15.75" thickBot="1" x14ac:dyDescent="0.3"/>
    <row r="3" spans="2:4" x14ac:dyDescent="0.25">
      <c r="B3" s="7" t="s">
        <v>17</v>
      </c>
      <c r="D3" s="13" t="s">
        <v>257</v>
      </c>
    </row>
    <row r="4" spans="2:4" x14ac:dyDescent="0.25">
      <c r="B4" s="7" t="s">
        <v>2</v>
      </c>
      <c r="D4" s="14" t="s">
        <v>258</v>
      </c>
    </row>
    <row r="5" spans="2:4" x14ac:dyDescent="0.25">
      <c r="B5" s="7" t="s">
        <v>3</v>
      </c>
      <c r="D5" s="9" t="s">
        <v>1</v>
      </c>
    </row>
    <row r="6" spans="2:4" x14ac:dyDescent="0.25">
      <c r="B6" s="7" t="s">
        <v>4</v>
      </c>
      <c r="D6" s="9" t="s">
        <v>0</v>
      </c>
    </row>
    <row r="7" spans="2:4" x14ac:dyDescent="0.25">
      <c r="B7" s="7" t="s">
        <v>5</v>
      </c>
      <c r="D7" s="15"/>
    </row>
    <row r="8" spans="2:4" x14ac:dyDescent="0.25">
      <c r="B8" s="7" t="s">
        <v>6</v>
      </c>
      <c r="D8" s="14" t="s">
        <v>259</v>
      </c>
    </row>
    <row r="9" spans="2:4" x14ac:dyDescent="0.25">
      <c r="B9" s="7" t="s">
        <v>86</v>
      </c>
      <c r="D9" s="30" t="str">
        <f>IFERROR(VLOOKUP(D8,'[1]BASE DE PROVEEDORES'!$A:$B,2,0),"No Existe")</f>
        <v>INFRA DE EL SALVADOR, S.A DE C.V.</v>
      </c>
    </row>
    <row r="10" spans="2:4" x14ac:dyDescent="0.25">
      <c r="B10" s="7" t="s">
        <v>7</v>
      </c>
      <c r="D10" s="10">
        <v>0</v>
      </c>
    </row>
    <row r="11" spans="2:4" x14ac:dyDescent="0.25">
      <c r="B11" s="7" t="s">
        <v>8</v>
      </c>
      <c r="D11" s="10">
        <v>0</v>
      </c>
    </row>
    <row r="12" spans="2:4" x14ac:dyDescent="0.25">
      <c r="B12" s="7" t="s">
        <v>9</v>
      </c>
      <c r="D12" s="10">
        <v>0</v>
      </c>
    </row>
    <row r="13" spans="2:4" x14ac:dyDescent="0.25">
      <c r="B13" s="7" t="s">
        <v>10</v>
      </c>
      <c r="D13" s="16"/>
    </row>
    <row r="14" spans="2:4" x14ac:dyDescent="0.25">
      <c r="B14" s="7" t="s">
        <v>11</v>
      </c>
      <c r="D14" s="10">
        <v>0</v>
      </c>
    </row>
    <row r="15" spans="2:4" x14ac:dyDescent="0.25">
      <c r="B15" s="7" t="s">
        <v>13</v>
      </c>
      <c r="D15" s="10">
        <v>0</v>
      </c>
    </row>
    <row r="16" spans="2:4" x14ac:dyDescent="0.25">
      <c r="B16" s="7" t="s">
        <v>12</v>
      </c>
      <c r="D16" s="10">
        <v>0</v>
      </c>
    </row>
    <row r="17" spans="2:4" x14ac:dyDescent="0.25">
      <c r="B17" s="7" t="s">
        <v>14</v>
      </c>
      <c r="D17" s="10">
        <f>+(D16++D15+D14+D13)*0.13</f>
        <v>0</v>
      </c>
    </row>
    <row r="18" spans="2:4" x14ac:dyDescent="0.25">
      <c r="B18" s="7" t="s">
        <v>15</v>
      </c>
      <c r="D18" s="10">
        <f>+SUBTOTAL(9,D10,D11,D12,D13,D14,D15,D16,D17)</f>
        <v>0</v>
      </c>
    </row>
    <row r="19" spans="2:4" ht="15.75" thickBot="1" x14ac:dyDescent="0.3">
      <c r="B19" s="7" t="s">
        <v>16</v>
      </c>
      <c r="D19" s="12">
        <v>3</v>
      </c>
    </row>
  </sheetData>
  <dataValidations count="4">
    <dataValidation type="decimal" allowBlank="1" showInputMessage="1" showErrorMessage="1" errorTitle="Error de ingreso" error="Los datos ingresados no son validos solo se aceptan numeros" sqref="D10 D11 D12 D13 D14 D15 D16">
      <formula1>0</formula1>
      <formula2>10000000</formula2>
    </dataValidation>
    <dataValidation type="list" allowBlank="1" showInputMessage="1" showErrorMessage="1" sqref="D6">
      <formula1>"03,05,11"</formula1>
    </dataValidation>
    <dataValidation type="textLength" allowBlank="1" showInputMessage="1" showErrorMessage="1" sqref="D4">
      <formula1>10</formula1>
      <formula2>10</formula2>
    </dataValidation>
    <dataValidation type="textLength" allowBlank="1" showInputMessage="1" showErrorMessage="1" sqref="D8">
      <formula1>14</formula1>
      <formula2>14</formula2>
    </dataValidation>
  </dataValidations>
  <pageMargins left="0.7" right="0.7" top="0.75" bottom="0.75" header="0.3" footer="0.3"/>
  <pageSetup orientation="landscape" horizontalDpi="4294967294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theme="5"/>
  </sheetPr>
  <dimension ref="A3:Q6"/>
  <sheetViews>
    <sheetView tabSelected="1" workbookViewId="0">
      <selection activeCell="A3" sqref="A3"/>
    </sheetView>
  </sheetViews>
  <sheetFormatPr baseColWidth="10" defaultRowHeight="15" x14ac:dyDescent="0.25"/>
  <cols>
    <col min="3" max="3" width="15.42578125" customWidth="1"/>
    <col min="4" max="4" width="14.28515625" customWidth="1"/>
    <col min="5" max="5" width="15.42578125" customWidth="1"/>
    <col min="6" max="6" width="11.5703125" customWidth="1"/>
    <col min="7" max="7" width="24" customWidth="1"/>
    <col min="8" max="8" width="13.140625" style="3" customWidth="1"/>
    <col min="9" max="9" width="12.5703125" style="3" customWidth="1"/>
    <col min="10" max="10" width="11.85546875" style="3" customWidth="1"/>
    <col min="11" max="11" width="14.28515625" style="3" customWidth="1"/>
    <col min="12" max="12" width="15.140625" style="3" customWidth="1"/>
    <col min="13" max="13" width="15.85546875" style="3" customWidth="1"/>
    <col min="14" max="14" width="14.140625" style="3" customWidth="1"/>
    <col min="15" max="15" width="11.5703125" style="3" bestFit="1" customWidth="1"/>
    <col min="16" max="16" width="12.5703125" style="3" bestFit="1" customWidth="1"/>
  </cols>
  <sheetData>
    <row r="3" spans="1:17" x14ac:dyDescent="0.25">
      <c r="A3" t="s">
        <v>17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86</v>
      </c>
      <c r="H3" s="3" t="s">
        <v>7</v>
      </c>
      <c r="I3" s="3" t="s">
        <v>8</v>
      </c>
      <c r="J3" s="3" t="s">
        <v>9</v>
      </c>
      <c r="K3" s="3" t="s">
        <v>10</v>
      </c>
      <c r="L3" s="3" t="s">
        <v>11</v>
      </c>
      <c r="M3" s="3" t="s">
        <v>13</v>
      </c>
      <c r="N3" s="3" t="s">
        <v>12</v>
      </c>
      <c r="O3" s="3" t="s">
        <v>14</v>
      </c>
      <c r="P3" s="3" t="s">
        <v>15</v>
      </c>
      <c r="Q3" t="s">
        <v>16</v>
      </c>
    </row>
    <row r="4" spans="1:17" x14ac:dyDescent="0.25">
      <c r="A4" t="s">
        <v>257</v>
      </c>
      <c r="B4" t="s">
        <v>258</v>
      </c>
      <c r="C4" t="s">
        <v>1</v>
      </c>
      <c r="D4" t="s">
        <v>0</v>
      </c>
    </row>
    <row r="5" spans="1:17" ht="15.75" thickBot="1" x14ac:dyDescent="0.3"/>
    <row r="6" spans="1:17" ht="15.75" thickBot="1" x14ac:dyDescent="0.3">
      <c r="A6" s="33" t="s">
        <v>87</v>
      </c>
      <c r="B6" s="34"/>
      <c r="C6" s="34"/>
      <c r="D6" s="34"/>
      <c r="E6" s="34"/>
      <c r="F6" s="34"/>
      <c r="G6" s="35"/>
      <c r="H6" s="4">
        <f>+SUBTOTAL(9,Tabla1[C. EXENTAS])</f>
        <v>0</v>
      </c>
      <c r="I6" s="4">
        <f>+SUBTOTAL(9,Tabla1[I. EXENTAS])</f>
        <v>0</v>
      </c>
      <c r="J6" s="4">
        <f>+SUBTOTAL(9,Tabla1[IMPOR EX])</f>
        <v>0</v>
      </c>
      <c r="K6" s="4">
        <f>+SUBTOTAL(9,Tabla1[C. GRAVADA])</f>
        <v>0</v>
      </c>
      <c r="L6" s="4">
        <f>+SUBTOTAL(9,Tabla1[INTER GRAVA])</f>
        <v>0</v>
      </c>
      <c r="M6" s="4">
        <f>+SUBTOTAL(9,Tabla1[IMPOR BIENES])</f>
        <v>0</v>
      </c>
      <c r="N6" s="4">
        <f>+SUBTOTAL(9,Tabla1[IMPOR SERV])</f>
        <v>0</v>
      </c>
      <c r="O6" s="4">
        <f>+SUBTOTAL(9,Tabla1[IVA])</f>
        <v>0</v>
      </c>
      <c r="P6" s="4">
        <f>+SUBTOTAL(9,Tabla1[TOTAL C.])</f>
        <v>0</v>
      </c>
    </row>
  </sheetData>
  <dataConsolidate/>
  <mergeCells count="1">
    <mergeCell ref="A6:G6"/>
  </mergeCells>
  <conditionalFormatting sqref="E1:E1048576">
    <cfRule type="duplicateValues" dxfId="3" priority="1"/>
    <cfRule type="duplicateValues" dxfId="2" priority="2"/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7">
    <tabColor theme="9" tint="-0.499984740745262"/>
  </sheetPr>
  <dimension ref="B1:D19"/>
  <sheetViews>
    <sheetView showGridLines="0" zoomScale="85" zoomScaleNormal="85" zoomScaleSheetLayoutView="100" workbookViewId="0">
      <selection activeCell="D3" sqref="D3"/>
    </sheetView>
  </sheetViews>
  <sheetFormatPr baseColWidth="10" defaultRowHeight="15" x14ac:dyDescent="0.25"/>
  <cols>
    <col min="2" max="2" width="15.140625" customWidth="1"/>
    <col min="3" max="3" width="3.85546875" customWidth="1"/>
    <col min="4" max="4" width="25.85546875" style="6" customWidth="1"/>
    <col min="5" max="5" width="7.85546875" customWidth="1"/>
  </cols>
  <sheetData>
    <row r="1" spans="2:4" ht="90" customHeight="1" thickBot="1" x14ac:dyDescent="0.3"/>
    <row r="2" spans="2:4" x14ac:dyDescent="0.25">
      <c r="B2" s="7" t="s">
        <v>17</v>
      </c>
      <c r="D2" s="13" t="s">
        <v>257</v>
      </c>
    </row>
    <row r="3" spans="2:4" x14ac:dyDescent="0.25">
      <c r="B3" s="7" t="s">
        <v>2</v>
      </c>
      <c r="D3" s="14" t="s">
        <v>311</v>
      </c>
    </row>
    <row r="4" spans="2:4" x14ac:dyDescent="0.25">
      <c r="B4" s="7" t="s">
        <v>3</v>
      </c>
      <c r="D4" s="17" t="s">
        <v>1</v>
      </c>
    </row>
    <row r="5" spans="2:4" x14ac:dyDescent="0.25">
      <c r="B5" s="7" t="s">
        <v>4</v>
      </c>
      <c r="D5" s="17" t="s">
        <v>0</v>
      </c>
    </row>
    <row r="6" spans="2:4" x14ac:dyDescent="0.25">
      <c r="B6" s="8" t="s">
        <v>28</v>
      </c>
      <c r="D6" s="18" t="s">
        <v>251</v>
      </c>
    </row>
    <row r="7" spans="2:4" x14ac:dyDescent="0.25">
      <c r="B7" s="7" t="s">
        <v>27</v>
      </c>
      <c r="D7" s="18" t="s">
        <v>252</v>
      </c>
    </row>
    <row r="8" spans="2:4" x14ac:dyDescent="0.25">
      <c r="B8" s="7" t="s">
        <v>26</v>
      </c>
      <c r="D8" s="19"/>
    </row>
    <row r="9" spans="2:4" x14ac:dyDescent="0.25">
      <c r="B9" s="7" t="s">
        <v>25</v>
      </c>
      <c r="D9" s="20">
        <f>+D8</f>
        <v>0</v>
      </c>
    </row>
    <row r="10" spans="2:4" x14ac:dyDescent="0.25">
      <c r="B10" s="7" t="s">
        <v>24</v>
      </c>
      <c r="D10" s="21" t="s">
        <v>275</v>
      </c>
    </row>
    <row r="11" spans="2:4" x14ac:dyDescent="0.25">
      <c r="B11" s="8" t="s">
        <v>88</v>
      </c>
      <c r="D11" s="29" t="str">
        <f>IFERROR(VLOOKUP(D10,'base de clientes'!A:B,2,0),"No existe")</f>
        <v>CRISTIAN GUITIERREZ</v>
      </c>
    </row>
    <row r="12" spans="2:4" x14ac:dyDescent="0.25">
      <c r="B12" s="8" t="s">
        <v>90</v>
      </c>
      <c r="D12" s="22">
        <v>0</v>
      </c>
    </row>
    <row r="13" spans="2:4" x14ac:dyDescent="0.25">
      <c r="B13" s="8" t="s">
        <v>89</v>
      </c>
      <c r="D13" s="10">
        <v>0</v>
      </c>
    </row>
    <row r="14" spans="2:4" x14ac:dyDescent="0.25">
      <c r="B14" s="7" t="s">
        <v>23</v>
      </c>
      <c r="D14" s="11">
        <v>0</v>
      </c>
    </row>
    <row r="15" spans="2:4" x14ac:dyDescent="0.25">
      <c r="B15" s="7" t="s">
        <v>22</v>
      </c>
      <c r="D15" s="22">
        <f>+D14*0.13</f>
        <v>0</v>
      </c>
    </row>
    <row r="16" spans="2:4" x14ac:dyDescent="0.25">
      <c r="B16" s="7" t="s">
        <v>21</v>
      </c>
      <c r="D16" s="10">
        <v>0</v>
      </c>
    </row>
    <row r="17" spans="2:4" x14ac:dyDescent="0.25">
      <c r="B17" s="7" t="s">
        <v>20</v>
      </c>
      <c r="D17" s="10">
        <v>0</v>
      </c>
    </row>
    <row r="18" spans="2:4" ht="15" customHeight="1" x14ac:dyDescent="0.25">
      <c r="B18" s="7" t="s">
        <v>91</v>
      </c>
      <c r="D18" s="10">
        <f>+(D12+D13+D14+D15+D16+D17)</f>
        <v>0</v>
      </c>
    </row>
    <row r="19" spans="2:4" ht="15.75" thickBot="1" x14ac:dyDescent="0.3">
      <c r="B19" s="7" t="s">
        <v>18</v>
      </c>
      <c r="D19" s="12" t="s">
        <v>1</v>
      </c>
    </row>
  </sheetData>
  <dataValidations count="1">
    <dataValidation type="decimal" allowBlank="1" showInputMessage="1" showErrorMessage="1" errorTitle="Error de ingreso" error="Los datos ingresados no son validos solo se aceptan numeros" sqref="D9">
      <formula1>0</formula1>
      <formula2>10000000</formula2>
    </dataValidation>
  </dataValidations>
  <pageMargins left="0.7" right="0.7" top="0.75" bottom="0.75" header="0.3" footer="0.3"/>
  <pageSetup orientation="landscape" horizontalDpi="4294967294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>
    <tabColor theme="5" tint="-0.249977111117893"/>
  </sheetPr>
  <dimension ref="C2:V44"/>
  <sheetViews>
    <sheetView topLeftCell="E7" workbookViewId="0">
      <selection activeCell="Q44" sqref="Q44"/>
    </sheetView>
  </sheetViews>
  <sheetFormatPr baseColWidth="10" defaultRowHeight="15" x14ac:dyDescent="0.25"/>
  <cols>
    <col min="1" max="2" width="0" hidden="1" customWidth="1"/>
    <col min="3" max="4" width="11.42578125" hidden="1" customWidth="1"/>
    <col min="7" max="7" width="15.42578125" customWidth="1"/>
    <col min="8" max="8" width="14.28515625" customWidth="1"/>
    <col min="9" max="9" width="19.85546875" customWidth="1"/>
    <col min="12" max="12" width="11.5703125" customWidth="1"/>
    <col min="13" max="13" width="16.28515625" customWidth="1"/>
    <col min="14" max="14" width="27.28515625" customWidth="1"/>
    <col min="15" max="15" width="16.42578125" style="3" customWidth="1"/>
    <col min="16" max="16" width="19.28515625" style="3" customWidth="1"/>
    <col min="17" max="17" width="14.42578125" style="3" customWidth="1"/>
    <col min="18" max="18" width="11.42578125" style="3"/>
    <col min="19" max="19" width="12.42578125" style="3" customWidth="1"/>
    <col min="20" max="20" width="14.42578125" style="3" customWidth="1"/>
    <col min="21" max="21" width="15.140625" style="3" customWidth="1"/>
  </cols>
  <sheetData>
    <row r="2" spans="5:22" x14ac:dyDescent="0.25">
      <c r="E2" t="s">
        <v>17</v>
      </c>
      <c r="F2" t="s">
        <v>2</v>
      </c>
      <c r="G2" t="s">
        <v>3</v>
      </c>
      <c r="H2" t="s">
        <v>4</v>
      </c>
      <c r="I2" t="s">
        <v>28</v>
      </c>
      <c r="J2" t="s">
        <v>27</v>
      </c>
      <c r="K2" t="s">
        <v>26</v>
      </c>
      <c r="L2" t="s">
        <v>25</v>
      </c>
      <c r="M2" t="s">
        <v>24</v>
      </c>
      <c r="N2" t="s">
        <v>88</v>
      </c>
      <c r="O2" s="3" t="s">
        <v>90</v>
      </c>
      <c r="P2" s="3" t="s">
        <v>89</v>
      </c>
      <c r="Q2" s="3" t="s">
        <v>23</v>
      </c>
      <c r="R2" s="3" t="s">
        <v>22</v>
      </c>
      <c r="S2" s="3" t="s">
        <v>21</v>
      </c>
      <c r="T2" s="3" t="s">
        <v>20</v>
      </c>
      <c r="U2" s="3" t="s">
        <v>91</v>
      </c>
      <c r="V2" t="s">
        <v>18</v>
      </c>
    </row>
    <row r="3" spans="5:22" x14ac:dyDescent="0.25">
      <c r="E3" t="s">
        <v>257</v>
      </c>
      <c r="F3" t="s">
        <v>311</v>
      </c>
      <c r="G3" t="s">
        <v>1</v>
      </c>
      <c r="H3" t="s">
        <v>0</v>
      </c>
      <c r="I3" t="s">
        <v>251</v>
      </c>
      <c r="J3" t="s">
        <v>252</v>
      </c>
      <c r="K3">
        <v>256</v>
      </c>
      <c r="L3">
        <v>256</v>
      </c>
      <c r="M3" t="s">
        <v>275</v>
      </c>
      <c r="N3" t="s">
        <v>276</v>
      </c>
      <c r="O3" s="3">
        <v>0</v>
      </c>
      <c r="P3" s="3">
        <v>0</v>
      </c>
      <c r="Q3" s="3">
        <v>213.45</v>
      </c>
      <c r="R3" s="3">
        <v>27.7485</v>
      </c>
      <c r="S3" s="3">
        <v>0</v>
      </c>
      <c r="T3" s="3">
        <v>0</v>
      </c>
      <c r="U3" s="3">
        <v>241.1985</v>
      </c>
      <c r="V3" t="s">
        <v>1</v>
      </c>
    </row>
    <row r="4" spans="5:22" x14ac:dyDescent="0.25">
      <c r="E4" t="s">
        <v>257</v>
      </c>
      <c r="F4" t="s">
        <v>310</v>
      </c>
      <c r="G4" t="s">
        <v>1</v>
      </c>
      <c r="H4" t="s">
        <v>0</v>
      </c>
      <c r="I4" t="s">
        <v>251</v>
      </c>
      <c r="J4" t="s">
        <v>252</v>
      </c>
      <c r="K4">
        <v>255</v>
      </c>
      <c r="L4">
        <v>255</v>
      </c>
      <c r="M4" t="s">
        <v>149</v>
      </c>
      <c r="N4" t="s">
        <v>30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t="s">
        <v>1</v>
      </c>
    </row>
    <row r="5" spans="5:22" x14ac:dyDescent="0.25">
      <c r="E5" t="s">
        <v>257</v>
      </c>
      <c r="F5" t="s">
        <v>310</v>
      </c>
      <c r="G5" t="s">
        <v>1</v>
      </c>
      <c r="H5" t="s">
        <v>0</v>
      </c>
      <c r="I5" t="s">
        <v>251</v>
      </c>
      <c r="J5" t="s">
        <v>252</v>
      </c>
      <c r="K5">
        <v>254</v>
      </c>
      <c r="L5">
        <v>254</v>
      </c>
      <c r="M5" t="s">
        <v>275</v>
      </c>
      <c r="N5" t="s">
        <v>276</v>
      </c>
      <c r="O5" s="3">
        <v>0</v>
      </c>
      <c r="P5" s="3">
        <v>0</v>
      </c>
      <c r="Q5" s="3">
        <v>255.64</v>
      </c>
      <c r="R5" s="3">
        <v>33.233199999999997</v>
      </c>
      <c r="S5" s="3">
        <v>0</v>
      </c>
      <c r="T5" s="3">
        <v>0</v>
      </c>
      <c r="U5" s="3">
        <v>288.8732</v>
      </c>
      <c r="V5" t="s">
        <v>1</v>
      </c>
    </row>
    <row r="6" spans="5:22" x14ac:dyDescent="0.25">
      <c r="E6" t="s">
        <v>257</v>
      </c>
      <c r="F6" t="s">
        <v>309</v>
      </c>
      <c r="G6" t="s">
        <v>1</v>
      </c>
      <c r="H6" t="s">
        <v>0</v>
      </c>
      <c r="I6" t="s">
        <v>251</v>
      </c>
      <c r="J6" t="s">
        <v>252</v>
      </c>
      <c r="K6">
        <v>253</v>
      </c>
      <c r="L6">
        <v>253</v>
      </c>
      <c r="M6" t="s">
        <v>253</v>
      </c>
      <c r="N6" t="s">
        <v>254</v>
      </c>
      <c r="O6" s="3">
        <v>0</v>
      </c>
      <c r="P6" s="3">
        <v>0</v>
      </c>
      <c r="Q6" s="3">
        <v>189</v>
      </c>
      <c r="R6" s="3">
        <v>24.57</v>
      </c>
      <c r="S6" s="3">
        <v>0</v>
      </c>
      <c r="T6" s="3">
        <v>0</v>
      </c>
      <c r="U6" s="3">
        <v>213.57</v>
      </c>
      <c r="V6" t="s">
        <v>1</v>
      </c>
    </row>
    <row r="7" spans="5:22" x14ac:dyDescent="0.25">
      <c r="E7" t="s">
        <v>257</v>
      </c>
      <c r="F7" t="s">
        <v>309</v>
      </c>
      <c r="G7" t="s">
        <v>1</v>
      </c>
      <c r="H7" t="s">
        <v>0</v>
      </c>
      <c r="I7" t="s">
        <v>251</v>
      </c>
      <c r="J7" t="s">
        <v>252</v>
      </c>
      <c r="K7">
        <v>252</v>
      </c>
      <c r="L7">
        <v>252</v>
      </c>
      <c r="M7" t="s">
        <v>268</v>
      </c>
      <c r="N7" t="s">
        <v>269</v>
      </c>
      <c r="O7" s="3">
        <v>0</v>
      </c>
      <c r="P7" s="3">
        <v>0</v>
      </c>
      <c r="Q7" s="3">
        <v>1049.75</v>
      </c>
      <c r="R7" s="3">
        <v>136.4675</v>
      </c>
      <c r="S7" s="3">
        <v>0</v>
      </c>
      <c r="T7" s="3">
        <v>0</v>
      </c>
      <c r="U7" s="3">
        <v>1186.2175</v>
      </c>
      <c r="V7" t="s">
        <v>1</v>
      </c>
    </row>
    <row r="8" spans="5:22" x14ac:dyDescent="0.25">
      <c r="E8" t="s">
        <v>302</v>
      </c>
      <c r="F8" t="s">
        <v>306</v>
      </c>
      <c r="G8" t="s">
        <v>1</v>
      </c>
      <c r="H8" t="s">
        <v>0</v>
      </c>
      <c r="I8" t="s">
        <v>251</v>
      </c>
      <c r="J8" t="s">
        <v>252</v>
      </c>
      <c r="K8">
        <v>251</v>
      </c>
      <c r="L8">
        <v>251</v>
      </c>
      <c r="M8" t="s">
        <v>268</v>
      </c>
      <c r="N8" t="s">
        <v>269</v>
      </c>
      <c r="O8" s="3">
        <v>0</v>
      </c>
      <c r="P8" s="3">
        <v>0</v>
      </c>
      <c r="Q8" s="3">
        <v>845</v>
      </c>
      <c r="R8" s="3">
        <v>109.85000000000001</v>
      </c>
      <c r="S8" s="3">
        <v>0</v>
      </c>
      <c r="T8" s="3">
        <v>0</v>
      </c>
      <c r="U8" s="3">
        <v>954.85</v>
      </c>
      <c r="V8" t="s">
        <v>1</v>
      </c>
    </row>
    <row r="9" spans="5:22" x14ac:dyDescent="0.25">
      <c r="E9" t="s">
        <v>302</v>
      </c>
      <c r="F9" t="s">
        <v>305</v>
      </c>
      <c r="G9" t="s">
        <v>1</v>
      </c>
      <c r="H9" t="s">
        <v>0</v>
      </c>
      <c r="I9" t="s">
        <v>251</v>
      </c>
      <c r="J9" t="s">
        <v>252</v>
      </c>
      <c r="K9">
        <v>250</v>
      </c>
      <c r="L9">
        <v>250</v>
      </c>
      <c r="M9" t="s">
        <v>275</v>
      </c>
      <c r="N9" t="s">
        <v>276</v>
      </c>
      <c r="O9" s="3">
        <v>0</v>
      </c>
      <c r="P9" s="3">
        <v>0</v>
      </c>
      <c r="Q9" s="3">
        <v>65.13</v>
      </c>
      <c r="R9" s="3">
        <v>8.466899999999999</v>
      </c>
      <c r="S9" s="3">
        <v>0</v>
      </c>
      <c r="T9" s="3">
        <v>0</v>
      </c>
      <c r="U9" s="3">
        <v>73.596899999999991</v>
      </c>
      <c r="V9" t="s">
        <v>1</v>
      </c>
    </row>
    <row r="10" spans="5:22" x14ac:dyDescent="0.25">
      <c r="E10" t="s">
        <v>302</v>
      </c>
      <c r="F10" t="s">
        <v>304</v>
      </c>
      <c r="G10" t="s">
        <v>1</v>
      </c>
      <c r="H10" t="s">
        <v>0</v>
      </c>
      <c r="I10" t="s">
        <v>251</v>
      </c>
      <c r="J10" t="s">
        <v>252</v>
      </c>
      <c r="K10">
        <v>249</v>
      </c>
      <c r="L10">
        <v>249</v>
      </c>
      <c r="M10" t="s">
        <v>253</v>
      </c>
      <c r="N10" t="s">
        <v>254</v>
      </c>
      <c r="O10" s="3">
        <v>0</v>
      </c>
      <c r="P10" s="3">
        <v>0</v>
      </c>
      <c r="Q10" s="3">
        <v>161.84</v>
      </c>
      <c r="R10" s="3">
        <v>21.039200000000001</v>
      </c>
      <c r="S10" s="3">
        <v>0</v>
      </c>
      <c r="T10" s="3">
        <v>0</v>
      </c>
      <c r="U10" s="3">
        <v>182.8792</v>
      </c>
      <c r="V10" t="s">
        <v>1</v>
      </c>
    </row>
    <row r="11" spans="5:22" x14ac:dyDescent="0.25">
      <c r="E11" t="s">
        <v>302</v>
      </c>
      <c r="F11" t="s">
        <v>303</v>
      </c>
      <c r="G11" t="s">
        <v>1</v>
      </c>
      <c r="H11" t="s">
        <v>0</v>
      </c>
      <c r="I11" t="s">
        <v>251</v>
      </c>
      <c r="J11" t="s">
        <v>252</v>
      </c>
      <c r="K11">
        <v>248</v>
      </c>
      <c r="L11">
        <v>248</v>
      </c>
      <c r="M11" t="s">
        <v>149</v>
      </c>
      <c r="N11" t="s">
        <v>30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t="s">
        <v>1</v>
      </c>
    </row>
    <row r="12" spans="5:22" x14ac:dyDescent="0.25">
      <c r="E12" t="s">
        <v>302</v>
      </c>
      <c r="F12" t="s">
        <v>303</v>
      </c>
      <c r="G12" t="s">
        <v>1</v>
      </c>
      <c r="H12" t="s">
        <v>0</v>
      </c>
      <c r="I12" t="s">
        <v>251</v>
      </c>
      <c r="J12" t="s">
        <v>252</v>
      </c>
      <c r="K12">
        <v>247</v>
      </c>
      <c r="L12">
        <v>247</v>
      </c>
      <c r="M12" t="s">
        <v>253</v>
      </c>
      <c r="N12" t="s">
        <v>254</v>
      </c>
      <c r="O12" s="3">
        <v>0</v>
      </c>
      <c r="P12" s="3">
        <v>0</v>
      </c>
      <c r="Q12" s="3">
        <v>334.18</v>
      </c>
      <c r="R12" s="3">
        <v>43.443400000000004</v>
      </c>
      <c r="S12" s="3">
        <v>0</v>
      </c>
      <c r="T12" s="3">
        <v>0</v>
      </c>
      <c r="U12" s="3">
        <v>377.6234</v>
      </c>
      <c r="V12" t="s">
        <v>1</v>
      </c>
    </row>
    <row r="13" spans="5:22" x14ac:dyDescent="0.25">
      <c r="E13" t="s">
        <v>302</v>
      </c>
      <c r="F13" t="s">
        <v>303</v>
      </c>
      <c r="G13" t="s">
        <v>1</v>
      </c>
      <c r="H13" t="s">
        <v>0</v>
      </c>
      <c r="I13" t="s">
        <v>251</v>
      </c>
      <c r="J13" t="s">
        <v>252</v>
      </c>
      <c r="K13">
        <v>246</v>
      </c>
      <c r="L13">
        <v>246</v>
      </c>
      <c r="M13" t="s">
        <v>268</v>
      </c>
      <c r="N13" t="s">
        <v>269</v>
      </c>
      <c r="O13" s="3">
        <v>0</v>
      </c>
      <c r="P13" s="3">
        <v>0</v>
      </c>
      <c r="Q13" s="3">
        <v>475.5</v>
      </c>
      <c r="R13" s="3">
        <v>61.815000000000005</v>
      </c>
      <c r="S13" s="3">
        <v>0</v>
      </c>
      <c r="T13" s="3">
        <v>0</v>
      </c>
      <c r="U13" s="3">
        <v>537.31500000000005</v>
      </c>
      <c r="V13" t="s">
        <v>1</v>
      </c>
    </row>
    <row r="14" spans="5:22" x14ac:dyDescent="0.25">
      <c r="E14" t="s">
        <v>298</v>
      </c>
      <c r="F14" t="s">
        <v>301</v>
      </c>
      <c r="G14" t="s">
        <v>1</v>
      </c>
      <c r="H14" t="s">
        <v>0</v>
      </c>
      <c r="I14" t="s">
        <v>251</v>
      </c>
      <c r="J14" t="s">
        <v>252</v>
      </c>
      <c r="K14">
        <v>245</v>
      </c>
      <c r="L14">
        <v>245</v>
      </c>
      <c r="M14" t="s">
        <v>268</v>
      </c>
      <c r="N14" t="s">
        <v>269</v>
      </c>
      <c r="O14" s="3">
        <v>0</v>
      </c>
      <c r="P14" s="3">
        <v>0</v>
      </c>
      <c r="Q14" s="3">
        <v>178.36</v>
      </c>
      <c r="R14" s="3">
        <v>23.186800000000002</v>
      </c>
      <c r="S14" s="3">
        <v>0</v>
      </c>
      <c r="T14" s="3">
        <v>0</v>
      </c>
      <c r="U14" s="3">
        <v>201.54680000000002</v>
      </c>
      <c r="V14" t="s">
        <v>1</v>
      </c>
    </row>
    <row r="15" spans="5:22" x14ac:dyDescent="0.25">
      <c r="E15" t="s">
        <v>298</v>
      </c>
      <c r="F15" t="s">
        <v>300</v>
      </c>
      <c r="G15" t="s">
        <v>1</v>
      </c>
      <c r="H15" t="s">
        <v>0</v>
      </c>
      <c r="I15" t="s">
        <v>251</v>
      </c>
      <c r="J15" t="s">
        <v>252</v>
      </c>
      <c r="K15">
        <v>244</v>
      </c>
      <c r="L15">
        <v>244</v>
      </c>
      <c r="M15" t="s">
        <v>268</v>
      </c>
      <c r="N15" t="s">
        <v>269</v>
      </c>
      <c r="O15" s="3">
        <v>0</v>
      </c>
      <c r="P15" s="3">
        <v>0</v>
      </c>
      <c r="Q15" s="3">
        <v>191.24</v>
      </c>
      <c r="R15" s="3">
        <v>24.861200000000004</v>
      </c>
      <c r="S15" s="3">
        <v>0</v>
      </c>
      <c r="T15" s="3">
        <v>0</v>
      </c>
      <c r="U15" s="3">
        <v>216.10120000000001</v>
      </c>
      <c r="V15" t="s">
        <v>1</v>
      </c>
    </row>
    <row r="16" spans="5:22" x14ac:dyDescent="0.25">
      <c r="E16" t="s">
        <v>298</v>
      </c>
      <c r="F16" t="s">
        <v>299</v>
      </c>
      <c r="G16" t="s">
        <v>1</v>
      </c>
      <c r="H16" t="s">
        <v>0</v>
      </c>
      <c r="I16" t="s">
        <v>251</v>
      </c>
      <c r="J16" t="s">
        <v>252</v>
      </c>
      <c r="K16">
        <v>243</v>
      </c>
      <c r="L16">
        <v>243</v>
      </c>
      <c r="M16" t="s">
        <v>268</v>
      </c>
      <c r="N16" t="s">
        <v>269</v>
      </c>
      <c r="O16" s="3">
        <v>0</v>
      </c>
      <c r="P16" s="3">
        <v>0</v>
      </c>
      <c r="Q16" s="3">
        <v>478.5</v>
      </c>
      <c r="R16" s="3">
        <v>62.205000000000005</v>
      </c>
      <c r="S16" s="3">
        <v>0</v>
      </c>
      <c r="T16" s="3">
        <v>0</v>
      </c>
      <c r="U16" s="3">
        <v>540.70500000000004</v>
      </c>
      <c r="V16" t="s">
        <v>1</v>
      </c>
    </row>
    <row r="17" spans="5:22" x14ac:dyDescent="0.25">
      <c r="E17" t="s">
        <v>298</v>
      </c>
      <c r="F17" t="s">
        <v>299</v>
      </c>
      <c r="G17" t="s">
        <v>1</v>
      </c>
      <c r="H17" t="s">
        <v>0</v>
      </c>
      <c r="I17" t="s">
        <v>251</v>
      </c>
      <c r="J17" t="s">
        <v>252</v>
      </c>
      <c r="K17">
        <v>242</v>
      </c>
      <c r="L17">
        <v>242</v>
      </c>
      <c r="M17" t="s">
        <v>253</v>
      </c>
      <c r="N17" t="s">
        <v>254</v>
      </c>
      <c r="O17" s="3">
        <v>0</v>
      </c>
      <c r="P17" s="3">
        <v>0</v>
      </c>
      <c r="Q17" s="3">
        <v>595.14</v>
      </c>
      <c r="R17" s="3">
        <v>77.368200000000002</v>
      </c>
      <c r="S17" s="3">
        <v>0</v>
      </c>
      <c r="T17" s="3">
        <v>0</v>
      </c>
      <c r="U17" s="3">
        <v>672.50819999999999</v>
      </c>
      <c r="V17" t="s">
        <v>1</v>
      </c>
    </row>
    <row r="18" spans="5:22" x14ac:dyDescent="0.25">
      <c r="E18" t="s">
        <v>290</v>
      </c>
      <c r="F18" t="s">
        <v>297</v>
      </c>
      <c r="G18" t="s">
        <v>1</v>
      </c>
      <c r="H18" t="s">
        <v>0</v>
      </c>
      <c r="I18" t="s">
        <v>251</v>
      </c>
      <c r="J18" t="s">
        <v>252</v>
      </c>
      <c r="K18">
        <v>241</v>
      </c>
      <c r="L18">
        <v>241</v>
      </c>
      <c r="M18" t="s">
        <v>284</v>
      </c>
      <c r="N18" t="s">
        <v>254</v>
      </c>
      <c r="O18" s="3">
        <v>0</v>
      </c>
      <c r="P18" s="3">
        <v>0</v>
      </c>
      <c r="Q18" s="3">
        <v>240.47</v>
      </c>
      <c r="R18" s="3">
        <v>31.261100000000003</v>
      </c>
      <c r="S18" s="3">
        <v>0</v>
      </c>
      <c r="T18" s="3">
        <v>0</v>
      </c>
      <c r="U18" s="3">
        <v>271.73110000000003</v>
      </c>
      <c r="V18" t="s">
        <v>1</v>
      </c>
    </row>
    <row r="19" spans="5:22" x14ac:dyDescent="0.25">
      <c r="E19" t="s">
        <v>290</v>
      </c>
      <c r="F19" t="s">
        <v>296</v>
      </c>
      <c r="G19" t="s">
        <v>1</v>
      </c>
      <c r="H19" t="s">
        <v>0</v>
      </c>
      <c r="I19" t="s">
        <v>251</v>
      </c>
      <c r="J19" t="s">
        <v>252</v>
      </c>
      <c r="K19">
        <v>240</v>
      </c>
      <c r="L19">
        <v>240</v>
      </c>
      <c r="M19" t="s">
        <v>284</v>
      </c>
      <c r="N19" t="s">
        <v>254</v>
      </c>
      <c r="O19" s="3">
        <v>0</v>
      </c>
      <c r="P19" s="3">
        <v>0</v>
      </c>
      <c r="Q19" s="3">
        <v>183.26</v>
      </c>
      <c r="R19" s="3">
        <v>23.823799999999999</v>
      </c>
      <c r="S19" s="3">
        <v>0</v>
      </c>
      <c r="T19" s="3">
        <v>0</v>
      </c>
      <c r="U19" s="3">
        <v>207.0838</v>
      </c>
      <c r="V19" t="s">
        <v>1</v>
      </c>
    </row>
    <row r="20" spans="5:22" x14ac:dyDescent="0.25">
      <c r="E20" t="s">
        <v>290</v>
      </c>
      <c r="F20" t="s">
        <v>295</v>
      </c>
      <c r="G20" t="s">
        <v>1</v>
      </c>
      <c r="H20" t="s">
        <v>0</v>
      </c>
      <c r="I20" t="s">
        <v>251</v>
      </c>
      <c r="J20" t="s">
        <v>252</v>
      </c>
      <c r="K20">
        <v>239</v>
      </c>
      <c r="L20">
        <v>239</v>
      </c>
      <c r="M20" t="s">
        <v>275</v>
      </c>
      <c r="N20" t="s">
        <v>276</v>
      </c>
      <c r="O20" s="3">
        <v>0</v>
      </c>
      <c r="P20" s="3">
        <v>0</v>
      </c>
      <c r="Q20" s="3">
        <v>219.8</v>
      </c>
      <c r="R20" s="3">
        <v>28.574000000000002</v>
      </c>
      <c r="S20" s="3">
        <v>0</v>
      </c>
      <c r="T20" s="3">
        <v>0</v>
      </c>
      <c r="U20" s="3">
        <v>248.37400000000002</v>
      </c>
      <c r="V20" t="s">
        <v>1</v>
      </c>
    </row>
    <row r="21" spans="5:22" x14ac:dyDescent="0.25">
      <c r="E21" t="s">
        <v>291</v>
      </c>
      <c r="F21" t="s">
        <v>294</v>
      </c>
      <c r="G21" t="s">
        <v>1</v>
      </c>
      <c r="H21" t="s">
        <v>0</v>
      </c>
      <c r="I21" t="s">
        <v>251</v>
      </c>
      <c r="J21" t="s">
        <v>252</v>
      </c>
      <c r="K21">
        <v>238</v>
      </c>
      <c r="L21">
        <v>238</v>
      </c>
      <c r="M21" t="s">
        <v>268</v>
      </c>
      <c r="N21" t="s">
        <v>269</v>
      </c>
      <c r="O21" s="3">
        <v>0</v>
      </c>
      <c r="P21" s="3">
        <v>0</v>
      </c>
      <c r="Q21" s="3">
        <v>506</v>
      </c>
      <c r="R21" s="3">
        <v>65.78</v>
      </c>
      <c r="S21" s="3">
        <v>0</v>
      </c>
      <c r="T21" s="3">
        <v>0</v>
      </c>
      <c r="U21" s="3">
        <v>571.78</v>
      </c>
      <c r="V21" t="s">
        <v>1</v>
      </c>
    </row>
    <row r="22" spans="5:22" x14ac:dyDescent="0.25">
      <c r="E22" t="s">
        <v>291</v>
      </c>
      <c r="F22" t="s">
        <v>293</v>
      </c>
      <c r="G22" t="s">
        <v>1</v>
      </c>
      <c r="H22" t="s">
        <v>0</v>
      </c>
      <c r="I22" t="s">
        <v>251</v>
      </c>
      <c r="J22" t="s">
        <v>252</v>
      </c>
      <c r="K22">
        <v>237</v>
      </c>
      <c r="L22">
        <v>237</v>
      </c>
      <c r="M22" t="s">
        <v>149</v>
      </c>
      <c r="N22" t="s">
        <v>30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t="s">
        <v>1</v>
      </c>
    </row>
    <row r="23" spans="5:22" x14ac:dyDescent="0.25">
      <c r="E23" t="s">
        <v>291</v>
      </c>
      <c r="F23" t="s">
        <v>293</v>
      </c>
      <c r="G23" t="s">
        <v>1</v>
      </c>
      <c r="H23" t="s">
        <v>0</v>
      </c>
      <c r="I23" t="s">
        <v>251</v>
      </c>
      <c r="J23" t="s">
        <v>252</v>
      </c>
      <c r="K23">
        <v>236</v>
      </c>
      <c r="L23">
        <v>236</v>
      </c>
      <c r="M23" t="s">
        <v>275</v>
      </c>
      <c r="N23" t="s">
        <v>276</v>
      </c>
      <c r="O23" s="3">
        <v>0</v>
      </c>
      <c r="P23" s="3">
        <v>0</v>
      </c>
      <c r="Q23" s="3">
        <v>307.72000000000003</v>
      </c>
      <c r="R23" s="3">
        <v>40.003600000000006</v>
      </c>
      <c r="S23" s="3">
        <v>0</v>
      </c>
      <c r="T23" s="3">
        <v>0</v>
      </c>
      <c r="U23" s="3">
        <v>347.72360000000003</v>
      </c>
      <c r="V23" t="s">
        <v>1</v>
      </c>
    </row>
    <row r="24" spans="5:22" x14ac:dyDescent="0.25">
      <c r="E24" t="s">
        <v>291</v>
      </c>
      <c r="F24" t="s">
        <v>292</v>
      </c>
      <c r="G24" t="s">
        <v>1</v>
      </c>
      <c r="H24" t="s">
        <v>0</v>
      </c>
      <c r="I24" t="s">
        <v>251</v>
      </c>
      <c r="J24" t="s">
        <v>252</v>
      </c>
      <c r="K24">
        <v>235</v>
      </c>
      <c r="L24">
        <v>235</v>
      </c>
      <c r="M24" t="s">
        <v>275</v>
      </c>
      <c r="N24" t="s">
        <v>276</v>
      </c>
      <c r="O24" s="3">
        <v>0</v>
      </c>
      <c r="P24" s="3">
        <v>0</v>
      </c>
      <c r="Q24" s="3">
        <v>415.8</v>
      </c>
      <c r="R24" s="3">
        <v>54.054000000000002</v>
      </c>
      <c r="S24" s="3">
        <v>0</v>
      </c>
      <c r="T24" s="3">
        <v>0</v>
      </c>
      <c r="U24" s="3">
        <v>469.85400000000004</v>
      </c>
      <c r="V24" t="s">
        <v>1</v>
      </c>
    </row>
    <row r="25" spans="5:22" x14ac:dyDescent="0.25">
      <c r="E25" t="s">
        <v>256</v>
      </c>
      <c r="F25" t="s">
        <v>287</v>
      </c>
      <c r="G25" t="s">
        <v>1</v>
      </c>
      <c r="H25" t="s">
        <v>0</v>
      </c>
      <c r="I25" t="s">
        <v>251</v>
      </c>
      <c r="J25" t="s">
        <v>252</v>
      </c>
      <c r="K25">
        <v>234</v>
      </c>
      <c r="L25">
        <v>234</v>
      </c>
      <c r="M25" t="s">
        <v>275</v>
      </c>
      <c r="N25" t="s">
        <v>276</v>
      </c>
      <c r="O25" s="3">
        <v>0</v>
      </c>
      <c r="P25" s="3">
        <v>0</v>
      </c>
      <c r="Q25" s="3">
        <v>164.64</v>
      </c>
      <c r="R25" s="3">
        <v>21.403199999999998</v>
      </c>
      <c r="S25" s="3">
        <v>0</v>
      </c>
      <c r="T25" s="3">
        <v>0</v>
      </c>
      <c r="U25" s="3">
        <v>186.04319999999998</v>
      </c>
      <c r="V25" t="s">
        <v>1</v>
      </c>
    </row>
    <row r="26" spans="5:22" x14ac:dyDescent="0.25">
      <c r="E26" t="s">
        <v>256</v>
      </c>
      <c r="F26" t="s">
        <v>286</v>
      </c>
      <c r="G26" t="s">
        <v>1</v>
      </c>
      <c r="H26" t="s">
        <v>0</v>
      </c>
      <c r="I26" t="s">
        <v>251</v>
      </c>
      <c r="J26" t="s">
        <v>252</v>
      </c>
      <c r="K26">
        <v>233</v>
      </c>
      <c r="L26">
        <v>233</v>
      </c>
      <c r="M26" t="s">
        <v>268</v>
      </c>
      <c r="N26" t="s">
        <v>269</v>
      </c>
      <c r="O26" s="3">
        <v>0</v>
      </c>
      <c r="P26" s="3">
        <v>0</v>
      </c>
      <c r="Q26" s="3">
        <v>519</v>
      </c>
      <c r="R26" s="3">
        <v>67.47</v>
      </c>
      <c r="S26" s="3">
        <v>0</v>
      </c>
      <c r="T26" s="3">
        <v>0</v>
      </c>
      <c r="U26" s="3">
        <v>586.47</v>
      </c>
      <c r="V26" t="s">
        <v>1</v>
      </c>
    </row>
    <row r="27" spans="5:22" x14ac:dyDescent="0.25">
      <c r="E27" t="s">
        <v>256</v>
      </c>
      <c r="F27" t="s">
        <v>285</v>
      </c>
      <c r="G27" t="s">
        <v>1</v>
      </c>
      <c r="H27" t="s">
        <v>0</v>
      </c>
      <c r="I27" t="s">
        <v>251</v>
      </c>
      <c r="J27" t="s">
        <v>252</v>
      </c>
      <c r="K27">
        <v>232</v>
      </c>
      <c r="L27">
        <v>232</v>
      </c>
      <c r="M27" t="s">
        <v>275</v>
      </c>
      <c r="N27" t="s">
        <v>276</v>
      </c>
      <c r="O27" s="3">
        <v>0</v>
      </c>
      <c r="P27" s="3">
        <v>0</v>
      </c>
      <c r="Q27" s="3">
        <v>387.1</v>
      </c>
      <c r="R27" s="3">
        <v>50.323000000000008</v>
      </c>
      <c r="S27" s="3">
        <v>0</v>
      </c>
      <c r="T27" s="3">
        <v>0</v>
      </c>
      <c r="U27" s="3">
        <v>437.423</v>
      </c>
      <c r="V27" t="s">
        <v>1</v>
      </c>
    </row>
    <row r="28" spans="5:22" x14ac:dyDescent="0.25">
      <c r="E28" t="s">
        <v>256</v>
      </c>
      <c r="F28" t="s">
        <v>283</v>
      </c>
      <c r="G28" t="s">
        <v>1</v>
      </c>
      <c r="H28" t="s">
        <v>0</v>
      </c>
      <c r="I28" t="s">
        <v>251</v>
      </c>
      <c r="J28" t="s">
        <v>252</v>
      </c>
      <c r="K28">
        <v>231</v>
      </c>
      <c r="L28">
        <v>231</v>
      </c>
      <c r="M28" t="s">
        <v>284</v>
      </c>
      <c r="N28" t="s">
        <v>254</v>
      </c>
      <c r="O28" s="3">
        <v>0</v>
      </c>
      <c r="P28" s="3">
        <v>0</v>
      </c>
      <c r="Q28" s="3">
        <v>396.41</v>
      </c>
      <c r="R28" s="3">
        <v>51.533300000000004</v>
      </c>
      <c r="S28" s="3">
        <v>0</v>
      </c>
      <c r="T28" s="3">
        <v>0</v>
      </c>
      <c r="U28" s="3">
        <v>447.94330000000002</v>
      </c>
      <c r="V28" t="s">
        <v>1</v>
      </c>
    </row>
    <row r="29" spans="5:22" x14ac:dyDescent="0.25">
      <c r="E29" t="s">
        <v>255</v>
      </c>
      <c r="F29" t="s">
        <v>281</v>
      </c>
      <c r="G29" t="s">
        <v>1</v>
      </c>
      <c r="H29" t="s">
        <v>0</v>
      </c>
      <c r="I29" t="s">
        <v>251</v>
      </c>
      <c r="J29" t="s">
        <v>252</v>
      </c>
      <c r="K29">
        <v>230</v>
      </c>
      <c r="L29">
        <v>230</v>
      </c>
      <c r="M29" t="s">
        <v>268</v>
      </c>
      <c r="N29" t="s">
        <v>269</v>
      </c>
      <c r="O29" s="3">
        <v>0</v>
      </c>
      <c r="P29" s="3">
        <v>0</v>
      </c>
      <c r="Q29" s="3">
        <v>229</v>
      </c>
      <c r="R29" s="3">
        <v>29.77</v>
      </c>
      <c r="S29" s="3">
        <v>0</v>
      </c>
      <c r="T29" s="3">
        <v>0</v>
      </c>
      <c r="U29" s="3">
        <v>258.77</v>
      </c>
      <c r="V29" t="s">
        <v>1</v>
      </c>
    </row>
    <row r="30" spans="5:22" x14ac:dyDescent="0.25">
      <c r="E30" t="s">
        <v>277</v>
      </c>
      <c r="F30" t="s">
        <v>279</v>
      </c>
      <c r="G30" t="s">
        <v>1</v>
      </c>
      <c r="H30" t="s">
        <v>0</v>
      </c>
      <c r="I30" t="s">
        <v>251</v>
      </c>
      <c r="J30" t="s">
        <v>252</v>
      </c>
      <c r="K30">
        <v>229</v>
      </c>
      <c r="L30">
        <v>229</v>
      </c>
      <c r="M30" t="s">
        <v>268</v>
      </c>
      <c r="N30" t="s">
        <v>269</v>
      </c>
      <c r="O30" s="3">
        <v>0</v>
      </c>
      <c r="P30" s="3">
        <v>0</v>
      </c>
      <c r="Q30" s="3">
        <v>162.5</v>
      </c>
      <c r="R30" s="3">
        <v>21.125</v>
      </c>
      <c r="S30" s="3">
        <v>0</v>
      </c>
      <c r="T30" s="3">
        <v>0</v>
      </c>
      <c r="U30" s="3">
        <v>183.625</v>
      </c>
      <c r="V30" t="s">
        <v>1</v>
      </c>
    </row>
    <row r="31" spans="5:22" x14ac:dyDescent="0.25">
      <c r="E31" t="s">
        <v>277</v>
      </c>
      <c r="F31" t="s">
        <v>278</v>
      </c>
      <c r="G31" t="s">
        <v>1</v>
      </c>
      <c r="H31" t="s">
        <v>0</v>
      </c>
      <c r="I31" t="s">
        <v>251</v>
      </c>
      <c r="J31" t="s">
        <v>252</v>
      </c>
      <c r="K31">
        <v>228</v>
      </c>
      <c r="L31">
        <v>228</v>
      </c>
      <c r="M31" t="s">
        <v>268</v>
      </c>
      <c r="N31" t="s">
        <v>269</v>
      </c>
      <c r="O31" s="3">
        <v>0</v>
      </c>
      <c r="P31" s="3">
        <v>0</v>
      </c>
      <c r="Q31" s="3">
        <v>317</v>
      </c>
      <c r="R31" s="3">
        <v>41.21</v>
      </c>
      <c r="S31" s="3">
        <v>0</v>
      </c>
      <c r="T31" s="3">
        <v>0</v>
      </c>
      <c r="U31" s="3">
        <v>358.21</v>
      </c>
      <c r="V31" t="s">
        <v>1</v>
      </c>
    </row>
    <row r="32" spans="5:22" x14ac:dyDescent="0.25">
      <c r="E32" t="s">
        <v>272</v>
      </c>
      <c r="F32" t="s">
        <v>274</v>
      </c>
      <c r="G32" t="s">
        <v>1</v>
      </c>
      <c r="H32" t="s">
        <v>0</v>
      </c>
      <c r="I32" t="s">
        <v>251</v>
      </c>
      <c r="J32" t="s">
        <v>252</v>
      </c>
      <c r="K32">
        <v>227</v>
      </c>
      <c r="L32">
        <v>227</v>
      </c>
      <c r="M32" t="s">
        <v>275</v>
      </c>
      <c r="N32" t="s">
        <v>276</v>
      </c>
      <c r="O32" s="3">
        <v>0</v>
      </c>
      <c r="P32" s="3">
        <v>0</v>
      </c>
      <c r="Q32" s="3">
        <v>427</v>
      </c>
      <c r="R32" s="3">
        <v>55.510000000000005</v>
      </c>
      <c r="S32" s="3">
        <v>0</v>
      </c>
      <c r="T32" s="3">
        <v>0</v>
      </c>
      <c r="U32" s="3">
        <v>482.51</v>
      </c>
      <c r="V32" t="s">
        <v>1</v>
      </c>
    </row>
    <row r="33" spans="5:22" x14ac:dyDescent="0.25">
      <c r="E33" t="s">
        <v>272</v>
      </c>
      <c r="F33" t="s">
        <v>274</v>
      </c>
      <c r="G33" t="s">
        <v>1</v>
      </c>
      <c r="H33" t="s">
        <v>0</v>
      </c>
      <c r="I33" t="s">
        <v>251</v>
      </c>
      <c r="J33" t="s">
        <v>252</v>
      </c>
      <c r="K33">
        <v>226</v>
      </c>
      <c r="L33">
        <v>226</v>
      </c>
      <c r="M33" t="s">
        <v>149</v>
      </c>
      <c r="N33" t="s">
        <v>30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t="s">
        <v>1</v>
      </c>
    </row>
    <row r="34" spans="5:22" x14ac:dyDescent="0.25">
      <c r="E34" t="s">
        <v>272</v>
      </c>
      <c r="F34" t="s">
        <v>273</v>
      </c>
      <c r="G34" t="s">
        <v>1</v>
      </c>
      <c r="H34" t="s">
        <v>0</v>
      </c>
      <c r="I34" t="s">
        <v>251</v>
      </c>
      <c r="J34" t="s">
        <v>252</v>
      </c>
      <c r="K34">
        <v>225</v>
      </c>
      <c r="L34">
        <v>225</v>
      </c>
      <c r="M34" t="s">
        <v>268</v>
      </c>
      <c r="N34" t="s">
        <v>269</v>
      </c>
      <c r="O34" s="3">
        <v>0</v>
      </c>
      <c r="P34" s="3">
        <v>0</v>
      </c>
      <c r="Q34" s="3">
        <v>283.5</v>
      </c>
      <c r="R34" s="3">
        <v>36.855000000000004</v>
      </c>
      <c r="S34" s="3">
        <v>0</v>
      </c>
      <c r="T34" s="3">
        <v>0</v>
      </c>
      <c r="U34" s="3">
        <v>320.35500000000002</v>
      </c>
      <c r="V34" t="s">
        <v>1</v>
      </c>
    </row>
    <row r="35" spans="5:22" x14ac:dyDescent="0.25">
      <c r="E35" t="s">
        <v>272</v>
      </c>
      <c r="F35" t="s">
        <v>273</v>
      </c>
      <c r="G35" t="s">
        <v>1</v>
      </c>
      <c r="H35" t="s">
        <v>0</v>
      </c>
      <c r="I35" t="s">
        <v>251</v>
      </c>
      <c r="J35" t="s">
        <v>252</v>
      </c>
      <c r="K35">
        <v>224</v>
      </c>
      <c r="L35">
        <v>224</v>
      </c>
      <c r="M35" t="s">
        <v>149</v>
      </c>
      <c r="N35" t="s">
        <v>30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0</v>
      </c>
      <c r="V35" t="s">
        <v>1</v>
      </c>
    </row>
    <row r="36" spans="5:22" x14ac:dyDescent="0.25">
      <c r="E36" t="s">
        <v>266</v>
      </c>
      <c r="F36" t="s">
        <v>267</v>
      </c>
      <c r="G36" t="s">
        <v>1</v>
      </c>
      <c r="H36" t="s">
        <v>0</v>
      </c>
      <c r="I36" t="s">
        <v>251</v>
      </c>
      <c r="J36" t="s">
        <v>252</v>
      </c>
      <c r="K36">
        <v>223</v>
      </c>
      <c r="L36">
        <v>223</v>
      </c>
      <c r="M36" t="s">
        <v>268</v>
      </c>
      <c r="N36" t="s">
        <v>269</v>
      </c>
      <c r="O36" s="3">
        <v>0</v>
      </c>
      <c r="P36" s="3">
        <v>0</v>
      </c>
      <c r="Q36" s="3">
        <v>1839.5</v>
      </c>
      <c r="R36" s="3">
        <v>239.13500000000002</v>
      </c>
      <c r="S36" s="3">
        <v>0</v>
      </c>
      <c r="T36" s="3">
        <v>0</v>
      </c>
      <c r="U36" s="3">
        <v>2078.6350000000002</v>
      </c>
      <c r="V36" t="s">
        <v>1</v>
      </c>
    </row>
    <row r="37" spans="5:22" x14ac:dyDescent="0.25">
      <c r="E37" t="s">
        <v>266</v>
      </c>
      <c r="F37" t="s">
        <v>267</v>
      </c>
      <c r="G37" t="s">
        <v>1</v>
      </c>
      <c r="H37" t="s">
        <v>0</v>
      </c>
      <c r="I37" t="s">
        <v>251</v>
      </c>
      <c r="J37" t="s">
        <v>252</v>
      </c>
      <c r="K37">
        <v>222</v>
      </c>
      <c r="L37">
        <v>222</v>
      </c>
      <c r="M37" t="s">
        <v>253</v>
      </c>
      <c r="N37" t="s">
        <v>254</v>
      </c>
      <c r="O37" s="3">
        <v>0</v>
      </c>
      <c r="P37" s="3">
        <v>0</v>
      </c>
      <c r="Q37" s="3">
        <v>1223.2</v>
      </c>
      <c r="R37" s="3">
        <v>159.01600000000002</v>
      </c>
      <c r="S37" s="3">
        <v>0</v>
      </c>
      <c r="T37" s="3">
        <v>0</v>
      </c>
      <c r="U37" s="3">
        <v>1382.2160000000001</v>
      </c>
      <c r="V37" t="s">
        <v>1</v>
      </c>
    </row>
    <row r="38" spans="5:22" ht="15.75" thickBot="1" x14ac:dyDescent="0.3">
      <c r="E38" t="s">
        <v>261</v>
      </c>
      <c r="F38" t="s">
        <v>260</v>
      </c>
      <c r="G38" t="s">
        <v>1</v>
      </c>
      <c r="H38" t="s">
        <v>0</v>
      </c>
      <c r="I38" t="s">
        <v>251</v>
      </c>
      <c r="J38" t="s">
        <v>252</v>
      </c>
      <c r="K38">
        <v>221</v>
      </c>
      <c r="L38">
        <v>221</v>
      </c>
      <c r="M38" t="s">
        <v>253</v>
      </c>
      <c r="N38" t="s">
        <v>254</v>
      </c>
      <c r="O38" s="3">
        <v>0</v>
      </c>
      <c r="P38" s="3">
        <v>0</v>
      </c>
      <c r="Q38" s="3">
        <v>727.23</v>
      </c>
      <c r="R38" s="3">
        <v>94.539900000000003</v>
      </c>
      <c r="S38" s="3">
        <v>0</v>
      </c>
      <c r="T38" s="3">
        <v>0</v>
      </c>
      <c r="U38" s="3">
        <v>821.76990000000001</v>
      </c>
      <c r="V38" t="s">
        <v>1</v>
      </c>
    </row>
    <row r="39" spans="5:22" ht="15.75" thickBot="1" x14ac:dyDescent="0.3">
      <c r="E39" s="33" t="s">
        <v>92</v>
      </c>
      <c r="F39" s="34"/>
      <c r="G39" s="34"/>
      <c r="H39" s="34"/>
      <c r="I39" s="34"/>
      <c r="J39" s="34"/>
      <c r="K39" s="34"/>
      <c r="L39" s="34"/>
      <c r="M39" s="34"/>
      <c r="N39" s="35"/>
      <c r="O39" s="5">
        <f>+SUBTOTAL(9,Tabla2[VENTA EXENTA])</f>
        <v>0</v>
      </c>
      <c r="P39" s="5">
        <f>+SUBTOTAL(9,Tabla2[VENTA NO SUJETA])</f>
        <v>0</v>
      </c>
      <c r="Q39" s="5">
        <f>+SUBTOTAL(9,Tabla2[V. GRAVADA])</f>
        <v>13581.860000000002</v>
      </c>
      <c r="R39" s="5">
        <f>+SUBTOTAL(9,Tabla2[D.FISCAL])</f>
        <v>1765.6418000000003</v>
      </c>
      <c r="S39" s="5">
        <f>+SUBTOTAL(9,Tabla2[V CTA DE 3])</f>
        <v>0</v>
      </c>
      <c r="T39" s="5">
        <f>+SUBTOTAL(9,Tabla2[D. FISCAL A 3])</f>
        <v>0</v>
      </c>
      <c r="U39" s="5">
        <f>+SUBTOTAL(9,Tabla2[VENTA TOTAL])</f>
        <v>15347.5018</v>
      </c>
    </row>
    <row r="41" spans="5:22" x14ac:dyDescent="0.25">
      <c r="Q41" s="3">
        <v>4350</v>
      </c>
    </row>
    <row r="44" spans="5:22" x14ac:dyDescent="0.25">
      <c r="Q44" s="3">
        <f>+Q39+Q41</f>
        <v>17931.86</v>
      </c>
      <c r="R44" s="3">
        <f>+Q44*0.0175</f>
        <v>313.80755000000005</v>
      </c>
    </row>
  </sheetData>
  <mergeCells count="1">
    <mergeCell ref="E39:N39"/>
  </mergeCell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9">
    <tabColor theme="4"/>
  </sheetPr>
  <dimension ref="B1:D23"/>
  <sheetViews>
    <sheetView showGridLines="0" zoomScale="85" zoomScaleNormal="85" workbookViewId="0">
      <selection activeCell="D3" sqref="D3"/>
    </sheetView>
  </sheetViews>
  <sheetFormatPr baseColWidth="10" defaultRowHeight="15" x14ac:dyDescent="0.25"/>
  <cols>
    <col min="2" max="2" width="15.140625" customWidth="1"/>
    <col min="3" max="3" width="3.85546875" customWidth="1"/>
    <col min="4" max="4" width="25.85546875" style="6" customWidth="1"/>
    <col min="5" max="5" width="7.85546875" customWidth="1"/>
  </cols>
  <sheetData>
    <row r="1" spans="2:4" ht="79.5" customHeight="1" thickBot="1" x14ac:dyDescent="0.3"/>
    <row r="2" spans="2:4" x14ac:dyDescent="0.25">
      <c r="B2" s="7" t="s">
        <v>17</v>
      </c>
      <c r="D2" s="13" t="s">
        <v>302</v>
      </c>
    </row>
    <row r="3" spans="2:4" x14ac:dyDescent="0.25">
      <c r="B3" s="7" t="s">
        <v>2</v>
      </c>
      <c r="D3" s="14" t="s">
        <v>308</v>
      </c>
    </row>
    <row r="4" spans="2:4" x14ac:dyDescent="0.25">
      <c r="B4" s="7" t="s">
        <v>3</v>
      </c>
      <c r="D4" s="17" t="s">
        <v>1</v>
      </c>
    </row>
    <row r="5" spans="2:4" x14ac:dyDescent="0.25">
      <c r="B5" s="26" t="s">
        <v>4</v>
      </c>
      <c r="D5" s="17" t="s">
        <v>263</v>
      </c>
    </row>
    <row r="6" spans="2:4" x14ac:dyDescent="0.25">
      <c r="B6" s="8" t="s">
        <v>85</v>
      </c>
      <c r="D6" s="17" t="s">
        <v>264</v>
      </c>
    </row>
    <row r="7" spans="2:4" x14ac:dyDescent="0.25">
      <c r="B7" s="8" t="s">
        <v>84</v>
      </c>
      <c r="D7" s="17" t="s">
        <v>265</v>
      </c>
    </row>
    <row r="8" spans="2:4" x14ac:dyDescent="0.25">
      <c r="B8" s="8" t="s">
        <v>83</v>
      </c>
      <c r="D8" s="19"/>
    </row>
    <row r="9" spans="2:4" x14ac:dyDescent="0.25">
      <c r="B9" s="7" t="s">
        <v>82</v>
      </c>
      <c r="D9" s="20">
        <f>+D8</f>
        <v>0</v>
      </c>
    </row>
    <row r="10" spans="2:4" x14ac:dyDescent="0.25">
      <c r="B10" s="7" t="s">
        <v>83</v>
      </c>
      <c r="D10" s="28">
        <f>+D9</f>
        <v>0</v>
      </c>
    </row>
    <row r="11" spans="2:4" x14ac:dyDescent="0.25">
      <c r="B11" s="7" t="s">
        <v>82</v>
      </c>
      <c r="D11" s="23">
        <f>+D10</f>
        <v>0</v>
      </c>
    </row>
    <row r="12" spans="2:4" x14ac:dyDescent="0.25">
      <c r="B12" s="7" t="s">
        <v>81</v>
      </c>
      <c r="D12" s="23">
        <v>0</v>
      </c>
    </row>
    <row r="13" spans="2:4" x14ac:dyDescent="0.25">
      <c r="B13" s="7" t="s">
        <v>80</v>
      </c>
      <c r="D13" s="10">
        <v>0</v>
      </c>
    </row>
    <row r="14" spans="2:4" x14ac:dyDescent="0.25">
      <c r="B14" s="7" t="s">
        <v>79</v>
      </c>
      <c r="D14" s="22">
        <v>0</v>
      </c>
    </row>
    <row r="15" spans="2:4" x14ac:dyDescent="0.25">
      <c r="B15" s="27" t="s">
        <v>78</v>
      </c>
      <c r="D15" s="22">
        <v>0</v>
      </c>
    </row>
    <row r="16" spans="2:4" x14ac:dyDescent="0.25">
      <c r="B16" s="27" t="s">
        <v>77</v>
      </c>
      <c r="D16" s="16">
        <v>0</v>
      </c>
    </row>
    <row r="17" spans="2:4" x14ac:dyDescent="0.25">
      <c r="B17" s="27" t="s">
        <v>76</v>
      </c>
      <c r="D17" s="10">
        <v>0</v>
      </c>
    </row>
    <row r="18" spans="2:4" x14ac:dyDescent="0.25">
      <c r="B18" s="27" t="s">
        <v>75</v>
      </c>
      <c r="D18" s="10">
        <v>0</v>
      </c>
    </row>
    <row r="19" spans="2:4" x14ac:dyDescent="0.25">
      <c r="B19" s="27" t="s">
        <v>74</v>
      </c>
      <c r="D19" s="10">
        <v>0</v>
      </c>
    </row>
    <row r="20" spans="2:4" x14ac:dyDescent="0.25">
      <c r="B20" s="27" t="s">
        <v>73</v>
      </c>
      <c r="D20" s="10">
        <v>0</v>
      </c>
    </row>
    <row r="21" spans="2:4" x14ac:dyDescent="0.25">
      <c r="B21" s="27" t="s">
        <v>72</v>
      </c>
      <c r="D21" s="10">
        <v>0</v>
      </c>
    </row>
    <row r="22" spans="2:4" x14ac:dyDescent="0.25">
      <c r="B22" s="27" t="s">
        <v>19</v>
      </c>
      <c r="D22" s="24">
        <f>SUM(D13:D21)</f>
        <v>0</v>
      </c>
    </row>
    <row r="23" spans="2:4" ht="15.75" thickBot="1" x14ac:dyDescent="0.3">
      <c r="B23" s="27" t="s">
        <v>18</v>
      </c>
      <c r="D23" s="25" t="s">
        <v>71</v>
      </c>
    </row>
  </sheetData>
  <dataValidations count="1">
    <dataValidation type="decimal" allowBlank="1" showInputMessage="1" showErrorMessage="1" errorTitle="Error de ingreso" error="Los datos ingresados no son validos solo se aceptan numeros" sqref="D9">
      <formula1>0</formula1>
      <formula2>10000000</formula2>
    </dataValidation>
  </dataValidations>
  <pageMargins left="0.7" right="0.7" top="0.75" bottom="0.75" header="0.3" footer="0.3"/>
  <pageSetup orientation="landscape" horizontalDpi="4294967294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>
    <tabColor theme="5" tint="-0.249977111117893"/>
  </sheetPr>
  <dimension ref="A2:V13"/>
  <sheetViews>
    <sheetView workbookViewId="0">
      <selection activeCell="R13" sqref="R13"/>
    </sheetView>
  </sheetViews>
  <sheetFormatPr baseColWidth="10" defaultRowHeight="15" x14ac:dyDescent="0.25"/>
  <cols>
    <col min="2" max="2" width="11.42578125" style="1"/>
    <col min="3" max="3" width="15.42578125" customWidth="1"/>
    <col min="4" max="4" width="14.28515625" customWidth="1"/>
    <col min="5" max="5" width="14.5703125" customWidth="1"/>
    <col min="6" max="6" width="11.42578125" customWidth="1"/>
    <col min="7" max="7" width="14.140625" customWidth="1"/>
    <col min="8" max="8" width="11.42578125" customWidth="1"/>
    <col min="9" max="9" width="15.140625" customWidth="1"/>
    <col min="11" max="11" width="11.42578125" customWidth="1"/>
    <col min="12" max="12" width="11.7109375" style="3" customWidth="1"/>
    <col min="13" max="13" width="13.42578125" style="3" customWidth="1"/>
    <col min="14" max="14" width="15.5703125" style="3" customWidth="1"/>
    <col min="15" max="15" width="14.85546875" style="3" customWidth="1"/>
    <col min="16" max="16" width="11.42578125" style="3"/>
    <col min="17" max="17" width="12.42578125" style="3" customWidth="1"/>
    <col min="18" max="18" width="12.85546875" style="3" customWidth="1"/>
    <col min="19" max="19" width="15.28515625" style="3" customWidth="1"/>
    <col min="20" max="20" width="15" style="3" customWidth="1"/>
    <col min="21" max="21" width="15.140625" style="3" customWidth="1"/>
    <col min="22" max="22" width="12.5703125" bestFit="1" customWidth="1"/>
  </cols>
  <sheetData>
    <row r="2" spans="1:22" x14ac:dyDescent="0.25">
      <c r="A2" t="s">
        <v>17</v>
      </c>
      <c r="B2" s="1" t="s">
        <v>2</v>
      </c>
      <c r="C2" t="s">
        <v>3</v>
      </c>
      <c r="D2" t="s">
        <v>4</v>
      </c>
      <c r="E2" t="s">
        <v>85</v>
      </c>
      <c r="F2" t="s">
        <v>84</v>
      </c>
      <c r="G2" t="s">
        <v>83</v>
      </c>
      <c r="H2" t="s">
        <v>82</v>
      </c>
      <c r="I2" t="s">
        <v>93</v>
      </c>
      <c r="J2" t="s">
        <v>94</v>
      </c>
      <c r="K2" t="s">
        <v>81</v>
      </c>
      <c r="L2" s="3" t="s">
        <v>80</v>
      </c>
      <c r="M2" s="3" t="s">
        <v>79</v>
      </c>
      <c r="N2" s="3" t="s">
        <v>78</v>
      </c>
      <c r="O2" s="3" t="s">
        <v>77</v>
      </c>
      <c r="P2" s="3" t="s">
        <v>76</v>
      </c>
      <c r="Q2" s="3" t="s">
        <v>75</v>
      </c>
      <c r="R2" s="3" t="s">
        <v>74</v>
      </c>
      <c r="S2" s="3" t="s">
        <v>73</v>
      </c>
      <c r="T2" s="3" t="s">
        <v>72</v>
      </c>
      <c r="U2" s="3" t="s">
        <v>19</v>
      </c>
      <c r="V2" t="s">
        <v>18</v>
      </c>
    </row>
    <row r="3" spans="1:22" x14ac:dyDescent="0.25">
      <c r="A3" t="s">
        <v>302</v>
      </c>
      <c r="B3" s="1" t="s">
        <v>308</v>
      </c>
      <c r="C3" t="s">
        <v>1</v>
      </c>
      <c r="D3" t="s">
        <v>263</v>
      </c>
      <c r="E3" t="s">
        <v>264</v>
      </c>
      <c r="F3" t="s">
        <v>265</v>
      </c>
      <c r="G3">
        <v>259</v>
      </c>
      <c r="H3">
        <v>259</v>
      </c>
      <c r="I3">
        <v>259</v>
      </c>
      <c r="J3">
        <v>259</v>
      </c>
      <c r="K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512.5</v>
      </c>
      <c r="S3" s="3">
        <v>0</v>
      </c>
      <c r="T3" s="3">
        <v>0</v>
      </c>
      <c r="U3" s="3">
        <v>512.5</v>
      </c>
      <c r="V3" t="s">
        <v>71</v>
      </c>
    </row>
    <row r="4" spans="1:22" x14ac:dyDescent="0.25">
      <c r="A4" t="s">
        <v>302</v>
      </c>
      <c r="B4" s="1" t="s">
        <v>307</v>
      </c>
      <c r="C4" t="s">
        <v>1</v>
      </c>
      <c r="D4" t="s">
        <v>263</v>
      </c>
      <c r="E4" t="s">
        <v>264</v>
      </c>
      <c r="F4" t="s">
        <v>265</v>
      </c>
      <c r="G4">
        <v>258</v>
      </c>
      <c r="H4">
        <v>258</v>
      </c>
      <c r="I4">
        <v>258</v>
      </c>
      <c r="J4">
        <v>258</v>
      </c>
      <c r="K4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t="s">
        <v>71</v>
      </c>
    </row>
    <row r="5" spans="1:22" x14ac:dyDescent="0.25">
      <c r="A5" t="s">
        <v>302</v>
      </c>
      <c r="B5" s="1" t="s">
        <v>307</v>
      </c>
      <c r="C5" t="s">
        <v>1</v>
      </c>
      <c r="D5" t="s">
        <v>263</v>
      </c>
      <c r="E5" t="s">
        <v>264</v>
      </c>
      <c r="F5" t="s">
        <v>265</v>
      </c>
      <c r="G5">
        <v>257</v>
      </c>
      <c r="H5">
        <v>257</v>
      </c>
      <c r="I5">
        <v>257</v>
      </c>
      <c r="J5">
        <v>257</v>
      </c>
      <c r="K5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512.5</v>
      </c>
      <c r="S5" s="3">
        <v>0</v>
      </c>
      <c r="T5" s="3">
        <v>0</v>
      </c>
      <c r="U5" s="3">
        <v>512.5</v>
      </c>
      <c r="V5" t="s">
        <v>71</v>
      </c>
    </row>
    <row r="6" spans="1:22" x14ac:dyDescent="0.25">
      <c r="A6" t="s">
        <v>256</v>
      </c>
      <c r="B6" s="1" t="s">
        <v>289</v>
      </c>
      <c r="C6" t="s">
        <v>1</v>
      </c>
      <c r="D6" t="s">
        <v>263</v>
      </c>
      <c r="E6" t="s">
        <v>264</v>
      </c>
      <c r="F6" t="s">
        <v>265</v>
      </c>
      <c r="G6">
        <v>256</v>
      </c>
      <c r="H6">
        <v>256</v>
      </c>
      <c r="I6">
        <v>256</v>
      </c>
      <c r="J6">
        <v>256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475</v>
      </c>
      <c r="S6" s="3">
        <v>0</v>
      </c>
      <c r="T6" s="3">
        <v>0</v>
      </c>
      <c r="U6" s="3">
        <v>475</v>
      </c>
      <c r="V6" t="s">
        <v>71</v>
      </c>
    </row>
    <row r="7" spans="1:22" x14ac:dyDescent="0.25">
      <c r="A7" t="s">
        <v>256</v>
      </c>
      <c r="B7" s="1" t="s">
        <v>288</v>
      </c>
      <c r="C7" t="s">
        <v>1</v>
      </c>
      <c r="D7" t="s">
        <v>263</v>
      </c>
      <c r="E7" t="s">
        <v>264</v>
      </c>
      <c r="F7" t="s">
        <v>265</v>
      </c>
      <c r="G7">
        <v>255</v>
      </c>
      <c r="H7">
        <v>255</v>
      </c>
      <c r="I7">
        <v>255</v>
      </c>
      <c r="J7">
        <v>255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475</v>
      </c>
      <c r="S7" s="3">
        <v>0</v>
      </c>
      <c r="T7" s="3">
        <v>0</v>
      </c>
      <c r="U7" s="3">
        <v>475</v>
      </c>
      <c r="V7" t="s">
        <v>71</v>
      </c>
    </row>
    <row r="8" spans="1:22" x14ac:dyDescent="0.25">
      <c r="A8" t="s">
        <v>255</v>
      </c>
      <c r="B8" s="1" t="s">
        <v>282</v>
      </c>
      <c r="C8" t="s">
        <v>1</v>
      </c>
      <c r="D8" t="s">
        <v>263</v>
      </c>
      <c r="E8" t="s">
        <v>264</v>
      </c>
      <c r="F8" t="s">
        <v>265</v>
      </c>
      <c r="G8">
        <v>254</v>
      </c>
      <c r="H8">
        <v>254</v>
      </c>
      <c r="I8">
        <v>254</v>
      </c>
      <c r="J8">
        <v>254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475</v>
      </c>
      <c r="S8" s="3">
        <v>0</v>
      </c>
      <c r="T8" s="3">
        <v>0</v>
      </c>
      <c r="U8" s="3">
        <v>475</v>
      </c>
      <c r="V8" t="s">
        <v>71</v>
      </c>
    </row>
    <row r="9" spans="1:22" x14ac:dyDescent="0.25">
      <c r="A9" t="s">
        <v>277</v>
      </c>
      <c r="B9" s="1" t="s">
        <v>280</v>
      </c>
      <c r="C9" t="s">
        <v>1</v>
      </c>
      <c r="D9" t="s">
        <v>263</v>
      </c>
      <c r="E9" t="s">
        <v>264</v>
      </c>
      <c r="F9" t="s">
        <v>265</v>
      </c>
      <c r="G9">
        <v>253</v>
      </c>
      <c r="H9">
        <v>253</v>
      </c>
      <c r="I9">
        <v>253</v>
      </c>
      <c r="J9">
        <v>253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475</v>
      </c>
      <c r="S9" s="3">
        <v>0</v>
      </c>
      <c r="T9" s="3">
        <v>0</v>
      </c>
      <c r="U9" s="3">
        <v>475</v>
      </c>
      <c r="V9" t="s">
        <v>71</v>
      </c>
    </row>
    <row r="10" spans="1:22" x14ac:dyDescent="0.25">
      <c r="A10" t="s">
        <v>266</v>
      </c>
      <c r="B10" s="1" t="s">
        <v>271</v>
      </c>
      <c r="C10" t="s">
        <v>1</v>
      </c>
      <c r="D10" t="s">
        <v>263</v>
      </c>
      <c r="E10" t="s">
        <v>264</v>
      </c>
      <c r="F10" t="s">
        <v>265</v>
      </c>
      <c r="G10">
        <v>250</v>
      </c>
      <c r="H10">
        <v>250</v>
      </c>
      <c r="I10">
        <v>250</v>
      </c>
      <c r="J10">
        <v>250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475</v>
      </c>
      <c r="S10" s="3">
        <v>0</v>
      </c>
      <c r="T10" s="3">
        <v>0</v>
      </c>
      <c r="U10" s="3">
        <v>475</v>
      </c>
      <c r="V10" t="s">
        <v>71</v>
      </c>
    </row>
    <row r="11" spans="1:22" x14ac:dyDescent="0.25">
      <c r="A11" t="s">
        <v>266</v>
      </c>
      <c r="B11" s="1" t="s">
        <v>270</v>
      </c>
      <c r="C11" t="s">
        <v>1</v>
      </c>
      <c r="D11" t="s">
        <v>263</v>
      </c>
      <c r="E11" t="s">
        <v>264</v>
      </c>
      <c r="F11" t="s">
        <v>265</v>
      </c>
      <c r="G11">
        <v>249</v>
      </c>
      <c r="H11">
        <v>249</v>
      </c>
      <c r="I11">
        <v>249</v>
      </c>
      <c r="J11">
        <v>249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475</v>
      </c>
      <c r="S11" s="3">
        <v>0</v>
      </c>
      <c r="T11" s="3">
        <v>0</v>
      </c>
      <c r="U11" s="3">
        <v>475</v>
      </c>
      <c r="V11" t="s">
        <v>71</v>
      </c>
    </row>
    <row r="12" spans="1:22" ht="15.75" thickBot="1" x14ac:dyDescent="0.3">
      <c r="A12" t="s">
        <v>261</v>
      </c>
      <c r="B12" s="1" t="s">
        <v>262</v>
      </c>
      <c r="C12" t="s">
        <v>1</v>
      </c>
      <c r="D12" t="s">
        <v>263</v>
      </c>
      <c r="E12" t="s">
        <v>264</v>
      </c>
      <c r="F12" t="s">
        <v>265</v>
      </c>
      <c r="G12">
        <v>248</v>
      </c>
      <c r="H12">
        <v>248</v>
      </c>
      <c r="I12">
        <v>248</v>
      </c>
      <c r="J12">
        <v>248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475</v>
      </c>
      <c r="S12" s="3">
        <v>0</v>
      </c>
      <c r="T12" s="3">
        <v>0</v>
      </c>
      <c r="U12" s="3">
        <v>475</v>
      </c>
      <c r="V12" t="s">
        <v>71</v>
      </c>
    </row>
    <row r="13" spans="1:22" ht="15.75" thickBot="1" x14ac:dyDescent="0.3">
      <c r="A13" s="33" t="s">
        <v>92</v>
      </c>
      <c r="B13" s="34"/>
      <c r="C13" s="34"/>
      <c r="D13" s="34"/>
      <c r="E13" s="34"/>
      <c r="F13" s="34"/>
      <c r="G13" s="34"/>
      <c r="H13" s="34"/>
      <c r="I13" s="34"/>
      <c r="J13" s="34"/>
      <c r="K13" s="35"/>
      <c r="L13" s="5">
        <f>+SUBTOTAL(9,Tabla3[V EXENTA])</f>
        <v>0</v>
      </c>
      <c r="M13" s="5">
        <f>+SUBTOTAL(9,Tabla3[VENTAS NO])</f>
        <v>0</v>
      </c>
      <c r="N13" s="5">
        <f>+SUBTOTAL(9,Tabla3[V NO SUJETAS])</f>
        <v>0</v>
      </c>
      <c r="O13" s="5">
        <f>+SUBTOTAL(9,Tabla3[V GRAVADAS])</f>
        <v>0</v>
      </c>
      <c r="P13" s="5">
        <f>+SUBTOTAL(9,Tabla3[EX IN CA])</f>
        <v>0</v>
      </c>
      <c r="Q13" s="5">
        <f>+SUBTOTAL(9,Tabla3[EX OUT CA])</f>
        <v>0</v>
      </c>
      <c r="R13" s="5">
        <f>+SUBTOTAL(9,Tabla3[EX SERVICE])</f>
        <v>4350</v>
      </c>
      <c r="S13" s="5">
        <f>+SUBTOTAL(9,Tabla3[V ZONA FRAN])</f>
        <v>0</v>
      </c>
      <c r="T13" s="5">
        <f>+SUBTOTAL(9,Tabla3[V CTA A 3ERO])</f>
        <v>0</v>
      </c>
      <c r="U13" s="5">
        <f>+SUBTOTAL(9,Tabla3[TOTAL VENTA])</f>
        <v>4350</v>
      </c>
      <c r="V13" s="3">
        <f>+U13/1.13</f>
        <v>3849.5575221238942</v>
      </c>
    </row>
  </sheetData>
  <mergeCells count="1">
    <mergeCell ref="A13:K13"/>
  </mergeCell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>
    <tabColor rgb="FF00B0F0"/>
  </sheetPr>
  <dimension ref="A1:I102"/>
  <sheetViews>
    <sheetView topLeftCell="A81" workbookViewId="0">
      <selection activeCell="A102" sqref="A102"/>
    </sheetView>
  </sheetViews>
  <sheetFormatPr baseColWidth="10" defaultRowHeight="15" x14ac:dyDescent="0.25"/>
  <cols>
    <col min="1" max="1" width="15" style="1" bestFit="1" customWidth="1"/>
    <col min="2" max="2" width="48" bestFit="1" customWidth="1"/>
    <col min="5" max="5" width="17.28515625" bestFit="1" customWidth="1"/>
    <col min="9" max="9" width="11.42578125" style="2"/>
  </cols>
  <sheetData>
    <row r="1" spans="1:8" x14ac:dyDescent="0.25">
      <c r="A1" s="1" t="s">
        <v>70</v>
      </c>
      <c r="B1" t="s">
        <v>69</v>
      </c>
    </row>
    <row r="2" spans="1:8" x14ac:dyDescent="0.25">
      <c r="A2" s="1" t="s">
        <v>68</v>
      </c>
      <c r="B2" t="s">
        <v>67</v>
      </c>
      <c r="E2" s="1"/>
      <c r="F2" s="1"/>
      <c r="G2" s="1"/>
      <c r="H2" s="1"/>
    </row>
    <row r="3" spans="1:8" x14ac:dyDescent="0.25">
      <c r="A3" s="1" t="s">
        <v>66</v>
      </c>
      <c r="B3" t="s">
        <v>65</v>
      </c>
      <c r="E3" s="1"/>
      <c r="F3" s="1"/>
      <c r="G3" s="1"/>
      <c r="H3" s="1"/>
    </row>
    <row r="4" spans="1:8" x14ac:dyDescent="0.25">
      <c r="A4" s="1" t="s">
        <v>64</v>
      </c>
      <c r="B4" t="s">
        <v>63</v>
      </c>
      <c r="E4" s="1"/>
      <c r="F4" s="1"/>
      <c r="G4" s="1"/>
      <c r="H4" s="1"/>
    </row>
    <row r="5" spans="1:8" x14ac:dyDescent="0.25">
      <c r="A5" s="1" t="s">
        <v>62</v>
      </c>
      <c r="B5" t="s">
        <v>61</v>
      </c>
      <c r="E5" s="1"/>
      <c r="F5" s="1"/>
      <c r="G5" s="1"/>
      <c r="H5" s="1"/>
    </row>
    <row r="6" spans="1:8" x14ac:dyDescent="0.25">
      <c r="A6" s="1" t="s">
        <v>60</v>
      </c>
      <c r="B6" t="s">
        <v>59</v>
      </c>
      <c r="E6" s="1"/>
      <c r="F6" s="1"/>
      <c r="G6" s="1"/>
      <c r="H6" s="1"/>
    </row>
    <row r="7" spans="1:8" x14ac:dyDescent="0.25">
      <c r="A7" s="1" t="s">
        <v>58</v>
      </c>
      <c r="B7" t="s">
        <v>57</v>
      </c>
      <c r="E7" s="1"/>
      <c r="F7" s="1"/>
      <c r="G7" s="1"/>
      <c r="H7" s="1"/>
    </row>
    <row r="8" spans="1:8" x14ac:dyDescent="0.25">
      <c r="A8" s="1" t="s">
        <v>56</v>
      </c>
      <c r="B8" t="s">
        <v>55</v>
      </c>
      <c r="E8" s="1"/>
      <c r="F8" s="1"/>
      <c r="G8" s="1"/>
      <c r="H8" s="1"/>
    </row>
    <row r="9" spans="1:8" x14ac:dyDescent="0.25">
      <c r="A9" s="1" t="s">
        <v>54</v>
      </c>
      <c r="B9" t="s">
        <v>53</v>
      </c>
      <c r="E9" s="1"/>
      <c r="F9" s="1"/>
      <c r="G9" s="1"/>
      <c r="H9" s="1"/>
    </row>
    <row r="10" spans="1:8" x14ac:dyDescent="0.25">
      <c r="A10" s="1" t="s">
        <v>52</v>
      </c>
      <c r="B10" t="s">
        <v>51</v>
      </c>
      <c r="E10" s="1"/>
      <c r="F10" s="1"/>
      <c r="G10" s="1"/>
      <c r="H10" s="1"/>
    </row>
    <row r="11" spans="1:8" x14ac:dyDescent="0.25">
      <c r="A11" s="1" t="s">
        <v>50</v>
      </c>
      <c r="B11" t="s">
        <v>49</v>
      </c>
      <c r="E11" s="1"/>
      <c r="F11" s="1"/>
      <c r="G11" s="1"/>
      <c r="H11" s="1"/>
    </row>
    <row r="12" spans="1:8" x14ac:dyDescent="0.25">
      <c r="A12" s="1" t="s">
        <v>48</v>
      </c>
      <c r="B12" t="s">
        <v>47</v>
      </c>
      <c r="E12" s="1"/>
      <c r="F12" s="1"/>
      <c r="G12" s="1"/>
      <c r="H12" s="1"/>
    </row>
    <row r="13" spans="1:8" x14ac:dyDescent="0.25">
      <c r="A13" s="1" t="s">
        <v>46</v>
      </c>
      <c r="B13" t="s">
        <v>45</v>
      </c>
    </row>
    <row r="14" spans="1:8" x14ac:dyDescent="0.25">
      <c r="A14" s="1" t="s">
        <v>44</v>
      </c>
      <c r="B14" t="s">
        <v>43</v>
      </c>
    </row>
    <row r="15" spans="1:8" x14ac:dyDescent="0.25">
      <c r="A15" s="1" t="s">
        <v>42</v>
      </c>
      <c r="B15" t="s">
        <v>41</v>
      </c>
    </row>
    <row r="16" spans="1:8" x14ac:dyDescent="0.25">
      <c r="A16" s="1" t="s">
        <v>40</v>
      </c>
      <c r="B16" t="s">
        <v>39</v>
      </c>
    </row>
    <row r="17" spans="1:2" x14ac:dyDescent="0.25">
      <c r="A17" s="1" t="s">
        <v>38</v>
      </c>
      <c r="B17" t="s">
        <v>37</v>
      </c>
    </row>
    <row r="18" spans="1:2" x14ac:dyDescent="0.25">
      <c r="A18" s="1" t="s">
        <v>36</v>
      </c>
      <c r="B18" t="s">
        <v>35</v>
      </c>
    </row>
    <row r="19" spans="1:2" x14ac:dyDescent="0.25">
      <c r="A19" s="1" t="s">
        <v>34</v>
      </c>
      <c r="B19" t="s">
        <v>33</v>
      </c>
    </row>
    <row r="20" spans="1:2" x14ac:dyDescent="0.25">
      <c r="A20" s="1" t="s">
        <v>32</v>
      </c>
      <c r="B20" t="s">
        <v>31</v>
      </c>
    </row>
    <row r="21" spans="1:2" x14ac:dyDescent="0.25">
      <c r="A21" s="1" t="s">
        <v>95</v>
      </c>
      <c r="B21" t="s">
        <v>96</v>
      </c>
    </row>
    <row r="22" spans="1:2" x14ac:dyDescent="0.25">
      <c r="A22" s="1" t="s">
        <v>97</v>
      </c>
      <c r="B22" t="s">
        <v>98</v>
      </c>
    </row>
    <row r="23" spans="1:2" x14ac:dyDescent="0.25">
      <c r="A23" s="1" t="s">
        <v>99</v>
      </c>
      <c r="B23" t="s">
        <v>100</v>
      </c>
    </row>
    <row r="24" spans="1:2" x14ac:dyDescent="0.25">
      <c r="A24" s="1" t="s">
        <v>101</v>
      </c>
      <c r="B24" t="s">
        <v>102</v>
      </c>
    </row>
    <row r="25" spans="1:2" x14ac:dyDescent="0.25">
      <c r="A25" s="1" t="s">
        <v>103</v>
      </c>
      <c r="B25" t="s">
        <v>104</v>
      </c>
    </row>
    <row r="26" spans="1:2" x14ac:dyDescent="0.25">
      <c r="A26" s="1" t="s">
        <v>105</v>
      </c>
      <c r="B26" t="s">
        <v>106</v>
      </c>
    </row>
    <row r="27" spans="1:2" x14ac:dyDescent="0.25">
      <c r="A27" s="1" t="s">
        <v>107</v>
      </c>
      <c r="B27" t="s">
        <v>108</v>
      </c>
    </row>
    <row r="28" spans="1:2" x14ac:dyDescent="0.25">
      <c r="A28" s="1" t="s">
        <v>109</v>
      </c>
      <c r="B28" t="s">
        <v>110</v>
      </c>
    </row>
    <row r="29" spans="1:2" x14ac:dyDescent="0.25">
      <c r="A29" s="1" t="s">
        <v>111</v>
      </c>
      <c r="B29" t="s">
        <v>112</v>
      </c>
    </row>
    <row r="30" spans="1:2" x14ac:dyDescent="0.25">
      <c r="A30" s="1" t="s">
        <v>113</v>
      </c>
      <c r="B30" t="s">
        <v>114</v>
      </c>
    </row>
    <row r="31" spans="1:2" x14ac:dyDescent="0.25">
      <c r="A31" s="1" t="s">
        <v>115</v>
      </c>
      <c r="B31" t="s">
        <v>116</v>
      </c>
    </row>
    <row r="32" spans="1:2" x14ac:dyDescent="0.25">
      <c r="A32" s="1" t="s">
        <v>117</v>
      </c>
      <c r="B32" t="s">
        <v>118</v>
      </c>
    </row>
    <row r="33" spans="1:2" x14ac:dyDescent="0.25">
      <c r="A33" s="1" t="s">
        <v>119</v>
      </c>
      <c r="B33" t="s">
        <v>120</v>
      </c>
    </row>
    <row r="34" spans="1:2" x14ac:dyDescent="0.25">
      <c r="A34" s="1" t="s">
        <v>121</v>
      </c>
      <c r="B34" t="s">
        <v>122</v>
      </c>
    </row>
    <row r="35" spans="1:2" x14ac:dyDescent="0.25">
      <c r="A35" s="1" t="s">
        <v>123</v>
      </c>
      <c r="B35" t="s">
        <v>124</v>
      </c>
    </row>
    <row r="36" spans="1:2" x14ac:dyDescent="0.25">
      <c r="A36" s="1" t="s">
        <v>125</v>
      </c>
      <c r="B36" t="s">
        <v>126</v>
      </c>
    </row>
    <row r="37" spans="1:2" x14ac:dyDescent="0.25">
      <c r="A37" s="1" t="s">
        <v>127</v>
      </c>
      <c r="B37" t="s">
        <v>128</v>
      </c>
    </row>
    <row r="38" spans="1:2" x14ac:dyDescent="0.25">
      <c r="A38" s="1" t="s">
        <v>129</v>
      </c>
      <c r="B38" t="s">
        <v>130</v>
      </c>
    </row>
    <row r="39" spans="1:2" x14ac:dyDescent="0.25">
      <c r="A39" s="1" t="s">
        <v>131</v>
      </c>
      <c r="B39" t="s">
        <v>132</v>
      </c>
    </row>
    <row r="40" spans="1:2" x14ac:dyDescent="0.25">
      <c r="A40" s="1" t="s">
        <v>133</v>
      </c>
      <c r="B40" t="s">
        <v>134</v>
      </c>
    </row>
    <row r="41" spans="1:2" x14ac:dyDescent="0.25">
      <c r="A41" s="1" t="s">
        <v>135</v>
      </c>
      <c r="B41" t="s">
        <v>136</v>
      </c>
    </row>
    <row r="42" spans="1:2" x14ac:dyDescent="0.25">
      <c r="A42" s="1" t="s">
        <v>137</v>
      </c>
      <c r="B42" t="s">
        <v>138</v>
      </c>
    </row>
    <row r="43" spans="1:2" x14ac:dyDescent="0.25">
      <c r="A43" s="1" t="s">
        <v>139</v>
      </c>
      <c r="B43" t="s">
        <v>140</v>
      </c>
    </row>
    <row r="44" spans="1:2" x14ac:dyDescent="0.25">
      <c r="A44" s="1" t="s">
        <v>141</v>
      </c>
      <c r="B44" t="s">
        <v>142</v>
      </c>
    </row>
    <row r="45" spans="1:2" x14ac:dyDescent="0.25">
      <c r="A45" s="1" t="s">
        <v>143</v>
      </c>
      <c r="B45" t="s">
        <v>144</v>
      </c>
    </row>
    <row r="46" spans="1:2" x14ac:dyDescent="0.25">
      <c r="A46" s="1" t="s">
        <v>145</v>
      </c>
      <c r="B46" t="s">
        <v>146</v>
      </c>
    </row>
    <row r="47" spans="1:2" x14ac:dyDescent="0.25">
      <c r="A47" s="1" t="s">
        <v>147</v>
      </c>
      <c r="B47" t="s">
        <v>148</v>
      </c>
    </row>
    <row r="48" spans="1:2" x14ac:dyDescent="0.25">
      <c r="A48" s="1" t="s">
        <v>149</v>
      </c>
      <c r="B48" s="1" t="s">
        <v>30</v>
      </c>
    </row>
    <row r="49" spans="1:2" x14ac:dyDescent="0.25">
      <c r="A49" s="1" t="s">
        <v>150</v>
      </c>
      <c r="B49" t="s">
        <v>151</v>
      </c>
    </row>
    <row r="50" spans="1:2" x14ac:dyDescent="0.25">
      <c r="A50" s="1" t="s">
        <v>152</v>
      </c>
      <c r="B50" t="s">
        <v>153</v>
      </c>
    </row>
    <row r="51" spans="1:2" x14ac:dyDescent="0.25">
      <c r="A51" s="1" t="s">
        <v>154</v>
      </c>
      <c r="B51" t="s">
        <v>155</v>
      </c>
    </row>
    <row r="52" spans="1:2" x14ac:dyDescent="0.25">
      <c r="A52" s="1" t="s">
        <v>156</v>
      </c>
      <c r="B52" t="s">
        <v>157</v>
      </c>
    </row>
    <row r="53" spans="1:2" x14ac:dyDescent="0.25">
      <c r="A53" s="1" t="s">
        <v>158</v>
      </c>
      <c r="B53" t="s">
        <v>159</v>
      </c>
    </row>
    <row r="54" spans="1:2" x14ac:dyDescent="0.25">
      <c r="A54" s="1" t="s">
        <v>160</v>
      </c>
      <c r="B54" t="s">
        <v>161</v>
      </c>
    </row>
    <row r="55" spans="1:2" x14ac:dyDescent="0.25">
      <c r="A55" s="1" t="s">
        <v>162</v>
      </c>
      <c r="B55" t="s">
        <v>163</v>
      </c>
    </row>
    <row r="56" spans="1:2" x14ac:dyDescent="0.25">
      <c r="A56" s="1" t="s">
        <v>29</v>
      </c>
      <c r="B56" t="s">
        <v>164</v>
      </c>
    </row>
    <row r="57" spans="1:2" x14ac:dyDescent="0.25">
      <c r="A57" s="1" t="s">
        <v>165</v>
      </c>
      <c r="B57" t="s">
        <v>166</v>
      </c>
    </row>
    <row r="58" spans="1:2" x14ac:dyDescent="0.25">
      <c r="A58" s="1" t="s">
        <v>167</v>
      </c>
      <c r="B58" t="s">
        <v>168</v>
      </c>
    </row>
    <row r="59" spans="1:2" x14ac:dyDescent="0.25">
      <c r="A59" s="1" t="s">
        <v>169</v>
      </c>
      <c r="B59" t="s">
        <v>170</v>
      </c>
    </row>
    <row r="60" spans="1:2" x14ac:dyDescent="0.25">
      <c r="A60" s="1" t="s">
        <v>171</v>
      </c>
      <c r="B60" t="s">
        <v>172</v>
      </c>
    </row>
    <row r="61" spans="1:2" x14ac:dyDescent="0.25">
      <c r="A61" s="1" t="s">
        <v>173</v>
      </c>
      <c r="B61" t="s">
        <v>174</v>
      </c>
    </row>
    <row r="62" spans="1:2" x14ac:dyDescent="0.25">
      <c r="A62" s="1" t="s">
        <v>175</v>
      </c>
      <c r="B62" t="s">
        <v>176</v>
      </c>
    </row>
    <row r="63" spans="1:2" x14ac:dyDescent="0.25">
      <c r="A63" s="1" t="s">
        <v>177</v>
      </c>
      <c r="B63" t="s">
        <v>178</v>
      </c>
    </row>
    <row r="64" spans="1:2" x14ac:dyDescent="0.25">
      <c r="A64" s="1" t="s">
        <v>179</v>
      </c>
      <c r="B64" t="s">
        <v>180</v>
      </c>
    </row>
    <row r="65" spans="1:2" x14ac:dyDescent="0.25">
      <c r="A65" s="1" t="s">
        <v>181</v>
      </c>
      <c r="B65" t="s">
        <v>182</v>
      </c>
    </row>
    <row r="66" spans="1:2" x14ac:dyDescent="0.25">
      <c r="A66" s="1" t="s">
        <v>183</v>
      </c>
      <c r="B66" t="s">
        <v>184</v>
      </c>
    </row>
    <row r="67" spans="1:2" x14ac:dyDescent="0.25">
      <c r="A67" s="1" t="s">
        <v>185</v>
      </c>
      <c r="B67" t="s">
        <v>186</v>
      </c>
    </row>
    <row r="68" spans="1:2" x14ac:dyDescent="0.25">
      <c r="A68" s="1" t="s">
        <v>187</v>
      </c>
      <c r="B68" t="s">
        <v>188</v>
      </c>
    </row>
    <row r="69" spans="1:2" x14ac:dyDescent="0.25">
      <c r="A69" s="1" t="s">
        <v>189</v>
      </c>
      <c r="B69" t="s">
        <v>190</v>
      </c>
    </row>
    <row r="70" spans="1:2" x14ac:dyDescent="0.25">
      <c r="A70" s="1" t="s">
        <v>191</v>
      </c>
      <c r="B70" t="s">
        <v>192</v>
      </c>
    </row>
    <row r="71" spans="1:2" x14ac:dyDescent="0.25">
      <c r="A71" s="1" t="s">
        <v>193</v>
      </c>
      <c r="B71" t="s">
        <v>194</v>
      </c>
    </row>
    <row r="72" spans="1:2" x14ac:dyDescent="0.25">
      <c r="A72" s="1" t="s">
        <v>195</v>
      </c>
      <c r="B72" t="s">
        <v>196</v>
      </c>
    </row>
    <row r="73" spans="1:2" x14ac:dyDescent="0.25">
      <c r="A73" s="1" t="s">
        <v>197</v>
      </c>
      <c r="B73" t="s">
        <v>198</v>
      </c>
    </row>
    <row r="74" spans="1:2" x14ac:dyDescent="0.25">
      <c r="A74" s="1" t="s">
        <v>199</v>
      </c>
      <c r="B74" t="s">
        <v>200</v>
      </c>
    </row>
    <row r="75" spans="1:2" x14ac:dyDescent="0.25">
      <c r="A75" s="1" t="s">
        <v>201</v>
      </c>
      <c r="B75" t="s">
        <v>202</v>
      </c>
    </row>
    <row r="76" spans="1:2" x14ac:dyDescent="0.25">
      <c r="A76" s="1" t="s">
        <v>203</v>
      </c>
      <c r="B76" t="s">
        <v>204</v>
      </c>
    </row>
    <row r="77" spans="1:2" x14ac:dyDescent="0.25">
      <c r="A77" s="1" t="s">
        <v>205</v>
      </c>
      <c r="B77" t="s">
        <v>206</v>
      </c>
    </row>
    <row r="78" spans="1:2" x14ac:dyDescent="0.25">
      <c r="A78" s="1" t="s">
        <v>207</v>
      </c>
      <c r="B78" s="31" t="s">
        <v>208</v>
      </c>
    </row>
    <row r="79" spans="1:2" x14ac:dyDescent="0.25">
      <c r="A79" s="1" t="s">
        <v>209</v>
      </c>
      <c r="B79" t="s">
        <v>210</v>
      </c>
    </row>
    <row r="80" spans="1:2" x14ac:dyDescent="0.25">
      <c r="A80" s="1" t="s">
        <v>211</v>
      </c>
      <c r="B80" t="s">
        <v>212</v>
      </c>
    </row>
    <row r="81" spans="1:2" x14ac:dyDescent="0.25">
      <c r="A81" s="1" t="s">
        <v>213</v>
      </c>
      <c r="B81" t="s">
        <v>214</v>
      </c>
    </row>
    <row r="82" spans="1:2" x14ac:dyDescent="0.25">
      <c r="A82" s="1" t="s">
        <v>215</v>
      </c>
      <c r="B82" t="s">
        <v>216</v>
      </c>
    </row>
    <row r="83" spans="1:2" x14ac:dyDescent="0.25">
      <c r="A83" s="1" t="s">
        <v>217</v>
      </c>
      <c r="B83" t="s">
        <v>218</v>
      </c>
    </row>
    <row r="84" spans="1:2" x14ac:dyDescent="0.25">
      <c r="A84" s="1" t="s">
        <v>219</v>
      </c>
      <c r="B84" t="s">
        <v>220</v>
      </c>
    </row>
    <row r="85" spans="1:2" x14ac:dyDescent="0.25">
      <c r="A85" s="1" t="s">
        <v>221</v>
      </c>
      <c r="B85" t="s">
        <v>222</v>
      </c>
    </row>
    <row r="86" spans="1:2" x14ac:dyDescent="0.25">
      <c r="A86" s="1" t="s">
        <v>223</v>
      </c>
      <c r="B86" t="s">
        <v>224</v>
      </c>
    </row>
    <row r="87" spans="1:2" x14ac:dyDescent="0.25">
      <c r="A87" s="1" t="s">
        <v>225</v>
      </c>
      <c r="B87" t="s">
        <v>226</v>
      </c>
    </row>
    <row r="88" spans="1:2" x14ac:dyDescent="0.25">
      <c r="A88" s="1" t="s">
        <v>227</v>
      </c>
      <c r="B88" t="s">
        <v>228</v>
      </c>
    </row>
    <row r="89" spans="1:2" x14ac:dyDescent="0.25">
      <c r="A89" s="1" t="s">
        <v>229</v>
      </c>
      <c r="B89" t="s">
        <v>230</v>
      </c>
    </row>
    <row r="90" spans="1:2" x14ac:dyDescent="0.25">
      <c r="A90" s="1" t="s">
        <v>231</v>
      </c>
      <c r="B90" t="s">
        <v>232</v>
      </c>
    </row>
    <row r="91" spans="1:2" x14ac:dyDescent="0.25">
      <c r="A91" s="1" t="s">
        <v>233</v>
      </c>
      <c r="B91" t="s">
        <v>234</v>
      </c>
    </row>
    <row r="92" spans="1:2" x14ac:dyDescent="0.25">
      <c r="A92" s="1" t="s">
        <v>235</v>
      </c>
      <c r="B92" s="32" t="s">
        <v>236</v>
      </c>
    </row>
    <row r="93" spans="1:2" x14ac:dyDescent="0.25">
      <c r="A93" s="1" t="s">
        <v>237</v>
      </c>
      <c r="B93" t="s">
        <v>238</v>
      </c>
    </row>
    <row r="94" spans="1:2" x14ac:dyDescent="0.25">
      <c r="A94" s="1" t="s">
        <v>239</v>
      </c>
      <c r="B94" t="s">
        <v>240</v>
      </c>
    </row>
    <row r="95" spans="1:2" x14ac:dyDescent="0.25">
      <c r="A95" s="1" t="s">
        <v>241</v>
      </c>
      <c r="B95" t="s">
        <v>242</v>
      </c>
    </row>
    <row r="96" spans="1:2" x14ac:dyDescent="0.25">
      <c r="A96" s="1" t="s">
        <v>243</v>
      </c>
      <c r="B96" t="s">
        <v>244</v>
      </c>
    </row>
    <row r="97" spans="1:2" x14ac:dyDescent="0.25">
      <c r="A97" s="1" t="s">
        <v>245</v>
      </c>
      <c r="B97" t="s">
        <v>246</v>
      </c>
    </row>
    <row r="98" spans="1:2" x14ac:dyDescent="0.25">
      <c r="A98" s="1" t="s">
        <v>247</v>
      </c>
      <c r="B98" t="s">
        <v>248</v>
      </c>
    </row>
    <row r="99" spans="1:2" x14ac:dyDescent="0.25">
      <c r="A99" s="1" t="s">
        <v>249</v>
      </c>
      <c r="B99" t="s">
        <v>250</v>
      </c>
    </row>
    <row r="100" spans="1:2" x14ac:dyDescent="0.25">
      <c r="A100" s="1" t="s">
        <v>253</v>
      </c>
      <c r="B100" t="s">
        <v>254</v>
      </c>
    </row>
    <row r="101" spans="1:2" x14ac:dyDescent="0.25">
      <c r="A101" s="1" t="s">
        <v>268</v>
      </c>
      <c r="B101" t="s">
        <v>269</v>
      </c>
    </row>
    <row r="102" spans="1:2" x14ac:dyDescent="0.25">
      <c r="A102" s="1" t="s">
        <v>275</v>
      </c>
      <c r="B102" t="s">
        <v>276</v>
      </c>
    </row>
  </sheetData>
  <conditionalFormatting sqref="A1:A1048576">
    <cfRule type="duplicateValues" dxfId="0" priority="1"/>
  </conditionalFormatting>
  <dataValidations count="1">
    <dataValidation allowBlank="1" showInputMessage="1" showErrorMessage="1" errorTitle="Error" error="debe ingresar un nombre que tenga entre 3 y 40 carácteres " promptTitle=" " sqref="B78"/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B560"/>
  <sheetViews>
    <sheetView topLeftCell="A537" workbookViewId="0">
      <selection sqref="A1:A560"/>
    </sheetView>
  </sheetViews>
  <sheetFormatPr baseColWidth="10" defaultRowHeight="15" x14ac:dyDescent="0.25"/>
  <sheetData>
    <row r="1" spans="1:2" x14ac:dyDescent="0.25">
      <c r="A1">
        <v>2701</v>
      </c>
      <c r="B1">
        <v>2701</v>
      </c>
    </row>
    <row r="2" spans="1:2" x14ac:dyDescent="0.25">
      <c r="A2">
        <v>2702</v>
      </c>
      <c r="B2">
        <v>2702</v>
      </c>
    </row>
    <row r="3" spans="1:2" x14ac:dyDescent="0.25">
      <c r="A3">
        <v>2703</v>
      </c>
      <c r="B3">
        <v>2703</v>
      </c>
    </row>
    <row r="4" spans="1:2" x14ac:dyDescent="0.25">
      <c r="A4">
        <v>2704</v>
      </c>
      <c r="B4">
        <v>2704</v>
      </c>
    </row>
    <row r="5" spans="1:2" x14ac:dyDescent="0.25">
      <c r="A5">
        <v>2705</v>
      </c>
      <c r="B5">
        <v>2705</v>
      </c>
    </row>
    <row r="6" spans="1:2" x14ac:dyDescent="0.25">
      <c r="A6">
        <v>2706</v>
      </c>
      <c r="B6">
        <v>2706</v>
      </c>
    </row>
    <row r="7" spans="1:2" x14ac:dyDescent="0.25">
      <c r="A7">
        <v>2707</v>
      </c>
      <c r="B7">
        <v>2707</v>
      </c>
    </row>
    <row r="8" spans="1:2" x14ac:dyDescent="0.25">
      <c r="A8">
        <v>2708</v>
      </c>
      <c r="B8">
        <v>2708</v>
      </c>
    </row>
    <row r="9" spans="1:2" x14ac:dyDescent="0.25">
      <c r="A9">
        <v>2709</v>
      </c>
      <c r="B9">
        <v>2709</v>
      </c>
    </row>
    <row r="10" spans="1:2" x14ac:dyDescent="0.25">
      <c r="A10">
        <v>2710</v>
      </c>
      <c r="B10">
        <v>2710</v>
      </c>
    </row>
    <row r="11" spans="1:2" x14ac:dyDescent="0.25">
      <c r="A11">
        <v>2711</v>
      </c>
      <c r="B11">
        <v>2711</v>
      </c>
    </row>
    <row r="12" spans="1:2" x14ac:dyDescent="0.25">
      <c r="A12">
        <v>2712</v>
      </c>
      <c r="B12">
        <v>2712</v>
      </c>
    </row>
    <row r="13" spans="1:2" x14ac:dyDescent="0.25">
      <c r="A13">
        <v>2713</v>
      </c>
      <c r="B13">
        <v>2713</v>
      </c>
    </row>
    <row r="14" spans="1:2" x14ac:dyDescent="0.25">
      <c r="A14">
        <v>2714</v>
      </c>
      <c r="B14">
        <v>2714</v>
      </c>
    </row>
    <row r="15" spans="1:2" x14ac:dyDescent="0.25">
      <c r="A15">
        <v>2715</v>
      </c>
      <c r="B15">
        <v>2715</v>
      </c>
    </row>
    <row r="16" spans="1:2" x14ac:dyDescent="0.25">
      <c r="A16">
        <v>2716</v>
      </c>
      <c r="B16">
        <v>2716</v>
      </c>
    </row>
    <row r="17" spans="1:2" x14ac:dyDescent="0.25">
      <c r="A17">
        <v>2717</v>
      </c>
      <c r="B17">
        <v>2717</v>
      </c>
    </row>
    <row r="18" spans="1:2" x14ac:dyDescent="0.25">
      <c r="A18">
        <v>2718</v>
      </c>
      <c r="B18">
        <v>2718</v>
      </c>
    </row>
    <row r="19" spans="1:2" x14ac:dyDescent="0.25">
      <c r="A19">
        <v>2719</v>
      </c>
      <c r="B19">
        <v>2719</v>
      </c>
    </row>
    <row r="20" spans="1:2" x14ac:dyDescent="0.25">
      <c r="A20">
        <v>2720</v>
      </c>
      <c r="B20">
        <v>2720</v>
      </c>
    </row>
    <row r="21" spans="1:2" x14ac:dyDescent="0.25">
      <c r="A21">
        <v>2721</v>
      </c>
      <c r="B21">
        <v>2721</v>
      </c>
    </row>
    <row r="22" spans="1:2" x14ac:dyDescent="0.25">
      <c r="A22">
        <v>2722</v>
      </c>
      <c r="B22">
        <v>2722</v>
      </c>
    </row>
    <row r="23" spans="1:2" x14ac:dyDescent="0.25">
      <c r="A23">
        <v>2723</v>
      </c>
      <c r="B23">
        <v>2723</v>
      </c>
    </row>
    <row r="24" spans="1:2" x14ac:dyDescent="0.25">
      <c r="A24">
        <v>2724</v>
      </c>
      <c r="B24">
        <v>2724</v>
      </c>
    </row>
    <row r="25" spans="1:2" x14ac:dyDescent="0.25">
      <c r="A25">
        <v>2725</v>
      </c>
      <c r="B25">
        <v>2725</v>
      </c>
    </row>
    <row r="26" spans="1:2" x14ac:dyDescent="0.25">
      <c r="A26">
        <v>2726</v>
      </c>
      <c r="B26">
        <v>2726</v>
      </c>
    </row>
    <row r="27" spans="1:2" x14ac:dyDescent="0.25">
      <c r="A27">
        <v>2727</v>
      </c>
      <c r="B27">
        <v>2727</v>
      </c>
    </row>
    <row r="28" spans="1:2" x14ac:dyDescent="0.25">
      <c r="A28">
        <v>2728</v>
      </c>
      <c r="B28">
        <v>2728</v>
      </c>
    </row>
    <row r="29" spans="1:2" x14ac:dyDescent="0.25">
      <c r="A29">
        <v>2729</v>
      </c>
      <c r="B29">
        <v>2729</v>
      </c>
    </row>
    <row r="30" spans="1:2" x14ac:dyDescent="0.25">
      <c r="A30">
        <v>2730</v>
      </c>
      <c r="B30">
        <v>2730</v>
      </c>
    </row>
    <row r="31" spans="1:2" x14ac:dyDescent="0.25">
      <c r="A31">
        <v>2731</v>
      </c>
      <c r="B31">
        <v>2731</v>
      </c>
    </row>
    <row r="32" spans="1:2" x14ac:dyDescent="0.25">
      <c r="A32">
        <v>2732</v>
      </c>
      <c r="B32">
        <v>2732</v>
      </c>
    </row>
    <row r="33" spans="1:2" x14ac:dyDescent="0.25">
      <c r="A33">
        <v>2733</v>
      </c>
      <c r="B33">
        <v>2733</v>
      </c>
    </row>
    <row r="34" spans="1:2" x14ac:dyDescent="0.25">
      <c r="A34">
        <v>2734</v>
      </c>
      <c r="B34">
        <v>2734</v>
      </c>
    </row>
    <row r="35" spans="1:2" x14ac:dyDescent="0.25">
      <c r="A35">
        <v>2735</v>
      </c>
      <c r="B35">
        <v>2735</v>
      </c>
    </row>
    <row r="36" spans="1:2" x14ac:dyDescent="0.25">
      <c r="A36">
        <v>2736</v>
      </c>
      <c r="B36">
        <v>2736</v>
      </c>
    </row>
    <row r="37" spans="1:2" x14ac:dyDescent="0.25">
      <c r="A37">
        <v>2737</v>
      </c>
      <c r="B37">
        <v>2737</v>
      </c>
    </row>
    <row r="38" spans="1:2" x14ac:dyDescent="0.25">
      <c r="A38">
        <v>2738</v>
      </c>
      <c r="B38">
        <v>2738</v>
      </c>
    </row>
    <row r="39" spans="1:2" x14ac:dyDescent="0.25">
      <c r="A39">
        <v>2739</v>
      </c>
      <c r="B39">
        <v>2739</v>
      </c>
    </row>
    <row r="40" spans="1:2" x14ac:dyDescent="0.25">
      <c r="A40">
        <v>2740</v>
      </c>
      <c r="B40">
        <v>2740</v>
      </c>
    </row>
    <row r="41" spans="1:2" x14ac:dyDescent="0.25">
      <c r="A41">
        <v>2741</v>
      </c>
      <c r="B41">
        <v>2741</v>
      </c>
    </row>
    <row r="42" spans="1:2" x14ac:dyDescent="0.25">
      <c r="A42">
        <v>2742</v>
      </c>
      <c r="B42">
        <v>2742</v>
      </c>
    </row>
    <row r="43" spans="1:2" x14ac:dyDescent="0.25">
      <c r="A43">
        <v>2743</v>
      </c>
      <c r="B43">
        <v>2743</v>
      </c>
    </row>
    <row r="44" spans="1:2" x14ac:dyDescent="0.25">
      <c r="A44">
        <v>2744</v>
      </c>
      <c r="B44">
        <v>2744</v>
      </c>
    </row>
    <row r="45" spans="1:2" x14ac:dyDescent="0.25">
      <c r="A45">
        <v>2745</v>
      </c>
      <c r="B45">
        <v>2745</v>
      </c>
    </row>
    <row r="46" spans="1:2" x14ac:dyDescent="0.25">
      <c r="A46">
        <v>2746</v>
      </c>
      <c r="B46">
        <v>2746</v>
      </c>
    </row>
    <row r="47" spans="1:2" x14ac:dyDescent="0.25">
      <c r="A47">
        <v>2747</v>
      </c>
      <c r="B47">
        <v>2747</v>
      </c>
    </row>
    <row r="48" spans="1:2" x14ac:dyDescent="0.25">
      <c r="A48">
        <v>2748</v>
      </c>
      <c r="B48">
        <v>2748</v>
      </c>
    </row>
    <row r="49" spans="1:2" x14ac:dyDescent="0.25">
      <c r="A49">
        <v>2749</v>
      </c>
      <c r="B49">
        <v>2749</v>
      </c>
    </row>
    <row r="50" spans="1:2" x14ac:dyDescent="0.25">
      <c r="A50">
        <v>2750</v>
      </c>
      <c r="B50">
        <v>2750</v>
      </c>
    </row>
    <row r="51" spans="1:2" x14ac:dyDescent="0.25">
      <c r="A51">
        <v>2751</v>
      </c>
      <c r="B51">
        <v>2751</v>
      </c>
    </row>
    <row r="52" spans="1:2" x14ac:dyDescent="0.25">
      <c r="A52">
        <v>2752</v>
      </c>
      <c r="B52">
        <v>2752</v>
      </c>
    </row>
    <row r="53" spans="1:2" x14ac:dyDescent="0.25">
      <c r="A53">
        <v>2753</v>
      </c>
      <c r="B53">
        <v>2753</v>
      </c>
    </row>
    <row r="54" spans="1:2" x14ac:dyDescent="0.25">
      <c r="A54">
        <v>2754</v>
      </c>
      <c r="B54">
        <v>2754</v>
      </c>
    </row>
    <row r="55" spans="1:2" x14ac:dyDescent="0.25">
      <c r="A55">
        <v>2755</v>
      </c>
      <c r="B55">
        <v>2755</v>
      </c>
    </row>
    <row r="56" spans="1:2" x14ac:dyDescent="0.25">
      <c r="A56">
        <v>2756</v>
      </c>
      <c r="B56">
        <v>2756</v>
      </c>
    </row>
    <row r="57" spans="1:2" x14ac:dyDescent="0.25">
      <c r="A57">
        <v>2757</v>
      </c>
      <c r="B57">
        <v>2757</v>
      </c>
    </row>
    <row r="58" spans="1:2" x14ac:dyDescent="0.25">
      <c r="A58">
        <v>2758</v>
      </c>
      <c r="B58">
        <v>2758</v>
      </c>
    </row>
    <row r="59" spans="1:2" x14ac:dyDescent="0.25">
      <c r="A59">
        <v>2759</v>
      </c>
      <c r="B59">
        <v>2759</v>
      </c>
    </row>
    <row r="60" spans="1:2" x14ac:dyDescent="0.25">
      <c r="A60">
        <v>2760</v>
      </c>
      <c r="B60">
        <v>2760</v>
      </c>
    </row>
    <row r="61" spans="1:2" x14ac:dyDescent="0.25">
      <c r="A61">
        <v>2761</v>
      </c>
      <c r="B61">
        <v>2761</v>
      </c>
    </row>
    <row r="62" spans="1:2" x14ac:dyDescent="0.25">
      <c r="A62">
        <v>2762</v>
      </c>
      <c r="B62">
        <v>2762</v>
      </c>
    </row>
    <row r="63" spans="1:2" x14ac:dyDescent="0.25">
      <c r="A63">
        <v>2763</v>
      </c>
      <c r="B63">
        <v>2763</v>
      </c>
    </row>
    <row r="64" spans="1:2" x14ac:dyDescent="0.25">
      <c r="A64">
        <v>2764</v>
      </c>
      <c r="B64">
        <v>2764</v>
      </c>
    </row>
    <row r="65" spans="1:2" x14ac:dyDescent="0.25">
      <c r="A65">
        <v>2765</v>
      </c>
      <c r="B65">
        <v>2765</v>
      </c>
    </row>
    <row r="66" spans="1:2" x14ac:dyDescent="0.25">
      <c r="A66">
        <v>2766</v>
      </c>
      <c r="B66">
        <v>2766</v>
      </c>
    </row>
    <row r="67" spans="1:2" x14ac:dyDescent="0.25">
      <c r="A67">
        <v>2767</v>
      </c>
      <c r="B67">
        <v>2767</v>
      </c>
    </row>
    <row r="68" spans="1:2" x14ac:dyDescent="0.25">
      <c r="A68">
        <v>2768</v>
      </c>
      <c r="B68">
        <v>2768</v>
      </c>
    </row>
    <row r="69" spans="1:2" x14ac:dyDescent="0.25">
      <c r="A69">
        <v>2769</v>
      </c>
      <c r="B69">
        <v>2769</v>
      </c>
    </row>
    <row r="70" spans="1:2" x14ac:dyDescent="0.25">
      <c r="A70">
        <v>2770</v>
      </c>
      <c r="B70">
        <v>2770</v>
      </c>
    </row>
    <row r="71" spans="1:2" x14ac:dyDescent="0.25">
      <c r="A71">
        <v>2771</v>
      </c>
      <c r="B71">
        <v>2771</v>
      </c>
    </row>
    <row r="72" spans="1:2" x14ac:dyDescent="0.25">
      <c r="A72">
        <v>2772</v>
      </c>
      <c r="B72">
        <v>2772</v>
      </c>
    </row>
    <row r="73" spans="1:2" x14ac:dyDescent="0.25">
      <c r="A73">
        <v>2773</v>
      </c>
      <c r="B73">
        <v>2773</v>
      </c>
    </row>
    <row r="74" spans="1:2" x14ac:dyDescent="0.25">
      <c r="A74">
        <v>2774</v>
      </c>
      <c r="B74">
        <v>2774</v>
      </c>
    </row>
    <row r="75" spans="1:2" x14ac:dyDescent="0.25">
      <c r="A75">
        <v>2775</v>
      </c>
      <c r="B75">
        <v>2775</v>
      </c>
    </row>
    <row r="76" spans="1:2" x14ac:dyDescent="0.25">
      <c r="A76">
        <v>2776</v>
      </c>
      <c r="B76">
        <v>2776</v>
      </c>
    </row>
    <row r="77" spans="1:2" x14ac:dyDescent="0.25">
      <c r="A77">
        <v>2777</v>
      </c>
      <c r="B77">
        <v>2777</v>
      </c>
    </row>
    <row r="78" spans="1:2" x14ac:dyDescent="0.25">
      <c r="A78">
        <v>2778</v>
      </c>
      <c r="B78">
        <v>2778</v>
      </c>
    </row>
    <row r="79" spans="1:2" x14ac:dyDescent="0.25">
      <c r="A79">
        <v>2779</v>
      </c>
      <c r="B79">
        <v>2779</v>
      </c>
    </row>
    <row r="80" spans="1:2" x14ac:dyDescent="0.25">
      <c r="A80">
        <v>2780</v>
      </c>
      <c r="B80">
        <v>2780</v>
      </c>
    </row>
    <row r="81" spans="1:2" x14ac:dyDescent="0.25">
      <c r="A81">
        <v>2781</v>
      </c>
      <c r="B81">
        <v>2781</v>
      </c>
    </row>
    <row r="82" spans="1:2" x14ac:dyDescent="0.25">
      <c r="A82">
        <v>2782</v>
      </c>
      <c r="B82">
        <v>2782</v>
      </c>
    </row>
    <row r="83" spans="1:2" x14ac:dyDescent="0.25">
      <c r="A83">
        <v>2783</v>
      </c>
      <c r="B83">
        <v>2783</v>
      </c>
    </row>
    <row r="84" spans="1:2" x14ac:dyDescent="0.25">
      <c r="A84">
        <v>2784</v>
      </c>
      <c r="B84">
        <v>2784</v>
      </c>
    </row>
    <row r="85" spans="1:2" x14ac:dyDescent="0.25">
      <c r="A85">
        <v>2785</v>
      </c>
      <c r="B85">
        <v>2785</v>
      </c>
    </row>
    <row r="86" spans="1:2" x14ac:dyDescent="0.25">
      <c r="A86">
        <v>2786</v>
      </c>
      <c r="B86">
        <v>2786</v>
      </c>
    </row>
    <row r="87" spans="1:2" x14ac:dyDescent="0.25">
      <c r="A87">
        <v>2787</v>
      </c>
      <c r="B87">
        <v>2787</v>
      </c>
    </row>
    <row r="88" spans="1:2" x14ac:dyDescent="0.25">
      <c r="A88">
        <v>2788</v>
      </c>
      <c r="B88">
        <v>2788</v>
      </c>
    </row>
    <row r="89" spans="1:2" x14ac:dyDescent="0.25">
      <c r="A89">
        <v>2789</v>
      </c>
      <c r="B89">
        <v>2789</v>
      </c>
    </row>
    <row r="90" spans="1:2" x14ac:dyDescent="0.25">
      <c r="A90">
        <v>2790</v>
      </c>
      <c r="B90">
        <v>2790</v>
      </c>
    </row>
    <row r="91" spans="1:2" x14ac:dyDescent="0.25">
      <c r="A91">
        <v>2791</v>
      </c>
      <c r="B91">
        <v>2791</v>
      </c>
    </row>
    <row r="92" spans="1:2" x14ac:dyDescent="0.25">
      <c r="A92">
        <v>2792</v>
      </c>
      <c r="B92">
        <v>2792</v>
      </c>
    </row>
    <row r="93" spans="1:2" x14ac:dyDescent="0.25">
      <c r="A93">
        <v>2793</v>
      </c>
      <c r="B93">
        <v>2793</v>
      </c>
    </row>
    <row r="94" spans="1:2" x14ac:dyDescent="0.25">
      <c r="A94">
        <v>2794</v>
      </c>
      <c r="B94">
        <v>2794</v>
      </c>
    </row>
    <row r="95" spans="1:2" x14ac:dyDescent="0.25">
      <c r="A95">
        <v>2795</v>
      </c>
      <c r="B95">
        <v>2795</v>
      </c>
    </row>
    <row r="96" spans="1:2" x14ac:dyDescent="0.25">
      <c r="A96">
        <v>2796</v>
      </c>
      <c r="B96">
        <v>2796</v>
      </c>
    </row>
    <row r="97" spans="1:2" x14ac:dyDescent="0.25">
      <c r="A97">
        <v>2797</v>
      </c>
      <c r="B97">
        <v>2797</v>
      </c>
    </row>
    <row r="98" spans="1:2" x14ac:dyDescent="0.25">
      <c r="A98">
        <v>2798</v>
      </c>
      <c r="B98">
        <v>2798</v>
      </c>
    </row>
    <row r="99" spans="1:2" x14ac:dyDescent="0.25">
      <c r="A99">
        <v>2799</v>
      </c>
      <c r="B99">
        <v>2799</v>
      </c>
    </row>
    <row r="100" spans="1:2" x14ac:dyDescent="0.25">
      <c r="A100">
        <v>2800</v>
      </c>
      <c r="B100">
        <v>2800</v>
      </c>
    </row>
    <row r="101" spans="1:2" x14ac:dyDescent="0.25">
      <c r="A101">
        <v>2801</v>
      </c>
      <c r="B101">
        <v>2801</v>
      </c>
    </row>
    <row r="102" spans="1:2" x14ac:dyDescent="0.25">
      <c r="A102">
        <v>2802</v>
      </c>
      <c r="B102">
        <v>2802</v>
      </c>
    </row>
    <row r="103" spans="1:2" x14ac:dyDescent="0.25">
      <c r="A103">
        <v>2803</v>
      </c>
      <c r="B103">
        <v>2803</v>
      </c>
    </row>
    <row r="104" spans="1:2" x14ac:dyDescent="0.25">
      <c r="A104">
        <v>2804</v>
      </c>
      <c r="B104">
        <v>2804</v>
      </c>
    </row>
    <row r="105" spans="1:2" x14ac:dyDescent="0.25">
      <c r="A105">
        <v>2805</v>
      </c>
      <c r="B105">
        <v>2805</v>
      </c>
    </row>
    <row r="106" spans="1:2" x14ac:dyDescent="0.25">
      <c r="A106">
        <v>2806</v>
      </c>
      <c r="B106">
        <v>2806</v>
      </c>
    </row>
    <row r="107" spans="1:2" x14ac:dyDescent="0.25">
      <c r="A107">
        <v>2807</v>
      </c>
      <c r="B107">
        <v>2807</v>
      </c>
    </row>
    <row r="108" spans="1:2" x14ac:dyDescent="0.25">
      <c r="A108">
        <v>2808</v>
      </c>
      <c r="B108">
        <v>2808</v>
      </c>
    </row>
    <row r="109" spans="1:2" x14ac:dyDescent="0.25">
      <c r="A109">
        <v>2809</v>
      </c>
      <c r="B109">
        <v>2809</v>
      </c>
    </row>
    <row r="110" spans="1:2" x14ac:dyDescent="0.25">
      <c r="A110">
        <v>2810</v>
      </c>
      <c r="B110">
        <v>2810</v>
      </c>
    </row>
    <row r="111" spans="1:2" x14ac:dyDescent="0.25">
      <c r="A111">
        <v>2811</v>
      </c>
      <c r="B111">
        <v>2811</v>
      </c>
    </row>
    <row r="112" spans="1:2" x14ac:dyDescent="0.25">
      <c r="A112">
        <v>2812</v>
      </c>
      <c r="B112">
        <v>2812</v>
      </c>
    </row>
    <row r="113" spans="1:2" x14ac:dyDescent="0.25">
      <c r="A113">
        <v>2813</v>
      </c>
      <c r="B113">
        <v>2813</v>
      </c>
    </row>
    <row r="114" spans="1:2" x14ac:dyDescent="0.25">
      <c r="A114">
        <v>2814</v>
      </c>
      <c r="B114">
        <v>2814</v>
      </c>
    </row>
    <row r="115" spans="1:2" x14ac:dyDescent="0.25">
      <c r="A115">
        <v>2815</v>
      </c>
      <c r="B115">
        <v>2815</v>
      </c>
    </row>
    <row r="116" spans="1:2" x14ac:dyDescent="0.25">
      <c r="A116">
        <v>2816</v>
      </c>
      <c r="B116">
        <v>2816</v>
      </c>
    </row>
    <row r="117" spans="1:2" x14ac:dyDescent="0.25">
      <c r="A117">
        <v>2817</v>
      </c>
      <c r="B117">
        <v>2817</v>
      </c>
    </row>
    <row r="118" spans="1:2" x14ac:dyDescent="0.25">
      <c r="A118">
        <v>2818</v>
      </c>
      <c r="B118">
        <v>2818</v>
      </c>
    </row>
    <row r="119" spans="1:2" x14ac:dyDescent="0.25">
      <c r="A119">
        <v>2819</v>
      </c>
      <c r="B119">
        <v>2819</v>
      </c>
    </row>
    <row r="120" spans="1:2" x14ac:dyDescent="0.25">
      <c r="A120">
        <v>2820</v>
      </c>
      <c r="B120">
        <v>2820</v>
      </c>
    </row>
    <row r="121" spans="1:2" x14ac:dyDescent="0.25">
      <c r="A121">
        <v>2821</v>
      </c>
      <c r="B121">
        <v>2821</v>
      </c>
    </row>
    <row r="122" spans="1:2" x14ac:dyDescent="0.25">
      <c r="A122">
        <v>2822</v>
      </c>
      <c r="B122">
        <v>2822</v>
      </c>
    </row>
    <row r="123" spans="1:2" x14ac:dyDescent="0.25">
      <c r="A123">
        <v>2823</v>
      </c>
      <c r="B123">
        <v>2823</v>
      </c>
    </row>
    <row r="124" spans="1:2" x14ac:dyDescent="0.25">
      <c r="A124">
        <v>2824</v>
      </c>
      <c r="B124">
        <v>2824</v>
      </c>
    </row>
    <row r="125" spans="1:2" x14ac:dyDescent="0.25">
      <c r="A125">
        <v>2825</v>
      </c>
      <c r="B125">
        <v>2825</v>
      </c>
    </row>
    <row r="126" spans="1:2" x14ac:dyDescent="0.25">
      <c r="A126">
        <v>2826</v>
      </c>
      <c r="B126">
        <v>2826</v>
      </c>
    </row>
    <row r="127" spans="1:2" x14ac:dyDescent="0.25">
      <c r="A127">
        <v>2827</v>
      </c>
      <c r="B127">
        <v>2827</v>
      </c>
    </row>
    <row r="128" spans="1:2" x14ac:dyDescent="0.25">
      <c r="A128">
        <v>2828</v>
      </c>
      <c r="B128">
        <v>2828</v>
      </c>
    </row>
    <row r="129" spans="1:2" x14ac:dyDescent="0.25">
      <c r="A129">
        <v>2829</v>
      </c>
      <c r="B129">
        <v>2829</v>
      </c>
    </row>
    <row r="130" spans="1:2" x14ac:dyDescent="0.25">
      <c r="A130">
        <v>2830</v>
      </c>
      <c r="B130">
        <v>2830</v>
      </c>
    </row>
    <row r="131" spans="1:2" x14ac:dyDescent="0.25">
      <c r="A131">
        <v>2831</v>
      </c>
      <c r="B131">
        <v>2831</v>
      </c>
    </row>
    <row r="132" spans="1:2" x14ac:dyDescent="0.25">
      <c r="A132">
        <v>2832</v>
      </c>
      <c r="B132">
        <v>2832</v>
      </c>
    </row>
    <row r="133" spans="1:2" x14ac:dyDescent="0.25">
      <c r="A133">
        <v>2833</v>
      </c>
      <c r="B133">
        <v>2833</v>
      </c>
    </row>
    <row r="134" spans="1:2" x14ac:dyDescent="0.25">
      <c r="A134">
        <v>2834</v>
      </c>
      <c r="B134">
        <v>2834</v>
      </c>
    </row>
    <row r="135" spans="1:2" x14ac:dyDescent="0.25">
      <c r="A135">
        <v>2835</v>
      </c>
      <c r="B135">
        <v>2835</v>
      </c>
    </row>
    <row r="136" spans="1:2" x14ac:dyDescent="0.25">
      <c r="A136">
        <v>2836</v>
      </c>
      <c r="B136">
        <v>2836</v>
      </c>
    </row>
    <row r="137" spans="1:2" x14ac:dyDescent="0.25">
      <c r="A137">
        <v>2837</v>
      </c>
      <c r="B137">
        <v>2837</v>
      </c>
    </row>
    <row r="138" spans="1:2" x14ac:dyDescent="0.25">
      <c r="A138">
        <v>2838</v>
      </c>
      <c r="B138">
        <v>2838</v>
      </c>
    </row>
    <row r="139" spans="1:2" x14ac:dyDescent="0.25">
      <c r="A139">
        <v>2839</v>
      </c>
      <c r="B139">
        <v>2839</v>
      </c>
    </row>
    <row r="140" spans="1:2" x14ac:dyDescent="0.25">
      <c r="A140">
        <v>2840</v>
      </c>
      <c r="B140">
        <v>2840</v>
      </c>
    </row>
    <row r="141" spans="1:2" x14ac:dyDescent="0.25">
      <c r="A141">
        <v>2841</v>
      </c>
      <c r="B141">
        <v>2841</v>
      </c>
    </row>
    <row r="142" spans="1:2" x14ac:dyDescent="0.25">
      <c r="A142">
        <v>2842</v>
      </c>
      <c r="B142">
        <v>2842</v>
      </c>
    </row>
    <row r="143" spans="1:2" x14ac:dyDescent="0.25">
      <c r="A143">
        <v>2843</v>
      </c>
      <c r="B143">
        <v>2843</v>
      </c>
    </row>
    <row r="144" spans="1:2" x14ac:dyDescent="0.25">
      <c r="A144">
        <v>2844</v>
      </c>
      <c r="B144">
        <v>2844</v>
      </c>
    </row>
    <row r="145" spans="1:2" x14ac:dyDescent="0.25">
      <c r="A145">
        <v>2845</v>
      </c>
      <c r="B145">
        <v>2845</v>
      </c>
    </row>
    <row r="146" spans="1:2" x14ac:dyDescent="0.25">
      <c r="A146">
        <v>2846</v>
      </c>
      <c r="B146">
        <v>2846</v>
      </c>
    </row>
    <row r="147" spans="1:2" x14ac:dyDescent="0.25">
      <c r="A147">
        <v>2847</v>
      </c>
      <c r="B147">
        <v>2847</v>
      </c>
    </row>
    <row r="148" spans="1:2" x14ac:dyDescent="0.25">
      <c r="A148">
        <v>2848</v>
      </c>
      <c r="B148">
        <v>2848</v>
      </c>
    </row>
    <row r="149" spans="1:2" x14ac:dyDescent="0.25">
      <c r="A149">
        <v>2849</v>
      </c>
      <c r="B149">
        <v>2849</v>
      </c>
    </row>
    <row r="150" spans="1:2" x14ac:dyDescent="0.25">
      <c r="A150">
        <v>2850</v>
      </c>
      <c r="B150">
        <v>2850</v>
      </c>
    </row>
    <row r="151" spans="1:2" x14ac:dyDescent="0.25">
      <c r="A151">
        <v>2851</v>
      </c>
      <c r="B151">
        <v>2851</v>
      </c>
    </row>
    <row r="152" spans="1:2" x14ac:dyDescent="0.25">
      <c r="A152">
        <v>2852</v>
      </c>
      <c r="B152">
        <v>2852</v>
      </c>
    </row>
    <row r="153" spans="1:2" x14ac:dyDescent="0.25">
      <c r="A153">
        <v>2853</v>
      </c>
      <c r="B153">
        <v>2853</v>
      </c>
    </row>
    <row r="154" spans="1:2" x14ac:dyDescent="0.25">
      <c r="A154">
        <v>2854</v>
      </c>
      <c r="B154">
        <v>2854</v>
      </c>
    </row>
    <row r="155" spans="1:2" x14ac:dyDescent="0.25">
      <c r="A155">
        <v>2855</v>
      </c>
      <c r="B155">
        <v>2855</v>
      </c>
    </row>
    <row r="156" spans="1:2" x14ac:dyDescent="0.25">
      <c r="A156">
        <v>2856</v>
      </c>
      <c r="B156">
        <v>2856</v>
      </c>
    </row>
    <row r="157" spans="1:2" x14ac:dyDescent="0.25">
      <c r="A157">
        <v>2857</v>
      </c>
      <c r="B157">
        <v>2857</v>
      </c>
    </row>
    <row r="158" spans="1:2" x14ac:dyDescent="0.25">
      <c r="A158">
        <v>2858</v>
      </c>
      <c r="B158">
        <v>2858</v>
      </c>
    </row>
    <row r="159" spans="1:2" x14ac:dyDescent="0.25">
      <c r="A159">
        <v>2859</v>
      </c>
      <c r="B159">
        <v>2859</v>
      </c>
    </row>
    <row r="160" spans="1:2" x14ac:dyDescent="0.25">
      <c r="A160">
        <v>2860</v>
      </c>
      <c r="B160">
        <v>2860</v>
      </c>
    </row>
    <row r="161" spans="1:2" x14ac:dyDescent="0.25">
      <c r="A161">
        <v>2861</v>
      </c>
      <c r="B161">
        <v>2861</v>
      </c>
    </row>
    <row r="162" spans="1:2" x14ac:dyDescent="0.25">
      <c r="A162">
        <v>2862</v>
      </c>
      <c r="B162">
        <v>2862</v>
      </c>
    </row>
    <row r="163" spans="1:2" x14ac:dyDescent="0.25">
      <c r="A163">
        <v>2863</v>
      </c>
      <c r="B163">
        <v>2863</v>
      </c>
    </row>
    <row r="164" spans="1:2" x14ac:dyDescent="0.25">
      <c r="A164">
        <v>2864</v>
      </c>
      <c r="B164">
        <v>2864</v>
      </c>
    </row>
    <row r="165" spans="1:2" x14ac:dyDescent="0.25">
      <c r="A165">
        <v>2865</v>
      </c>
      <c r="B165">
        <v>2865</v>
      </c>
    </row>
    <row r="166" spans="1:2" x14ac:dyDescent="0.25">
      <c r="A166">
        <v>2866</v>
      </c>
      <c r="B166">
        <v>2866</v>
      </c>
    </row>
    <row r="167" spans="1:2" x14ac:dyDescent="0.25">
      <c r="A167">
        <v>2867</v>
      </c>
      <c r="B167">
        <v>2867</v>
      </c>
    </row>
    <row r="168" spans="1:2" x14ac:dyDescent="0.25">
      <c r="A168">
        <v>2868</v>
      </c>
      <c r="B168">
        <v>2868</v>
      </c>
    </row>
    <row r="169" spans="1:2" x14ac:dyDescent="0.25">
      <c r="A169">
        <v>2869</v>
      </c>
      <c r="B169">
        <v>2869</v>
      </c>
    </row>
    <row r="170" spans="1:2" x14ac:dyDescent="0.25">
      <c r="A170">
        <v>2870</v>
      </c>
      <c r="B170">
        <v>2870</v>
      </c>
    </row>
    <row r="171" spans="1:2" x14ac:dyDescent="0.25">
      <c r="A171">
        <v>2871</v>
      </c>
      <c r="B171">
        <v>2871</v>
      </c>
    </row>
    <row r="172" spans="1:2" x14ac:dyDescent="0.25">
      <c r="A172">
        <v>2872</v>
      </c>
      <c r="B172">
        <v>2872</v>
      </c>
    </row>
    <row r="173" spans="1:2" x14ac:dyDescent="0.25">
      <c r="A173">
        <v>2873</v>
      </c>
      <c r="B173">
        <v>2873</v>
      </c>
    </row>
    <row r="174" spans="1:2" x14ac:dyDescent="0.25">
      <c r="A174">
        <v>2874</v>
      </c>
      <c r="B174">
        <v>2874</v>
      </c>
    </row>
    <row r="175" spans="1:2" x14ac:dyDescent="0.25">
      <c r="A175">
        <v>2875</v>
      </c>
      <c r="B175">
        <v>2875</v>
      </c>
    </row>
    <row r="176" spans="1:2" x14ac:dyDescent="0.25">
      <c r="A176">
        <v>2876</v>
      </c>
      <c r="B176">
        <v>2876</v>
      </c>
    </row>
    <row r="177" spans="1:2" x14ac:dyDescent="0.25">
      <c r="A177">
        <v>2877</v>
      </c>
      <c r="B177">
        <v>2877</v>
      </c>
    </row>
    <row r="178" spans="1:2" x14ac:dyDescent="0.25">
      <c r="A178">
        <v>2878</v>
      </c>
      <c r="B178">
        <v>2878</v>
      </c>
    </row>
    <row r="179" spans="1:2" x14ac:dyDescent="0.25">
      <c r="A179">
        <v>2879</v>
      </c>
      <c r="B179">
        <v>2879</v>
      </c>
    </row>
    <row r="180" spans="1:2" x14ac:dyDescent="0.25">
      <c r="A180">
        <v>2880</v>
      </c>
      <c r="B180">
        <v>2880</v>
      </c>
    </row>
    <row r="181" spans="1:2" x14ac:dyDescent="0.25">
      <c r="A181">
        <v>2881</v>
      </c>
      <c r="B181">
        <v>2881</v>
      </c>
    </row>
    <row r="182" spans="1:2" x14ac:dyDescent="0.25">
      <c r="A182">
        <v>2882</v>
      </c>
      <c r="B182">
        <v>2882</v>
      </c>
    </row>
    <row r="183" spans="1:2" x14ac:dyDescent="0.25">
      <c r="A183">
        <v>2883</v>
      </c>
      <c r="B183">
        <v>2883</v>
      </c>
    </row>
    <row r="184" spans="1:2" x14ac:dyDescent="0.25">
      <c r="A184">
        <v>2884</v>
      </c>
      <c r="B184">
        <v>2884</v>
      </c>
    </row>
    <row r="185" spans="1:2" x14ac:dyDescent="0.25">
      <c r="A185">
        <v>2885</v>
      </c>
      <c r="B185">
        <v>2885</v>
      </c>
    </row>
    <row r="186" spans="1:2" x14ac:dyDescent="0.25">
      <c r="A186">
        <v>2886</v>
      </c>
      <c r="B186">
        <v>2886</v>
      </c>
    </row>
    <row r="187" spans="1:2" x14ac:dyDescent="0.25">
      <c r="A187">
        <v>2887</v>
      </c>
      <c r="B187">
        <v>2887</v>
      </c>
    </row>
    <row r="188" spans="1:2" x14ac:dyDescent="0.25">
      <c r="A188">
        <v>2888</v>
      </c>
      <c r="B188">
        <v>2888</v>
      </c>
    </row>
    <row r="189" spans="1:2" x14ac:dyDescent="0.25">
      <c r="A189">
        <v>2889</v>
      </c>
      <c r="B189">
        <v>2889</v>
      </c>
    </row>
    <row r="190" spans="1:2" x14ac:dyDescent="0.25">
      <c r="A190">
        <v>2890</v>
      </c>
      <c r="B190">
        <v>2890</v>
      </c>
    </row>
    <row r="191" spans="1:2" x14ac:dyDescent="0.25">
      <c r="A191">
        <v>2891</v>
      </c>
      <c r="B191">
        <v>2891</v>
      </c>
    </row>
    <row r="192" spans="1:2" x14ac:dyDescent="0.25">
      <c r="A192">
        <v>2892</v>
      </c>
      <c r="B192">
        <v>2892</v>
      </c>
    </row>
    <row r="193" spans="1:2" x14ac:dyDescent="0.25">
      <c r="A193">
        <v>2893</v>
      </c>
      <c r="B193">
        <v>2893</v>
      </c>
    </row>
    <row r="194" spans="1:2" x14ac:dyDescent="0.25">
      <c r="A194">
        <v>2894</v>
      </c>
      <c r="B194">
        <v>2894</v>
      </c>
    </row>
    <row r="195" spans="1:2" x14ac:dyDescent="0.25">
      <c r="A195">
        <v>2895</v>
      </c>
      <c r="B195">
        <v>2895</v>
      </c>
    </row>
    <row r="196" spans="1:2" x14ac:dyDescent="0.25">
      <c r="A196">
        <v>2896</v>
      </c>
      <c r="B196">
        <v>2896</v>
      </c>
    </row>
    <row r="197" spans="1:2" x14ac:dyDescent="0.25">
      <c r="A197">
        <v>2897</v>
      </c>
      <c r="B197">
        <v>2897</v>
      </c>
    </row>
    <row r="198" spans="1:2" x14ac:dyDescent="0.25">
      <c r="A198">
        <v>2898</v>
      </c>
      <c r="B198">
        <v>2898</v>
      </c>
    </row>
    <row r="199" spans="1:2" x14ac:dyDescent="0.25">
      <c r="A199">
        <v>2899</v>
      </c>
      <c r="B199">
        <v>2899</v>
      </c>
    </row>
    <row r="200" spans="1:2" x14ac:dyDescent="0.25">
      <c r="A200">
        <v>2900</v>
      </c>
      <c r="B200">
        <v>2900</v>
      </c>
    </row>
    <row r="201" spans="1:2" x14ac:dyDescent="0.25">
      <c r="A201">
        <v>2901</v>
      </c>
      <c r="B201">
        <v>2901</v>
      </c>
    </row>
    <row r="202" spans="1:2" x14ac:dyDescent="0.25">
      <c r="A202">
        <v>2902</v>
      </c>
      <c r="B202">
        <v>2902</v>
      </c>
    </row>
    <row r="203" spans="1:2" x14ac:dyDescent="0.25">
      <c r="A203">
        <v>2903</v>
      </c>
      <c r="B203">
        <v>2903</v>
      </c>
    </row>
    <row r="204" spans="1:2" x14ac:dyDescent="0.25">
      <c r="A204">
        <v>2904</v>
      </c>
      <c r="B204">
        <v>2904</v>
      </c>
    </row>
    <row r="205" spans="1:2" x14ac:dyDescent="0.25">
      <c r="A205">
        <v>2905</v>
      </c>
      <c r="B205">
        <v>2905</v>
      </c>
    </row>
    <row r="206" spans="1:2" x14ac:dyDescent="0.25">
      <c r="A206">
        <v>2906</v>
      </c>
      <c r="B206">
        <v>2906</v>
      </c>
    </row>
    <row r="207" spans="1:2" x14ac:dyDescent="0.25">
      <c r="A207">
        <v>2907</v>
      </c>
      <c r="B207">
        <v>2907</v>
      </c>
    </row>
    <row r="208" spans="1:2" x14ac:dyDescent="0.25">
      <c r="A208">
        <v>2908</v>
      </c>
      <c r="B208">
        <v>2908</v>
      </c>
    </row>
    <row r="209" spans="1:2" x14ac:dyDescent="0.25">
      <c r="A209">
        <v>2909</v>
      </c>
      <c r="B209">
        <v>2909</v>
      </c>
    </row>
    <row r="210" spans="1:2" x14ac:dyDescent="0.25">
      <c r="A210">
        <v>2910</v>
      </c>
      <c r="B210">
        <v>2910</v>
      </c>
    </row>
    <row r="211" spans="1:2" x14ac:dyDescent="0.25">
      <c r="A211">
        <v>2911</v>
      </c>
      <c r="B211">
        <v>2911</v>
      </c>
    </row>
    <row r="212" spans="1:2" x14ac:dyDescent="0.25">
      <c r="A212">
        <v>2912</v>
      </c>
      <c r="B212">
        <v>2912</v>
      </c>
    </row>
    <row r="213" spans="1:2" x14ac:dyDescent="0.25">
      <c r="A213">
        <v>2913</v>
      </c>
      <c r="B213">
        <v>2913</v>
      </c>
    </row>
    <row r="214" spans="1:2" x14ac:dyDescent="0.25">
      <c r="A214">
        <v>2914</v>
      </c>
      <c r="B214">
        <v>2914</v>
      </c>
    </row>
    <row r="215" spans="1:2" x14ac:dyDescent="0.25">
      <c r="A215">
        <v>2915</v>
      </c>
      <c r="B215">
        <v>2915</v>
      </c>
    </row>
    <row r="216" spans="1:2" x14ac:dyDescent="0.25">
      <c r="A216">
        <v>2916</v>
      </c>
      <c r="B216">
        <v>2916</v>
      </c>
    </row>
    <row r="217" spans="1:2" x14ac:dyDescent="0.25">
      <c r="A217">
        <v>2917</v>
      </c>
      <c r="B217">
        <v>2917</v>
      </c>
    </row>
    <row r="218" spans="1:2" x14ac:dyDescent="0.25">
      <c r="A218">
        <v>2918</v>
      </c>
      <c r="B218">
        <v>2918</v>
      </c>
    </row>
    <row r="219" spans="1:2" x14ac:dyDescent="0.25">
      <c r="A219">
        <v>2919</v>
      </c>
      <c r="B219">
        <v>2919</v>
      </c>
    </row>
    <row r="220" spans="1:2" x14ac:dyDescent="0.25">
      <c r="A220">
        <v>2920</v>
      </c>
      <c r="B220">
        <v>2920</v>
      </c>
    </row>
    <row r="221" spans="1:2" x14ac:dyDescent="0.25">
      <c r="A221">
        <v>2921</v>
      </c>
      <c r="B221">
        <v>2921</v>
      </c>
    </row>
    <row r="222" spans="1:2" x14ac:dyDescent="0.25">
      <c r="A222">
        <v>2922</v>
      </c>
      <c r="B222">
        <v>2922</v>
      </c>
    </row>
    <row r="223" spans="1:2" x14ac:dyDescent="0.25">
      <c r="A223">
        <v>2923</v>
      </c>
      <c r="B223">
        <v>2923</v>
      </c>
    </row>
    <row r="224" spans="1:2" x14ac:dyDescent="0.25">
      <c r="A224">
        <v>2924</v>
      </c>
      <c r="B224">
        <v>2924</v>
      </c>
    </row>
    <row r="225" spans="1:2" x14ac:dyDescent="0.25">
      <c r="A225">
        <v>2925</v>
      </c>
      <c r="B225">
        <v>2925</v>
      </c>
    </row>
    <row r="226" spans="1:2" x14ac:dyDescent="0.25">
      <c r="A226">
        <v>2926</v>
      </c>
      <c r="B226">
        <v>2926</v>
      </c>
    </row>
    <row r="227" spans="1:2" x14ac:dyDescent="0.25">
      <c r="A227">
        <v>2927</v>
      </c>
      <c r="B227">
        <v>2927</v>
      </c>
    </row>
    <row r="228" spans="1:2" x14ac:dyDescent="0.25">
      <c r="A228">
        <v>2928</v>
      </c>
      <c r="B228">
        <v>2928</v>
      </c>
    </row>
    <row r="229" spans="1:2" x14ac:dyDescent="0.25">
      <c r="A229">
        <v>2929</v>
      </c>
      <c r="B229">
        <v>2929</v>
      </c>
    </row>
    <row r="230" spans="1:2" x14ac:dyDescent="0.25">
      <c r="A230">
        <v>2930</v>
      </c>
      <c r="B230">
        <v>2930</v>
      </c>
    </row>
    <row r="231" spans="1:2" x14ac:dyDescent="0.25">
      <c r="A231">
        <v>2931</v>
      </c>
      <c r="B231">
        <v>2931</v>
      </c>
    </row>
    <row r="232" spans="1:2" x14ac:dyDescent="0.25">
      <c r="A232">
        <v>2932</v>
      </c>
      <c r="B232">
        <v>2932</v>
      </c>
    </row>
    <row r="233" spans="1:2" x14ac:dyDescent="0.25">
      <c r="A233">
        <v>2933</v>
      </c>
      <c r="B233">
        <v>2933</v>
      </c>
    </row>
    <row r="234" spans="1:2" x14ac:dyDescent="0.25">
      <c r="A234">
        <v>2934</v>
      </c>
      <c r="B234">
        <v>2934</v>
      </c>
    </row>
    <row r="235" spans="1:2" x14ac:dyDescent="0.25">
      <c r="A235">
        <v>2935</v>
      </c>
      <c r="B235">
        <v>2935</v>
      </c>
    </row>
    <row r="236" spans="1:2" x14ac:dyDescent="0.25">
      <c r="A236">
        <v>2936</v>
      </c>
      <c r="B236">
        <v>2936</v>
      </c>
    </row>
    <row r="237" spans="1:2" x14ac:dyDescent="0.25">
      <c r="A237">
        <v>2937</v>
      </c>
      <c r="B237">
        <v>2937</v>
      </c>
    </row>
    <row r="238" spans="1:2" x14ac:dyDescent="0.25">
      <c r="A238">
        <v>2938</v>
      </c>
      <c r="B238">
        <v>2938</v>
      </c>
    </row>
    <row r="239" spans="1:2" x14ac:dyDescent="0.25">
      <c r="A239">
        <v>2939</v>
      </c>
      <c r="B239">
        <v>2939</v>
      </c>
    </row>
    <row r="240" spans="1:2" x14ac:dyDescent="0.25">
      <c r="A240">
        <v>2940</v>
      </c>
      <c r="B240">
        <v>2940</v>
      </c>
    </row>
    <row r="241" spans="1:2" x14ac:dyDescent="0.25">
      <c r="A241">
        <v>2941</v>
      </c>
      <c r="B241">
        <v>2941</v>
      </c>
    </row>
    <row r="242" spans="1:2" x14ac:dyDescent="0.25">
      <c r="A242">
        <v>2942</v>
      </c>
      <c r="B242">
        <v>2942</v>
      </c>
    </row>
    <row r="243" spans="1:2" x14ac:dyDescent="0.25">
      <c r="A243">
        <v>2943</v>
      </c>
      <c r="B243">
        <v>2943</v>
      </c>
    </row>
    <row r="244" spans="1:2" x14ac:dyDescent="0.25">
      <c r="A244">
        <v>2944</v>
      </c>
      <c r="B244">
        <v>2944</v>
      </c>
    </row>
    <row r="245" spans="1:2" x14ac:dyDescent="0.25">
      <c r="A245">
        <v>2945</v>
      </c>
      <c r="B245">
        <v>2945</v>
      </c>
    </row>
    <row r="246" spans="1:2" x14ac:dyDescent="0.25">
      <c r="A246">
        <v>2946</v>
      </c>
      <c r="B246">
        <v>2946</v>
      </c>
    </row>
    <row r="247" spans="1:2" x14ac:dyDescent="0.25">
      <c r="A247">
        <v>2947</v>
      </c>
      <c r="B247">
        <v>2947</v>
      </c>
    </row>
    <row r="248" spans="1:2" x14ac:dyDescent="0.25">
      <c r="A248">
        <v>2948</v>
      </c>
      <c r="B248">
        <v>2948</v>
      </c>
    </row>
    <row r="249" spans="1:2" x14ac:dyDescent="0.25">
      <c r="A249">
        <v>2949</v>
      </c>
      <c r="B249">
        <v>2949</v>
      </c>
    </row>
    <row r="250" spans="1:2" x14ac:dyDescent="0.25">
      <c r="A250">
        <v>2950</v>
      </c>
      <c r="B250">
        <v>2950</v>
      </c>
    </row>
    <row r="251" spans="1:2" x14ac:dyDescent="0.25">
      <c r="A251">
        <v>2951</v>
      </c>
      <c r="B251">
        <v>2951</v>
      </c>
    </row>
    <row r="252" spans="1:2" x14ac:dyDescent="0.25">
      <c r="A252">
        <v>2952</v>
      </c>
      <c r="B252">
        <v>2952</v>
      </c>
    </row>
    <row r="253" spans="1:2" x14ac:dyDescent="0.25">
      <c r="A253">
        <v>2953</v>
      </c>
      <c r="B253">
        <v>2953</v>
      </c>
    </row>
    <row r="254" spans="1:2" x14ac:dyDescent="0.25">
      <c r="A254">
        <v>2954</v>
      </c>
      <c r="B254">
        <v>2954</v>
      </c>
    </row>
    <row r="255" spans="1:2" x14ac:dyDescent="0.25">
      <c r="A255">
        <v>2955</v>
      </c>
      <c r="B255">
        <v>2955</v>
      </c>
    </row>
    <row r="256" spans="1:2" x14ac:dyDescent="0.25">
      <c r="A256">
        <v>2956</v>
      </c>
      <c r="B256">
        <v>2956</v>
      </c>
    </row>
    <row r="257" spans="1:2" x14ac:dyDescent="0.25">
      <c r="A257">
        <v>2957</v>
      </c>
      <c r="B257">
        <v>2957</v>
      </c>
    </row>
    <row r="258" spans="1:2" x14ac:dyDescent="0.25">
      <c r="A258">
        <v>2958</v>
      </c>
      <c r="B258">
        <v>2958</v>
      </c>
    </row>
    <row r="259" spans="1:2" x14ac:dyDescent="0.25">
      <c r="A259">
        <v>2959</v>
      </c>
      <c r="B259">
        <v>2959</v>
      </c>
    </row>
    <row r="260" spans="1:2" x14ac:dyDescent="0.25">
      <c r="A260">
        <v>2960</v>
      </c>
      <c r="B260">
        <v>2960</v>
      </c>
    </row>
    <row r="261" spans="1:2" x14ac:dyDescent="0.25">
      <c r="A261">
        <v>2961</v>
      </c>
      <c r="B261">
        <v>2961</v>
      </c>
    </row>
    <row r="262" spans="1:2" x14ac:dyDescent="0.25">
      <c r="A262">
        <v>2962</v>
      </c>
      <c r="B262">
        <v>2962</v>
      </c>
    </row>
    <row r="263" spans="1:2" x14ac:dyDescent="0.25">
      <c r="A263">
        <v>2963</v>
      </c>
      <c r="B263">
        <v>2963</v>
      </c>
    </row>
    <row r="264" spans="1:2" x14ac:dyDescent="0.25">
      <c r="A264">
        <v>2964</v>
      </c>
      <c r="B264">
        <v>2964</v>
      </c>
    </row>
    <row r="265" spans="1:2" x14ac:dyDescent="0.25">
      <c r="A265">
        <v>2965</v>
      </c>
      <c r="B265">
        <v>2965</v>
      </c>
    </row>
    <row r="266" spans="1:2" x14ac:dyDescent="0.25">
      <c r="A266">
        <v>2966</v>
      </c>
      <c r="B266">
        <v>2966</v>
      </c>
    </row>
    <row r="267" spans="1:2" x14ac:dyDescent="0.25">
      <c r="A267">
        <v>2967</v>
      </c>
      <c r="B267">
        <v>2967</v>
      </c>
    </row>
    <row r="268" spans="1:2" x14ac:dyDescent="0.25">
      <c r="A268">
        <v>2968</v>
      </c>
      <c r="B268">
        <v>2968</v>
      </c>
    </row>
    <row r="269" spans="1:2" x14ac:dyDescent="0.25">
      <c r="A269">
        <v>2969</v>
      </c>
      <c r="B269">
        <v>2969</v>
      </c>
    </row>
    <row r="270" spans="1:2" x14ac:dyDescent="0.25">
      <c r="A270">
        <v>2970</v>
      </c>
      <c r="B270">
        <v>2970</v>
      </c>
    </row>
    <row r="271" spans="1:2" x14ac:dyDescent="0.25">
      <c r="A271">
        <v>2971</v>
      </c>
      <c r="B271">
        <v>2971</v>
      </c>
    </row>
    <row r="272" spans="1:2" x14ac:dyDescent="0.25">
      <c r="A272">
        <v>2972</v>
      </c>
      <c r="B272">
        <v>2972</v>
      </c>
    </row>
    <row r="273" spans="1:2" x14ac:dyDescent="0.25">
      <c r="A273">
        <v>2973</v>
      </c>
      <c r="B273">
        <v>2973</v>
      </c>
    </row>
    <row r="274" spans="1:2" x14ac:dyDescent="0.25">
      <c r="A274">
        <v>2974</v>
      </c>
      <c r="B274">
        <v>2974</v>
      </c>
    </row>
    <row r="275" spans="1:2" x14ac:dyDescent="0.25">
      <c r="A275">
        <v>2975</v>
      </c>
      <c r="B275">
        <v>2975</v>
      </c>
    </row>
    <row r="276" spans="1:2" x14ac:dyDescent="0.25">
      <c r="A276">
        <v>2976</v>
      </c>
      <c r="B276">
        <v>2976</v>
      </c>
    </row>
    <row r="277" spans="1:2" x14ac:dyDescent="0.25">
      <c r="A277">
        <v>2977</v>
      </c>
      <c r="B277">
        <v>2977</v>
      </c>
    </row>
    <row r="278" spans="1:2" x14ac:dyDescent="0.25">
      <c r="A278">
        <v>2978</v>
      </c>
      <c r="B278">
        <v>2978</v>
      </c>
    </row>
    <row r="279" spans="1:2" x14ac:dyDescent="0.25">
      <c r="A279">
        <v>2979</v>
      </c>
      <c r="B279">
        <v>2979</v>
      </c>
    </row>
    <row r="280" spans="1:2" x14ac:dyDescent="0.25">
      <c r="A280">
        <v>2980</v>
      </c>
      <c r="B280">
        <v>2980</v>
      </c>
    </row>
    <row r="281" spans="1:2" x14ac:dyDescent="0.25">
      <c r="A281">
        <v>2981</v>
      </c>
      <c r="B281">
        <v>2981</v>
      </c>
    </row>
    <row r="282" spans="1:2" x14ac:dyDescent="0.25">
      <c r="A282">
        <v>2982</v>
      </c>
      <c r="B282">
        <v>2982</v>
      </c>
    </row>
    <row r="283" spans="1:2" x14ac:dyDescent="0.25">
      <c r="A283">
        <v>2983</v>
      </c>
      <c r="B283">
        <v>2983</v>
      </c>
    </row>
    <row r="284" spans="1:2" x14ac:dyDescent="0.25">
      <c r="A284">
        <v>2984</v>
      </c>
      <c r="B284">
        <v>2984</v>
      </c>
    </row>
    <row r="285" spans="1:2" x14ac:dyDescent="0.25">
      <c r="A285">
        <v>2985</v>
      </c>
      <c r="B285">
        <v>2985</v>
      </c>
    </row>
    <row r="286" spans="1:2" x14ac:dyDescent="0.25">
      <c r="A286">
        <v>2986</v>
      </c>
      <c r="B286">
        <v>2986</v>
      </c>
    </row>
    <row r="287" spans="1:2" x14ac:dyDescent="0.25">
      <c r="A287">
        <v>2987</v>
      </c>
      <c r="B287">
        <v>2987</v>
      </c>
    </row>
    <row r="288" spans="1:2" x14ac:dyDescent="0.25">
      <c r="A288">
        <v>2988</v>
      </c>
      <c r="B288">
        <v>2988</v>
      </c>
    </row>
    <row r="289" spans="1:2" x14ac:dyDescent="0.25">
      <c r="A289">
        <v>2989</v>
      </c>
      <c r="B289">
        <v>2989</v>
      </c>
    </row>
    <row r="290" spans="1:2" x14ac:dyDescent="0.25">
      <c r="A290">
        <v>2990</v>
      </c>
      <c r="B290">
        <v>2990</v>
      </c>
    </row>
    <row r="291" spans="1:2" x14ac:dyDescent="0.25">
      <c r="A291">
        <v>2991</v>
      </c>
      <c r="B291">
        <v>2991</v>
      </c>
    </row>
    <row r="292" spans="1:2" x14ac:dyDescent="0.25">
      <c r="A292">
        <v>2992</v>
      </c>
      <c r="B292">
        <v>2992</v>
      </c>
    </row>
    <row r="293" spans="1:2" x14ac:dyDescent="0.25">
      <c r="A293">
        <v>2993</v>
      </c>
      <c r="B293">
        <v>2993</v>
      </c>
    </row>
    <row r="294" spans="1:2" x14ac:dyDescent="0.25">
      <c r="A294">
        <v>2994</v>
      </c>
      <c r="B294">
        <v>2994</v>
      </c>
    </row>
    <row r="295" spans="1:2" x14ac:dyDescent="0.25">
      <c r="A295">
        <v>2995</v>
      </c>
      <c r="B295">
        <v>2995</v>
      </c>
    </row>
    <row r="296" spans="1:2" x14ac:dyDescent="0.25">
      <c r="A296">
        <v>2996</v>
      </c>
      <c r="B296">
        <v>2996</v>
      </c>
    </row>
    <row r="297" spans="1:2" x14ac:dyDescent="0.25">
      <c r="A297">
        <v>2997</v>
      </c>
      <c r="B297">
        <v>2997</v>
      </c>
    </row>
    <row r="298" spans="1:2" x14ac:dyDescent="0.25">
      <c r="A298">
        <v>2998</v>
      </c>
      <c r="B298">
        <v>2998</v>
      </c>
    </row>
    <row r="299" spans="1:2" x14ac:dyDescent="0.25">
      <c r="A299">
        <v>2999</v>
      </c>
      <c r="B299">
        <v>2999</v>
      </c>
    </row>
    <row r="300" spans="1:2" x14ac:dyDescent="0.25">
      <c r="A300">
        <v>3000</v>
      </c>
      <c r="B300">
        <v>3000</v>
      </c>
    </row>
    <row r="301" spans="1:2" x14ac:dyDescent="0.25">
      <c r="A301">
        <v>3001</v>
      </c>
      <c r="B301">
        <v>3001</v>
      </c>
    </row>
    <row r="302" spans="1:2" x14ac:dyDescent="0.25">
      <c r="A302">
        <v>3002</v>
      </c>
      <c r="B302">
        <v>3002</v>
      </c>
    </row>
    <row r="303" spans="1:2" x14ac:dyDescent="0.25">
      <c r="A303">
        <v>3003</v>
      </c>
      <c r="B303">
        <v>3003</v>
      </c>
    </row>
    <row r="304" spans="1:2" x14ac:dyDescent="0.25">
      <c r="A304">
        <v>3004</v>
      </c>
      <c r="B304">
        <v>3004</v>
      </c>
    </row>
    <row r="305" spans="1:2" x14ac:dyDescent="0.25">
      <c r="A305">
        <v>3005</v>
      </c>
      <c r="B305">
        <v>3005</v>
      </c>
    </row>
    <row r="306" spans="1:2" x14ac:dyDescent="0.25">
      <c r="A306">
        <v>3006</v>
      </c>
      <c r="B306">
        <v>3006</v>
      </c>
    </row>
    <row r="307" spans="1:2" x14ac:dyDescent="0.25">
      <c r="A307">
        <v>3007</v>
      </c>
      <c r="B307">
        <v>3007</v>
      </c>
    </row>
    <row r="308" spans="1:2" x14ac:dyDescent="0.25">
      <c r="A308">
        <v>3008</v>
      </c>
      <c r="B308">
        <v>3008</v>
      </c>
    </row>
    <row r="309" spans="1:2" x14ac:dyDescent="0.25">
      <c r="A309">
        <v>3009</v>
      </c>
      <c r="B309">
        <v>3009</v>
      </c>
    </row>
    <row r="310" spans="1:2" x14ac:dyDescent="0.25">
      <c r="A310">
        <v>3010</v>
      </c>
      <c r="B310">
        <v>3010</v>
      </c>
    </row>
    <row r="311" spans="1:2" x14ac:dyDescent="0.25">
      <c r="A311">
        <v>3011</v>
      </c>
      <c r="B311">
        <v>3011</v>
      </c>
    </row>
    <row r="312" spans="1:2" x14ac:dyDescent="0.25">
      <c r="A312">
        <v>3012</v>
      </c>
      <c r="B312">
        <v>3012</v>
      </c>
    </row>
    <row r="313" spans="1:2" x14ac:dyDescent="0.25">
      <c r="A313">
        <v>3013</v>
      </c>
      <c r="B313">
        <v>3013</v>
      </c>
    </row>
    <row r="314" spans="1:2" x14ac:dyDescent="0.25">
      <c r="A314">
        <v>3014</v>
      </c>
      <c r="B314">
        <v>3014</v>
      </c>
    </row>
    <row r="315" spans="1:2" x14ac:dyDescent="0.25">
      <c r="A315">
        <v>3015</v>
      </c>
      <c r="B315">
        <v>3015</v>
      </c>
    </row>
    <row r="316" spans="1:2" x14ac:dyDescent="0.25">
      <c r="A316">
        <v>3016</v>
      </c>
      <c r="B316">
        <v>3016</v>
      </c>
    </row>
    <row r="317" spans="1:2" x14ac:dyDescent="0.25">
      <c r="A317">
        <v>3017</v>
      </c>
      <c r="B317">
        <v>3017</v>
      </c>
    </row>
    <row r="318" spans="1:2" x14ac:dyDescent="0.25">
      <c r="A318">
        <v>3018</v>
      </c>
      <c r="B318">
        <v>3018</v>
      </c>
    </row>
    <row r="319" spans="1:2" x14ac:dyDescent="0.25">
      <c r="A319">
        <v>3019</v>
      </c>
      <c r="B319">
        <v>3019</v>
      </c>
    </row>
    <row r="320" spans="1:2" x14ac:dyDescent="0.25">
      <c r="A320">
        <v>3020</v>
      </c>
      <c r="B320">
        <v>3020</v>
      </c>
    </row>
    <row r="321" spans="1:2" x14ac:dyDescent="0.25">
      <c r="A321">
        <v>3021</v>
      </c>
      <c r="B321">
        <v>3021</v>
      </c>
    </row>
    <row r="322" spans="1:2" x14ac:dyDescent="0.25">
      <c r="A322">
        <v>3022</v>
      </c>
      <c r="B322">
        <v>3022</v>
      </c>
    </row>
    <row r="323" spans="1:2" x14ac:dyDescent="0.25">
      <c r="A323">
        <v>3023</v>
      </c>
      <c r="B323">
        <v>3023</v>
      </c>
    </row>
    <row r="324" spans="1:2" x14ac:dyDescent="0.25">
      <c r="A324">
        <v>3024</v>
      </c>
      <c r="B324">
        <v>3024</v>
      </c>
    </row>
    <row r="325" spans="1:2" x14ac:dyDescent="0.25">
      <c r="A325">
        <v>3025</v>
      </c>
      <c r="B325">
        <v>3025</v>
      </c>
    </row>
    <row r="326" spans="1:2" x14ac:dyDescent="0.25">
      <c r="A326">
        <v>3026</v>
      </c>
      <c r="B326">
        <v>3026</v>
      </c>
    </row>
    <row r="327" spans="1:2" x14ac:dyDescent="0.25">
      <c r="A327">
        <v>3027</v>
      </c>
      <c r="B327">
        <v>3027</v>
      </c>
    </row>
    <row r="328" spans="1:2" x14ac:dyDescent="0.25">
      <c r="A328">
        <v>3028</v>
      </c>
      <c r="B328">
        <v>3028</v>
      </c>
    </row>
    <row r="329" spans="1:2" x14ac:dyDescent="0.25">
      <c r="A329">
        <v>3029</v>
      </c>
      <c r="B329">
        <v>3029</v>
      </c>
    </row>
    <row r="330" spans="1:2" x14ac:dyDescent="0.25">
      <c r="A330">
        <v>3030</v>
      </c>
      <c r="B330">
        <v>3030</v>
      </c>
    </row>
    <row r="331" spans="1:2" x14ac:dyDescent="0.25">
      <c r="A331">
        <v>3031</v>
      </c>
      <c r="B331">
        <v>3031</v>
      </c>
    </row>
    <row r="332" spans="1:2" x14ac:dyDescent="0.25">
      <c r="A332">
        <v>3032</v>
      </c>
      <c r="B332">
        <v>3032</v>
      </c>
    </row>
    <row r="333" spans="1:2" x14ac:dyDescent="0.25">
      <c r="A333">
        <v>3033</v>
      </c>
      <c r="B333">
        <v>3033</v>
      </c>
    </row>
    <row r="334" spans="1:2" x14ac:dyDescent="0.25">
      <c r="A334">
        <v>3034</v>
      </c>
      <c r="B334">
        <v>3034</v>
      </c>
    </row>
    <row r="335" spans="1:2" x14ac:dyDescent="0.25">
      <c r="A335">
        <v>3035</v>
      </c>
      <c r="B335">
        <v>3035</v>
      </c>
    </row>
    <row r="336" spans="1:2" x14ac:dyDescent="0.25">
      <c r="A336">
        <v>3036</v>
      </c>
      <c r="B336">
        <v>3036</v>
      </c>
    </row>
    <row r="337" spans="1:2" x14ac:dyDescent="0.25">
      <c r="A337">
        <v>3037</v>
      </c>
      <c r="B337">
        <v>3037</v>
      </c>
    </row>
    <row r="338" spans="1:2" x14ac:dyDescent="0.25">
      <c r="A338">
        <v>3038</v>
      </c>
      <c r="B338">
        <v>3038</v>
      </c>
    </row>
    <row r="339" spans="1:2" x14ac:dyDescent="0.25">
      <c r="A339">
        <v>3039</v>
      </c>
      <c r="B339">
        <v>3039</v>
      </c>
    </row>
    <row r="340" spans="1:2" x14ac:dyDescent="0.25">
      <c r="A340">
        <v>3040</v>
      </c>
      <c r="B340">
        <v>3040</v>
      </c>
    </row>
    <row r="341" spans="1:2" x14ac:dyDescent="0.25">
      <c r="A341">
        <v>3041</v>
      </c>
      <c r="B341">
        <v>3041</v>
      </c>
    </row>
    <row r="342" spans="1:2" x14ac:dyDescent="0.25">
      <c r="A342">
        <v>3042</v>
      </c>
      <c r="B342">
        <v>3042</v>
      </c>
    </row>
    <row r="343" spans="1:2" x14ac:dyDescent="0.25">
      <c r="A343">
        <v>3043</v>
      </c>
      <c r="B343">
        <v>3043</v>
      </c>
    </row>
    <row r="344" spans="1:2" x14ac:dyDescent="0.25">
      <c r="A344">
        <v>3044</v>
      </c>
      <c r="B344">
        <v>3044</v>
      </c>
    </row>
    <row r="345" spans="1:2" x14ac:dyDescent="0.25">
      <c r="A345">
        <v>3045</v>
      </c>
      <c r="B345">
        <v>3045</v>
      </c>
    </row>
    <row r="346" spans="1:2" x14ac:dyDescent="0.25">
      <c r="A346">
        <v>3046</v>
      </c>
      <c r="B346">
        <v>3046</v>
      </c>
    </row>
    <row r="347" spans="1:2" x14ac:dyDescent="0.25">
      <c r="A347">
        <v>3047</v>
      </c>
      <c r="B347">
        <v>3047</v>
      </c>
    </row>
    <row r="348" spans="1:2" x14ac:dyDescent="0.25">
      <c r="A348">
        <v>3048</v>
      </c>
      <c r="B348">
        <v>3048</v>
      </c>
    </row>
    <row r="349" spans="1:2" x14ac:dyDescent="0.25">
      <c r="A349">
        <v>3049</v>
      </c>
      <c r="B349">
        <v>3049</v>
      </c>
    </row>
    <row r="350" spans="1:2" x14ac:dyDescent="0.25">
      <c r="A350">
        <v>3050</v>
      </c>
      <c r="B350">
        <v>3050</v>
      </c>
    </row>
    <row r="351" spans="1:2" x14ac:dyDescent="0.25">
      <c r="A351">
        <v>3051</v>
      </c>
      <c r="B351">
        <v>3051</v>
      </c>
    </row>
    <row r="352" spans="1:2" x14ac:dyDescent="0.25">
      <c r="A352">
        <v>3052</v>
      </c>
      <c r="B352">
        <v>3052</v>
      </c>
    </row>
    <row r="353" spans="1:2" x14ac:dyDescent="0.25">
      <c r="A353">
        <v>3053</v>
      </c>
      <c r="B353">
        <v>3053</v>
      </c>
    </row>
    <row r="354" spans="1:2" x14ac:dyDescent="0.25">
      <c r="A354">
        <v>3054</v>
      </c>
      <c r="B354">
        <v>3054</v>
      </c>
    </row>
    <row r="355" spans="1:2" x14ac:dyDescent="0.25">
      <c r="A355">
        <v>3055</v>
      </c>
      <c r="B355">
        <v>3055</v>
      </c>
    </row>
    <row r="356" spans="1:2" x14ac:dyDescent="0.25">
      <c r="A356">
        <v>3056</v>
      </c>
      <c r="B356">
        <v>3056</v>
      </c>
    </row>
    <row r="357" spans="1:2" x14ac:dyDescent="0.25">
      <c r="A357">
        <v>3057</v>
      </c>
      <c r="B357">
        <v>3057</v>
      </c>
    </row>
    <row r="358" spans="1:2" x14ac:dyDescent="0.25">
      <c r="A358">
        <v>3058</v>
      </c>
      <c r="B358">
        <v>3058</v>
      </c>
    </row>
    <row r="359" spans="1:2" x14ac:dyDescent="0.25">
      <c r="A359">
        <v>3059</v>
      </c>
      <c r="B359">
        <v>3059</v>
      </c>
    </row>
    <row r="360" spans="1:2" x14ac:dyDescent="0.25">
      <c r="A360">
        <v>3060</v>
      </c>
      <c r="B360">
        <v>3060</v>
      </c>
    </row>
    <row r="361" spans="1:2" x14ac:dyDescent="0.25">
      <c r="A361">
        <v>3061</v>
      </c>
      <c r="B361">
        <v>3061</v>
      </c>
    </row>
    <row r="362" spans="1:2" x14ac:dyDescent="0.25">
      <c r="A362">
        <v>3062</v>
      </c>
      <c r="B362">
        <v>3062</v>
      </c>
    </row>
    <row r="363" spans="1:2" x14ac:dyDescent="0.25">
      <c r="A363">
        <v>3063</v>
      </c>
      <c r="B363">
        <v>3063</v>
      </c>
    </row>
    <row r="364" spans="1:2" x14ac:dyDescent="0.25">
      <c r="A364">
        <v>3064</v>
      </c>
      <c r="B364">
        <v>3064</v>
      </c>
    </row>
    <row r="365" spans="1:2" x14ac:dyDescent="0.25">
      <c r="A365">
        <v>3065</v>
      </c>
      <c r="B365">
        <v>3065</v>
      </c>
    </row>
    <row r="366" spans="1:2" x14ac:dyDescent="0.25">
      <c r="A366">
        <v>3066</v>
      </c>
      <c r="B366">
        <v>3066</v>
      </c>
    </row>
    <row r="367" spans="1:2" x14ac:dyDescent="0.25">
      <c r="A367">
        <v>3067</v>
      </c>
      <c r="B367">
        <v>3067</v>
      </c>
    </row>
    <row r="368" spans="1:2" x14ac:dyDescent="0.25">
      <c r="A368">
        <v>3068</v>
      </c>
      <c r="B368">
        <v>3068</v>
      </c>
    </row>
    <row r="369" spans="1:2" x14ac:dyDescent="0.25">
      <c r="A369">
        <v>3069</v>
      </c>
      <c r="B369">
        <v>3069</v>
      </c>
    </row>
    <row r="370" spans="1:2" x14ac:dyDescent="0.25">
      <c r="A370">
        <v>3070</v>
      </c>
      <c r="B370">
        <v>3070</v>
      </c>
    </row>
    <row r="371" spans="1:2" x14ac:dyDescent="0.25">
      <c r="A371">
        <v>3071</v>
      </c>
      <c r="B371">
        <v>3071</v>
      </c>
    </row>
    <row r="372" spans="1:2" x14ac:dyDescent="0.25">
      <c r="A372">
        <v>3072</v>
      </c>
      <c r="B372">
        <v>3072</v>
      </c>
    </row>
    <row r="373" spans="1:2" x14ac:dyDescent="0.25">
      <c r="A373">
        <v>3073</v>
      </c>
      <c r="B373">
        <v>3073</v>
      </c>
    </row>
    <row r="374" spans="1:2" x14ac:dyDescent="0.25">
      <c r="A374">
        <v>3074</v>
      </c>
      <c r="B374">
        <v>3074</v>
      </c>
    </row>
    <row r="375" spans="1:2" x14ac:dyDescent="0.25">
      <c r="A375">
        <v>3075</v>
      </c>
      <c r="B375">
        <v>3075</v>
      </c>
    </row>
    <row r="376" spans="1:2" x14ac:dyDescent="0.25">
      <c r="A376">
        <v>3076</v>
      </c>
      <c r="B376">
        <v>3076</v>
      </c>
    </row>
    <row r="377" spans="1:2" x14ac:dyDescent="0.25">
      <c r="A377">
        <v>3077</v>
      </c>
      <c r="B377">
        <v>3077</v>
      </c>
    </row>
    <row r="378" spans="1:2" x14ac:dyDescent="0.25">
      <c r="A378">
        <v>3078</v>
      </c>
      <c r="B378">
        <v>3078</v>
      </c>
    </row>
    <row r="379" spans="1:2" x14ac:dyDescent="0.25">
      <c r="A379">
        <v>3079</v>
      </c>
      <c r="B379">
        <v>3079</v>
      </c>
    </row>
    <row r="380" spans="1:2" x14ac:dyDescent="0.25">
      <c r="A380">
        <v>3080</v>
      </c>
      <c r="B380">
        <v>3080</v>
      </c>
    </row>
    <row r="381" spans="1:2" x14ac:dyDescent="0.25">
      <c r="A381">
        <v>3081</v>
      </c>
      <c r="B381">
        <v>3081</v>
      </c>
    </row>
    <row r="382" spans="1:2" x14ac:dyDescent="0.25">
      <c r="A382">
        <v>3082</v>
      </c>
      <c r="B382">
        <v>3082</v>
      </c>
    </row>
    <row r="383" spans="1:2" x14ac:dyDescent="0.25">
      <c r="A383">
        <v>3083</v>
      </c>
      <c r="B383">
        <v>3083</v>
      </c>
    </row>
    <row r="384" spans="1:2" x14ac:dyDescent="0.25">
      <c r="A384">
        <v>3084</v>
      </c>
      <c r="B384">
        <v>3084</v>
      </c>
    </row>
    <row r="385" spans="1:2" x14ac:dyDescent="0.25">
      <c r="A385">
        <v>3085</v>
      </c>
      <c r="B385">
        <v>3085</v>
      </c>
    </row>
    <row r="386" spans="1:2" x14ac:dyDescent="0.25">
      <c r="A386">
        <v>3086</v>
      </c>
      <c r="B386">
        <v>3086</v>
      </c>
    </row>
    <row r="387" spans="1:2" x14ac:dyDescent="0.25">
      <c r="A387">
        <v>3087</v>
      </c>
      <c r="B387">
        <v>3087</v>
      </c>
    </row>
    <row r="388" spans="1:2" x14ac:dyDescent="0.25">
      <c r="A388">
        <v>3088</v>
      </c>
      <c r="B388">
        <v>3088</v>
      </c>
    </row>
    <row r="389" spans="1:2" x14ac:dyDescent="0.25">
      <c r="A389">
        <v>3089</v>
      </c>
      <c r="B389">
        <v>3089</v>
      </c>
    </row>
    <row r="390" spans="1:2" x14ac:dyDescent="0.25">
      <c r="A390">
        <v>3090</v>
      </c>
      <c r="B390">
        <v>3090</v>
      </c>
    </row>
    <row r="391" spans="1:2" x14ac:dyDescent="0.25">
      <c r="A391">
        <v>3091</v>
      </c>
      <c r="B391">
        <v>3091</v>
      </c>
    </row>
    <row r="392" spans="1:2" x14ac:dyDescent="0.25">
      <c r="A392">
        <v>3092</v>
      </c>
      <c r="B392">
        <v>3092</v>
      </c>
    </row>
    <row r="393" spans="1:2" x14ac:dyDescent="0.25">
      <c r="A393">
        <v>3093</v>
      </c>
      <c r="B393">
        <v>3093</v>
      </c>
    </row>
    <row r="394" spans="1:2" x14ac:dyDescent="0.25">
      <c r="A394">
        <v>3094</v>
      </c>
      <c r="B394">
        <v>3094</v>
      </c>
    </row>
    <row r="395" spans="1:2" x14ac:dyDescent="0.25">
      <c r="A395">
        <v>3095</v>
      </c>
      <c r="B395">
        <v>3095</v>
      </c>
    </row>
    <row r="396" spans="1:2" x14ac:dyDescent="0.25">
      <c r="A396">
        <v>3096</v>
      </c>
      <c r="B396">
        <v>3096</v>
      </c>
    </row>
    <row r="397" spans="1:2" x14ac:dyDescent="0.25">
      <c r="A397">
        <v>3097</v>
      </c>
      <c r="B397">
        <v>3097</v>
      </c>
    </row>
    <row r="398" spans="1:2" x14ac:dyDescent="0.25">
      <c r="A398">
        <v>3098</v>
      </c>
      <c r="B398">
        <v>3098</v>
      </c>
    </row>
    <row r="399" spans="1:2" x14ac:dyDescent="0.25">
      <c r="A399">
        <v>3099</v>
      </c>
      <c r="B399">
        <v>3099</v>
      </c>
    </row>
    <row r="400" spans="1:2" x14ac:dyDescent="0.25">
      <c r="A400">
        <v>3100</v>
      </c>
      <c r="B400">
        <v>3100</v>
      </c>
    </row>
    <row r="401" spans="1:2" x14ac:dyDescent="0.25">
      <c r="A401">
        <v>3101</v>
      </c>
      <c r="B401">
        <v>3101</v>
      </c>
    </row>
    <row r="402" spans="1:2" x14ac:dyDescent="0.25">
      <c r="A402">
        <v>3102</v>
      </c>
      <c r="B402">
        <v>3102</v>
      </c>
    </row>
    <row r="403" spans="1:2" x14ac:dyDescent="0.25">
      <c r="A403">
        <v>3103</v>
      </c>
      <c r="B403">
        <v>3103</v>
      </c>
    </row>
    <row r="404" spans="1:2" x14ac:dyDescent="0.25">
      <c r="A404">
        <v>3104</v>
      </c>
      <c r="B404">
        <v>3104</v>
      </c>
    </row>
    <row r="405" spans="1:2" x14ac:dyDescent="0.25">
      <c r="A405">
        <v>3105</v>
      </c>
      <c r="B405">
        <v>3105</v>
      </c>
    </row>
    <row r="406" spans="1:2" x14ac:dyDescent="0.25">
      <c r="A406">
        <v>3106</v>
      </c>
      <c r="B406">
        <v>3106</v>
      </c>
    </row>
    <row r="407" spans="1:2" x14ac:dyDescent="0.25">
      <c r="A407">
        <v>3107</v>
      </c>
      <c r="B407">
        <v>3107</v>
      </c>
    </row>
    <row r="408" spans="1:2" x14ac:dyDescent="0.25">
      <c r="A408">
        <v>3108</v>
      </c>
      <c r="B408">
        <v>3108</v>
      </c>
    </row>
    <row r="409" spans="1:2" x14ac:dyDescent="0.25">
      <c r="A409">
        <v>3109</v>
      </c>
      <c r="B409">
        <v>3109</v>
      </c>
    </row>
    <row r="410" spans="1:2" x14ac:dyDescent="0.25">
      <c r="A410">
        <v>3110</v>
      </c>
      <c r="B410">
        <v>3110</v>
      </c>
    </row>
    <row r="411" spans="1:2" x14ac:dyDescent="0.25">
      <c r="A411">
        <v>3111</v>
      </c>
      <c r="B411">
        <v>3111</v>
      </c>
    </row>
    <row r="412" spans="1:2" x14ac:dyDescent="0.25">
      <c r="A412">
        <v>3112</v>
      </c>
      <c r="B412">
        <v>3112</v>
      </c>
    </row>
    <row r="413" spans="1:2" x14ac:dyDescent="0.25">
      <c r="A413">
        <v>3113</v>
      </c>
      <c r="B413">
        <v>3113</v>
      </c>
    </row>
    <row r="414" spans="1:2" x14ac:dyDescent="0.25">
      <c r="A414">
        <v>3114</v>
      </c>
      <c r="B414">
        <v>3114</v>
      </c>
    </row>
    <row r="415" spans="1:2" x14ac:dyDescent="0.25">
      <c r="A415">
        <v>3115</v>
      </c>
      <c r="B415">
        <v>3115</v>
      </c>
    </row>
    <row r="416" spans="1:2" x14ac:dyDescent="0.25">
      <c r="A416">
        <v>3116</v>
      </c>
      <c r="B416">
        <v>3116</v>
      </c>
    </row>
    <row r="417" spans="1:2" x14ac:dyDescent="0.25">
      <c r="A417">
        <v>3117</v>
      </c>
      <c r="B417">
        <v>3117</v>
      </c>
    </row>
    <row r="418" spans="1:2" x14ac:dyDescent="0.25">
      <c r="A418">
        <v>3118</v>
      </c>
      <c r="B418">
        <v>3118</v>
      </c>
    </row>
    <row r="419" spans="1:2" x14ac:dyDescent="0.25">
      <c r="A419">
        <v>3119</v>
      </c>
      <c r="B419">
        <v>3119</v>
      </c>
    </row>
    <row r="420" spans="1:2" x14ac:dyDescent="0.25">
      <c r="A420">
        <v>3120</v>
      </c>
      <c r="B420">
        <v>3120</v>
      </c>
    </row>
    <row r="421" spans="1:2" x14ac:dyDescent="0.25">
      <c r="A421">
        <v>3121</v>
      </c>
      <c r="B421">
        <v>3121</v>
      </c>
    </row>
    <row r="422" spans="1:2" x14ac:dyDescent="0.25">
      <c r="A422">
        <v>3122</v>
      </c>
      <c r="B422">
        <v>3122</v>
      </c>
    </row>
    <row r="423" spans="1:2" x14ac:dyDescent="0.25">
      <c r="A423">
        <v>3123</v>
      </c>
      <c r="B423">
        <v>3123</v>
      </c>
    </row>
    <row r="424" spans="1:2" x14ac:dyDescent="0.25">
      <c r="A424">
        <v>3124</v>
      </c>
      <c r="B424">
        <v>3124</v>
      </c>
    </row>
    <row r="425" spans="1:2" x14ac:dyDescent="0.25">
      <c r="A425">
        <v>3125</v>
      </c>
      <c r="B425">
        <v>3125</v>
      </c>
    </row>
    <row r="426" spans="1:2" x14ac:dyDescent="0.25">
      <c r="A426">
        <v>3126</v>
      </c>
      <c r="B426">
        <v>3126</v>
      </c>
    </row>
    <row r="427" spans="1:2" x14ac:dyDescent="0.25">
      <c r="A427">
        <v>3127</v>
      </c>
      <c r="B427">
        <v>3127</v>
      </c>
    </row>
    <row r="428" spans="1:2" x14ac:dyDescent="0.25">
      <c r="A428">
        <v>3128</v>
      </c>
      <c r="B428">
        <v>3128</v>
      </c>
    </row>
    <row r="429" spans="1:2" x14ac:dyDescent="0.25">
      <c r="A429">
        <v>3129</v>
      </c>
      <c r="B429">
        <v>3129</v>
      </c>
    </row>
    <row r="430" spans="1:2" x14ac:dyDescent="0.25">
      <c r="A430">
        <v>3130</v>
      </c>
      <c r="B430">
        <v>3130</v>
      </c>
    </row>
    <row r="431" spans="1:2" x14ac:dyDescent="0.25">
      <c r="A431">
        <v>3131</v>
      </c>
      <c r="B431">
        <v>3131</v>
      </c>
    </row>
    <row r="432" spans="1:2" x14ac:dyDescent="0.25">
      <c r="A432">
        <v>3132</v>
      </c>
      <c r="B432">
        <v>3132</v>
      </c>
    </row>
    <row r="433" spans="1:2" x14ac:dyDescent="0.25">
      <c r="A433">
        <v>3133</v>
      </c>
      <c r="B433">
        <v>3133</v>
      </c>
    </row>
    <row r="434" spans="1:2" x14ac:dyDescent="0.25">
      <c r="A434">
        <v>3134</v>
      </c>
      <c r="B434">
        <v>3134</v>
      </c>
    </row>
    <row r="435" spans="1:2" x14ac:dyDescent="0.25">
      <c r="A435">
        <v>3135</v>
      </c>
      <c r="B435">
        <v>3135</v>
      </c>
    </row>
    <row r="436" spans="1:2" x14ac:dyDescent="0.25">
      <c r="A436">
        <v>3136</v>
      </c>
      <c r="B436">
        <v>3136</v>
      </c>
    </row>
    <row r="437" spans="1:2" x14ac:dyDescent="0.25">
      <c r="A437">
        <v>3137</v>
      </c>
      <c r="B437">
        <v>3137</v>
      </c>
    </row>
    <row r="438" spans="1:2" x14ac:dyDescent="0.25">
      <c r="A438">
        <v>3138</v>
      </c>
      <c r="B438">
        <v>3138</v>
      </c>
    </row>
    <row r="439" spans="1:2" x14ac:dyDescent="0.25">
      <c r="A439">
        <v>3139</v>
      </c>
      <c r="B439">
        <v>3139</v>
      </c>
    </row>
    <row r="440" spans="1:2" x14ac:dyDescent="0.25">
      <c r="A440">
        <v>3140</v>
      </c>
      <c r="B440">
        <v>3140</v>
      </c>
    </row>
    <row r="441" spans="1:2" x14ac:dyDescent="0.25">
      <c r="A441">
        <v>3141</v>
      </c>
      <c r="B441">
        <v>3141</v>
      </c>
    </row>
    <row r="442" spans="1:2" x14ac:dyDescent="0.25">
      <c r="A442">
        <v>3142</v>
      </c>
      <c r="B442">
        <v>3142</v>
      </c>
    </row>
    <row r="443" spans="1:2" x14ac:dyDescent="0.25">
      <c r="A443">
        <v>3143</v>
      </c>
      <c r="B443">
        <v>3143</v>
      </c>
    </row>
    <row r="444" spans="1:2" x14ac:dyDescent="0.25">
      <c r="A444">
        <v>3144</v>
      </c>
      <c r="B444">
        <v>3144</v>
      </c>
    </row>
    <row r="445" spans="1:2" x14ac:dyDescent="0.25">
      <c r="A445">
        <v>3145</v>
      </c>
      <c r="B445">
        <v>3145</v>
      </c>
    </row>
    <row r="446" spans="1:2" x14ac:dyDescent="0.25">
      <c r="A446">
        <v>3146</v>
      </c>
      <c r="B446">
        <v>3146</v>
      </c>
    </row>
    <row r="447" spans="1:2" x14ac:dyDescent="0.25">
      <c r="A447">
        <v>3147</v>
      </c>
      <c r="B447">
        <v>3147</v>
      </c>
    </row>
    <row r="448" spans="1:2" x14ac:dyDescent="0.25">
      <c r="A448">
        <v>3148</v>
      </c>
      <c r="B448">
        <v>3148</v>
      </c>
    </row>
    <row r="449" spans="1:2" x14ac:dyDescent="0.25">
      <c r="A449">
        <v>3149</v>
      </c>
      <c r="B449">
        <v>3149</v>
      </c>
    </row>
    <row r="450" spans="1:2" x14ac:dyDescent="0.25">
      <c r="A450">
        <v>3150</v>
      </c>
      <c r="B450">
        <v>3150</v>
      </c>
    </row>
    <row r="451" spans="1:2" x14ac:dyDescent="0.25">
      <c r="A451">
        <v>3151</v>
      </c>
      <c r="B451">
        <v>3151</v>
      </c>
    </row>
    <row r="452" spans="1:2" x14ac:dyDescent="0.25">
      <c r="A452">
        <v>3152</v>
      </c>
      <c r="B452">
        <v>3152</v>
      </c>
    </row>
    <row r="453" spans="1:2" x14ac:dyDescent="0.25">
      <c r="A453">
        <v>3153</v>
      </c>
      <c r="B453">
        <v>3153</v>
      </c>
    </row>
    <row r="454" spans="1:2" x14ac:dyDescent="0.25">
      <c r="A454">
        <v>3154</v>
      </c>
      <c r="B454">
        <v>3154</v>
      </c>
    </row>
    <row r="455" spans="1:2" x14ac:dyDescent="0.25">
      <c r="A455">
        <v>3155</v>
      </c>
      <c r="B455">
        <v>3155</v>
      </c>
    </row>
    <row r="456" spans="1:2" x14ac:dyDescent="0.25">
      <c r="A456">
        <v>3156</v>
      </c>
      <c r="B456">
        <v>3156</v>
      </c>
    </row>
    <row r="457" spans="1:2" x14ac:dyDescent="0.25">
      <c r="A457">
        <v>3157</v>
      </c>
      <c r="B457">
        <v>3157</v>
      </c>
    </row>
    <row r="458" spans="1:2" x14ac:dyDescent="0.25">
      <c r="A458">
        <v>3158</v>
      </c>
      <c r="B458">
        <v>3158</v>
      </c>
    </row>
    <row r="459" spans="1:2" x14ac:dyDescent="0.25">
      <c r="A459">
        <v>3159</v>
      </c>
      <c r="B459">
        <v>3159</v>
      </c>
    </row>
    <row r="460" spans="1:2" x14ac:dyDescent="0.25">
      <c r="A460">
        <v>3160</v>
      </c>
      <c r="B460">
        <v>3160</v>
      </c>
    </row>
    <row r="461" spans="1:2" x14ac:dyDescent="0.25">
      <c r="A461">
        <v>3161</v>
      </c>
      <c r="B461">
        <v>3161</v>
      </c>
    </row>
    <row r="462" spans="1:2" x14ac:dyDescent="0.25">
      <c r="A462">
        <v>3162</v>
      </c>
      <c r="B462">
        <v>3162</v>
      </c>
    </row>
    <row r="463" spans="1:2" x14ac:dyDescent="0.25">
      <c r="A463">
        <v>3163</v>
      </c>
      <c r="B463">
        <v>3163</v>
      </c>
    </row>
    <row r="464" spans="1:2" x14ac:dyDescent="0.25">
      <c r="A464">
        <v>3164</v>
      </c>
      <c r="B464">
        <v>3164</v>
      </c>
    </row>
    <row r="465" spans="1:2" x14ac:dyDescent="0.25">
      <c r="A465">
        <v>3165</v>
      </c>
      <c r="B465">
        <v>3165</v>
      </c>
    </row>
    <row r="466" spans="1:2" x14ac:dyDescent="0.25">
      <c r="A466">
        <v>3166</v>
      </c>
      <c r="B466">
        <v>3166</v>
      </c>
    </row>
    <row r="467" spans="1:2" x14ac:dyDescent="0.25">
      <c r="A467">
        <v>3167</v>
      </c>
      <c r="B467">
        <v>3167</v>
      </c>
    </row>
    <row r="468" spans="1:2" x14ac:dyDescent="0.25">
      <c r="A468">
        <v>3168</v>
      </c>
      <c r="B468">
        <v>3168</v>
      </c>
    </row>
    <row r="469" spans="1:2" x14ac:dyDescent="0.25">
      <c r="A469">
        <v>3169</v>
      </c>
      <c r="B469">
        <v>3169</v>
      </c>
    </row>
    <row r="470" spans="1:2" x14ac:dyDescent="0.25">
      <c r="A470">
        <v>3170</v>
      </c>
      <c r="B470">
        <v>3170</v>
      </c>
    </row>
    <row r="471" spans="1:2" x14ac:dyDescent="0.25">
      <c r="A471">
        <v>3171</v>
      </c>
      <c r="B471">
        <v>3171</v>
      </c>
    </row>
    <row r="472" spans="1:2" x14ac:dyDescent="0.25">
      <c r="A472">
        <v>3172</v>
      </c>
      <c r="B472">
        <v>3172</v>
      </c>
    </row>
    <row r="473" spans="1:2" x14ac:dyDescent="0.25">
      <c r="A473">
        <v>3173</v>
      </c>
      <c r="B473">
        <v>3173</v>
      </c>
    </row>
    <row r="474" spans="1:2" x14ac:dyDescent="0.25">
      <c r="A474">
        <v>3174</v>
      </c>
      <c r="B474">
        <v>3174</v>
      </c>
    </row>
    <row r="475" spans="1:2" x14ac:dyDescent="0.25">
      <c r="A475">
        <v>3175</v>
      </c>
      <c r="B475">
        <v>3175</v>
      </c>
    </row>
    <row r="476" spans="1:2" x14ac:dyDescent="0.25">
      <c r="A476">
        <v>3176</v>
      </c>
      <c r="B476">
        <v>3176</v>
      </c>
    </row>
    <row r="477" spans="1:2" x14ac:dyDescent="0.25">
      <c r="A477">
        <v>3177</v>
      </c>
      <c r="B477">
        <v>3177</v>
      </c>
    </row>
    <row r="478" spans="1:2" x14ac:dyDescent="0.25">
      <c r="A478">
        <v>3178</v>
      </c>
      <c r="B478">
        <v>3178</v>
      </c>
    </row>
    <row r="479" spans="1:2" x14ac:dyDescent="0.25">
      <c r="A479">
        <v>3179</v>
      </c>
      <c r="B479">
        <v>3179</v>
      </c>
    </row>
    <row r="480" spans="1:2" x14ac:dyDescent="0.25">
      <c r="A480">
        <v>3180</v>
      </c>
      <c r="B480">
        <v>3180</v>
      </c>
    </row>
    <row r="481" spans="1:2" x14ac:dyDescent="0.25">
      <c r="A481">
        <v>3181</v>
      </c>
      <c r="B481">
        <v>3181</v>
      </c>
    </row>
    <row r="482" spans="1:2" x14ac:dyDescent="0.25">
      <c r="A482">
        <v>3182</v>
      </c>
      <c r="B482">
        <v>3182</v>
      </c>
    </row>
    <row r="483" spans="1:2" x14ac:dyDescent="0.25">
      <c r="A483">
        <v>3183</v>
      </c>
      <c r="B483">
        <v>3183</v>
      </c>
    </row>
    <row r="484" spans="1:2" x14ac:dyDescent="0.25">
      <c r="A484">
        <v>3184</v>
      </c>
      <c r="B484">
        <v>3184</v>
      </c>
    </row>
    <row r="485" spans="1:2" x14ac:dyDescent="0.25">
      <c r="A485">
        <v>3185</v>
      </c>
      <c r="B485">
        <v>3185</v>
      </c>
    </row>
    <row r="486" spans="1:2" x14ac:dyDescent="0.25">
      <c r="A486">
        <v>3186</v>
      </c>
      <c r="B486">
        <v>3186</v>
      </c>
    </row>
    <row r="487" spans="1:2" x14ac:dyDescent="0.25">
      <c r="A487">
        <v>3187</v>
      </c>
      <c r="B487">
        <v>3187</v>
      </c>
    </row>
    <row r="488" spans="1:2" x14ac:dyDescent="0.25">
      <c r="A488">
        <v>3188</v>
      </c>
      <c r="B488">
        <v>3188</v>
      </c>
    </row>
    <row r="489" spans="1:2" x14ac:dyDescent="0.25">
      <c r="A489">
        <v>3189</v>
      </c>
      <c r="B489">
        <v>3189</v>
      </c>
    </row>
    <row r="490" spans="1:2" x14ac:dyDescent="0.25">
      <c r="A490">
        <v>3190</v>
      </c>
      <c r="B490">
        <v>3190</v>
      </c>
    </row>
    <row r="491" spans="1:2" x14ac:dyDescent="0.25">
      <c r="A491">
        <v>3191</v>
      </c>
      <c r="B491">
        <v>3191</v>
      </c>
    </row>
    <row r="492" spans="1:2" x14ac:dyDescent="0.25">
      <c r="A492">
        <v>3192</v>
      </c>
      <c r="B492">
        <v>3192</v>
      </c>
    </row>
    <row r="493" spans="1:2" x14ac:dyDescent="0.25">
      <c r="A493">
        <v>3193</v>
      </c>
      <c r="B493">
        <v>3193</v>
      </c>
    </row>
    <row r="494" spans="1:2" x14ac:dyDescent="0.25">
      <c r="A494">
        <v>3194</v>
      </c>
      <c r="B494">
        <v>3194</v>
      </c>
    </row>
    <row r="495" spans="1:2" x14ac:dyDescent="0.25">
      <c r="A495">
        <v>3195</v>
      </c>
      <c r="B495">
        <v>3195</v>
      </c>
    </row>
    <row r="496" spans="1:2" x14ac:dyDescent="0.25">
      <c r="A496">
        <v>3196</v>
      </c>
      <c r="B496">
        <v>3196</v>
      </c>
    </row>
    <row r="497" spans="1:2" x14ac:dyDescent="0.25">
      <c r="A497">
        <v>3197</v>
      </c>
      <c r="B497">
        <v>3197</v>
      </c>
    </row>
    <row r="498" spans="1:2" x14ac:dyDescent="0.25">
      <c r="A498">
        <v>3198</v>
      </c>
      <c r="B498">
        <v>3198</v>
      </c>
    </row>
    <row r="499" spans="1:2" x14ac:dyDescent="0.25">
      <c r="A499">
        <v>3199</v>
      </c>
      <c r="B499">
        <v>3199</v>
      </c>
    </row>
    <row r="500" spans="1:2" x14ac:dyDescent="0.25">
      <c r="A500">
        <v>3200</v>
      </c>
      <c r="B500">
        <v>3200</v>
      </c>
    </row>
    <row r="501" spans="1:2" x14ac:dyDescent="0.25">
      <c r="A501">
        <v>3201</v>
      </c>
      <c r="B501">
        <v>3201</v>
      </c>
    </row>
    <row r="502" spans="1:2" x14ac:dyDescent="0.25">
      <c r="A502">
        <v>3202</v>
      </c>
      <c r="B502">
        <v>3202</v>
      </c>
    </row>
    <row r="503" spans="1:2" x14ac:dyDescent="0.25">
      <c r="A503">
        <v>3203</v>
      </c>
      <c r="B503">
        <v>3203</v>
      </c>
    </row>
    <row r="504" spans="1:2" x14ac:dyDescent="0.25">
      <c r="A504">
        <v>3204</v>
      </c>
      <c r="B504">
        <v>3204</v>
      </c>
    </row>
    <row r="505" spans="1:2" x14ac:dyDescent="0.25">
      <c r="A505">
        <v>3205</v>
      </c>
      <c r="B505">
        <v>3205</v>
      </c>
    </row>
    <row r="506" spans="1:2" x14ac:dyDescent="0.25">
      <c r="A506">
        <v>3206</v>
      </c>
      <c r="B506">
        <v>3206</v>
      </c>
    </row>
    <row r="507" spans="1:2" x14ac:dyDescent="0.25">
      <c r="A507">
        <v>3207</v>
      </c>
      <c r="B507">
        <v>3207</v>
      </c>
    </row>
    <row r="508" spans="1:2" x14ac:dyDescent="0.25">
      <c r="A508">
        <v>3208</v>
      </c>
      <c r="B508">
        <v>3208</v>
      </c>
    </row>
    <row r="509" spans="1:2" x14ac:dyDescent="0.25">
      <c r="A509">
        <v>3209</v>
      </c>
      <c r="B509">
        <v>3209</v>
      </c>
    </row>
    <row r="510" spans="1:2" x14ac:dyDescent="0.25">
      <c r="A510">
        <v>3210</v>
      </c>
      <c r="B510">
        <v>3210</v>
      </c>
    </row>
    <row r="511" spans="1:2" x14ac:dyDescent="0.25">
      <c r="A511">
        <v>3211</v>
      </c>
      <c r="B511">
        <v>3211</v>
      </c>
    </row>
    <row r="512" spans="1:2" x14ac:dyDescent="0.25">
      <c r="A512">
        <v>3212</v>
      </c>
      <c r="B512">
        <v>3212</v>
      </c>
    </row>
    <row r="513" spans="1:2" x14ac:dyDescent="0.25">
      <c r="A513">
        <v>3213</v>
      </c>
      <c r="B513">
        <v>3213</v>
      </c>
    </row>
    <row r="514" spans="1:2" x14ac:dyDescent="0.25">
      <c r="A514">
        <v>3214</v>
      </c>
      <c r="B514">
        <v>3214</v>
      </c>
    </row>
    <row r="515" spans="1:2" x14ac:dyDescent="0.25">
      <c r="A515">
        <v>3215</v>
      </c>
      <c r="B515">
        <v>3215</v>
      </c>
    </row>
    <row r="516" spans="1:2" x14ac:dyDescent="0.25">
      <c r="A516">
        <v>3216</v>
      </c>
      <c r="B516">
        <v>3216</v>
      </c>
    </row>
    <row r="517" spans="1:2" x14ac:dyDescent="0.25">
      <c r="A517">
        <v>3217</v>
      </c>
      <c r="B517">
        <v>3217</v>
      </c>
    </row>
    <row r="518" spans="1:2" x14ac:dyDescent="0.25">
      <c r="A518">
        <v>3218</v>
      </c>
      <c r="B518">
        <v>3218</v>
      </c>
    </row>
    <row r="519" spans="1:2" x14ac:dyDescent="0.25">
      <c r="A519">
        <v>3219</v>
      </c>
      <c r="B519">
        <v>3219</v>
      </c>
    </row>
    <row r="520" spans="1:2" x14ac:dyDescent="0.25">
      <c r="A520">
        <v>3220</v>
      </c>
      <c r="B520">
        <v>3220</v>
      </c>
    </row>
    <row r="521" spans="1:2" x14ac:dyDescent="0.25">
      <c r="A521">
        <v>3221</v>
      </c>
      <c r="B521">
        <v>3221</v>
      </c>
    </row>
    <row r="522" spans="1:2" x14ac:dyDescent="0.25">
      <c r="A522">
        <v>3222</v>
      </c>
      <c r="B522">
        <v>3222</v>
      </c>
    </row>
    <row r="523" spans="1:2" x14ac:dyDescent="0.25">
      <c r="A523">
        <v>3223</v>
      </c>
      <c r="B523">
        <v>3223</v>
      </c>
    </row>
    <row r="524" spans="1:2" x14ac:dyDescent="0.25">
      <c r="A524">
        <v>3224</v>
      </c>
      <c r="B524">
        <v>3224</v>
      </c>
    </row>
    <row r="525" spans="1:2" x14ac:dyDescent="0.25">
      <c r="A525">
        <v>3225</v>
      </c>
      <c r="B525">
        <v>3225</v>
      </c>
    </row>
    <row r="526" spans="1:2" x14ac:dyDescent="0.25">
      <c r="A526">
        <v>3226</v>
      </c>
      <c r="B526">
        <v>3226</v>
      </c>
    </row>
    <row r="527" spans="1:2" x14ac:dyDescent="0.25">
      <c r="A527">
        <v>3227</v>
      </c>
      <c r="B527">
        <v>3227</v>
      </c>
    </row>
    <row r="528" spans="1:2" x14ac:dyDescent="0.25">
      <c r="A528">
        <v>3228</v>
      </c>
      <c r="B528">
        <v>3228</v>
      </c>
    </row>
    <row r="529" spans="1:2" x14ac:dyDescent="0.25">
      <c r="A529">
        <v>3229</v>
      </c>
      <c r="B529">
        <v>3229</v>
      </c>
    </row>
    <row r="530" spans="1:2" x14ac:dyDescent="0.25">
      <c r="A530">
        <v>3230</v>
      </c>
      <c r="B530">
        <v>3230</v>
      </c>
    </row>
    <row r="531" spans="1:2" x14ac:dyDescent="0.25">
      <c r="A531">
        <v>3231</v>
      </c>
      <c r="B531">
        <v>3231</v>
      </c>
    </row>
    <row r="532" spans="1:2" x14ac:dyDescent="0.25">
      <c r="A532">
        <v>3232</v>
      </c>
      <c r="B532">
        <v>3232</v>
      </c>
    </row>
    <row r="533" spans="1:2" x14ac:dyDescent="0.25">
      <c r="A533">
        <v>3233</v>
      </c>
      <c r="B533">
        <v>3233</v>
      </c>
    </row>
    <row r="534" spans="1:2" x14ac:dyDescent="0.25">
      <c r="A534">
        <v>3234</v>
      </c>
      <c r="B534">
        <v>3234</v>
      </c>
    </row>
    <row r="535" spans="1:2" x14ac:dyDescent="0.25">
      <c r="A535">
        <v>3235</v>
      </c>
      <c r="B535">
        <v>3235</v>
      </c>
    </row>
    <row r="536" spans="1:2" x14ac:dyDescent="0.25">
      <c r="A536">
        <v>3236</v>
      </c>
      <c r="B536">
        <v>3236</v>
      </c>
    </row>
    <row r="537" spans="1:2" x14ac:dyDescent="0.25">
      <c r="A537">
        <v>3237</v>
      </c>
      <c r="B537">
        <v>3237</v>
      </c>
    </row>
    <row r="538" spans="1:2" x14ac:dyDescent="0.25">
      <c r="A538">
        <v>3238</v>
      </c>
      <c r="B538">
        <v>3238</v>
      </c>
    </row>
    <row r="539" spans="1:2" x14ac:dyDescent="0.25">
      <c r="A539">
        <v>3239</v>
      </c>
      <c r="B539">
        <v>3239</v>
      </c>
    </row>
    <row r="540" spans="1:2" x14ac:dyDescent="0.25">
      <c r="A540">
        <v>3240</v>
      </c>
      <c r="B540">
        <v>3240</v>
      </c>
    </row>
    <row r="541" spans="1:2" x14ac:dyDescent="0.25">
      <c r="A541">
        <v>3241</v>
      </c>
      <c r="B541">
        <v>3241</v>
      </c>
    </row>
    <row r="542" spans="1:2" x14ac:dyDescent="0.25">
      <c r="A542">
        <v>3242</v>
      </c>
      <c r="B542">
        <v>3242</v>
      </c>
    </row>
    <row r="543" spans="1:2" x14ac:dyDescent="0.25">
      <c r="A543">
        <v>3243</v>
      </c>
      <c r="B543">
        <v>3243</v>
      </c>
    </row>
    <row r="544" spans="1:2" x14ac:dyDescent="0.25">
      <c r="A544">
        <v>3244</v>
      </c>
      <c r="B544">
        <v>3244</v>
      </c>
    </row>
    <row r="545" spans="1:2" x14ac:dyDescent="0.25">
      <c r="A545">
        <v>3245</v>
      </c>
      <c r="B545">
        <v>3245</v>
      </c>
    </row>
    <row r="546" spans="1:2" x14ac:dyDescent="0.25">
      <c r="A546">
        <v>3246</v>
      </c>
      <c r="B546">
        <v>3246</v>
      </c>
    </row>
    <row r="547" spans="1:2" x14ac:dyDescent="0.25">
      <c r="A547">
        <v>3247</v>
      </c>
      <c r="B547">
        <v>3247</v>
      </c>
    </row>
    <row r="548" spans="1:2" x14ac:dyDescent="0.25">
      <c r="A548">
        <v>3248</v>
      </c>
      <c r="B548">
        <v>3248</v>
      </c>
    </row>
    <row r="549" spans="1:2" x14ac:dyDescent="0.25">
      <c r="A549">
        <v>3249</v>
      </c>
      <c r="B549">
        <v>3249</v>
      </c>
    </row>
    <row r="550" spans="1:2" x14ac:dyDescent="0.25">
      <c r="A550">
        <v>3250</v>
      </c>
      <c r="B550">
        <v>3250</v>
      </c>
    </row>
    <row r="551" spans="1:2" x14ac:dyDescent="0.25">
      <c r="A551">
        <v>3251</v>
      </c>
      <c r="B551">
        <v>3251</v>
      </c>
    </row>
    <row r="552" spans="1:2" x14ac:dyDescent="0.25">
      <c r="A552">
        <v>3252</v>
      </c>
      <c r="B552">
        <v>3252</v>
      </c>
    </row>
    <row r="553" spans="1:2" x14ac:dyDescent="0.25">
      <c r="A553">
        <v>3253</v>
      </c>
      <c r="B553">
        <v>3253</v>
      </c>
    </row>
    <row r="554" spans="1:2" x14ac:dyDescent="0.25">
      <c r="A554">
        <v>3254</v>
      </c>
      <c r="B554">
        <v>3254</v>
      </c>
    </row>
    <row r="555" spans="1:2" x14ac:dyDescent="0.25">
      <c r="A555">
        <v>3255</v>
      </c>
      <c r="B555">
        <v>3255</v>
      </c>
    </row>
    <row r="556" spans="1:2" x14ac:dyDescent="0.25">
      <c r="A556">
        <v>3256</v>
      </c>
      <c r="B556">
        <v>3256</v>
      </c>
    </row>
    <row r="557" spans="1:2" x14ac:dyDescent="0.25">
      <c r="A557">
        <v>3257</v>
      </c>
      <c r="B557">
        <v>3257</v>
      </c>
    </row>
    <row r="558" spans="1:2" x14ac:dyDescent="0.25">
      <c r="A558">
        <v>3258</v>
      </c>
      <c r="B558">
        <v>3258</v>
      </c>
    </row>
    <row r="559" spans="1:2" x14ac:dyDescent="0.25">
      <c r="A559">
        <v>3259</v>
      </c>
      <c r="B559">
        <v>3259</v>
      </c>
    </row>
    <row r="560" spans="1:2" x14ac:dyDescent="0.25">
      <c r="A560">
        <v>3260</v>
      </c>
      <c r="B560">
        <v>3260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8</vt:i4>
      </vt:variant>
      <vt:variant>
        <vt:lpstr>Rangos con nombre</vt:lpstr>
      </vt:variant>
      <vt:variant>
        <vt:i4>1</vt:i4>
      </vt:variant>
    </vt:vector>
  </HeadingPairs>
  <TitlesOfParts>
    <vt:vector size="9" baseType="lpstr">
      <vt:lpstr>Compras</vt:lpstr>
      <vt:lpstr>Libro de Compras</vt:lpstr>
      <vt:lpstr>Contribuyente</vt:lpstr>
      <vt:lpstr>Libro de Contribuyente</vt:lpstr>
      <vt:lpstr>Consumidor</vt:lpstr>
      <vt:lpstr>Libro de Consumidor</vt:lpstr>
      <vt:lpstr>base de clientes</vt:lpstr>
      <vt:lpstr>Hoja1</vt:lpstr>
      <vt:lpstr>Contribuyente!Área_de_impresión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Audicorp</dc:creator>
  <cp:lastModifiedBy>pablo</cp:lastModifiedBy>
  <dcterms:created xsi:type="dcterms:W3CDTF">2021-04-05T22:54:25Z</dcterms:created>
  <dcterms:modified xsi:type="dcterms:W3CDTF">2023-05-03T01:55:02Z</dcterms:modified>
</cp:coreProperties>
</file>