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incipal\Documents\Despacho Contable Rivas\documentos cesar\LIBROS DE IVA DESPACHO 2024\ONI\2021\"/>
    </mc:Choice>
  </mc:AlternateContent>
  <xr:revisionPtr revIDLastSave="0" documentId="13_ncr:1_{850C5E9B-B5AF-4963-A6D4-B15D5CEC2E4C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Compras" sheetId="6" r:id="rId1"/>
    <sheet name="Libro de Compras" sheetId="7" r:id="rId2"/>
    <sheet name="Contribuyente" sheetId="5" r:id="rId3"/>
    <sheet name="Libro de Contribuyente" sheetId="8" r:id="rId4"/>
    <sheet name="Consumidor" sheetId="9" r:id="rId5"/>
    <sheet name="Libro de Consumidor" sheetId="10" r:id="rId6"/>
    <sheet name="base de clientes" sheetId="3" r:id="rId7"/>
  </sheets>
  <externalReferences>
    <externalReference r:id="rId8"/>
    <externalReference r:id="rId9"/>
  </externalReferences>
  <definedNames>
    <definedName name="_xlnm.Print_Area" localSheetId="2">Contribuyente!$A$1:$E$23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6" l="1"/>
  <c r="D11" i="5" l="1"/>
  <c r="M60" i="10" l="1"/>
  <c r="N60" i="10"/>
  <c r="O60" i="10"/>
  <c r="P60" i="10"/>
  <c r="Q60" i="10"/>
  <c r="R60" i="10"/>
  <c r="S60" i="10"/>
  <c r="T60" i="10"/>
  <c r="U60" i="10"/>
  <c r="L60" i="10"/>
  <c r="D9" i="9"/>
  <c r="D10" i="9" s="1"/>
  <c r="D11" i="9" s="1"/>
  <c r="D22" i="9" l="1"/>
  <c r="D15" i="5" l="1"/>
  <c r="D18" i="5" s="1"/>
  <c r="L112" i="8"/>
  <c r="M112" i="8"/>
  <c r="N112" i="8"/>
  <c r="O112" i="8"/>
  <c r="P112" i="8"/>
  <c r="Q112" i="8"/>
  <c r="K112" i="8"/>
  <c r="D9" i="5"/>
  <c r="J77" i="7" l="1"/>
  <c r="K77" i="7"/>
  <c r="L77" i="7"/>
  <c r="M77" i="7"/>
  <c r="N77" i="7"/>
  <c r="O77" i="7"/>
  <c r="P77" i="7"/>
  <c r="I77" i="7"/>
  <c r="H77" i="7"/>
  <c r="D17" i="6"/>
  <c r="D18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despacho rivas</author>
  </authors>
  <commentList>
    <comment ref="B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CLASE DE DOC:</t>
        </r>
        <r>
          <rPr>
            <sz val="9"/>
            <color indexed="81"/>
            <rFont val="Tahoma"/>
            <family val="2"/>
          </rPr>
          <t xml:space="preserve">
1 IMPRESO POR IMPRENTA
2 FORMLARIO UNICO
3 OTROS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03 CCF
05 NC
06 ND
12 DECLA DE MERCANCIA
13 MANDA DE INGRESO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despacho rivas</author>
  </authors>
  <commentList>
    <comment ref="B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CLASE DE DOC:</t>
        </r>
        <r>
          <rPr>
            <sz val="9"/>
            <color indexed="81"/>
            <rFont val="Tahoma"/>
            <family val="2"/>
          </rPr>
          <t xml:space="preserve">
1 IMPRESO POR IMPRENTA
2 FORMLARIO UNICO
3 OTROS</t>
        </r>
      </text>
    </comment>
    <comment ref="B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03 CCF
05 NC
06 ND
12 DECLA DE MERCANCIA
13 MANDA DE INGRESO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despacho rivas</author>
  </authors>
  <commentList>
    <comment ref="B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01 FACTURA
02 FACTURA SIMPLIFICADA
10 TIQUETE
11 FAC EXPORTACION</t>
        </r>
      </text>
    </comment>
  </commentList>
</comments>
</file>

<file path=xl/sharedStrings.xml><?xml version="1.0" encoding="utf-8"?>
<sst xmlns="http://schemas.openxmlformats.org/spreadsheetml/2006/main" count="2402" uniqueCount="1099">
  <si>
    <t>03</t>
  </si>
  <si>
    <t>1</t>
  </si>
  <si>
    <t>FECHA</t>
  </si>
  <si>
    <t>CLASE DE DOC</t>
  </si>
  <si>
    <t>TIPO DE DOC</t>
  </si>
  <si>
    <t>CORRELATIVO</t>
  </si>
  <si>
    <t>NIT PROV</t>
  </si>
  <si>
    <t>C. EXENTAS</t>
  </si>
  <si>
    <t>I. EXENTAS</t>
  </si>
  <si>
    <t>IMPOR EX</t>
  </si>
  <si>
    <t>C. GRAVADA</t>
  </si>
  <si>
    <t>INTER GRAVA</t>
  </si>
  <si>
    <t>IMPOR SERV</t>
  </si>
  <si>
    <t>IMPOR BIENES</t>
  </si>
  <si>
    <t>IVA</t>
  </si>
  <si>
    <t>TOTAL C.</t>
  </si>
  <si>
    <t>ANEXO 3</t>
  </si>
  <si>
    <t>MES</t>
  </si>
  <si>
    <t>12172704921013</t>
  </si>
  <si>
    <t>ANEXO</t>
  </si>
  <si>
    <t>TOTAL VENTA</t>
  </si>
  <si>
    <t>D. FISCAL A 3</t>
  </si>
  <si>
    <t>V CTA DE 3</t>
  </si>
  <si>
    <t>D.FISCAL</t>
  </si>
  <si>
    <t>V. GRAVADA</t>
  </si>
  <si>
    <t>NIT DE CLIENTE</t>
  </si>
  <si>
    <t>CONTROL</t>
  </si>
  <si>
    <t>N° DOC</t>
  </si>
  <si>
    <t xml:space="preserve">SERIE </t>
  </si>
  <si>
    <t>N° DE RESOLUCION</t>
  </si>
  <si>
    <t>UNIRAD S.A DE C.V.</t>
  </si>
  <si>
    <t>SERVICORP S.A DE C.V</t>
  </si>
  <si>
    <t>06142801141049</t>
  </si>
  <si>
    <t>SARA ALFARO CASTRO</t>
  </si>
  <si>
    <t>06152309490011</t>
  </si>
  <si>
    <t>RINA ALFARO CASTRO</t>
  </si>
  <si>
    <t>03151403510011</t>
  </si>
  <si>
    <t>ORGANIKA S.A DE C.V</t>
  </si>
  <si>
    <t>06141909031057</t>
  </si>
  <si>
    <t>CARDEU S.A DE C.V</t>
  </si>
  <si>
    <t>06141603131023</t>
  </si>
  <si>
    <t>MOISES ELIAS CARCAMO</t>
  </si>
  <si>
    <t>11151906460011</t>
  </si>
  <si>
    <t>JIMMY EDGARDO CALERO MARAVILLA</t>
  </si>
  <si>
    <t>11061508801026</t>
  </si>
  <si>
    <t>O &amp; M MANTENIMIENTO Y SERVICIOS S.A DE C.V</t>
  </si>
  <si>
    <t>06141506941061</t>
  </si>
  <si>
    <t>FONDO DE TITULARIZACION DE INMUEBLES</t>
  </si>
  <si>
    <t>05012309191010</t>
  </si>
  <si>
    <t>EDIFICACION, CONSTRUCCION, Y ASESORIA S.A DE C.V</t>
  </si>
  <si>
    <t>06141306161010</t>
  </si>
  <si>
    <t>INMUEBLES S.A DE C.V</t>
  </si>
  <si>
    <t>06140907680011</t>
  </si>
  <si>
    <t>OFG EL SALVADOR S.A DE C.V</t>
  </si>
  <si>
    <t>06142002151023</t>
  </si>
  <si>
    <t>JESV INC SUCURSAL EL SALVADOR</t>
  </si>
  <si>
    <t>94500501121011</t>
  </si>
  <si>
    <t>ADINCE S.A DE C.V.</t>
  </si>
  <si>
    <t>06141810901033</t>
  </si>
  <si>
    <t>A.C.P.A COMUNIDADES UNIDAS DE RL</t>
  </si>
  <si>
    <t>08150905750014</t>
  </si>
  <si>
    <t>CASA BAZZYNI S.A DE C.V.</t>
  </si>
  <si>
    <t>06140702921021</t>
  </si>
  <si>
    <t>EXPORTADORA PACAS MARTINEZ</t>
  </si>
  <si>
    <t>05150706911014</t>
  </si>
  <si>
    <t>LLANTAS Y ACCESORIOS</t>
  </si>
  <si>
    <t>06141502131049</t>
  </si>
  <si>
    <t>ASFALTOS DE CENTROAMERICA S.A DE C.V.</t>
  </si>
  <si>
    <t>06142607780022</t>
  </si>
  <si>
    <t>PEDRERA PROTERSA S.A DE C.V.</t>
  </si>
  <si>
    <t>06143101750030</t>
  </si>
  <si>
    <t>AGROINDUSTRIA CENTROAMERICANA</t>
  </si>
  <si>
    <t>06141210001020</t>
  </si>
  <si>
    <t>DISTRIBUIDORA DE EQUIPOS Y SERVICIOS</t>
  </si>
  <si>
    <t>06142711201018</t>
  </si>
  <si>
    <t>DEL TROPICFOOD S.A DE C.V.</t>
  </si>
  <si>
    <t>06142706881019</t>
  </si>
  <si>
    <t>BORGONOVO POHL S.A DE C.V.</t>
  </si>
  <si>
    <t>06141703710012</t>
  </si>
  <si>
    <t>RAMIREZ VENTURA S.A DE C.V</t>
  </si>
  <si>
    <t>06141909001034</t>
  </si>
  <si>
    <t>IMPORTADORA DE FRUTAS S.A DE C.V.</t>
  </si>
  <si>
    <t>06140702971037</t>
  </si>
  <si>
    <t>CAFECOYO S.A DE C.V.</t>
  </si>
  <si>
    <t>06143105790034</t>
  </si>
  <si>
    <t>ANULADO</t>
  </si>
  <si>
    <t>00</t>
  </si>
  <si>
    <t>OSCAR HERIBERTO QUINTANILLA HERNANDEZ</t>
  </si>
  <si>
    <t>06081603661011</t>
  </si>
  <si>
    <t>TECNUTRAL S.A DE C.V</t>
  </si>
  <si>
    <t>06142307860012</t>
  </si>
  <si>
    <t>MILTON RAFAEL PANIAGUA AGUILAR</t>
  </si>
  <si>
    <t>05032407751016</t>
  </si>
  <si>
    <t>NOBS HIDRODIFUCION</t>
  </si>
  <si>
    <t>06140102840029</t>
  </si>
  <si>
    <t>TEJEMET S.A DE C.V.</t>
  </si>
  <si>
    <t>02103009931016</t>
  </si>
  <si>
    <t>GORCO LIMITADO S.A DE C.V.</t>
  </si>
  <si>
    <t>05151409041015</t>
  </si>
  <si>
    <t>LUIS ALBERTO HERNANDEZ ALDANA</t>
  </si>
  <si>
    <t>09082608580010</t>
  </si>
  <si>
    <t>MCCORMICK TRACTORES DE CENTROAMERICA</t>
  </si>
  <si>
    <t>06141112201046</t>
  </si>
  <si>
    <t>CORPORIN S.A DE C.V.</t>
  </si>
  <si>
    <t>06142610790018</t>
  </si>
  <si>
    <t>MANUEL DE JESUS AGUIRRE ACOSTA</t>
  </si>
  <si>
    <t>03010907741016</t>
  </si>
  <si>
    <t>SARAN S.A DE C.V.</t>
  </si>
  <si>
    <t>06142910640026</t>
  </si>
  <si>
    <t>ACNEPRO S.A DE C.V.</t>
  </si>
  <si>
    <t>06142112951025</t>
  </si>
  <si>
    <t>ERICK ARMANDO BARAHONA</t>
  </si>
  <si>
    <t>05071611851017</t>
  </si>
  <si>
    <t>GASPRO DE EL SALVADOR S.A DE C.V.</t>
  </si>
  <si>
    <t>PRODUCTOS DE BIOMASA S.A DE C.V.</t>
  </si>
  <si>
    <t>06143005191030</t>
  </si>
  <si>
    <t>COOP DE CAFETALEROS SIGLO XXI</t>
  </si>
  <si>
    <t>06141703001046</t>
  </si>
  <si>
    <t>ROBERTO ELIAS RODRIGUEZ</t>
  </si>
  <si>
    <t>03151505691015</t>
  </si>
  <si>
    <t>SYMTEK S.A DE C.V.</t>
  </si>
  <si>
    <t>02100808071012</t>
  </si>
  <si>
    <t>LEOS S.A DE C.V.</t>
  </si>
  <si>
    <t>06142506941050</t>
  </si>
  <si>
    <t>AMERICAN PETROLEUM DE EL SALVADOR</t>
  </si>
  <si>
    <t>06143006991020</t>
  </si>
  <si>
    <t>MEGABLOCK S.A DE C.V.</t>
  </si>
  <si>
    <t>06142704091010</t>
  </si>
  <si>
    <t>MOTORES Y VEHICULOS S.A DE C.V.</t>
  </si>
  <si>
    <t>06141208131022</t>
  </si>
  <si>
    <t>MIRIAM HARDEE ESCOBAR</t>
  </si>
  <si>
    <t>03122006771016</t>
  </si>
  <si>
    <t>CONSTRUCTORA DISA S.A DE C.V.</t>
  </si>
  <si>
    <t>06141910840030</t>
  </si>
  <si>
    <t>KEVIN ROLANDO SOFOCLES RECINOS</t>
  </si>
  <si>
    <t>03061811941018</t>
  </si>
  <si>
    <t>JOSE ANGEL VALENCIA PEREZ</t>
  </si>
  <si>
    <t>05121506660010</t>
  </si>
  <si>
    <t>EL GRANJERO S.A DE C.V.</t>
  </si>
  <si>
    <t>06140101680020</t>
  </si>
  <si>
    <t>MARIA ELENA ZUNIGA VDA DE ALVARENGA</t>
  </si>
  <si>
    <t>01081704541019</t>
  </si>
  <si>
    <t>BUFISA S.A DE C.V.</t>
  </si>
  <si>
    <t>06141905780037</t>
  </si>
  <si>
    <t>DAVID ANTONIO MOLINA SILVA</t>
  </si>
  <si>
    <t>06140807711154</t>
  </si>
  <si>
    <t>GRUPO VOLCANO, S.A DE C.V.</t>
  </si>
  <si>
    <t>06141202151072</t>
  </si>
  <si>
    <t>JUAN ANTONIO MONTERROSA HERNANDEZ</t>
  </si>
  <si>
    <t>03150707841020</t>
  </si>
  <si>
    <t>BLANCA LUZ BELLOSO DE GARCIA</t>
  </si>
  <si>
    <t>03062709630017</t>
  </si>
  <si>
    <t>DINORA MAGAÑA</t>
  </si>
  <si>
    <t>02020807510018</t>
  </si>
  <si>
    <t>UDP POLICLINICA</t>
  </si>
  <si>
    <t>02101901101017</t>
  </si>
  <si>
    <t>AVELARDO ESPINOZA RIVAS</t>
  </si>
  <si>
    <t>03150502711027</t>
  </si>
  <si>
    <t>CASAS AMERICANAS S.A DE C.V.</t>
  </si>
  <si>
    <t>06142702021058</t>
  </si>
  <si>
    <t>LOTICOMER S.A DE C.V.</t>
  </si>
  <si>
    <t>06143006101060</t>
  </si>
  <si>
    <t>ANA PATRICIA SALAVERRIA DE ESCOBAR</t>
  </si>
  <si>
    <t>96000310480018</t>
  </si>
  <si>
    <t>JOSE MARIA GUTIERREZ FLORES</t>
  </si>
  <si>
    <t>14012611611014</t>
  </si>
  <si>
    <t>RIGOBERTO SERRANO QUINTANILLA</t>
  </si>
  <si>
    <t>03152006881020</t>
  </si>
  <si>
    <t>CELESTINO PEREZ JACOBO</t>
  </si>
  <si>
    <t>01100608711013</t>
  </si>
  <si>
    <t>MARIA DEL SOCORRO ANCHETA</t>
  </si>
  <si>
    <t>02032202631017</t>
  </si>
  <si>
    <t>FRANCISCO JESUS MELARA SORIANO</t>
  </si>
  <si>
    <t>01081604851010</t>
  </si>
  <si>
    <t>MIGUEL HENRIQUEZ CHAVEZ</t>
  </si>
  <si>
    <t>03152810640022</t>
  </si>
  <si>
    <t>FRANCISCO ALEXANDER TOBAR CASTILLO</t>
  </si>
  <si>
    <t>03152212861010</t>
  </si>
  <si>
    <t>PROVEEDOR</t>
  </si>
  <si>
    <t>NIT</t>
  </si>
  <si>
    <t>2</t>
  </si>
  <si>
    <t>V CTA A 3ERO</t>
  </si>
  <si>
    <t>V ZONA FRAN</t>
  </si>
  <si>
    <t>EX SERVICE</t>
  </si>
  <si>
    <t>EX OUT CA</t>
  </si>
  <si>
    <t>EX IN CA</t>
  </si>
  <si>
    <t>V GRAVADAS</t>
  </si>
  <si>
    <t>V NO SUJETAS</t>
  </si>
  <si>
    <t>VENTAS NO</t>
  </si>
  <si>
    <t>V EXENTA</t>
  </si>
  <si>
    <t>VACIO</t>
  </si>
  <si>
    <t>FINAL</t>
  </si>
  <si>
    <t>CORRELTIVO</t>
  </si>
  <si>
    <t>SERIE</t>
  </si>
  <si>
    <t>RESOLUCION</t>
  </si>
  <si>
    <t>06140409171034</t>
  </si>
  <si>
    <t>SERVICIOS DE OUTSORCING SALVADOREÑOS</t>
  </si>
  <si>
    <t>N PROVEEDOR</t>
  </si>
  <si>
    <t>SUBTOTALES</t>
  </si>
  <si>
    <t>NOMBRE DE CLIENTE</t>
  </si>
  <si>
    <t>VENTA NO SUJETA</t>
  </si>
  <si>
    <t>VENTA EXENTA</t>
  </si>
  <si>
    <t>VENTA TOTAL</t>
  </si>
  <si>
    <t>SUBTOTAL</t>
  </si>
  <si>
    <t>CORRELTIVO2</t>
  </si>
  <si>
    <t>FINAL3</t>
  </si>
  <si>
    <t>11232109490015</t>
  </si>
  <si>
    <t xml:space="preserve">ANA CRISTINA GALO </t>
  </si>
  <si>
    <t>07021211151016</t>
  </si>
  <si>
    <t>SUPER ANDROMEDA S.A DE C.V</t>
  </si>
  <si>
    <t>06140304730016</t>
  </si>
  <si>
    <t xml:space="preserve">RICARDO HERNANDEZ S.A DE C.V </t>
  </si>
  <si>
    <t>11021012510020</t>
  </si>
  <si>
    <t xml:space="preserve">HECTOR AMILCAR GUEVARA </t>
  </si>
  <si>
    <t>14063110671010</t>
  </si>
  <si>
    <t xml:space="preserve">ANGEL ISRAEL REYES </t>
  </si>
  <si>
    <t>06142007161035</t>
  </si>
  <si>
    <t xml:space="preserve">DS COMERCIAL S.A DE C.V </t>
  </si>
  <si>
    <t>06142603840036</t>
  </si>
  <si>
    <t xml:space="preserve">ARANDA S.A DE C.V </t>
  </si>
  <si>
    <t>02101911710016</t>
  </si>
  <si>
    <t xml:space="preserve">ALMACENES VIDRI S.A DE C.V </t>
  </si>
  <si>
    <t>05111302771027</t>
  </si>
  <si>
    <t>JOSE RIGOBERTO CORDOBA BARRERA</t>
  </si>
  <si>
    <t>PEDREDA PROTERSA, S.A DE C.V.</t>
  </si>
  <si>
    <t>06142202770023</t>
  </si>
  <si>
    <t>INFRA DE EL SALVADOR, S.A DE C.V.</t>
  </si>
  <si>
    <t>05030412821038</t>
  </si>
  <si>
    <t>JOSE GUILLERMO CRUZ PAREDES</t>
  </si>
  <si>
    <t>14152702711018</t>
  </si>
  <si>
    <t>OSMAR ANTONIO PORTILLO</t>
  </si>
  <si>
    <t>06141402560013</t>
  </si>
  <si>
    <t>FERRETERIA LA PALMA S.A DE C.V.</t>
  </si>
  <si>
    <t>06142603981015</t>
  </si>
  <si>
    <t>CEMEX EL SALVADOR, S.A DE C.V.</t>
  </si>
  <si>
    <t>12172509901024</t>
  </si>
  <si>
    <t>REPUESTOS Y SERVICIOS AUTOMOTRICES, S.A DE C.V.</t>
  </si>
  <si>
    <t>03150309971011</t>
  </si>
  <si>
    <t>SO S.A DE C.V.</t>
  </si>
  <si>
    <t>05090101650011</t>
  </si>
  <si>
    <t>ISRAEL ALVARADO</t>
  </si>
  <si>
    <t>06140102001050</t>
  </si>
  <si>
    <t>COMPRES, S.A DE C.V.</t>
  </si>
  <si>
    <t>06142711870044</t>
  </si>
  <si>
    <t>PROMOTORA COMERCIAL, S.A DE C.V.</t>
  </si>
  <si>
    <t>06140108580017</t>
  </si>
  <si>
    <t>FREUND S.A DE C.V.</t>
  </si>
  <si>
    <t>06141608111039</t>
  </si>
  <si>
    <t>GRUPO SANTA SOFIA, S.A DE C.V.</t>
  </si>
  <si>
    <t>06142009161075</t>
  </si>
  <si>
    <t>COMERCIAL E.C.A. S.A DE C.V.</t>
  </si>
  <si>
    <t>03062109801018</t>
  </si>
  <si>
    <t>DOUGLAS ORLANDO TEPATA TEPATA</t>
  </si>
  <si>
    <t>12021010691012</t>
  </si>
  <si>
    <t>PINEDA FUENTES ROSA MIRIAM</t>
  </si>
  <si>
    <t>05210607731015</t>
  </si>
  <si>
    <t>CUELLAR PAZ, CARLOS ALBERTO</t>
  </si>
  <si>
    <t>04333005671012</t>
  </si>
  <si>
    <t>MARTINEZ AVELAR, JUAN BAUTISTA</t>
  </si>
  <si>
    <t>06141408041010</t>
  </si>
  <si>
    <t>FABRICA BONANZA S.A DE C.V</t>
  </si>
  <si>
    <t>05022011761021</t>
  </si>
  <si>
    <t>ERRODAS MOJICA CARMEN BENARDETT</t>
  </si>
  <si>
    <t>05110112061019</t>
  </si>
  <si>
    <t>PRODUCTOS, SERVICIOS &amp; EMPAQUES, S.A. DE C.V.</t>
  </si>
  <si>
    <t>06130907811010</t>
  </si>
  <si>
    <t>Melvin Danilo Merino Joaquin</t>
  </si>
  <si>
    <t>05150806071013</t>
  </si>
  <si>
    <t>SOLUCIONES LOGISTICAS MECANICAS Y ELECTRICAS S.A DE C.V</t>
  </si>
  <si>
    <t>06142302620114</t>
  </si>
  <si>
    <t>REYES HERNANDEZ DE GUARDADO MARTA</t>
  </si>
  <si>
    <t>05031102811012</t>
  </si>
  <si>
    <t>GABRIEL ENRIQUE AREVALO</t>
  </si>
  <si>
    <t>05032038861012</t>
  </si>
  <si>
    <t>CUESTAS AGUILAR MARLON ALEXANDER</t>
  </si>
  <si>
    <t>06142306121015</t>
  </si>
  <si>
    <t>EXPECOVE LTDA DE C.V</t>
  </si>
  <si>
    <t>06143108121014</t>
  </si>
  <si>
    <t>INDUSTRIAS SUPERIOR S.A de C.V</t>
  </si>
  <si>
    <t>06142401131052</t>
  </si>
  <si>
    <t>GRUPO MONTOYA S.A DE C.V</t>
  </si>
  <si>
    <t>06140407131051</t>
  </si>
  <si>
    <t>TRANSPORTES ANDRADE, S.A. DE C.V.</t>
  </si>
  <si>
    <t>06142404151038</t>
  </si>
  <si>
    <t>BERKATUAN, S.A. DE C.V.</t>
  </si>
  <si>
    <t>06141608171066</t>
  </si>
  <si>
    <t xml:space="preserve"> ELECTROMECANICA INDUSTRIAL S.A DE C.V</t>
  </si>
  <si>
    <t>06140410841280</t>
  </si>
  <si>
    <t>PREZA AXUME, EMILIO ANTONIO</t>
  </si>
  <si>
    <t>06142602181068</t>
  </si>
  <si>
    <t xml:space="preserve"> SERVICIOS FARMACEUTICOS AVELAR SA DE CV</t>
  </si>
  <si>
    <t>06172510181023</t>
  </si>
  <si>
    <t>APPLE SWITCH SA DE CV</t>
  </si>
  <si>
    <t>06142010500017</t>
  </si>
  <si>
    <t>CORPORACION HERMANOS MARISTAS DE EL SALVADOR</t>
  </si>
  <si>
    <t>06141803191012</t>
  </si>
  <si>
    <t>SUMINISTROS PROFESIONALES S.A DE C.V</t>
  </si>
  <si>
    <t>10101903621019</t>
  </si>
  <si>
    <t>RIVERA DE RAMIREZ JOSEFA</t>
  </si>
  <si>
    <t>05021708841019</t>
  </si>
  <si>
    <t>GUEVARA LIRA, ANA AMABEL</t>
  </si>
  <si>
    <t>05131404821011</t>
  </si>
  <si>
    <t xml:space="preserve"> ROMANO GARCIA,ALAN MAURICIO</t>
  </si>
  <si>
    <t>03030307921018</t>
  </si>
  <si>
    <t>FRANCO ORELLANA MARVIN ERNESTO</t>
  </si>
  <si>
    <t>06081808991014</t>
  </si>
  <si>
    <t>CASTANEDA MORENO,JOSE NAPOLEON</t>
  </si>
  <si>
    <t>SIFONTES RECINOS,KEVIN ROLANDO</t>
  </si>
  <si>
    <t>05022609721024</t>
  </si>
  <si>
    <t>RIVERA CARIAS RICARDO ANTONIO</t>
  </si>
  <si>
    <t>06143009921068</t>
  </si>
  <si>
    <t>IMPORTADORA RAMIREZ S.A. DE C.V.</t>
  </si>
  <si>
    <t>06141810881016</t>
  </si>
  <si>
    <t>TRANSPORTES Y DIVERSOS S.A DE C.V</t>
  </si>
  <si>
    <t>06141406701128</t>
  </si>
  <si>
    <t>GONZALES ARIAS ANGEL ALFREDO</t>
  </si>
  <si>
    <t>06140109831202</t>
  </si>
  <si>
    <t>AARON DE JESUS CHINCHILLA CABEZAS</t>
  </si>
  <si>
    <t>AGUIRRE ACOSTA MANUEL DE JESUS</t>
  </si>
  <si>
    <t>05021012901025</t>
  </si>
  <si>
    <t>Argumedo Canton Armida Del Carmen</t>
  </si>
  <si>
    <t>06140110921096</t>
  </si>
  <si>
    <t>AUTO REPUESTOS EL CASTAÑO S.A. DE C.V.</t>
  </si>
  <si>
    <t>05030404881013</t>
  </si>
  <si>
    <t>BONILLA RIVERA, GREYSI LISSETH</t>
  </si>
  <si>
    <t>11232512801021</t>
  </si>
  <si>
    <t>BORIS ASTOR ELENA CRUZ</t>
  </si>
  <si>
    <t>05021511931032</t>
  </si>
  <si>
    <t>CALDERON AHUAT, DAVID ALEXANDER</t>
  </si>
  <si>
    <t>03121005841014</t>
  </si>
  <si>
    <t>CHAVEZ CASTRO , WALTER ALEXANDER</t>
  </si>
  <si>
    <t>02101403071011</t>
  </si>
  <si>
    <t>CHEMY COLOR S.A. DE C.V.</t>
  </si>
  <si>
    <t>05021402710020</t>
  </si>
  <si>
    <t>CODEZA DE R.L</t>
  </si>
  <si>
    <t>COOPERATIVA COPAPAYO DRL</t>
  </si>
  <si>
    <t>06140601670046</t>
  </si>
  <si>
    <t>CUELLAR SANCHEZ, LUIS EDUARDO</t>
  </si>
  <si>
    <t>EL GRANJERO S.A. DE C.V.</t>
  </si>
  <si>
    <t>EMMA CONCEPCION AREVALO ALMENDARES</t>
  </si>
  <si>
    <t>ESPINOZA ESTRADA,JOEL OSCAR</t>
  </si>
  <si>
    <t>05030907931042</t>
  </si>
  <si>
    <t>GONZALES SANCHEZ, OSCAR ISIDRO</t>
  </si>
  <si>
    <t>06141804181100</t>
  </si>
  <si>
    <t>Guardado Henriquez Inversiones S.A de C.V</t>
  </si>
  <si>
    <t>05030102791015</t>
  </si>
  <si>
    <t>HENRIQUE TORRES, EDWIN ANTONIO</t>
  </si>
  <si>
    <t>05111603791015</t>
  </si>
  <si>
    <t xml:space="preserve"> HERIBERTO ANTONIO ZALDAÑA GOMEZ</t>
  </si>
  <si>
    <t>05111504841027</t>
  </si>
  <si>
    <t>HERNANDEZ DE EVORA YENY ELIZABEBETH</t>
  </si>
  <si>
    <t>HERNANDEZ,PANTALEON</t>
  </si>
  <si>
    <t>02070706570010</t>
  </si>
  <si>
    <t>HERTOR ANANIAS, UMAÑA UMAÑA</t>
  </si>
  <si>
    <t>05112302011010</t>
  </si>
  <si>
    <t>INDUSTRIAS BELLI S.A. DE C.V.</t>
  </si>
  <si>
    <t>06140102911014</t>
  </si>
  <si>
    <t xml:space="preserve"> INSUMO PRODUCTOS Y SERVICIOS S.A DE C.V</t>
  </si>
  <si>
    <t>03153103061018</t>
  </si>
  <si>
    <t xml:space="preserve"> INVERSIONES Y PROYECTOS CASTANEDA LISAMA S.A. DE C.V.</t>
  </si>
  <si>
    <t>05201309791014</t>
  </si>
  <si>
    <t>JAIME MORALES RODRIGUEZ</t>
  </si>
  <si>
    <t>JEREMIAS DE JESUS ARTIGA PAZ</t>
  </si>
  <si>
    <t>06140507640060</t>
  </si>
  <si>
    <t>JESUS TEODORO , CRUZ</t>
  </si>
  <si>
    <t>05031507821015</t>
  </si>
  <si>
    <t>JOB DE JESUS GUEVARA UMAÑA</t>
  </si>
  <si>
    <t>05042509711014</t>
  </si>
  <si>
    <t>JOSE GUILLERMO MARTINEZ GALDAMEZ</t>
  </si>
  <si>
    <t>05032703771014</t>
  </si>
  <si>
    <t>JUAN ANTONIO COLOCHO MEDRANO</t>
  </si>
  <si>
    <t>05031906451017</t>
  </si>
  <si>
    <t>JUAN ANTONIO RECINOS</t>
  </si>
  <si>
    <t>06060712701018</t>
  </si>
  <si>
    <t>JULIO CESAR, HERNANDEZ ORTIZ</t>
  </si>
  <si>
    <t>06142204791210</t>
  </si>
  <si>
    <t>MARIO ENRIQUE AREVALO</t>
  </si>
  <si>
    <t>05032610861013</t>
  </si>
  <si>
    <t xml:space="preserve"> MARTINEZ CARABANTE ELISEO</t>
  </si>
  <si>
    <t>06141407121028</t>
  </si>
  <si>
    <t>MOLDURAS TICAS S.A DE C.V</t>
  </si>
  <si>
    <t>05032508801014</t>
  </si>
  <si>
    <t>NOE DE JESUS, GUEVARA UMAÑA</t>
  </si>
  <si>
    <t>05031603071019</t>
  </si>
  <si>
    <t>PIMENTEL Y COMPAÑIA S,A. DE C.V.</t>
  </si>
  <si>
    <t>06141707021033</t>
  </si>
  <si>
    <t xml:space="preserve"> POWER DRILL S.A DE C.V</t>
  </si>
  <si>
    <t>06140712021037</t>
  </si>
  <si>
    <t>PRELO S.A DE C.V</t>
  </si>
  <si>
    <t>PRODUCTORES DE BIOMASA S.A DE C.V</t>
  </si>
  <si>
    <t>RAMOS CALLEJAS OVIDIO ADONAY</t>
  </si>
  <si>
    <t>05012003191024</t>
  </si>
  <si>
    <t>RECTIFICADOS HEBRON S.A DE C.V</t>
  </si>
  <si>
    <t>RENE IVAN LOPEZ SALAS</t>
  </si>
  <si>
    <t xml:space="preserve"> RONAL ADALBERTO RIVERA CARILLO</t>
  </si>
  <si>
    <t>09062710671018</t>
  </si>
  <si>
    <t xml:space="preserve"> SAMUEL ESCOBAR DE PAZ</t>
  </si>
  <si>
    <t>SANTIAGO ANTONIO GONZALES PORTILLO</t>
  </si>
  <si>
    <t>SAVONA S.A DE C.V</t>
  </si>
  <si>
    <t>06140412101012</t>
  </si>
  <si>
    <t>SEGURIDAD ACTIVA S.A DE C.V</t>
  </si>
  <si>
    <t>05030412811016</t>
  </si>
  <si>
    <t>SERGIO BALMORE GUADRON</t>
  </si>
  <si>
    <t>06140505981012</t>
  </si>
  <si>
    <t>SERVICIOS TECNICOS AVICOLAS S.A DE CV</t>
  </si>
  <si>
    <t xml:space="preserve"> SERVIS INDUSTRIALES DIVERSOS SA DE CV</t>
  </si>
  <si>
    <t>06141601181082</t>
  </si>
  <si>
    <t>SIME INDUSTRIA S,A DE C,V</t>
  </si>
  <si>
    <t>06142305131025</t>
  </si>
  <si>
    <t>SPLIM de Centroamerica S.A de C.V</t>
  </si>
  <si>
    <t>06141311121027</t>
  </si>
  <si>
    <t xml:space="preserve"> SUMINTRE S,A DE C,V</t>
  </si>
  <si>
    <t>03060106121013</t>
  </si>
  <si>
    <t>SUN TRADER S.A. DE C.V.</t>
  </si>
  <si>
    <t>06142710801151</t>
  </si>
  <si>
    <t>TICAS COTEZ,JOSE ARISTIDES</t>
  </si>
  <si>
    <t>02072102861017</t>
  </si>
  <si>
    <t>UMAÑA ESTRADA, MARVIN OBEL</t>
  </si>
  <si>
    <t>05032111191015</t>
  </si>
  <si>
    <t>UNIKO S.A DE C.V.</t>
  </si>
  <si>
    <t>UNION TRAING SA DE CV</t>
  </si>
  <si>
    <t>01031906741020</t>
  </si>
  <si>
    <t>VEGA FIGUEROA, NEFTALI</t>
  </si>
  <si>
    <t xml:space="preserve"> VICTOR MANUEL FIGUEROA TREJO</t>
  </si>
  <si>
    <t>08211906711010</t>
  </si>
  <si>
    <t>Villalta Alvarenga Marco Antonio</t>
  </si>
  <si>
    <t>06140209111053</t>
  </si>
  <si>
    <t>Vip Marketing, S.A de C.V.</t>
  </si>
  <si>
    <t>13153101741036</t>
  </si>
  <si>
    <t>WILFREDO ANTONIO ARGUETA RAMOS</t>
  </si>
  <si>
    <t>02071902091019</t>
  </si>
  <si>
    <t>EL INDIO S.A DE C.V</t>
  </si>
  <si>
    <t>06142006031022</t>
  </si>
  <si>
    <t>FERRUSAL S.A DE C.V.</t>
  </si>
  <si>
    <t>06141106660010</t>
  </si>
  <si>
    <t>HENRIQUEZ S.A DE C.V.</t>
  </si>
  <si>
    <t>04312511630011</t>
  </si>
  <si>
    <t xml:space="preserve">MARIA LIDUVINA CARDOZA </t>
  </si>
  <si>
    <t>06140402001010</t>
  </si>
  <si>
    <t xml:space="preserve">STAR MAIL S.A DE C.V </t>
  </si>
  <si>
    <t>10100911580029</t>
  </si>
  <si>
    <t xml:space="preserve">HUGO OSSIRIS AYALA </t>
  </si>
  <si>
    <t>06142709061020</t>
  </si>
  <si>
    <t>SOLUCIONES Y HERRAMIENTAS S.A DE C.V.</t>
  </si>
  <si>
    <t>06141509891057</t>
  </si>
  <si>
    <t xml:space="preserve">F.ROLANDO CANIZALES </t>
  </si>
  <si>
    <t>06143011931011</t>
  </si>
  <si>
    <t>DISTRIBUIDORA GRANADA S.A DE C.V</t>
  </si>
  <si>
    <t>05112105901012</t>
  </si>
  <si>
    <t xml:space="preserve">SUMER S.A DE C.V </t>
  </si>
  <si>
    <t>06141412921024</t>
  </si>
  <si>
    <t xml:space="preserve">INVERSIONES VIDA S.A DE C.V </t>
  </si>
  <si>
    <t>05062912691016</t>
  </si>
  <si>
    <t xml:space="preserve">DAVID EVORA GUZMAN </t>
  </si>
  <si>
    <t>05043110741013</t>
  </si>
  <si>
    <t xml:space="preserve">OSCAR HUMBERTO RIVAS </t>
  </si>
  <si>
    <t>06141402051099</t>
  </si>
  <si>
    <t xml:space="preserve">JEA S.A DE C.V. </t>
  </si>
  <si>
    <t>06142604071063</t>
  </si>
  <si>
    <t>INVERSIONES RAMIREZ QUINTANILLA S.A DE C.V.</t>
  </si>
  <si>
    <t>06140207081033</t>
  </si>
  <si>
    <t>POWER SUPPLY S.A DE C.V</t>
  </si>
  <si>
    <t>03020203061023</t>
  </si>
  <si>
    <t xml:space="preserve">ELEKTROLAZER S.A DE C.V </t>
  </si>
  <si>
    <t>06141403161033</t>
  </si>
  <si>
    <t xml:space="preserve">ECSA OPERADORA S.A DE C.V </t>
  </si>
  <si>
    <t>06141301840030</t>
  </si>
  <si>
    <t xml:space="preserve">SOLVENTES E INTERMEDIOS INDUSTRIALES S.A DE C.V </t>
  </si>
  <si>
    <t>06142710780023</t>
  </si>
  <si>
    <t>QUIMICA INDUSTRIAL S.A DE C.V.</t>
  </si>
  <si>
    <t>06141402370078</t>
  </si>
  <si>
    <t>CEPA S.A DE C.V</t>
  </si>
  <si>
    <t>02100108750017</t>
  </si>
  <si>
    <t xml:space="preserve">CARLOS EDUARDO MARTINEZ </t>
  </si>
  <si>
    <t>06161109771010</t>
  </si>
  <si>
    <t xml:space="preserve">CLAUDIA BEATRIZ PERALTA </t>
  </si>
  <si>
    <t>06141807051010</t>
  </si>
  <si>
    <t>FRIOAIRE S.A DE C.V.</t>
  </si>
  <si>
    <t>02102309931011</t>
  </si>
  <si>
    <t xml:space="preserve">ELECTRO INDUSTRIALES EL PACIFICO S.A DE C.V </t>
  </si>
  <si>
    <t>06140104620021</t>
  </si>
  <si>
    <t xml:space="preserve">TALLER DIDEA S.A DE C.V </t>
  </si>
  <si>
    <t>02133003651018</t>
  </si>
  <si>
    <t>JOSE ADAN MAGAÑA</t>
  </si>
  <si>
    <t>06140509171066</t>
  </si>
  <si>
    <t xml:space="preserve">AQUASISTEMAS DE EL SALVADOR S.A DE C.V </t>
  </si>
  <si>
    <t>06140409670019</t>
  </si>
  <si>
    <t>STEINER S.A DE C.V</t>
  </si>
  <si>
    <t>06141007011010</t>
  </si>
  <si>
    <t xml:space="preserve">CHIA HO HSING S.A DE C.V </t>
  </si>
  <si>
    <t>06141612991019</t>
  </si>
  <si>
    <t xml:space="preserve">DISTRIBUIDORA DE LUBRICANTES Y COMBUSTIBLES S.A DE C.V </t>
  </si>
  <si>
    <t>06140705901331</t>
  </si>
  <si>
    <t>WILLIAM JOSE GUEVARA</t>
  </si>
  <si>
    <t>06142810061058</t>
  </si>
  <si>
    <t xml:space="preserve">CELULOSA Y COLORANTES EL SALVADOR S.A DE C.V </t>
  </si>
  <si>
    <t>05081710540010</t>
  </si>
  <si>
    <t xml:space="preserve">MARCOS ANTONIO PORTILLO </t>
  </si>
  <si>
    <t>06140803111012</t>
  </si>
  <si>
    <t xml:space="preserve">CELASA INGENIERIAS Y EQUIPOS S.A DE C.V </t>
  </si>
  <si>
    <t>06141501850054</t>
  </si>
  <si>
    <t xml:space="preserve">GALVANIS S.A DE C.V </t>
  </si>
  <si>
    <t>06142007911239</t>
  </si>
  <si>
    <t xml:space="preserve">ESTELA BEATRIZ ALAS </t>
  </si>
  <si>
    <t>06142609941015</t>
  </si>
  <si>
    <t xml:space="preserve">COMDISANPABLO S.A DE C.V </t>
  </si>
  <si>
    <t>06140311171036</t>
  </si>
  <si>
    <t>SOLARTECH CENTROAMERICA S.A DE C.V</t>
  </si>
  <si>
    <t>06141407830018</t>
  </si>
  <si>
    <t xml:space="preserve">LA CENTRAL DE SEGUROS Y FIANZAS S.A DE C.V </t>
  </si>
  <si>
    <t>06142803171026</t>
  </si>
  <si>
    <t xml:space="preserve">COPPER GROUP S.A DE C.V </t>
  </si>
  <si>
    <t>02040305560017</t>
  </si>
  <si>
    <t xml:space="preserve">RICARDO E.G SANTOS </t>
  </si>
  <si>
    <t>06140711071030</t>
  </si>
  <si>
    <t xml:space="preserve">OD EL SALVADOR LIMITADA DE C.V </t>
  </si>
  <si>
    <t>03151608560012</t>
  </si>
  <si>
    <t xml:space="preserve">JORGE ALBERTO LUNA </t>
  </si>
  <si>
    <t>06140705651014</t>
  </si>
  <si>
    <t xml:space="preserve">FELIX RAMIREZ ABREGO </t>
  </si>
  <si>
    <t>06140807141021</t>
  </si>
  <si>
    <t xml:space="preserve">SEGURIDAD E INVERSIONES S.A DE C.V </t>
  </si>
  <si>
    <t>06140911041039</t>
  </si>
  <si>
    <t>IMPORTADORA DEL RIO S.A DE C.V</t>
  </si>
  <si>
    <t>06142609701090</t>
  </si>
  <si>
    <t xml:space="preserve">SAMUEL ARMANDO DUBON </t>
  </si>
  <si>
    <t>02102908061017</t>
  </si>
  <si>
    <t xml:space="preserve">V &amp; G DE EL SALVADOR S.A DE C.V </t>
  </si>
  <si>
    <t>06140902091023</t>
  </si>
  <si>
    <t xml:space="preserve">DISTRIBUIDORA B &amp; P S.A DE C.V </t>
  </si>
  <si>
    <t>06142809061036</t>
  </si>
  <si>
    <t xml:space="preserve">DURECO DE EL SALVADOR S.A DE C.V </t>
  </si>
  <si>
    <t>06140310061067</t>
  </si>
  <si>
    <t xml:space="preserve">PROVEEDORA ELECTRICA DE EL SALVADOR S.A DE CV. </t>
  </si>
  <si>
    <t>06141311131065</t>
  </si>
  <si>
    <t>INVERSIONES ASIATICAS S.A DE C.V</t>
  </si>
  <si>
    <t>06141608021030</t>
  </si>
  <si>
    <t>GRIFERIA Y CERRADURAS INTERNACIONALES S.A DE C.V</t>
  </si>
  <si>
    <t>06142410141010</t>
  </si>
  <si>
    <t xml:space="preserve">ACTIVIDADES PETROLERAS DE EL SALVADRO S.A DE C.V </t>
  </si>
  <si>
    <t>06141211810023</t>
  </si>
  <si>
    <t>GRUPO SOLID S.A DE C.V</t>
  </si>
  <si>
    <t>06143001780012</t>
  </si>
  <si>
    <t xml:space="preserve">LA CASA DEL REPUESTO S.A DE C.V. </t>
  </si>
  <si>
    <t>06140101840022</t>
  </si>
  <si>
    <t>INDUPAL S.A DE C.V</t>
  </si>
  <si>
    <t>06142809981046</t>
  </si>
  <si>
    <t>CORPORACION CME  S.A DE C.V.</t>
  </si>
  <si>
    <t>06141205111012</t>
  </si>
  <si>
    <t>CORPORACION LEMUS S.A DE C.V</t>
  </si>
  <si>
    <t>12181704631014</t>
  </si>
  <si>
    <t>OLGA MARINA ARAUJO</t>
  </si>
  <si>
    <t>08212104161010</t>
  </si>
  <si>
    <t>COFEL S.A DE C.V</t>
  </si>
  <si>
    <t>06141412131015</t>
  </si>
  <si>
    <t>FERRETERIA BUJAIDA S.A DE C.V</t>
  </si>
  <si>
    <t>08190601630010</t>
  </si>
  <si>
    <t>ENGELBERTO BUJAIDA SERVELLON</t>
  </si>
  <si>
    <t>06142801131043</t>
  </si>
  <si>
    <t>CONSTRULEMUS S.A DE C.V</t>
  </si>
  <si>
    <t>06140210081052</t>
  </si>
  <si>
    <t>FERRETERIA EPA S.A DE C.V.</t>
  </si>
  <si>
    <t>06143107931012</t>
  </si>
  <si>
    <t>AGROSERVICIO Y FERRETERIA EL GANADERO S.A DE C.V</t>
  </si>
  <si>
    <t>07150208610010</t>
  </si>
  <si>
    <t xml:space="preserve">ANGEL MARIA FIGUEROA </t>
  </si>
  <si>
    <t>01010406851019</t>
  </si>
  <si>
    <t>VERONICA ESMERALDA FLORES</t>
  </si>
  <si>
    <t>02103003091024</t>
  </si>
  <si>
    <t xml:space="preserve">GENERAL FERRETERIA DE EL SALVADOR S.A DE C.V </t>
  </si>
  <si>
    <t>06141401821222</t>
  </si>
  <si>
    <t xml:space="preserve">ANA CECILIA FIGUEROA </t>
  </si>
  <si>
    <t>11022006751011</t>
  </si>
  <si>
    <t>CARLOS ALBERTO CRUZ</t>
  </si>
  <si>
    <t>11020206771014</t>
  </si>
  <si>
    <t>MARIA IDALIA OCHOA</t>
  </si>
  <si>
    <t>11232303011013</t>
  </si>
  <si>
    <t xml:space="preserve">INVERSIONES PRIMAVERA S.A DE C.V </t>
  </si>
  <si>
    <t>06143009971014</t>
  </si>
  <si>
    <t>CONSTRUCCIONES NABLA S.A DE C.V.</t>
  </si>
  <si>
    <t>05111409751029</t>
  </si>
  <si>
    <t>JESSICA ESMERALDA GOMEZ</t>
  </si>
  <si>
    <t>12171710450020</t>
  </si>
  <si>
    <t xml:space="preserve">FLORENTIN MEJIA GIRON </t>
  </si>
  <si>
    <t>07023009101018</t>
  </si>
  <si>
    <t xml:space="preserve">ASERRADERO Y DISTRIBUIDORES DE MATERIALES </t>
  </si>
  <si>
    <t>08032211681010</t>
  </si>
  <si>
    <t xml:space="preserve">JOSE MAURICIO ROGEL </t>
  </si>
  <si>
    <t>09061804791010</t>
  </si>
  <si>
    <t xml:space="preserve">MANUEL DE JESUS RIVAS </t>
  </si>
  <si>
    <t>06140206710011</t>
  </si>
  <si>
    <t xml:space="preserve">COMERCIAL PRECO S.A DE C.V </t>
  </si>
  <si>
    <t>04070402151016</t>
  </si>
  <si>
    <t xml:space="preserve">AF SANTA FE S.A DE C.V </t>
  </si>
  <si>
    <t>04071008791019</t>
  </si>
  <si>
    <t>GUADALUPE ALFARO GODINEZ</t>
  </si>
  <si>
    <t>06071111570010</t>
  </si>
  <si>
    <t xml:space="preserve">SONIA MARIBEL MARTINEZ </t>
  </si>
  <si>
    <t>13062802811017</t>
  </si>
  <si>
    <t>MANUEL ALEJANDRO LIMAY</t>
  </si>
  <si>
    <t>01101501460010</t>
  </si>
  <si>
    <t xml:space="preserve">RENE ALFONSO VALENZUELA </t>
  </si>
  <si>
    <t>01011603560016</t>
  </si>
  <si>
    <t xml:space="preserve">VIDALES HERMANOS COMPANIA S.A DE C.V </t>
  </si>
  <si>
    <t>02100305751032</t>
  </si>
  <si>
    <t xml:space="preserve">ADA MARLENE LINARES </t>
  </si>
  <si>
    <t>05091510071011</t>
  </si>
  <si>
    <t>SIGUENZA ESCOBAR S.A DE C.V</t>
  </si>
  <si>
    <t>02100801991019</t>
  </si>
  <si>
    <t>SANTANI S.A DE C.V</t>
  </si>
  <si>
    <t>02102610161019</t>
  </si>
  <si>
    <t>EMPRESA INDIGO S.A DE C.V</t>
  </si>
  <si>
    <t>02131209821014</t>
  </si>
  <si>
    <t xml:space="preserve">MARIXA ROXANA ACOSTA </t>
  </si>
  <si>
    <t>06142904720020</t>
  </si>
  <si>
    <t>TIENDA MORENA S.A DE C.V</t>
  </si>
  <si>
    <t>13222804821017</t>
  </si>
  <si>
    <t xml:space="preserve">JORGE LUIS FLORES </t>
  </si>
  <si>
    <t>06141012711047</t>
  </si>
  <si>
    <t xml:space="preserve">MIRNA MARISOL RIVERA </t>
  </si>
  <si>
    <t>04311509871013</t>
  </si>
  <si>
    <t xml:space="preserve">MARLON TULIO GUARDADO </t>
  </si>
  <si>
    <t>04071607051010</t>
  </si>
  <si>
    <t>DIHARE S.A DE C.V.</t>
  </si>
  <si>
    <t>02031902761020</t>
  </si>
  <si>
    <t xml:space="preserve">NUBIA CRISTINA CABRERA </t>
  </si>
  <si>
    <t>06142302051012</t>
  </si>
  <si>
    <t xml:space="preserve">ESCOLAR S.A DE C.V </t>
  </si>
  <si>
    <t>12063101651018</t>
  </si>
  <si>
    <t>MARIA IRIS MARQUEZ</t>
  </si>
  <si>
    <t>02071811191010</t>
  </si>
  <si>
    <t xml:space="preserve">INVERSIONES L-CART S.A DE C.V </t>
  </si>
  <si>
    <t>02121508861019</t>
  </si>
  <si>
    <t>WENDY MARISOL PERAZA</t>
  </si>
  <si>
    <t>02101908161015</t>
  </si>
  <si>
    <t>ACOSQUI S.A DE C.V</t>
  </si>
  <si>
    <t>02132004711018</t>
  </si>
  <si>
    <t xml:space="preserve">DIMAS EFRAIN BATRES CISNEROS </t>
  </si>
  <si>
    <t>02101704771019</t>
  </si>
  <si>
    <t xml:space="preserve">OSCAR ALFREDO MEJIA </t>
  </si>
  <si>
    <t>06142003131016</t>
  </si>
  <si>
    <t>BELLEZA Y COSMETICOS S.A DE C.V</t>
  </si>
  <si>
    <t>06141407971021</t>
  </si>
  <si>
    <t>INDUSTRIAL COLOR S.A DE C.V</t>
  </si>
  <si>
    <t>01110901420016</t>
  </si>
  <si>
    <t>JORGE ARQUIMIDES LOPEZ</t>
  </si>
  <si>
    <t>05031001931017</t>
  </si>
  <si>
    <t>EVELIN ESMERALDA GIRON</t>
  </si>
  <si>
    <t>06140607941015</t>
  </si>
  <si>
    <t>PROMEFAR S.A DE CV.</t>
  </si>
  <si>
    <t>06140602121028</t>
  </si>
  <si>
    <t xml:space="preserve">CONSTRUCENTER S.A DE C.V </t>
  </si>
  <si>
    <t>06141503740045</t>
  </si>
  <si>
    <t>ACACESPROMAC DE RL</t>
  </si>
  <si>
    <t>12171310011015</t>
  </si>
  <si>
    <t>SANTA CLARA S.A DE C.V</t>
  </si>
  <si>
    <t>12062104761012</t>
  </si>
  <si>
    <t xml:space="preserve">TERESA DE JESUS SORTO </t>
  </si>
  <si>
    <t>05111507131020</t>
  </si>
  <si>
    <t>GRUPO AVELAR AVILA S.A DE C.V</t>
  </si>
  <si>
    <t>09070804600012</t>
  </si>
  <si>
    <t xml:space="preserve">SIXTO RODOLFO ESPINOZA </t>
  </si>
  <si>
    <t>02072806161010</t>
  </si>
  <si>
    <t>DIFERSA S.A DE C.V.</t>
  </si>
  <si>
    <t>06140303051013</t>
  </si>
  <si>
    <t>CENTRO DE DISTRIBUCION ALAMO S.A DE C.V</t>
  </si>
  <si>
    <t>06142610770020</t>
  </si>
  <si>
    <t>CASTELLA SAGARRA S.A DE C.V</t>
  </si>
  <si>
    <t>06142110141018</t>
  </si>
  <si>
    <t xml:space="preserve">CORPORACION ENEL S.A DE C.V </t>
  </si>
  <si>
    <t>12171707570010</t>
  </si>
  <si>
    <t>JOSE N BATARSE S.A DE C.V</t>
  </si>
  <si>
    <t>06141407001014</t>
  </si>
  <si>
    <t>INVERSIONES LEMUS S.A DE C.V.</t>
  </si>
  <si>
    <t>02100508711010</t>
  </si>
  <si>
    <t>ROCIO ISABEL MURILLO</t>
  </si>
  <si>
    <t>06141805951022</t>
  </si>
  <si>
    <t xml:space="preserve">DIMARTI S.A DE C.V </t>
  </si>
  <si>
    <t>06140410911033</t>
  </si>
  <si>
    <t>PRODIMCO SA DE C.V</t>
  </si>
  <si>
    <t>06143105031022</t>
  </si>
  <si>
    <t>PRISMA DE CENTROAMERICA S.A DE C.V</t>
  </si>
  <si>
    <t>09060101680012</t>
  </si>
  <si>
    <t xml:space="preserve">CARLOS HUMBERTO RIVAS </t>
  </si>
  <si>
    <t>10051810791014</t>
  </si>
  <si>
    <t xml:space="preserve">JUAN CARLOS CRUZ FLORES </t>
  </si>
  <si>
    <t>06141606051039</t>
  </si>
  <si>
    <t>COMERCIALIZADORA DE PRODUCTOS DIVERSOS</t>
  </si>
  <si>
    <t>08092409791027</t>
  </si>
  <si>
    <t>ANA MERCEDES CRUZ MARTINEZ</t>
  </si>
  <si>
    <t>06142706001019</t>
  </si>
  <si>
    <t>FARMACIA CAMILA S.A DE C.V</t>
  </si>
  <si>
    <t>06141501590019</t>
  </si>
  <si>
    <t>LIBRERÍA Y PAPELERIA LA IBERICA</t>
  </si>
  <si>
    <t>06141308081030</t>
  </si>
  <si>
    <t>DIALCA S.A DE C.V.</t>
  </si>
  <si>
    <t>02100709630020</t>
  </si>
  <si>
    <t>MARCO TUIO RAFAE FUENTES</t>
  </si>
  <si>
    <t>07162806741014</t>
  </si>
  <si>
    <t xml:space="preserve">MILAGRO MONGE  DE JOVEL </t>
  </si>
  <si>
    <t>07150101540016</t>
  </si>
  <si>
    <t xml:space="preserve">ANA MIRIAM CORDERO </t>
  </si>
  <si>
    <t>06141612961039</t>
  </si>
  <si>
    <t>MENA Y MENA INGENIEROS S.A DE C.V</t>
  </si>
  <si>
    <t>06142702151067</t>
  </si>
  <si>
    <t>PCA GROUP S.A DE C.V</t>
  </si>
  <si>
    <t>11080509590013</t>
  </si>
  <si>
    <t>ROSA RAMONA DIAZ</t>
  </si>
  <si>
    <t>08192809951010</t>
  </si>
  <si>
    <t>MERINO GUATEMALA EMIGDIA CARMELINA</t>
  </si>
  <si>
    <t>04071609660015</t>
  </si>
  <si>
    <t>GENARO ROGEIO PEREZ</t>
  </si>
  <si>
    <t>06141802961205</t>
  </si>
  <si>
    <t xml:space="preserve">hugo ernesto barahona </t>
  </si>
  <si>
    <t>02070710661010</t>
  </si>
  <si>
    <t>LILIAN DEL SOCORRO DUARTE</t>
  </si>
  <si>
    <t>06140806450012</t>
  </si>
  <si>
    <t>VIDUC S.A DE C.V</t>
  </si>
  <si>
    <t>02102308721048</t>
  </si>
  <si>
    <t>PATRICIA GRISELDA PANAMEÑO</t>
  </si>
  <si>
    <t>07010211470019</t>
  </si>
  <si>
    <t xml:space="preserve">PEDRO MIGUEL ROGEL </t>
  </si>
  <si>
    <t>12172305071014</t>
  </si>
  <si>
    <t>FERRETERIA EL BARATILLO S.A DE C.V</t>
  </si>
  <si>
    <t>10010305931032</t>
  </si>
  <si>
    <t xml:space="preserve">CARLOS MIGUE ALFARO MIRANDA </t>
  </si>
  <si>
    <t>06141009971020</t>
  </si>
  <si>
    <t xml:space="preserve">MARISOL S.A DE C.V </t>
  </si>
  <si>
    <t>06142203991097</t>
  </si>
  <si>
    <t>LA YUNTA S.A DE C.V</t>
  </si>
  <si>
    <t>02101905721052</t>
  </si>
  <si>
    <t xml:space="preserve">SONIA JANETH LINARES DE MONTENEGRO </t>
  </si>
  <si>
    <t>11231406781023</t>
  </si>
  <si>
    <t>FRANCISCO ALEXANDER GOMEZ</t>
  </si>
  <si>
    <t>06140204011026</t>
  </si>
  <si>
    <t>DNA S.A DE C.V</t>
  </si>
  <si>
    <t>06142803891045</t>
  </si>
  <si>
    <t xml:space="preserve">ANDRES OBED YANES CORNEJO </t>
  </si>
  <si>
    <t>04062808731010</t>
  </si>
  <si>
    <t>AGUSTIN REIMUNDO POCASANGRE</t>
  </si>
  <si>
    <t>02100801690012</t>
  </si>
  <si>
    <t>JOSE DAVID BRIZUELA</t>
  </si>
  <si>
    <t>04072111171012</t>
  </si>
  <si>
    <t>AGROCASAL S.A DE C.V</t>
  </si>
  <si>
    <t>06140611800022</t>
  </si>
  <si>
    <t>LABORATORIOS SUIZOS S.A DE C.V</t>
  </si>
  <si>
    <t>94501611941010</t>
  </si>
  <si>
    <t>MEJIA GUEVARA STEPHANIE GUADALUPE</t>
  </si>
  <si>
    <t>06142204850046</t>
  </si>
  <si>
    <t>INMOBILIARIA MONTE ALEGRE S.A DE C.V</t>
  </si>
  <si>
    <t>06022804620014</t>
  </si>
  <si>
    <t>ROSAS SANCHEZ OSCAR ARMANDO</t>
  </si>
  <si>
    <t>11021210781020</t>
  </si>
  <si>
    <t>IVAN ANTONIO MENDEZ</t>
  </si>
  <si>
    <t>06140711770052</t>
  </si>
  <si>
    <t>TERRAC PAVIM VIVIENDA E INVERS S.A DE C.V</t>
  </si>
  <si>
    <t>03112002811018</t>
  </si>
  <si>
    <t>CACERES SERMEÑO EVELIN JEANNETTE</t>
  </si>
  <si>
    <t>03153107071018</t>
  </si>
  <si>
    <t>CASMO S.A DE C.V</t>
  </si>
  <si>
    <t>06140805001010</t>
  </si>
  <si>
    <t>VIOLANTE S.A DE C.V</t>
  </si>
  <si>
    <t>07021002841030</t>
  </si>
  <si>
    <t xml:space="preserve">TORRES DIAS RAFAEL ANTONIO </t>
  </si>
  <si>
    <t>06141902141108</t>
  </si>
  <si>
    <t>GLOBAL DEVELOPERS S.A DE C.V</t>
  </si>
  <si>
    <t>13160911741012</t>
  </si>
  <si>
    <t>JOSE ABEL SORTO ROMERO</t>
  </si>
  <si>
    <t>13151207620013</t>
  </si>
  <si>
    <t>JUAN NEFTALI DOMINGUEZ GOMEZ</t>
  </si>
  <si>
    <t>06141409731026</t>
  </si>
  <si>
    <t>JAIME MAURICIO VILLALOBOS</t>
  </si>
  <si>
    <t>13230702751017</t>
  </si>
  <si>
    <t>DINA NOHEMY ZAENS</t>
  </si>
  <si>
    <t>12171205161028</t>
  </si>
  <si>
    <t>INVERSIONES SOSA GOMEZ, S.A. DE C.V..</t>
  </si>
  <si>
    <t>12172810131013</t>
  </si>
  <si>
    <t>HIDRO-CONSTRUCTORES CRUZ &amp; CARPIO, S.A. DE C.V.</t>
  </si>
  <si>
    <t>06140701161066</t>
  </si>
  <si>
    <t>INVERSIONES DIMANI, S.A. DE C.V.</t>
  </si>
  <si>
    <t>06142103141029</t>
  </si>
  <si>
    <t>INVERSIONES INMOBILIARIA, FENIX, S.A. DE C.V.</t>
  </si>
  <si>
    <t>04332010181019</t>
  </si>
  <si>
    <t>FERRECONSTRUC, S.A. DE C.V.</t>
  </si>
  <si>
    <t>04321207731019</t>
  </si>
  <si>
    <t>JOSE ROBERTO ROMERO QUIJADA</t>
  </si>
  <si>
    <t>06141501131029</t>
  </si>
  <si>
    <t>SUMINISTROS MALDONADO, S.A. DE C.V.</t>
  </si>
  <si>
    <t>06140204041015</t>
  </si>
  <si>
    <t>CONSTRUCHAP, S.A. DE C.V.</t>
  </si>
  <si>
    <t>06141109101018</t>
  </si>
  <si>
    <t>AGROFERRETERIA LA GRANJA, S.A. DE C.V.</t>
  </si>
  <si>
    <t>02071804821033</t>
  </si>
  <si>
    <t>OLGA FLORES DE SALAZAR</t>
  </si>
  <si>
    <t>06141010131043</t>
  </si>
  <si>
    <t>GRUPO VIDAL, S.A. DE C.V.</t>
  </si>
  <si>
    <t>06142708101053</t>
  </si>
  <si>
    <t>06140307951051</t>
  </si>
  <si>
    <t>06141502171121</t>
  </si>
  <si>
    <t>14070503650018</t>
  </si>
  <si>
    <t>10092504680019</t>
  </si>
  <si>
    <t>06141609031012</t>
  </si>
  <si>
    <t>06140110031015</t>
  </si>
  <si>
    <t>06141204840017</t>
  </si>
  <si>
    <t>06142303911015</t>
  </si>
  <si>
    <t>06142407500017</t>
  </si>
  <si>
    <t>06140207670045</t>
  </si>
  <si>
    <t>06143107971090</t>
  </si>
  <si>
    <t>06140706450040</t>
  </si>
  <si>
    <t>06142403071030</t>
  </si>
  <si>
    <t>06142505731094</t>
  </si>
  <si>
    <t>06142402651017</t>
  </si>
  <si>
    <t>06140109770045</t>
  </si>
  <si>
    <t>01</t>
  </si>
  <si>
    <t>08021311520010</t>
  </si>
  <si>
    <t xml:space="preserve">ANCELMO MAURICIO AREVALO </t>
  </si>
  <si>
    <t>06141807941156</t>
  </si>
  <si>
    <t xml:space="preserve">JOSE ALEXANDER MENJIVAR </t>
  </si>
  <si>
    <t>06170406791011</t>
  </si>
  <si>
    <t xml:space="preserve">ELSY ELIZABETH DE PINEDA </t>
  </si>
  <si>
    <t>08211810751010</t>
  </si>
  <si>
    <t xml:space="preserve">BAIRE DE ROSALES, JEANNETTE ARELY </t>
  </si>
  <si>
    <t>06141210671018</t>
  </si>
  <si>
    <t xml:space="preserve">FLORES PEREZ, ROBERTO LUIS ALONSO </t>
  </si>
  <si>
    <t>06141409731206</t>
  </si>
  <si>
    <t>VILLALOBOS, JAIME MAURICIO</t>
  </si>
  <si>
    <t>06142111021040</t>
  </si>
  <si>
    <t>TEH-SHIN S.A DE C.V.</t>
  </si>
  <si>
    <t>06140107001014</t>
  </si>
  <si>
    <t>06141103041028</t>
  </si>
  <si>
    <t>MSAC, S.A DE C.V.</t>
  </si>
  <si>
    <t>06140207041015</t>
  </si>
  <si>
    <t>CONSTRUCHAP, S.A DE C.V</t>
  </si>
  <si>
    <t>FERRETERIAS DE ORIENTE, S.A DE C.V.</t>
  </si>
  <si>
    <t>14082006600011</t>
  </si>
  <si>
    <t>12171402071014</t>
  </si>
  <si>
    <t>ARMANDO ANTONIO LOPEZ</t>
  </si>
  <si>
    <t>06142111580067</t>
  </si>
  <si>
    <t xml:space="preserve">CORDOVA PORTILO, MARTA </t>
  </si>
  <si>
    <t>06140312931018</t>
  </si>
  <si>
    <t>12171810520043</t>
  </si>
  <si>
    <t>JOSE ROBERTO PARADA ESCOBAR</t>
  </si>
  <si>
    <t>06142312610117</t>
  </si>
  <si>
    <t>09043007610018</t>
  </si>
  <si>
    <t>30/09/2021</t>
  </si>
  <si>
    <t>11</t>
  </si>
  <si>
    <t>02100302470018</t>
  </si>
  <si>
    <t xml:space="preserve">CARLOS ANTONIO VELASQUEZ </t>
  </si>
  <si>
    <t>11161001530014</t>
  </si>
  <si>
    <t>NOLASCO DE MENDEZ, LORENZA DEL CARMEN</t>
  </si>
  <si>
    <t>01011305530022</t>
  </si>
  <si>
    <t>WELBA IRENE SALDAÑA DE CRUZ</t>
  </si>
  <si>
    <t>09040412560016</t>
  </si>
  <si>
    <t xml:space="preserve">NOE ALBERTO GUILLEN </t>
  </si>
  <si>
    <t xml:space="preserve">MARIA DE LA PAZ BENITEZ </t>
  </si>
  <si>
    <t>04082111590018</t>
  </si>
  <si>
    <t xml:space="preserve">FRANCISCO MELARA ARDON </t>
  </si>
  <si>
    <t>12173100165029</t>
  </si>
  <si>
    <t>06120411881013</t>
  </si>
  <si>
    <t xml:space="preserve">DONATO IRAHETA, MARCELO JOSUE </t>
  </si>
  <si>
    <t>02102905971012</t>
  </si>
  <si>
    <t>PIEDRA ANGULAR, S.A DE C.V.</t>
  </si>
  <si>
    <t>05012802171028</t>
  </si>
  <si>
    <t>TECPRO INTENACIONAL, S.A DE C.V.</t>
  </si>
  <si>
    <t>02/10/2021</t>
  </si>
  <si>
    <t>14081402711011</t>
  </si>
  <si>
    <t>06141211201163</t>
  </si>
  <si>
    <t>06141511720027</t>
  </si>
  <si>
    <t>12173100165001</t>
  </si>
  <si>
    <t>06102710911044</t>
  </si>
  <si>
    <t>MARTINEZ SANCHEZ, JOSE ORLANDO</t>
  </si>
  <si>
    <t>11082506801018</t>
  </si>
  <si>
    <t xml:space="preserve">ESCALANTE ALBERTO ALEJANDRO </t>
  </si>
  <si>
    <t>06012509851018</t>
  </si>
  <si>
    <t>OSCAR OSWALDO MORAN</t>
  </si>
  <si>
    <t>12170411991014</t>
  </si>
  <si>
    <t>FERRETERIA CABALLERO S.A DE C.V.</t>
  </si>
  <si>
    <t>06142609891018</t>
  </si>
  <si>
    <t>CARLOS MARIO Y SUSAN, S.A DE C.V.</t>
  </si>
  <si>
    <t>06140702121041</t>
  </si>
  <si>
    <t>DESARROLLOS SIERRA ALTA, S.A DE C.V.</t>
  </si>
  <si>
    <t>NOVIEMBRE</t>
  </si>
  <si>
    <t>16/11/2021</t>
  </si>
  <si>
    <t>26/11/2021</t>
  </si>
  <si>
    <t>12/11/2021</t>
  </si>
  <si>
    <t>06140708951020</t>
  </si>
  <si>
    <t>CARBAZEL, S.A. DE C.V.</t>
  </si>
  <si>
    <t>05/11/2021</t>
  </si>
  <si>
    <t>18/11/2021</t>
  </si>
  <si>
    <t>30/11/2021</t>
  </si>
  <si>
    <t>25/11/2021</t>
  </si>
  <si>
    <t>24/11/2021</t>
  </si>
  <si>
    <t>22/11/2021</t>
  </si>
  <si>
    <t>06142602151019</t>
  </si>
  <si>
    <t>ESTRUCTURAS METALICAS PINTO, S.A. DE C.V.</t>
  </si>
  <si>
    <t>06140908171010</t>
  </si>
  <si>
    <t>ILO INVERSIONES, S.A. DE C.V.</t>
  </si>
  <si>
    <t>03121905701013</t>
  </si>
  <si>
    <t>JOSE ERNESTO CONSUEGRA</t>
  </si>
  <si>
    <t>05110706181014</t>
  </si>
  <si>
    <t>MFA OCNSTRUCTURA, S.A. DE C.V.</t>
  </si>
  <si>
    <t>ANEXO 4</t>
  </si>
  <si>
    <t>ANEXO 5</t>
  </si>
  <si>
    <t>06140402061020</t>
  </si>
  <si>
    <t>CORA STORE, S.A. DE C.V.</t>
  </si>
  <si>
    <t>06141705790011</t>
  </si>
  <si>
    <t>IVERCALMA, S.A. DE C.V.</t>
  </si>
  <si>
    <t>JAVIER ALBERTO PEREZ FLORES</t>
  </si>
  <si>
    <t>TELEMOVILEL SALVADOR, S.A DE C.V.</t>
  </si>
  <si>
    <t>07112102781013</t>
  </si>
  <si>
    <t>SOLEDAD BEATRIZ GONZALEZ DE SORTO</t>
  </si>
  <si>
    <t>06142003971040</t>
  </si>
  <si>
    <t>VENTA DE COMBUSTIBLES, LUBRICANTES Y OTROS DURACION EN ELCTRODOMESTICOS, S.A. DE C.V.</t>
  </si>
  <si>
    <t>06080210951038</t>
  </si>
  <si>
    <t>ALISON GRCIELA MENDEZ HERRERA</t>
  </si>
  <si>
    <t>CARLOS DENIS RAMIREZ VENTURA</t>
  </si>
  <si>
    <t>06142805011034</t>
  </si>
  <si>
    <t>REPUESTOS IZALCO, S.A. DE C.V.</t>
  </si>
  <si>
    <t>ALFREDO ANTONIO RODRIGUEZ DURAN</t>
  </si>
  <si>
    <t>VISOR, S.A. DE C.V.</t>
  </si>
  <si>
    <t>MADERAS LA ORIENTAL, S.A. DE C.V.</t>
  </si>
  <si>
    <t>CLAUDIA MERCEDES VENTURA LARIOS</t>
  </si>
  <si>
    <t>COMLUB, S.A. DE C.V.</t>
  </si>
  <si>
    <t xml:space="preserve"> MARIO ALBERTO MIRANDA FONSECA</t>
  </si>
  <si>
    <t>BANCO AMERICA CENTRAL, S.A. DE C.V.</t>
  </si>
  <si>
    <t>ROCELI CONSULTORES, S.A. DE.C.V</t>
  </si>
  <si>
    <t>RODRIGO ANTONIO ARGUETA ECHEGOYEN</t>
  </si>
  <si>
    <t>06142309161107</t>
  </si>
  <si>
    <t>DISAVI, S.A. DE C.V.</t>
  </si>
  <si>
    <t>NSV, S.A. DE C.V.</t>
  </si>
  <si>
    <t>SAUL POCASANGRE ESCOBAR</t>
  </si>
  <si>
    <t>PANDA PRINT, S.A. DE C.V.</t>
  </si>
  <si>
    <t>JOSE HUMBERTO MENJIVAR AMAYA</t>
  </si>
  <si>
    <t>06142406991033</t>
  </si>
  <si>
    <t>AUTOLEASING, S.A. DE C.V.</t>
  </si>
  <si>
    <t>RECINOS SCHOMBORN, S.A. DE C.V.</t>
  </si>
  <si>
    <t>06142202131035</t>
  </si>
  <si>
    <t>PROMOPRINT, S.A. DE C.V.</t>
  </si>
  <si>
    <t>SUPER REPUESTOS EL SALVADOR, S.A. DE C.V.</t>
  </si>
  <si>
    <t>EDWAR LEONIDAS GUTIERREZ PORTILLO</t>
  </si>
  <si>
    <t>GUILLERMO E. MIGUEL B.</t>
  </si>
  <si>
    <t>06042312691015</t>
  </si>
  <si>
    <t>JOSE FELIX CRESPIN HERNANDEZ</t>
  </si>
  <si>
    <t>06142305771172</t>
  </si>
  <si>
    <t>SALVADOR ANTONIO DURAN ESCOBAR</t>
  </si>
  <si>
    <t>AGDO, S.A. DE C.V.</t>
  </si>
  <si>
    <t>20217249297</t>
  </si>
  <si>
    <t>DUCA</t>
  </si>
  <si>
    <t>GRUPO TICAL EL SALVADOR, S.A. DE C.V.</t>
  </si>
  <si>
    <t>06141702660013</t>
  </si>
  <si>
    <t>ALMACENES SIMAN, S.A. DE C.V.</t>
  </si>
  <si>
    <t>06142302770010</t>
  </si>
  <si>
    <t>ALPINA LTDA, S.A. DE C.V.</t>
  </si>
  <si>
    <t>OPERADORA DEL SUR, S.A. DE C.V.</t>
  </si>
  <si>
    <t>12171906520017</t>
  </si>
  <si>
    <t>RAFAEL RENE CANALES PINAUD</t>
  </si>
  <si>
    <t>15015RESCR059242017</t>
  </si>
  <si>
    <t>17BL000C</t>
  </si>
  <si>
    <t>06140103660011</t>
  </si>
  <si>
    <t>CHEVRON LUBRICANT OILS, S.A.</t>
  </si>
  <si>
    <t>05010703161018</t>
  </si>
  <si>
    <t>06140807101054</t>
  </si>
  <si>
    <t>TRANSPORTES LATINOS, S.A. DE C.V.</t>
  </si>
  <si>
    <t>15041RESCR059242017</t>
  </si>
  <si>
    <t>17BL000X</t>
  </si>
  <si>
    <t>17BL000F</t>
  </si>
  <si>
    <t>06142303091115</t>
  </si>
  <si>
    <t>SERVICIOS TERMINALES, S.A. DE C.V.</t>
  </si>
  <si>
    <t>06141305031024</t>
  </si>
  <si>
    <t>COMPAÑÍA DE LOGISTICA Y TRANSPORTE, S.A. DE C.V.</t>
  </si>
  <si>
    <t>DICIEMBRE</t>
  </si>
  <si>
    <t>20/10/2021</t>
  </si>
  <si>
    <t>12151904761013</t>
  </si>
  <si>
    <t xml:space="preserve">SOCRATES CHAVEZ RIVAS </t>
  </si>
  <si>
    <t>09032212181015</t>
  </si>
  <si>
    <t>LOGISTICS AUTO PARTS, S.A DE C.V.</t>
  </si>
  <si>
    <t>09/12/2021</t>
  </si>
  <si>
    <t>06141603991030</t>
  </si>
  <si>
    <t>PRICESMART EL SALVADOR S.A DE C.V</t>
  </si>
  <si>
    <t>16/12/2021</t>
  </si>
  <si>
    <t>SERVICIO Y TERMINALES, S.A DE C.V.</t>
  </si>
  <si>
    <t>22/12/2021</t>
  </si>
  <si>
    <t>06141201101020</t>
  </si>
  <si>
    <t xml:space="preserve">BANCO INDUSTRIAL EL SALVADOR S.A </t>
  </si>
  <si>
    <t>28/12/2021</t>
  </si>
  <si>
    <t>COMPAÑIA DE LOGISTICA Y TRANSPORTE, S.A DE C.V.</t>
  </si>
  <si>
    <t>30/12/2021</t>
  </si>
  <si>
    <t>17/12/2021</t>
  </si>
  <si>
    <t>07/12/2021</t>
  </si>
  <si>
    <t>06142903161044</t>
  </si>
  <si>
    <t>MARTINEZ MELGAR, S.A DE C.V.</t>
  </si>
  <si>
    <t>20/12/2021</t>
  </si>
  <si>
    <t>SEPTIEMBRE</t>
  </si>
  <si>
    <t>VISOR S.A DE C.V</t>
  </si>
  <si>
    <t xml:space="preserve">CHEVRON LUBRICANT OILS S.A </t>
  </si>
  <si>
    <t>TRANSPORTES LOS LATINOS S.A DE C.V</t>
  </si>
  <si>
    <t>GASPRO EL SALVADOR S.A DE C.V</t>
  </si>
  <si>
    <t>BRENNTAG EL SALVADOR S.A DE C.V</t>
  </si>
  <si>
    <t>06141502770029</t>
  </si>
  <si>
    <t>AGOSTO</t>
  </si>
  <si>
    <t>ALMACENES VIDRI, S.A DE C.V.</t>
  </si>
  <si>
    <t xml:space="preserve">INDUSTRIAL COLOR S.A DE C.V </t>
  </si>
  <si>
    <t>ABRIL</t>
  </si>
  <si>
    <t>MAYO</t>
  </si>
  <si>
    <t>JUNIO</t>
  </si>
  <si>
    <t>JULIO</t>
  </si>
  <si>
    <t>FAST CARGO, S.A DE C.V.</t>
  </si>
  <si>
    <t>ESTACIONES DE SERVICIO TEXACO</t>
  </si>
  <si>
    <t>COMPAÑOA DE LOGISTICA Y TRANSPORTE, S.A DE C.V.</t>
  </si>
  <si>
    <t xml:space="preserve">AGDO S.A </t>
  </si>
  <si>
    <t>COMLUB S.A DE C.V</t>
  </si>
  <si>
    <t xml:space="preserve">ALLOCOC CORP </t>
  </si>
  <si>
    <t>06142911161029</t>
  </si>
  <si>
    <t>12</t>
  </si>
  <si>
    <t>20217245257</t>
  </si>
  <si>
    <t>22/07/2021</t>
  </si>
  <si>
    <t>26/07/2021</t>
  </si>
  <si>
    <t>29/07/2021</t>
  </si>
  <si>
    <t>30/07/2021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</si>
  <si>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</si>
  <si>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</si>
  <si>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</si>
  <si>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</si>
  <si>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</si>
  <si>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</si>
  <si>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</si>
  <si>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</si>
  <si>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</si>
  <si>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</si>
  <si>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26/03/2021</t>
  </si>
  <si>
    <t>28/03/2021</t>
  </si>
  <si>
    <t>06/04/2021</t>
  </si>
  <si>
    <t>05/04/2021</t>
  </si>
  <si>
    <t>27/04/2021</t>
  </si>
  <si>
    <t>18/05/2021</t>
  </si>
  <si>
    <t>208432</t>
  </si>
  <si>
    <t>34388</t>
  </si>
  <si>
    <t>05091111041010</t>
  </si>
  <si>
    <t>ATL S.A DE C.V</t>
  </si>
  <si>
    <t>21872</t>
  </si>
  <si>
    <t>06142803730056</t>
  </si>
  <si>
    <t xml:space="preserve">ASEGURADORA AGRICOLA COMERCIAL S.A </t>
  </si>
  <si>
    <t>21392</t>
  </si>
  <si>
    <t>6713</t>
  </si>
  <si>
    <t>08110901590016</t>
  </si>
  <si>
    <t>MANUEL DE JESUS HERNANDEZ</t>
  </si>
  <si>
    <t>212137</t>
  </si>
  <si>
    <t>02/06/2021</t>
  </si>
  <si>
    <t>18/06/2021</t>
  </si>
  <si>
    <t>24/06/2021</t>
  </si>
  <si>
    <t>29/06/2021</t>
  </si>
  <si>
    <t>30/06/2021</t>
  </si>
  <si>
    <t>605</t>
  </si>
  <si>
    <t>606</t>
  </si>
  <si>
    <t>607</t>
  </si>
  <si>
    <t>608</t>
  </si>
  <si>
    <t>609</t>
  </si>
  <si>
    <t>610</t>
  </si>
  <si>
    <t>611</t>
  </si>
  <si>
    <t>14/05/2021</t>
  </si>
  <si>
    <t>17/05/2021</t>
  </si>
  <si>
    <t>20/05/2021</t>
  </si>
  <si>
    <t>21/05/2021</t>
  </si>
  <si>
    <t>24/05/2021</t>
  </si>
  <si>
    <t>31/05/2021</t>
  </si>
  <si>
    <t>MFA CONSTRUCTORA S.A DE C.V</t>
  </si>
  <si>
    <t>ALPINA S.A DE C.V</t>
  </si>
  <si>
    <t>08/04/2021</t>
  </si>
  <si>
    <t>19/04/2021</t>
  </si>
  <si>
    <t>30/04/2021</t>
  </si>
  <si>
    <t>06143105811044</t>
  </si>
  <si>
    <t>MARCOS ANTONIO LIEVANO</t>
  </si>
  <si>
    <t>06140801111015</t>
  </si>
  <si>
    <t>CLEAN CLEVER S.A DE C.V</t>
  </si>
  <si>
    <t>06141910901049</t>
  </si>
  <si>
    <t>INVERSIONES CHEVRON S.A DE C.V</t>
  </si>
  <si>
    <t>MARZO</t>
  </si>
  <si>
    <t>INVERSIONES MARTINEZ CORDERO S.A DE C.V</t>
  </si>
  <si>
    <t xml:space="preserve">TRANSPORTES LOS LATINOS S.A DE C.V </t>
  </si>
  <si>
    <t>06141304991024</t>
  </si>
  <si>
    <t>04/03/2021</t>
  </si>
  <si>
    <t>05/03/2021</t>
  </si>
  <si>
    <t>09/03/2021</t>
  </si>
  <si>
    <t>15/03/2021</t>
  </si>
  <si>
    <t>17/03/2021</t>
  </si>
  <si>
    <t>19/03/2021</t>
  </si>
  <si>
    <t>22/03/2021</t>
  </si>
  <si>
    <t>24/03/2021</t>
  </si>
  <si>
    <t>25/03/2021</t>
  </si>
  <si>
    <t>30/03/2021</t>
  </si>
  <si>
    <t>08212796630020</t>
  </si>
  <si>
    <t xml:space="preserve">ALONZO DE MEJIA MARTHA RUTH </t>
  </si>
  <si>
    <t>06140910111017</t>
  </si>
  <si>
    <t>ALL BUSINESS LOGISTICS SUPORT</t>
  </si>
  <si>
    <t>06140806121019</t>
  </si>
  <si>
    <t>LICORERIA CIHUATAN S.A DE C.V</t>
  </si>
  <si>
    <t>09030711550010</t>
  </si>
  <si>
    <t>ESCOBAR GOMEZ JOSE RAFAEL</t>
  </si>
  <si>
    <t>16/03/2021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</si>
</sst>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erlin Sans FB Demi"/>
      <family val="2"/>
    </font>
    <font>
      <b/>
      <sz val="10"/>
      <color theme="1"/>
      <name val="Berlin Sans FB Demi"/>
      <family val="2"/>
    </font>
    <font>
      <sz val="11"/>
      <color theme="1"/>
      <name val="Berlin Sans FB Demi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8">
    <xf numFmtId="0" fontId="0" fillId="0" borderId="0" xfId="0"/>
    <xf numFmtId="49" fontId="0" fillId="0" borderId="0" xfId="0" applyNumberFormat="1"/>
    <xf numFmtId="44" fontId="0" fillId="0" borderId="0" xfId="1" applyFont="1"/>
    <xf numFmtId="44" fontId="3" fillId="0" borderId="1" xfId="1" applyFont="1" applyBorder="1"/>
    <xf numFmtId="44" fontId="0" fillId="0" borderId="1" xfId="1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6" xfId="0" applyNumberFormat="1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44" fontId="7" fillId="0" borderId="6" xfId="1" applyFont="1" applyBorder="1" applyAlignment="1">
      <alignment horizontal="right"/>
    </xf>
    <xf numFmtId="44" fontId="7" fillId="2" borderId="6" xfId="1" applyFont="1" applyFill="1" applyBorder="1" applyAlignment="1">
      <alignment horizontal="right"/>
    </xf>
    <xf numFmtId="49" fontId="7" fillId="0" borderId="7" xfId="0" applyNumberFormat="1" applyFont="1" applyBorder="1" applyAlignment="1">
      <alignment horizontal="right"/>
    </xf>
    <xf numFmtId="0" fontId="5" fillId="3" borderId="5" xfId="0" applyFont="1" applyFill="1" applyBorder="1" applyAlignment="1">
      <alignment horizontal="center"/>
    </xf>
    <xf numFmtId="49" fontId="7" fillId="3" borderId="6" xfId="0" applyNumberFormat="1" applyFont="1" applyFill="1" applyBorder="1" applyAlignment="1">
      <alignment horizontal="center"/>
    </xf>
    <xf numFmtId="44" fontId="7" fillId="3" borderId="6" xfId="1" applyFont="1" applyFill="1" applyBorder="1" applyAlignment="1">
      <alignment horizontal="right"/>
    </xf>
    <xf numFmtId="49" fontId="7" fillId="0" borderId="6" xfId="0" applyNumberFormat="1" applyFont="1" applyBorder="1" applyAlignment="1">
      <alignment horizontal="right"/>
    </xf>
    <xf numFmtId="49" fontId="7" fillId="0" borderId="6" xfId="0" applyNumberFormat="1" applyFont="1" applyBorder="1" applyAlignment="1">
      <alignment horizontal="center"/>
    </xf>
    <xf numFmtId="0" fontId="7" fillId="3" borderId="6" xfId="0" applyFont="1" applyFill="1" applyBorder="1"/>
    <xf numFmtId="0" fontId="7" fillId="0" borderId="6" xfId="1" applyNumberFormat="1" applyFont="1" applyFill="1" applyBorder="1" applyAlignment="1"/>
    <xf numFmtId="49" fontId="7" fillId="3" borderId="6" xfId="1" applyNumberFormat="1" applyFont="1" applyFill="1" applyBorder="1" applyAlignment="1">
      <alignment horizontal="center"/>
    </xf>
    <xf numFmtId="44" fontId="7" fillId="0" borderId="6" xfId="1" applyFont="1" applyBorder="1" applyAlignment="1"/>
    <xf numFmtId="44" fontId="7" fillId="0" borderId="6" xfId="1" applyFont="1" applyFill="1" applyBorder="1" applyAlignment="1">
      <alignment horizontal="right"/>
    </xf>
    <xf numFmtId="0" fontId="7" fillId="0" borderId="6" xfId="1" applyNumberFormat="1" applyFont="1" applyBorder="1" applyAlignment="1"/>
    <xf numFmtId="49" fontId="7" fillId="0" borderId="7" xfId="1" applyNumberFormat="1" applyFont="1" applyBorder="1" applyAlignment="1">
      <alignment horizontal="right"/>
    </xf>
    <xf numFmtId="49" fontId="5" fillId="0" borderId="0" xfId="0" applyNumberFormat="1" applyFont="1" applyAlignment="1">
      <alignment horizontal="right"/>
    </xf>
    <xf numFmtId="0" fontId="7" fillId="0" borderId="6" xfId="1" applyNumberFormat="1" applyFont="1" applyFill="1" applyBorder="1" applyAlignment="1">
      <alignment horizontal="right"/>
    </xf>
    <xf numFmtId="0" fontId="7" fillId="3" borderId="7" xfId="0" applyFont="1" applyFill="1" applyBorder="1" applyAlignment="1">
      <alignment horizontal="right"/>
    </xf>
    <xf numFmtId="0" fontId="8" fillId="0" borderId="0" xfId="0" applyFont="1"/>
    <xf numFmtId="0" fontId="0" fillId="0" borderId="0" xfId="0" quotePrefix="1"/>
    <xf numFmtId="49" fontId="5" fillId="4" borderId="8" xfId="0" quotePrefix="1" applyNumberFormat="1" applyFont="1" applyFill="1" applyBorder="1" applyAlignment="1">
      <alignment horizontal="center"/>
    </xf>
    <xf numFmtId="49" fontId="0" fillId="0" borderId="0" xfId="0" quotePrefix="1" applyNumberFormat="1"/>
    <xf numFmtId="14" fontId="0" fillId="0" borderId="0" xfId="0" applyNumberFormat="1"/>
    <xf numFmtId="44" fontId="0" fillId="0" borderId="0" xfId="0" applyNumberFormat="1"/>
    <xf numFmtId="0" fontId="0" fillId="5" borderId="0" xfId="0" applyFill="1"/>
    <xf numFmtId="44" fontId="0" fillId="5" borderId="0" xfId="0" applyNumberFormat="1" applyFill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BASE%20DE%20CLIENTES%20IVA%202021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104775</xdr:rowOff>
    </xdr:from>
    <xdr:to>
      <xdr:col>4</xdr:col>
      <xdr:colOff>161925</xdr:colOff>
      <xdr:row>19</xdr:row>
      <xdr:rowOff>161925</xdr:rowOff>
    </xdr:to>
    <xdr:sp macro="" textlink="">
      <xdr:nvSpPr>
        <xdr:cNvPr id="4" name="3 Rectángulo redondead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0075" y="295275"/>
          <a:ext cx="2962275" cy="3486150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425822</xdr:colOff>
      <xdr:row>20</xdr:row>
      <xdr:rowOff>134472</xdr:rowOff>
    </xdr:from>
    <xdr:to>
      <xdr:col>3</xdr:col>
      <xdr:colOff>1322293</xdr:colOff>
      <xdr:row>21</xdr:row>
      <xdr:rowOff>168089</xdr:rowOff>
    </xdr:to>
    <xdr:sp macro="[2]!GuardarDatos" textlink="">
      <xdr:nvSpPr>
        <xdr:cNvPr id="6" name="5 Bisel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364440" y="3944472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1</xdr:col>
      <xdr:colOff>168087</xdr:colOff>
      <xdr:row>20</xdr:row>
      <xdr:rowOff>123265</xdr:rowOff>
    </xdr:from>
    <xdr:to>
      <xdr:col>2</xdr:col>
      <xdr:colOff>145676</xdr:colOff>
      <xdr:row>21</xdr:row>
      <xdr:rowOff>156882</xdr:rowOff>
    </xdr:to>
    <xdr:sp macro="[2]!LimpiarDatos" textlink="">
      <xdr:nvSpPr>
        <xdr:cNvPr id="5" name="4 Bisel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30087" y="3933265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1</xdr:col>
      <xdr:colOff>705972</xdr:colOff>
      <xdr:row>22</xdr:row>
      <xdr:rowOff>179293</xdr:rowOff>
    </xdr:from>
    <xdr:to>
      <xdr:col>3</xdr:col>
      <xdr:colOff>784412</xdr:colOff>
      <xdr:row>24</xdr:row>
      <xdr:rowOff>145675</xdr:rowOff>
    </xdr:to>
    <xdr:sp macro="" textlink="">
      <xdr:nvSpPr>
        <xdr:cNvPr id="2" name="1 Bise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67972" y="4370293"/>
          <a:ext cx="1255058" cy="347382"/>
        </a:xfrm>
        <a:prstGeom prst="bevel">
          <a:avLst/>
        </a:prstGeom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PROVEEDORES</a:t>
          </a:r>
        </a:p>
      </xdr:txBody>
    </xdr:sp>
    <xdr:clientData/>
  </xdr:twoCellAnchor>
  <xdr:twoCellAnchor>
    <xdr:from>
      <xdr:col>0</xdr:col>
      <xdr:colOff>582706</xdr:colOff>
      <xdr:row>0</xdr:row>
      <xdr:rowOff>67235</xdr:rowOff>
    </xdr:from>
    <xdr:to>
      <xdr:col>4</xdr:col>
      <xdr:colOff>156882</xdr:colOff>
      <xdr:row>1</xdr:row>
      <xdr:rowOff>33618</xdr:rowOff>
    </xdr:to>
    <xdr:sp macro="" textlink="">
      <xdr:nvSpPr>
        <xdr:cNvPr id="3" name="2 Rectángulo redondead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82706" y="67235"/>
          <a:ext cx="2924735" cy="5939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20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 DE COMPRAS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414616</xdr:colOff>
      <xdr:row>20</xdr:row>
      <xdr:rowOff>89647</xdr:rowOff>
    </xdr:from>
    <xdr:to>
      <xdr:col>3</xdr:col>
      <xdr:colOff>44822</xdr:colOff>
      <xdr:row>21</xdr:row>
      <xdr:rowOff>123264</xdr:rowOff>
    </xdr:to>
    <xdr:sp macro="[2]!LimpiarContri" textlink="">
      <xdr:nvSpPr>
        <xdr:cNvPr id="3" name="2 Bisel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176616" y="3899647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3</xdr:col>
      <xdr:colOff>437027</xdr:colOff>
      <xdr:row>20</xdr:row>
      <xdr:rowOff>100853</xdr:rowOff>
    </xdr:from>
    <xdr:to>
      <xdr:col>3</xdr:col>
      <xdr:colOff>1333498</xdr:colOff>
      <xdr:row>21</xdr:row>
      <xdr:rowOff>134470</xdr:rowOff>
    </xdr:to>
    <xdr:sp macro="[2]!DatosContri" textlink="">
      <xdr:nvSpPr>
        <xdr:cNvPr id="4" name="3 Bisel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465292" y="3910853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0</xdr:col>
      <xdr:colOff>515471</xdr:colOff>
      <xdr:row>0</xdr:row>
      <xdr:rowOff>952499</xdr:rowOff>
    </xdr:from>
    <xdr:to>
      <xdr:col>4</xdr:col>
      <xdr:colOff>161925</xdr:colOff>
      <xdr:row>19</xdr:row>
      <xdr:rowOff>104774</xdr:rowOff>
    </xdr:to>
    <xdr:sp macro="" textlink="">
      <xdr:nvSpPr>
        <xdr:cNvPr id="5" name="4 Rectángulo redondead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15471" y="952499"/>
          <a:ext cx="3400425" cy="3735481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414616</xdr:colOff>
      <xdr:row>20</xdr:row>
      <xdr:rowOff>89647</xdr:rowOff>
    </xdr:from>
    <xdr:to>
      <xdr:col>3</xdr:col>
      <xdr:colOff>44822</xdr:colOff>
      <xdr:row>21</xdr:row>
      <xdr:rowOff>123264</xdr:rowOff>
    </xdr:to>
    <xdr:sp macro="[2]!LimpiarContri" textlink="">
      <xdr:nvSpPr>
        <xdr:cNvPr id="6" name="5 Bisel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176616" y="3899647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3</xdr:col>
      <xdr:colOff>437027</xdr:colOff>
      <xdr:row>20</xdr:row>
      <xdr:rowOff>100853</xdr:rowOff>
    </xdr:from>
    <xdr:to>
      <xdr:col>3</xdr:col>
      <xdr:colOff>1333498</xdr:colOff>
      <xdr:row>21</xdr:row>
      <xdr:rowOff>134470</xdr:rowOff>
    </xdr:to>
    <xdr:sp macro="[2]!DatosContri" textlink="">
      <xdr:nvSpPr>
        <xdr:cNvPr id="7" name="6 Bisel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465292" y="3910853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0</xdr:col>
      <xdr:colOff>537883</xdr:colOff>
      <xdr:row>0</xdr:row>
      <xdr:rowOff>134471</xdr:rowOff>
    </xdr:from>
    <xdr:to>
      <xdr:col>4</xdr:col>
      <xdr:colOff>168088</xdr:colOff>
      <xdr:row>0</xdr:row>
      <xdr:rowOff>874059</xdr:rowOff>
    </xdr:to>
    <xdr:sp macro="" textlink="">
      <xdr:nvSpPr>
        <xdr:cNvPr id="8" name="7 Rectángulo redondeado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37883" y="134471"/>
          <a:ext cx="3384176" cy="73958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</a:t>
          </a:r>
          <a:r>
            <a:rPr lang="es-E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DE VENTAS CONTRIBUYENTE</a:t>
          </a:r>
          <a:endParaRPr lang="es-ES" sz="1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918881</xdr:rowOff>
    </xdr:from>
    <xdr:to>
      <xdr:col>4</xdr:col>
      <xdr:colOff>161925</xdr:colOff>
      <xdr:row>23</xdr:row>
      <xdr:rowOff>123824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00075" y="918881"/>
          <a:ext cx="3315821" cy="4494119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327770</xdr:colOff>
      <xdr:row>21</xdr:row>
      <xdr:rowOff>167528</xdr:rowOff>
    </xdr:from>
    <xdr:to>
      <xdr:col>7</xdr:col>
      <xdr:colOff>462241</xdr:colOff>
      <xdr:row>22</xdr:row>
      <xdr:rowOff>201145</xdr:rowOff>
    </xdr:to>
    <xdr:sp macro="[2]!LimpiarConsumi" textlink="">
      <xdr:nvSpPr>
        <xdr:cNvPr id="3" name="2 Bisel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5370417" y="4986057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4</xdr:col>
      <xdr:colOff>264456</xdr:colOff>
      <xdr:row>22</xdr:row>
      <xdr:rowOff>2802</xdr:rowOff>
    </xdr:from>
    <xdr:to>
      <xdr:col>5</xdr:col>
      <xdr:colOff>634251</xdr:colOff>
      <xdr:row>23</xdr:row>
      <xdr:rowOff>25213</xdr:rowOff>
    </xdr:to>
    <xdr:sp macro="[2]!DatosConsumi" textlink="">
      <xdr:nvSpPr>
        <xdr:cNvPr id="7" name="6 Bisel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4018427" y="5011831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0</xdr:col>
      <xdr:colOff>504265</xdr:colOff>
      <xdr:row>0</xdr:row>
      <xdr:rowOff>78441</xdr:rowOff>
    </xdr:from>
    <xdr:to>
      <xdr:col>4</xdr:col>
      <xdr:colOff>134470</xdr:colOff>
      <xdr:row>0</xdr:row>
      <xdr:rowOff>818029</xdr:rowOff>
    </xdr:to>
    <xdr:sp macro="" textlink="">
      <xdr:nvSpPr>
        <xdr:cNvPr id="5" name="4 Rectángulo redondeado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04265" y="78441"/>
          <a:ext cx="3384176" cy="73958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</a:t>
          </a:r>
          <a:r>
            <a:rPr lang="es-E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DE VENTAS CONSUMIDOR FINAL</a:t>
          </a:r>
          <a:endParaRPr lang="es-ES" sz="1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umberto%20Rivas/Desktop/BASE%20DE%20PROVEEDOR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incipal\AppData\Roaming\Microsoft\Excel\XLSTART\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DE PROVEEDORES"/>
    </sheetNames>
    <sheetDataSet>
      <sheetData sheetId="0">
        <row r="1">
          <cell r="A1" t="str">
            <v>NIT</v>
          </cell>
          <cell r="B1" t="str">
            <v>PROVEEDOR</v>
          </cell>
        </row>
        <row r="2">
          <cell r="A2" t="str">
            <v>01010406851019</v>
          </cell>
          <cell r="B2" t="str">
            <v>VERONICA ESMERALDA FLORES</v>
          </cell>
        </row>
        <row r="3">
          <cell r="A3" t="str">
            <v>01022105590010</v>
          </cell>
          <cell r="B3" t="str">
            <v>CAROS HOMERO MENJIVAR</v>
          </cell>
        </row>
        <row r="4">
          <cell r="A4" t="str">
            <v>01031906741020</v>
          </cell>
          <cell r="B4" t="str">
            <v>VEGA FIGUEROA, NEFTALI</v>
          </cell>
        </row>
        <row r="5">
          <cell r="A5" t="str">
            <v>01081604851010</v>
          </cell>
          <cell r="B5" t="str">
            <v>FRANCISCO JESUS MELARA SORIANO</v>
          </cell>
        </row>
        <row r="6">
          <cell r="A6" t="str">
            <v>01081704541019</v>
          </cell>
          <cell r="B6" t="str">
            <v>MARIA ELENA ZUNIGA VDA DE ALVARENGA</v>
          </cell>
        </row>
        <row r="7">
          <cell r="A7" t="str">
            <v>01100608711013</v>
          </cell>
          <cell r="B7" t="str">
            <v>CELESTINO PEREZ JACOBO</v>
          </cell>
        </row>
        <row r="8">
          <cell r="A8" t="str">
            <v>02020807510018</v>
          </cell>
          <cell r="B8" t="str">
            <v>DINORA MAGAÑA</v>
          </cell>
        </row>
        <row r="9">
          <cell r="A9" t="str">
            <v>02032202631017</v>
          </cell>
          <cell r="B9" t="str">
            <v>MARIA DEL SOCORRO ANCHETA</v>
          </cell>
        </row>
        <row r="10">
          <cell r="A10" t="str">
            <v>02040305560017</v>
          </cell>
          <cell r="B10" t="str">
            <v xml:space="preserve">RICARDO E. G. SANTOS </v>
          </cell>
        </row>
        <row r="11">
          <cell r="A11" t="str">
            <v>02043101520026</v>
          </cell>
          <cell r="B11" t="str">
            <v xml:space="preserve">DANIEL DIAZ MARTINEZ </v>
          </cell>
        </row>
        <row r="12">
          <cell r="A12" t="str">
            <v>02070706570010</v>
          </cell>
          <cell r="B12" t="str">
            <v>HERTOR ANANIAS, UMAÑA UMAÑA</v>
          </cell>
        </row>
        <row r="13">
          <cell r="A13" t="str">
            <v>02070710661010</v>
          </cell>
          <cell r="B13" t="str">
            <v xml:space="preserve">LILIAN DEL SOCORRO DUARTE </v>
          </cell>
        </row>
        <row r="14">
          <cell r="A14" t="str">
            <v>02071902091019</v>
          </cell>
          <cell r="B14" t="str">
            <v>EL INDIO S.A DE C.V</v>
          </cell>
        </row>
        <row r="15">
          <cell r="A15" t="str">
            <v>02072102861017</v>
          </cell>
          <cell r="B15" t="str">
            <v>UMAÑA ESTRADA, MARVIN OBEL</v>
          </cell>
        </row>
        <row r="16">
          <cell r="A16" t="str">
            <v>02100108750017</v>
          </cell>
          <cell r="B16" t="str">
            <v xml:space="preserve">CARLOS EDUARDO MARTINEZ </v>
          </cell>
        </row>
        <row r="17">
          <cell r="A17" t="str">
            <v>02100208011016</v>
          </cell>
          <cell r="B17" t="str">
            <v>INDUSTRIAS MAGAÑA S.A DE C.V</v>
          </cell>
        </row>
        <row r="18">
          <cell r="A18" t="str">
            <v>02100801991019</v>
          </cell>
          <cell r="B18" t="str">
            <v>SANTANI S.A DE C.V</v>
          </cell>
        </row>
        <row r="19">
          <cell r="A19" t="str">
            <v>02101203640012</v>
          </cell>
          <cell r="B19" t="str">
            <v>IMPLEMENTOS AGRICOLAS CENTROAMERICANOS</v>
          </cell>
        </row>
        <row r="20">
          <cell r="A20" t="str">
            <v>02101307580070</v>
          </cell>
          <cell r="B20" t="str">
            <v>ELSA GLORIA TRUJILLO</v>
          </cell>
        </row>
        <row r="21">
          <cell r="A21" t="str">
            <v>02101403071011</v>
          </cell>
          <cell r="B21" t="str">
            <v>CHEMY COLOR S.A. DE C.V.</v>
          </cell>
        </row>
        <row r="22">
          <cell r="A22" t="str">
            <v>02101809761019</v>
          </cell>
          <cell r="B22" t="str">
            <v xml:space="preserve">ALEJANDRO F MONTOYA </v>
          </cell>
        </row>
        <row r="23">
          <cell r="A23" t="str">
            <v>02101901101017</v>
          </cell>
          <cell r="B23" t="str">
            <v>UDP POLICLINICA</v>
          </cell>
        </row>
        <row r="24">
          <cell r="A24" t="str">
            <v>02101911710016</v>
          </cell>
          <cell r="B24" t="str">
            <v xml:space="preserve">ALMACENES VIDRI, S.A DE C.V </v>
          </cell>
        </row>
        <row r="25">
          <cell r="A25" t="str">
            <v>02102309931011</v>
          </cell>
          <cell r="B25" t="str">
            <v xml:space="preserve">ELECTRO INDUSTRIALES EL PACIFICO S.A DE C.V </v>
          </cell>
        </row>
        <row r="26">
          <cell r="A26" t="str">
            <v>02102701001014</v>
          </cell>
          <cell r="B26" t="str">
            <v>UNILLANTAS S.A DE C.V</v>
          </cell>
        </row>
        <row r="27">
          <cell r="A27" t="str">
            <v>02102908061017</v>
          </cell>
          <cell r="B27" t="str">
            <v xml:space="preserve">V &amp; G DE EL SALVADOR S.A DE C.V </v>
          </cell>
        </row>
        <row r="28">
          <cell r="A28" t="str">
            <v>02103003091024</v>
          </cell>
          <cell r="B28" t="str">
            <v>GENERAL FERRETERIA DE EL SALVADOR S.A DE C.V</v>
          </cell>
        </row>
        <row r="29">
          <cell r="A29" t="str">
            <v>02103105101016</v>
          </cell>
          <cell r="B29" t="str">
            <v>HIDRO EQUIPOS S.A DE C.V</v>
          </cell>
        </row>
        <row r="30">
          <cell r="A30" t="str">
            <v>02133003651018</v>
          </cell>
          <cell r="B30" t="str">
            <v>JOSE ADAN MAGAÑA</v>
          </cell>
        </row>
        <row r="31">
          <cell r="A31" t="str">
            <v>03010907741016</v>
          </cell>
          <cell r="B31" t="str">
            <v>AGUIRRE ACOSTA MANUEL DE JESUS</v>
          </cell>
        </row>
        <row r="32">
          <cell r="A32" t="str">
            <v>03020203061023</v>
          </cell>
          <cell r="B32" t="str">
            <v xml:space="preserve">ELEKTROLAZER S.A DE C.V </v>
          </cell>
        </row>
        <row r="33">
          <cell r="A33" t="str">
            <v>03030307921018</v>
          </cell>
          <cell r="B33" t="str">
            <v>FRANCO ORELLANA MARVIN ERNESTO</v>
          </cell>
        </row>
        <row r="34">
          <cell r="A34" t="str">
            <v>03060106121013</v>
          </cell>
          <cell r="B34" t="str">
            <v>SUN TRADER S.A. DE C.V.</v>
          </cell>
        </row>
        <row r="35">
          <cell r="A35" t="str">
            <v>03060908811015</v>
          </cell>
          <cell r="B35" t="str">
            <v>JORGE A BRUNO</v>
          </cell>
        </row>
        <row r="36">
          <cell r="A36" t="str">
            <v>03061811941018</v>
          </cell>
          <cell r="B36" t="str">
            <v>SIFONTES RECINOS,KEVIN ROLANDO</v>
          </cell>
        </row>
        <row r="37">
          <cell r="A37" t="str">
            <v>03062109801018</v>
          </cell>
          <cell r="B37" t="str">
            <v>DOUGLAS ORLANDO TEPATA TEPATA</v>
          </cell>
        </row>
        <row r="38">
          <cell r="A38" t="str">
            <v>03062709630017</v>
          </cell>
          <cell r="B38" t="str">
            <v>BLANCA LUZ BELLOSO DE GARCIA</v>
          </cell>
        </row>
        <row r="39">
          <cell r="A39" t="str">
            <v>03121005841014</v>
          </cell>
          <cell r="B39" t="str">
            <v>CHAVEZ CASTRO , WALTER ALEXANDER</v>
          </cell>
        </row>
        <row r="40">
          <cell r="A40" t="str">
            <v>03150309971011</v>
          </cell>
          <cell r="B40" t="str">
            <v>SO S.A DE C.V.</v>
          </cell>
        </row>
        <row r="41">
          <cell r="A41" t="str">
            <v>03150502711027</v>
          </cell>
          <cell r="B41" t="str">
            <v>AVELARDO ESPINOZA RIVAS</v>
          </cell>
        </row>
        <row r="42">
          <cell r="A42" t="str">
            <v>03150707841020</v>
          </cell>
          <cell r="B42" t="str">
            <v>JUAN ANTONIO MONTERROSA HERNANDEZ</v>
          </cell>
        </row>
        <row r="43">
          <cell r="A43" t="str">
            <v>03151608560012</v>
          </cell>
          <cell r="B43" t="str">
            <v xml:space="preserve">JORGE ALBERTO LUNA </v>
          </cell>
        </row>
        <row r="44">
          <cell r="A44" t="str">
            <v>03152006881020</v>
          </cell>
          <cell r="B44" t="str">
            <v>RIGOBERTO SERRANO QUINTANILLA</v>
          </cell>
        </row>
        <row r="45">
          <cell r="A45" t="str">
            <v>03152212861010</v>
          </cell>
          <cell r="B45" t="str">
            <v>FRANCISCO ALEXANDER TOBAR CASTILLO</v>
          </cell>
        </row>
        <row r="46">
          <cell r="A46" t="str">
            <v>03152712881017</v>
          </cell>
          <cell r="B46" t="str">
            <v>ALSEDI S.A DE C.V</v>
          </cell>
        </row>
        <row r="47">
          <cell r="A47" t="str">
            <v>03152810640022</v>
          </cell>
          <cell r="B47" t="str">
            <v>MIGUEL HENRIQUEZ CHAVEZ</v>
          </cell>
        </row>
        <row r="48">
          <cell r="A48" t="str">
            <v>03153103061018</v>
          </cell>
          <cell r="B48" t="str">
            <v xml:space="preserve"> INVERSIONES Y PROYECTOS CASTANEDA LISAMA S.A. DE C.V.</v>
          </cell>
        </row>
        <row r="49">
          <cell r="A49" t="str">
            <v>04061707731021</v>
          </cell>
          <cell r="B49" t="str">
            <v>DOUGLAS NILSON ERAZO</v>
          </cell>
        </row>
        <row r="50">
          <cell r="A50" t="str">
            <v>04070802600010</v>
          </cell>
          <cell r="B50" t="str">
            <v xml:space="preserve">TEXACO EL LIMON </v>
          </cell>
        </row>
        <row r="51">
          <cell r="A51" t="str">
            <v>04071607051010</v>
          </cell>
          <cell r="B51" t="str">
            <v>DIHARE, S.A. DE C.V.</v>
          </cell>
        </row>
        <row r="52">
          <cell r="A52" t="str">
            <v>04290704701015</v>
          </cell>
          <cell r="B52" t="str">
            <v>PEDRO ANTONIO RECINOS</v>
          </cell>
        </row>
        <row r="53">
          <cell r="A53" t="str">
            <v>04312511630011</v>
          </cell>
          <cell r="B53" t="str">
            <v xml:space="preserve">MARIA LIDUVINA CARDOZA </v>
          </cell>
        </row>
        <row r="54">
          <cell r="A54" t="str">
            <v>04333005671012</v>
          </cell>
          <cell r="B54" t="str">
            <v>MARTINEZ AVELAR, JUAN BAUTISTA</v>
          </cell>
        </row>
        <row r="55">
          <cell r="A55" t="str">
            <v>05011303091017</v>
          </cell>
          <cell r="B55" t="str">
            <v>IMPULSO, S.A. DE C.V.</v>
          </cell>
        </row>
        <row r="56">
          <cell r="A56" t="str">
            <v>05012003191024</v>
          </cell>
          <cell r="B56" t="str">
            <v>RECTIFICADOS HEBRON S.A DE C.V</v>
          </cell>
        </row>
        <row r="57">
          <cell r="A57" t="str">
            <v>05021012901025</v>
          </cell>
          <cell r="B57" t="str">
            <v>Argumedo Canton Armida Del Carmen</v>
          </cell>
        </row>
        <row r="58">
          <cell r="A58" t="str">
            <v>05021402710020</v>
          </cell>
          <cell r="B58" t="str">
            <v>CODEZA DE R.L</v>
          </cell>
        </row>
        <row r="59">
          <cell r="A59" t="str">
            <v>05021511931032</v>
          </cell>
          <cell r="B59" t="str">
            <v>CALDERON AHUAT, DAVID ALEXANDER</v>
          </cell>
        </row>
        <row r="60">
          <cell r="A60" t="str">
            <v>05021708841019</v>
          </cell>
          <cell r="B60" t="str">
            <v>GUEVARA LIRA, ANA AMABEL</v>
          </cell>
        </row>
        <row r="61">
          <cell r="A61" t="str">
            <v>05022011761021</v>
          </cell>
          <cell r="B61" t="str">
            <v>ERRODAS MOJICA CARMEN BENARDETT</v>
          </cell>
        </row>
        <row r="62">
          <cell r="A62" t="str">
            <v>05022609721024</v>
          </cell>
          <cell r="B62" t="str">
            <v>RIVERA CARIAS RICARDO ANTONIO</v>
          </cell>
        </row>
        <row r="63">
          <cell r="A63" t="str">
            <v>05030102791015</v>
          </cell>
          <cell r="B63" t="str">
            <v>HENRIQUE TORRES, EDWIN ANTONIO</v>
          </cell>
        </row>
        <row r="64">
          <cell r="A64" t="str">
            <v>05030404881013</v>
          </cell>
          <cell r="B64" t="str">
            <v>BONILLA RIVERA, GREYSI LISSETH</v>
          </cell>
        </row>
        <row r="65">
          <cell r="A65" t="str">
            <v>05030412811016</v>
          </cell>
          <cell r="B65" t="str">
            <v>SERGIO BALMORE GUADRON</v>
          </cell>
        </row>
        <row r="66">
          <cell r="A66" t="str">
            <v>05030412821038</v>
          </cell>
          <cell r="B66" t="str">
            <v>JOSE GUILLERMO CRUZ PAREDES</v>
          </cell>
        </row>
        <row r="67">
          <cell r="A67" t="str">
            <v>05030907701012</v>
          </cell>
          <cell r="B67" t="str">
            <v xml:space="preserve">HERBERT RODNEY JIMENEZ </v>
          </cell>
        </row>
        <row r="68">
          <cell r="A68" t="str">
            <v>05030907931042</v>
          </cell>
          <cell r="B68" t="str">
            <v>GONZALES SANCHEZ, OSCAR ISIDRO</v>
          </cell>
        </row>
        <row r="69">
          <cell r="A69" t="str">
            <v>05031102811012</v>
          </cell>
          <cell r="B69" t="str">
            <v>GABRIEL ENRIQUE AREVALO</v>
          </cell>
        </row>
        <row r="70">
          <cell r="A70" t="str">
            <v>05031109460015</v>
          </cell>
          <cell r="B70" t="str">
            <v>ALTAGRACIA AVALOS DE AYALA</v>
          </cell>
        </row>
        <row r="71">
          <cell r="A71" t="str">
            <v>05031507821015</v>
          </cell>
          <cell r="B71" t="str">
            <v>JOB DE JESUS GUEVARA UMAÑA</v>
          </cell>
        </row>
        <row r="72">
          <cell r="A72" t="str">
            <v>05031603071019</v>
          </cell>
          <cell r="B72" t="str">
            <v>PIMENTEL Y COMPAÑIA S,A. DE C.V.</v>
          </cell>
        </row>
        <row r="73">
          <cell r="A73" t="str">
            <v>05031603711026</v>
          </cell>
          <cell r="B73" t="str">
            <v xml:space="preserve">ADALBERTO RAMIREZ RAFAEL </v>
          </cell>
        </row>
        <row r="74">
          <cell r="A74" t="str">
            <v>05031906451017</v>
          </cell>
          <cell r="B74" t="str">
            <v>JUAN ANTONIO RECINOS</v>
          </cell>
        </row>
        <row r="75">
          <cell r="A75" t="str">
            <v>05032038861012</v>
          </cell>
          <cell r="B75" t="str">
            <v>CUESTAS AGUILAR MARLON ALEXANDER</v>
          </cell>
        </row>
        <row r="76">
          <cell r="A76" t="str">
            <v>05032111191015</v>
          </cell>
          <cell r="B76" t="str">
            <v>UNIKO S.A DE C.V.</v>
          </cell>
        </row>
        <row r="77">
          <cell r="A77" t="str">
            <v>05032508801014</v>
          </cell>
          <cell r="B77" t="str">
            <v>NOE DE JESUS, GUEVARA UMAÑA</v>
          </cell>
        </row>
        <row r="78">
          <cell r="A78" t="str">
            <v>05032610861013</v>
          </cell>
          <cell r="B78" t="str">
            <v xml:space="preserve"> MARTINEZ CARABANTE ELISEO</v>
          </cell>
        </row>
        <row r="79">
          <cell r="A79" t="str">
            <v>05032703771014</v>
          </cell>
          <cell r="B79" t="str">
            <v>JUAN ANTONIO COLOCHO MEDRANO</v>
          </cell>
        </row>
        <row r="80">
          <cell r="A80" t="str">
            <v>05040908791010</v>
          </cell>
          <cell r="B80" t="str">
            <v>MAIRA PATRICIA BARRIENTOS FLORES</v>
          </cell>
        </row>
        <row r="81">
          <cell r="A81" t="str">
            <v>05041610741017</v>
          </cell>
          <cell r="B81" t="str">
            <v>JAIME RIGOBERTO MOLINA</v>
          </cell>
        </row>
        <row r="82">
          <cell r="A82" t="str">
            <v>05042509711014</v>
          </cell>
          <cell r="B82" t="str">
            <v>JOSE GUILLERMO MARTINEZ GALDAMEZ</v>
          </cell>
        </row>
        <row r="83">
          <cell r="A83" t="str">
            <v>05043110741013</v>
          </cell>
          <cell r="B83" t="str">
            <v xml:space="preserve">OSCAR HUMBERTO RIVAS </v>
          </cell>
        </row>
        <row r="84">
          <cell r="A84" t="str">
            <v>05061006761019</v>
          </cell>
          <cell r="B84" t="str">
            <v>ALEXANDER PEREZ MELARA</v>
          </cell>
        </row>
        <row r="85">
          <cell r="A85" t="str">
            <v>05062912691016</v>
          </cell>
          <cell r="B85" t="str">
            <v xml:space="preserve">DAVID EVORA GUZMAN </v>
          </cell>
        </row>
        <row r="86">
          <cell r="A86" t="str">
            <v>05081710540010</v>
          </cell>
          <cell r="B86" t="str">
            <v xml:space="preserve">MARCOS ANTONIO PORTILLO </v>
          </cell>
        </row>
        <row r="87">
          <cell r="A87" t="str">
            <v>05090101650011</v>
          </cell>
          <cell r="B87" t="str">
            <v>ISRAEL ALVARADO</v>
          </cell>
        </row>
        <row r="88">
          <cell r="A88" t="str">
            <v>05091111041010</v>
          </cell>
          <cell r="B88" t="str">
            <v>ATL S.A DE C.V</v>
          </cell>
        </row>
        <row r="89">
          <cell r="A89" t="str">
            <v>05091510071011</v>
          </cell>
          <cell r="B89" t="str">
            <v>SIGUENZA ESCOBAR S.A DE C.V</v>
          </cell>
        </row>
        <row r="90">
          <cell r="A90" t="str">
            <v>05110112061019</v>
          </cell>
          <cell r="B90" t="str">
            <v>PRODUCTOS, SERVICIOS &amp; EMPAQUES, S.A. DE C.V.</v>
          </cell>
        </row>
        <row r="91">
          <cell r="A91" t="str">
            <v>05110608851028</v>
          </cell>
          <cell r="B91" t="str">
            <v xml:space="preserve">MAYRA ESMERALDA FLORES </v>
          </cell>
        </row>
        <row r="92">
          <cell r="A92" t="str">
            <v>05110610820011</v>
          </cell>
          <cell r="B92" t="str">
            <v>EL SURCO S.A DE C.V</v>
          </cell>
        </row>
        <row r="93">
          <cell r="A93" t="str">
            <v>05110706181014</v>
          </cell>
          <cell r="B93" t="str">
            <v>MFA CONSTRUCTORA S.A DE C.V</v>
          </cell>
        </row>
        <row r="94">
          <cell r="A94" t="str">
            <v>05110902941019</v>
          </cell>
          <cell r="B94" t="str">
            <v>PANADERIA TECLEÑA, S.A.DE C.V.</v>
          </cell>
        </row>
        <row r="95">
          <cell r="A95" t="str">
            <v>05111302771027</v>
          </cell>
          <cell r="B95" t="str">
            <v>JOSE RIGOBERTO CORDOBA BARRERA</v>
          </cell>
        </row>
        <row r="96">
          <cell r="A96" t="str">
            <v>05111407791023</v>
          </cell>
          <cell r="B96" t="str">
            <v xml:space="preserve">RICARDO VINICIO PALMA ESCOBAR </v>
          </cell>
        </row>
        <row r="97">
          <cell r="A97" t="str">
            <v>05111504841027</v>
          </cell>
          <cell r="B97" t="str">
            <v>HERNANDEZ DE EVORA YENY ELIZABEBETH</v>
          </cell>
        </row>
        <row r="98">
          <cell r="A98" t="str">
            <v>05111603791015</v>
          </cell>
          <cell r="B98" t="str">
            <v xml:space="preserve"> HERIBERTO ANTONIO ZALDAÑA GOMEZ</v>
          </cell>
        </row>
        <row r="99">
          <cell r="A99" t="str">
            <v>05112105901012</v>
          </cell>
          <cell r="B99" t="str">
            <v xml:space="preserve">SUMER S.A DE C.V </v>
          </cell>
        </row>
        <row r="100">
          <cell r="A100" t="str">
            <v>05112302011010</v>
          </cell>
          <cell r="B100" t="str">
            <v>INDUSTRIAS BELLI S.A. DE C.V.</v>
          </cell>
        </row>
        <row r="101">
          <cell r="A101" t="str">
            <v>05112905151011</v>
          </cell>
          <cell r="B101" t="str">
            <v>FULL SERVICES &amp; COMERCIALIZADORA S.A DE C.V</v>
          </cell>
        </row>
        <row r="102">
          <cell r="A102" t="str">
            <v>05120305630027</v>
          </cell>
          <cell r="B102" t="str">
            <v>TONY ALBERTO PEREZ</v>
          </cell>
        </row>
        <row r="103">
          <cell r="A103" t="str">
            <v>05121007771010</v>
          </cell>
          <cell r="B103" t="str">
            <v xml:space="preserve">JULIO CESAR CERRITOS </v>
          </cell>
        </row>
        <row r="104">
          <cell r="A104" t="str">
            <v>05131404821011</v>
          </cell>
          <cell r="B104" t="str">
            <v xml:space="preserve"> ROMANO GARCIA,ALAN MAURICIO</v>
          </cell>
        </row>
        <row r="105">
          <cell r="A105" t="str">
            <v>05131708771029</v>
          </cell>
          <cell r="B105" t="str">
            <v xml:space="preserve">DAVID ROBERTO RIVERA </v>
          </cell>
        </row>
        <row r="106">
          <cell r="A106" t="str">
            <v>05150806071013</v>
          </cell>
          <cell r="B106" t="str">
            <v>SOLUCIONES LOGISTICAS MECANICAS Y ELECTRICAS S.A DE C.V</v>
          </cell>
        </row>
        <row r="107">
          <cell r="A107" t="str">
            <v>05201309791014</v>
          </cell>
          <cell r="B107" t="str">
            <v>JAIME MORALES RODRIGUEZ</v>
          </cell>
        </row>
        <row r="108">
          <cell r="A108" t="str">
            <v>05210607731015</v>
          </cell>
          <cell r="B108" t="str">
            <v>CUELLAR PAZ, CARLOS ALBERTO</v>
          </cell>
        </row>
        <row r="109">
          <cell r="A109" t="str">
            <v>06010811680011</v>
          </cell>
          <cell r="B109" t="str">
            <v>JOSE MARIA SALINAS DERAS</v>
          </cell>
        </row>
        <row r="110">
          <cell r="A110" t="str">
            <v>06052010640010</v>
          </cell>
          <cell r="B110" t="str">
            <v>JUAN CARLOS LARIN</v>
          </cell>
        </row>
        <row r="111">
          <cell r="A111" t="str">
            <v>06060712701018</v>
          </cell>
          <cell r="B111" t="str">
            <v>JULIO CESAR, HERNANDEZ ORTIZ</v>
          </cell>
        </row>
        <row r="112">
          <cell r="A112" t="str">
            <v>06080312941037</v>
          </cell>
          <cell r="B112" t="str">
            <v>FIDIAS NOE PAZ</v>
          </cell>
        </row>
        <row r="113">
          <cell r="A113" t="str">
            <v>06081808991014</v>
          </cell>
          <cell r="B113" t="str">
            <v>CASTANEDA MORENO,JOSE NAPOLEON</v>
          </cell>
        </row>
        <row r="114">
          <cell r="A114" t="str">
            <v>06130907811010</v>
          </cell>
          <cell r="B114" t="str">
            <v>Melvin Danilo Merino Joaquin</v>
          </cell>
        </row>
        <row r="115">
          <cell r="A115" t="str">
            <v>06140101680020</v>
          </cell>
          <cell r="B115" t="str">
            <v>EL GRANJERO S.A. DE C.V.</v>
          </cell>
        </row>
        <row r="116">
          <cell r="A116" t="str">
            <v>06140101840022</v>
          </cell>
          <cell r="B116" t="str">
            <v>INDUPAL S.A DE C.V</v>
          </cell>
        </row>
        <row r="117">
          <cell r="A117" t="str">
            <v>06140102001050</v>
          </cell>
          <cell r="B117" t="str">
            <v>COMPRES, S.A DE C.V.</v>
          </cell>
        </row>
        <row r="118">
          <cell r="A118" t="str">
            <v>06140102911014</v>
          </cell>
          <cell r="B118" t="str">
            <v xml:space="preserve"> INSUMO PRODUCTOS Y SERVICIOS S.A DE C.V</v>
          </cell>
        </row>
        <row r="119">
          <cell r="A119" t="str">
            <v>06140104620021</v>
          </cell>
          <cell r="B119" t="str">
            <v>TALLER DIDEA S.A DE C.V</v>
          </cell>
        </row>
        <row r="120">
          <cell r="A120" t="str">
            <v>06140107690022</v>
          </cell>
          <cell r="B120" t="str">
            <v>CASA RIVAS S.A DE C.V</v>
          </cell>
        </row>
        <row r="121">
          <cell r="A121" t="str">
            <v>06140107981029</v>
          </cell>
          <cell r="B121" t="str">
            <v>TINACOS Y TANQUES DE CENTROAMERICA S.A DE C.V.</v>
          </cell>
        </row>
        <row r="122">
          <cell r="A122" t="str">
            <v>06140108580017</v>
          </cell>
          <cell r="B122" t="str">
            <v xml:space="preserve">FREUND S.A DE C.V </v>
          </cell>
        </row>
        <row r="123">
          <cell r="A123" t="str">
            <v>06140109770045</v>
          </cell>
          <cell r="B123" t="str">
            <v xml:space="preserve">AGDO S.A </v>
          </cell>
        </row>
        <row r="124">
          <cell r="A124" t="str">
            <v>06140109831202</v>
          </cell>
          <cell r="B124" t="str">
            <v>AARON DE JESUS CHINCHILLA CABEZAS</v>
          </cell>
        </row>
        <row r="125">
          <cell r="A125" t="str">
            <v>06140110031015</v>
          </cell>
          <cell r="B125" t="str">
            <v>GRUPO TICAL EL SALVADOR S.A DE C.V.</v>
          </cell>
        </row>
        <row r="126">
          <cell r="A126" t="str">
            <v>06140110191055</v>
          </cell>
          <cell r="B126" t="str">
            <v>HYM S.A DE C.V</v>
          </cell>
        </row>
        <row r="127">
          <cell r="A127" t="str">
            <v>06140110921096</v>
          </cell>
          <cell r="B127" t="str">
            <v>AUTO REPUESTOS EL CASTAÑO S.A. DE C.V.</v>
          </cell>
        </row>
        <row r="128">
          <cell r="A128" t="str">
            <v>06140202931020</v>
          </cell>
          <cell r="B128" t="str">
            <v>PITTA VAIRO S.A DE C.V</v>
          </cell>
        </row>
        <row r="129">
          <cell r="A129" t="str">
            <v>06140205031020</v>
          </cell>
          <cell r="B129" t="str">
            <v>TESSA S.A DE C.V</v>
          </cell>
        </row>
        <row r="130">
          <cell r="A130" t="str">
            <v>06140206001036</v>
          </cell>
          <cell r="B130" t="str">
            <v>LINEAS PUBLICITARIAS S.A DE C.V</v>
          </cell>
        </row>
        <row r="131">
          <cell r="A131" t="str">
            <v>06140207081033</v>
          </cell>
          <cell r="B131" t="str">
            <v>POWER SUPPLY S.A DE C.V</v>
          </cell>
        </row>
        <row r="132">
          <cell r="A132" t="str">
            <v>06140207670045</v>
          </cell>
          <cell r="B132" t="str">
            <v>MARIO ALBERTO MIRANDA</v>
          </cell>
        </row>
        <row r="133">
          <cell r="A133" t="str">
            <v>06140209111053</v>
          </cell>
          <cell r="B133" t="str">
            <v>Vip Marketing, S.A de C.V.</v>
          </cell>
        </row>
        <row r="134">
          <cell r="A134" t="str">
            <v>06140210081052</v>
          </cell>
          <cell r="B134" t="str">
            <v>FERRETERIA EPA S.A DE CV.</v>
          </cell>
        </row>
        <row r="135">
          <cell r="A135" t="str">
            <v>06140301081039</v>
          </cell>
          <cell r="B135" t="str">
            <v>LA CASA DE LAS BATERIAS S.A DE C.V.</v>
          </cell>
        </row>
        <row r="136">
          <cell r="A136" t="str">
            <v>06140304730016</v>
          </cell>
          <cell r="B136" t="str">
            <v xml:space="preserve">RICARDO HERNANDEZ S.A DE C.V </v>
          </cell>
        </row>
        <row r="137">
          <cell r="A137" t="str">
            <v>06140307951051</v>
          </cell>
          <cell r="B137" t="str">
            <v>ROCELI CONSULTORES S.A DE C.V</v>
          </cell>
        </row>
        <row r="138">
          <cell r="A138" t="str">
            <v>06140309771131</v>
          </cell>
          <cell r="B138" t="str">
            <v xml:space="preserve">TANIA GUADALUPE ESCOBAR </v>
          </cell>
        </row>
        <row r="139">
          <cell r="A139" t="str">
            <v>06140310061067</v>
          </cell>
          <cell r="B139" t="str">
            <v xml:space="preserve">PROVEEDORA ELECTRICA DE EL SALVADOR S.A DE CV. </v>
          </cell>
        </row>
        <row r="140">
          <cell r="A140" t="str">
            <v>06140311171036</v>
          </cell>
          <cell r="B140" t="str">
            <v>SOLARTECH CENTROAMERICA S.A DE C.V</v>
          </cell>
        </row>
        <row r="141">
          <cell r="A141" t="str">
            <v>06140312931018</v>
          </cell>
          <cell r="B141" t="str">
            <v xml:space="preserve">BANCO DE AMERICA CENTRAL S.A </v>
          </cell>
        </row>
        <row r="142">
          <cell r="A142" t="str">
            <v>06140401071014</v>
          </cell>
          <cell r="B142" t="str">
            <v>MEDITERRANEAN SHIPPING CO S.A DE C.V</v>
          </cell>
        </row>
        <row r="143">
          <cell r="A143" t="str">
            <v>06140402001010</v>
          </cell>
          <cell r="B143" t="str">
            <v xml:space="preserve">STAR MAIL S.A DE C.V </v>
          </cell>
        </row>
        <row r="144">
          <cell r="A144" t="str">
            <v>06140407131051</v>
          </cell>
          <cell r="B144" t="str">
            <v>TRANSPORTES ANDRADE, S.A. DE C.V.</v>
          </cell>
        </row>
        <row r="145">
          <cell r="A145" t="str">
            <v>06140409670019</v>
          </cell>
          <cell r="B145" t="str">
            <v>STEINER S.A DE C.V</v>
          </cell>
        </row>
        <row r="146">
          <cell r="A146" t="str">
            <v>06140410021046</v>
          </cell>
          <cell r="B146" t="str">
            <v>GRUPO 3 INVERSIONES S.A DE C.V</v>
          </cell>
        </row>
        <row r="147">
          <cell r="A147" t="str">
            <v>06140410841280</v>
          </cell>
          <cell r="B147" t="str">
            <v>PREZA AXUME, EMILIO ANTONIO</v>
          </cell>
        </row>
        <row r="148">
          <cell r="A148" t="str">
            <v>06140412101012</v>
          </cell>
          <cell r="B148" t="str">
            <v>SEGURIDAD ACTIVA S.A DE C.V</v>
          </cell>
        </row>
        <row r="149">
          <cell r="A149" t="str">
            <v>06140505981012</v>
          </cell>
          <cell r="B149" t="str">
            <v>SERVICIOS TECNICOS AVICOLAS S.A DE CV</v>
          </cell>
        </row>
        <row r="150">
          <cell r="A150" t="str">
            <v>06140507121070</v>
          </cell>
          <cell r="B150" t="str">
            <v>SISAFE, S.A.DE C.V.</v>
          </cell>
        </row>
        <row r="151">
          <cell r="A151" t="str">
            <v>06140507640060</v>
          </cell>
          <cell r="B151" t="str">
            <v>JESUS TEODORO , CRUZ</v>
          </cell>
        </row>
        <row r="152">
          <cell r="A152" t="str">
            <v>06140509171066</v>
          </cell>
          <cell r="B152" t="str">
            <v xml:space="preserve">AQUASISTEMAS DE EL SALVADOR S.A DE C.V </v>
          </cell>
        </row>
        <row r="153">
          <cell r="A153" t="str">
            <v>06140601670046</v>
          </cell>
          <cell r="B153" t="str">
            <v>CUELLAR SANCHEZ, LUIS EDUARDO</v>
          </cell>
        </row>
        <row r="154">
          <cell r="A154" t="str">
            <v>06140602141037</v>
          </cell>
          <cell r="B154" t="str">
            <v>INVERSIONES MAREM S.A DE C.V</v>
          </cell>
        </row>
        <row r="155">
          <cell r="A155" t="str">
            <v>06140603031022</v>
          </cell>
          <cell r="B155" t="str">
            <v>AGD CARGO S.A DE C.V</v>
          </cell>
        </row>
        <row r="156">
          <cell r="A156" t="str">
            <v>06140607991020</v>
          </cell>
          <cell r="B156" t="str">
            <v>INVERSIONES OMISHIN S.A DE C.V</v>
          </cell>
        </row>
        <row r="157">
          <cell r="A157" t="str">
            <v>06140609171020</v>
          </cell>
          <cell r="B157" t="str">
            <v>INVERSIONES SER S.A DE C.V</v>
          </cell>
        </row>
        <row r="158">
          <cell r="A158" t="str">
            <v>06140705651014</v>
          </cell>
          <cell r="B158" t="str">
            <v xml:space="preserve">FELIX RAMIREZ ABREGO </v>
          </cell>
        </row>
        <row r="159">
          <cell r="A159" t="str">
            <v>06140705901331</v>
          </cell>
          <cell r="B159" t="str">
            <v>WILLIAM JOSE GUEVARA</v>
          </cell>
        </row>
        <row r="160">
          <cell r="A160" t="str">
            <v>06140706450040</v>
          </cell>
          <cell r="B160" t="str">
            <v xml:space="preserve">JOSE HUMBERTO MENJIVAR </v>
          </cell>
        </row>
        <row r="161">
          <cell r="A161" t="str">
            <v>06140706630030</v>
          </cell>
          <cell r="B161" t="str">
            <v>FRANKLIN P. SERRANO</v>
          </cell>
        </row>
        <row r="162">
          <cell r="A162" t="str">
            <v>06140711071030</v>
          </cell>
          <cell r="B162" t="str">
            <v xml:space="preserve">OD EL SALVADOR LIMITADA DE C.V </v>
          </cell>
        </row>
        <row r="163">
          <cell r="A163" t="str">
            <v>06140712021037</v>
          </cell>
          <cell r="B163" t="str">
            <v>PRELO S.A DE C.V</v>
          </cell>
        </row>
        <row r="164">
          <cell r="A164" t="str">
            <v>06140801811130</v>
          </cell>
          <cell r="B164" t="str">
            <v>EMERSON ALEXANDER ORTIZ</v>
          </cell>
        </row>
        <row r="165">
          <cell r="A165" t="str">
            <v>06140803111012</v>
          </cell>
          <cell r="B165" t="str">
            <v xml:space="preserve">CELASA INGENIERIAS Y EQUIPOS S.A DE C.V </v>
          </cell>
        </row>
        <row r="166">
          <cell r="A166" t="str">
            <v>06140803181010</v>
          </cell>
          <cell r="B166" t="str">
            <v>SUMINISTROS DIVERSIFICADOS C.A S.A DE C.V</v>
          </cell>
        </row>
        <row r="167">
          <cell r="A167" t="str">
            <v>06140804161013</v>
          </cell>
          <cell r="B167" t="str">
            <v>GRUPO ROMEN S.A DE C.V</v>
          </cell>
        </row>
        <row r="168">
          <cell r="A168" t="str">
            <v>06140806450012</v>
          </cell>
          <cell r="B168" t="str">
            <v xml:space="preserve">VIDUC S.A DE C.V </v>
          </cell>
        </row>
        <row r="169">
          <cell r="A169" t="str">
            <v>06140807141021</v>
          </cell>
          <cell r="B169" t="str">
            <v xml:space="preserve">SEGURIDAD E INVERSIONES S.A DE C.V </v>
          </cell>
        </row>
        <row r="170">
          <cell r="A170" t="str">
            <v>06140807711154</v>
          </cell>
          <cell r="B170" t="str">
            <v>DAVID ANTONIO MOLINA SILVA</v>
          </cell>
        </row>
        <row r="171">
          <cell r="A171" t="str">
            <v>06140902091023</v>
          </cell>
          <cell r="B171" t="str">
            <v xml:space="preserve">DISTRIBUIDORA B &amp; P S.A DE C.V </v>
          </cell>
        </row>
        <row r="172">
          <cell r="A172" t="str">
            <v>06140907121044</v>
          </cell>
          <cell r="B172" t="str">
            <v>INTELMAX SA. DE C .V</v>
          </cell>
        </row>
        <row r="173">
          <cell r="A173" t="str">
            <v>06140907131031</v>
          </cell>
          <cell r="B173" t="str">
            <v>ONBOARD LOGISTICS EL SALVADOR S.A DE CV</v>
          </cell>
        </row>
        <row r="174">
          <cell r="A174" t="str">
            <v>06140908121021</v>
          </cell>
          <cell r="B174" t="str">
            <v>MADECENTER E SALVADOR S.A DE CV.</v>
          </cell>
        </row>
        <row r="175">
          <cell r="A175" t="str">
            <v>06140911041039</v>
          </cell>
          <cell r="B175" t="str">
            <v>IMPORTADORA DEL RIO S.A DE C.V</v>
          </cell>
        </row>
        <row r="176">
          <cell r="A176" t="str">
            <v>06140912151040</v>
          </cell>
          <cell r="B176" t="str">
            <v>GRUPO LUMECA S.A DE C.V</v>
          </cell>
        </row>
        <row r="177">
          <cell r="A177" t="str">
            <v>06141004121079</v>
          </cell>
          <cell r="B177" t="str">
            <v>PARTS PLUS S.A DE C.V</v>
          </cell>
        </row>
        <row r="178">
          <cell r="A178" t="str">
            <v>06141007011010</v>
          </cell>
          <cell r="B178" t="str">
            <v xml:space="preserve">CHIA HO HSING S.A DE C.V </v>
          </cell>
        </row>
        <row r="179">
          <cell r="A179" t="str">
            <v>06141008901028</v>
          </cell>
          <cell r="B179" t="str">
            <v>TRANSPORTES PESADOS, S.A DE C.V.</v>
          </cell>
        </row>
        <row r="180">
          <cell r="A180" t="str">
            <v>06141101121121</v>
          </cell>
          <cell r="B180" t="str">
            <v>DISTRIBUIDORA UNIVERSAL C.A S.A DE C.V</v>
          </cell>
        </row>
        <row r="181">
          <cell r="A181" t="str">
            <v>06141101690011</v>
          </cell>
          <cell r="B181" t="str">
            <v>CALLEJA S.A DE C.V</v>
          </cell>
        </row>
        <row r="182">
          <cell r="A182" t="str">
            <v>06141103941061</v>
          </cell>
          <cell r="B182" t="str">
            <v>SERVIEKECTRIC INDUSTRIAL S.A DE C.V</v>
          </cell>
        </row>
        <row r="183">
          <cell r="A183" t="str">
            <v>06141104191015</v>
          </cell>
          <cell r="B183" t="str">
            <v>DISTRIBUCIONES DCE EL SALVADOR S.A DE C.V</v>
          </cell>
        </row>
        <row r="184">
          <cell r="A184" t="str">
            <v>06141104780023</v>
          </cell>
          <cell r="B184" t="str">
            <v>COMERCIAL PLASTICOS S.A DE C.V</v>
          </cell>
        </row>
        <row r="185">
          <cell r="A185" t="str">
            <v>06141106071025</v>
          </cell>
          <cell r="B185" t="str">
            <v>FARMACIAS EUROPEAS S.A DE C.V.</v>
          </cell>
        </row>
        <row r="186">
          <cell r="A186" t="str">
            <v>06141106191020</v>
          </cell>
          <cell r="B186" t="str">
            <v>SINTERZA S.A DE C.V</v>
          </cell>
        </row>
        <row r="187">
          <cell r="A187" t="str">
            <v>06141106660010</v>
          </cell>
          <cell r="B187" t="str">
            <v>HENRIQUEZ S.A DE C.V.</v>
          </cell>
        </row>
        <row r="188">
          <cell r="A188" t="str">
            <v>06141108001032</v>
          </cell>
          <cell r="B188" t="str">
            <v>UNION COMERCIAL DE EL SALVADOR S.A DE C.V</v>
          </cell>
        </row>
        <row r="189">
          <cell r="A189" t="str">
            <v>06141110841021</v>
          </cell>
          <cell r="B189" t="str">
            <v>ROMAN JONATHAN MONTERROSA</v>
          </cell>
        </row>
        <row r="190">
          <cell r="A190" t="str">
            <v>06141110941026</v>
          </cell>
          <cell r="B190" t="str">
            <v>MADESA S.A DE C.V</v>
          </cell>
        </row>
        <row r="191">
          <cell r="A191" t="str">
            <v>06141201101020</v>
          </cell>
          <cell r="B191" t="str">
            <v xml:space="preserve">BANCO INDUSTRIAL EL SALVADOR S.A </v>
          </cell>
        </row>
        <row r="192">
          <cell r="A192" t="str">
            <v>06141202141042</v>
          </cell>
          <cell r="B192" t="str">
            <v>SISTECORP S.A DE C.V</v>
          </cell>
        </row>
        <row r="193">
          <cell r="A193" t="str">
            <v>06141202151072</v>
          </cell>
          <cell r="B193" t="str">
            <v>GRUPO VOLCANO, S.A DE C.V.</v>
          </cell>
        </row>
        <row r="194">
          <cell r="A194" t="str">
            <v>06141204840017</v>
          </cell>
          <cell r="B194" t="str">
            <v xml:space="preserve">RECINOS SCHONBORN S.A DE CV </v>
          </cell>
        </row>
        <row r="195">
          <cell r="A195" t="str">
            <v>06141205111012</v>
          </cell>
          <cell r="B195" t="str">
            <v>CORPORACION LEMUS S.A DE C.V</v>
          </cell>
        </row>
        <row r="196">
          <cell r="A196" t="str">
            <v>06141207171039</v>
          </cell>
          <cell r="B196" t="str">
            <v xml:space="preserve">IMPORTADORA EXISTOSA S.A DE C.V </v>
          </cell>
        </row>
        <row r="197">
          <cell r="A197" t="str">
            <v>06141208161010</v>
          </cell>
          <cell r="B197" t="str">
            <v>ANGREY, S.A. DE C.V.</v>
          </cell>
        </row>
        <row r="198">
          <cell r="A198" t="str">
            <v>06141210081024</v>
          </cell>
          <cell r="B198" t="str">
            <v>GEO CRISDAY S.A DE C.V.</v>
          </cell>
        </row>
        <row r="199">
          <cell r="A199" t="str">
            <v>06141211201163</v>
          </cell>
          <cell r="B199" t="str">
            <v>PANDA PRINT S.A DE C.V</v>
          </cell>
        </row>
        <row r="200">
          <cell r="A200" t="str">
            <v>06141211810023</v>
          </cell>
          <cell r="B200" t="str">
            <v>GRUPO SOLID S.A DE C.V</v>
          </cell>
        </row>
        <row r="201">
          <cell r="A201" t="str">
            <v>06141301840030</v>
          </cell>
          <cell r="B201" t="str">
            <v xml:space="preserve">SOLVENTES E INTERMEDIOS INDUSTRIALES S.A DE C.V </v>
          </cell>
        </row>
        <row r="202">
          <cell r="A202" t="str">
            <v>06141304991024</v>
          </cell>
          <cell r="B202" t="str">
            <v>INVERSIONES MARTINEZ CORDERO S.A DE C.V</v>
          </cell>
        </row>
        <row r="203">
          <cell r="A203" t="str">
            <v>06141305031024</v>
          </cell>
          <cell r="B203" t="str">
            <v>COMPAÑIA DE LOGISTICA Y TRANSPORTE, S.A DE C.V.</v>
          </cell>
        </row>
        <row r="204">
          <cell r="A204" t="str">
            <v>06141307810010</v>
          </cell>
          <cell r="B204" t="str">
            <v>CORBES S.A DE C.V</v>
          </cell>
        </row>
        <row r="205">
          <cell r="A205" t="str">
            <v>06141311121027</v>
          </cell>
          <cell r="B205" t="str">
            <v xml:space="preserve"> SUMINTRE S,A DE C,V</v>
          </cell>
        </row>
        <row r="206">
          <cell r="A206" t="str">
            <v>06141311131065</v>
          </cell>
          <cell r="B206" t="str">
            <v>INVERSIONES ASIATICAS S.A DE C.V</v>
          </cell>
        </row>
        <row r="207">
          <cell r="A207" t="str">
            <v>06141312850038</v>
          </cell>
          <cell r="B207" t="str">
            <v>IMPRESSA S.A DE C.V</v>
          </cell>
        </row>
        <row r="208">
          <cell r="A208" t="str">
            <v>06141402051099</v>
          </cell>
          <cell r="B208" t="str">
            <v xml:space="preserve">JEA S.A DE C.V. </v>
          </cell>
        </row>
        <row r="209">
          <cell r="A209" t="str">
            <v>06141402370078</v>
          </cell>
          <cell r="B209" t="str">
            <v>CEPA S.A DE C.V</v>
          </cell>
        </row>
        <row r="210">
          <cell r="A210" t="str">
            <v>06141402560013</v>
          </cell>
          <cell r="B210" t="str">
            <v>FERRETERIA LA PALMA S.A DE C.V.</v>
          </cell>
        </row>
        <row r="211">
          <cell r="A211" t="str">
            <v>06141403161033</v>
          </cell>
          <cell r="B211" t="str">
            <v>ECSA OPERADORA EL SALVADOR S.A DE C.V</v>
          </cell>
        </row>
        <row r="212">
          <cell r="A212" t="str">
            <v>06141404161045</v>
          </cell>
          <cell r="B212" t="str">
            <v xml:space="preserve">GRUPO FERRESAL Y JM CONSTRUCCIONES, S.A DE C.V </v>
          </cell>
        </row>
        <row r="213">
          <cell r="A213" t="str">
            <v>06141405191029</v>
          </cell>
          <cell r="B213" t="str">
            <v>LOCALIZACION Y SEGURIDAD SATELITAL S.A DE C.V</v>
          </cell>
        </row>
        <row r="214">
          <cell r="A214" t="str">
            <v>06141406701128</v>
          </cell>
          <cell r="B214" t="str">
            <v>GONZALES ARIAS ANGEL ALFREDO</v>
          </cell>
        </row>
        <row r="215">
          <cell r="A215" t="str">
            <v>06141406790025</v>
          </cell>
          <cell r="B215" t="str">
            <v>DISTRIBUIDORA UNIDA INDUSTRIAL, S.A DE C.V.</v>
          </cell>
        </row>
        <row r="216">
          <cell r="A216" t="str">
            <v>06141407001014</v>
          </cell>
          <cell r="B216" t="str">
            <v>INVERSIONES LEMUS S.A DE C.V</v>
          </cell>
        </row>
        <row r="217">
          <cell r="A217" t="str">
            <v>06141407121028</v>
          </cell>
          <cell r="B217" t="str">
            <v>MOLDURAS TICAS S.A DE C.V</v>
          </cell>
        </row>
        <row r="218">
          <cell r="A218" t="str">
            <v>06141407830018</v>
          </cell>
          <cell r="B218" t="str">
            <v xml:space="preserve">LA CENTRAL DE SEGUROS Y FIANZAS S.A DE C.V </v>
          </cell>
        </row>
        <row r="219">
          <cell r="A219" t="str">
            <v>06141408041010</v>
          </cell>
          <cell r="B219" t="str">
            <v>FABRICA BONANZA S.A DE C.V</v>
          </cell>
        </row>
        <row r="220">
          <cell r="A220" t="str">
            <v>06141412921024</v>
          </cell>
          <cell r="B220" t="str">
            <v xml:space="preserve">INVERSIONES VIDA S.A DE C.V </v>
          </cell>
        </row>
        <row r="221">
          <cell r="A221" t="str">
            <v>06141501850054</v>
          </cell>
          <cell r="B221" t="str">
            <v xml:space="preserve">GALVANIS S.A DE C.V </v>
          </cell>
        </row>
        <row r="222">
          <cell r="A222" t="str">
            <v>06141502131049</v>
          </cell>
          <cell r="B222" t="str">
            <v>LLANTAS Y ACCESORIOS S.A DE C.V</v>
          </cell>
        </row>
        <row r="223">
          <cell r="A223" t="str">
            <v>06141502171121</v>
          </cell>
          <cell r="B223" t="str">
            <v>MADERAS LA ORIENTAL S.A DE C.V.</v>
          </cell>
        </row>
        <row r="224">
          <cell r="A224" t="str">
            <v>06141509891057</v>
          </cell>
          <cell r="B224" t="str">
            <v xml:space="preserve">F.ROLANDO CANIZALES </v>
          </cell>
        </row>
        <row r="225">
          <cell r="A225" t="str">
            <v>06141511720027</v>
          </cell>
          <cell r="B225" t="str">
            <v xml:space="preserve">SUPER REPUESTOS EL SALVADOR S,A DE C.V </v>
          </cell>
        </row>
        <row r="226">
          <cell r="A226" t="str">
            <v>06141601181082</v>
          </cell>
          <cell r="B226" t="str">
            <v>SIME INDUSTRIA S,A DE C,V</v>
          </cell>
        </row>
        <row r="227">
          <cell r="A227" t="str">
            <v>06141601800012</v>
          </cell>
          <cell r="B227" t="str">
            <v xml:space="preserve">LA CASA DEL SOLDADOR S.A DE C.V </v>
          </cell>
        </row>
        <row r="228">
          <cell r="A228" t="str">
            <v>06141602770015</v>
          </cell>
          <cell r="B228" t="str">
            <v xml:space="preserve">EQUIPOS ELECTRONICOS VALDES S.A DE C.V </v>
          </cell>
        </row>
        <row r="229">
          <cell r="A229" t="str">
            <v>06141603991030</v>
          </cell>
          <cell r="B229" t="str">
            <v>PRICESMART EL SALVADOR S.A DE C.V</v>
          </cell>
        </row>
        <row r="230">
          <cell r="A230" t="str">
            <v>06141607911015</v>
          </cell>
          <cell r="B230" t="str">
            <v>PRAGI S.A DE C.V</v>
          </cell>
        </row>
        <row r="231">
          <cell r="A231" t="str">
            <v>06141608021030</v>
          </cell>
          <cell r="B231" t="str">
            <v>GRIFERIA Y CERRADURAS INTERNACIONALES S.A DE C.V</v>
          </cell>
        </row>
        <row r="232">
          <cell r="A232" t="str">
            <v>06141608111039</v>
          </cell>
          <cell r="B232" t="str">
            <v>GRUPO SANTA SOFIA, S.A DE C.V.</v>
          </cell>
        </row>
        <row r="233">
          <cell r="A233" t="str">
            <v>06141608171066</v>
          </cell>
          <cell r="B233" t="str">
            <v xml:space="preserve"> ELECTROMECANICA INDUSTRIAL S.A DE C.V</v>
          </cell>
        </row>
        <row r="234">
          <cell r="A234" t="str">
            <v>06141609031012</v>
          </cell>
          <cell r="B234" t="str">
            <v>COMLUB S.A DE C.V</v>
          </cell>
        </row>
        <row r="235">
          <cell r="A235" t="str">
            <v>06141609101037</v>
          </cell>
          <cell r="B235" t="str">
            <v>FERREHOGAR, S.A. DE C..V.</v>
          </cell>
        </row>
        <row r="236">
          <cell r="A236" t="str">
            <v>06141612021044</v>
          </cell>
          <cell r="B236" t="str">
            <v>LUIGEMI S.A DE C.V</v>
          </cell>
        </row>
        <row r="237">
          <cell r="A237" t="str">
            <v>06141612991019</v>
          </cell>
          <cell r="B237" t="str">
            <v>DISTRIBUIDORA DE LUBRICANTES Y COMBUSTIBLE S.A DE C.V</v>
          </cell>
        </row>
        <row r="238">
          <cell r="A238" t="str">
            <v>06141701870012</v>
          </cell>
          <cell r="B238" t="str">
            <v>URRACA S.A DE C.V</v>
          </cell>
        </row>
        <row r="239">
          <cell r="A239" t="str">
            <v>06141702660013</v>
          </cell>
          <cell r="B239" t="str">
            <v>ALSI S.A DE C.V</v>
          </cell>
        </row>
        <row r="240">
          <cell r="A240" t="str">
            <v>06141705790011</v>
          </cell>
          <cell r="B240" t="str">
            <v xml:space="preserve">INVERCALMA S.A DE C.V </v>
          </cell>
        </row>
        <row r="241">
          <cell r="A241" t="str">
            <v>06141706091038</v>
          </cell>
          <cell r="B241" t="str">
            <v>DIDEMA S.A DE C.V</v>
          </cell>
        </row>
        <row r="242">
          <cell r="A242" t="str">
            <v>06141707001067</v>
          </cell>
          <cell r="B242" t="str">
            <v>PLG DE EL SALVADOR S.A DE C.V</v>
          </cell>
        </row>
        <row r="243">
          <cell r="A243" t="str">
            <v>06141707021033</v>
          </cell>
          <cell r="B243" t="str">
            <v xml:space="preserve"> POWER DRILL S.A DE C.V</v>
          </cell>
        </row>
        <row r="244">
          <cell r="A244" t="str">
            <v>06141708001052</v>
          </cell>
          <cell r="B244" t="str">
            <v>SERTRACEN S.A DE C.V</v>
          </cell>
        </row>
        <row r="245">
          <cell r="A245" t="str">
            <v>06141708071034</v>
          </cell>
          <cell r="B245" t="str">
            <v>GRUPO ENTUSIASMO S.A DE CV.</v>
          </cell>
        </row>
        <row r="246">
          <cell r="A246" t="str">
            <v>06141709091047</v>
          </cell>
          <cell r="B246" t="str">
            <v>ZELVAR, S.A.DE C.V.</v>
          </cell>
        </row>
        <row r="247">
          <cell r="A247" t="str">
            <v>06141803191012</v>
          </cell>
          <cell r="B247" t="str">
            <v>SUMINISTROS PROFESIONALES S.A DE C.V</v>
          </cell>
        </row>
        <row r="248">
          <cell r="A248" t="str">
            <v>06141804161044</v>
          </cell>
          <cell r="B248" t="str">
            <v>JH MIRANDA S.A DE C.V.</v>
          </cell>
        </row>
        <row r="249">
          <cell r="A249" t="str">
            <v>06141804181100</v>
          </cell>
          <cell r="B249" t="str">
            <v>Guardado Henriquez Inversiones S.A de C.V</v>
          </cell>
        </row>
        <row r="250">
          <cell r="A250" t="str">
            <v>06141804941040</v>
          </cell>
          <cell r="B250" t="str">
            <v>DACOTRANS DE CENTROAMERICA S.A DE C.V</v>
          </cell>
        </row>
        <row r="251">
          <cell r="A251" t="str">
            <v>06141805951022</v>
          </cell>
          <cell r="B251" t="str">
            <v>DIMARTI S.A DE C.V</v>
          </cell>
        </row>
        <row r="252">
          <cell r="A252" t="str">
            <v>06141807051010</v>
          </cell>
          <cell r="B252" t="str">
            <v>FRIOAIRE S.A DE C.V</v>
          </cell>
        </row>
        <row r="253">
          <cell r="A253" t="str">
            <v>06141808121063</v>
          </cell>
          <cell r="B253" t="str">
            <v>NH DISTRIBUIDORA GENERAL S.A DE C.V</v>
          </cell>
        </row>
        <row r="254">
          <cell r="A254" t="str">
            <v>06141808991076</v>
          </cell>
          <cell r="B254" t="str">
            <v>HIDROTECNIA DE EL SALVADOR S.A DE C.V</v>
          </cell>
        </row>
        <row r="255">
          <cell r="A255" t="str">
            <v>06141809921012</v>
          </cell>
          <cell r="B255" t="str">
            <v>SERVICIOS ESPECIALIZADOS EN MADERA S.A DE C.V</v>
          </cell>
        </row>
        <row r="256">
          <cell r="A256" t="str">
            <v>06141810881016</v>
          </cell>
          <cell r="B256" t="str">
            <v>TRANSPORTES Y DIVERSOS S.A DE C.V</v>
          </cell>
        </row>
        <row r="257">
          <cell r="A257" t="str">
            <v>06141811881028</v>
          </cell>
          <cell r="B257" t="str">
            <v>MULTYRSA S.A DE C.V</v>
          </cell>
        </row>
        <row r="258">
          <cell r="A258" t="str">
            <v>06141905780037</v>
          </cell>
          <cell r="B258" t="str">
            <v>BUFISA S.A DE C.V.</v>
          </cell>
        </row>
        <row r="259">
          <cell r="A259" t="str">
            <v>06141909001034</v>
          </cell>
          <cell r="B259" t="str">
            <v>RAMIREZ VENTURA S.A DE C.V</v>
          </cell>
        </row>
        <row r="260">
          <cell r="A260" t="str">
            <v>06141909021078</v>
          </cell>
          <cell r="B260" t="str">
            <v>QUINTANILLA IMPORTER S.A DE C.V</v>
          </cell>
        </row>
        <row r="261">
          <cell r="A261" t="str">
            <v>06141912141092</v>
          </cell>
          <cell r="B261" t="str">
            <v>JOSARA S.A DE C.V</v>
          </cell>
        </row>
        <row r="262">
          <cell r="A262" t="str">
            <v>06142003630018</v>
          </cell>
          <cell r="B262" t="str">
            <v>ALMACENES PASIFICO JORGE PASIFICO HASBUN, S.A. DE C.V.</v>
          </cell>
        </row>
        <row r="263">
          <cell r="A263" t="str">
            <v>06142003971040</v>
          </cell>
          <cell r="B263" t="str">
            <v>DURACION EN ELECTRODOMESTICOS, S.A DE C.V.</v>
          </cell>
        </row>
        <row r="264">
          <cell r="A264" t="str">
            <v>06142006031022</v>
          </cell>
          <cell r="B264" t="str">
            <v>FERRUSAL S.A DE C.V</v>
          </cell>
        </row>
        <row r="265">
          <cell r="A265" t="str">
            <v>06142006161058</v>
          </cell>
          <cell r="B265" t="str">
            <v>DISTRIBUIDORA DE PRODUCTOS FERRETEROS</v>
          </cell>
        </row>
        <row r="266">
          <cell r="A266" t="str">
            <v>06142007161035</v>
          </cell>
          <cell r="B266" t="str">
            <v xml:space="preserve">DS COMERCIAL S.A DE C.V </v>
          </cell>
        </row>
        <row r="267">
          <cell r="A267" t="str">
            <v>06142007911239</v>
          </cell>
          <cell r="B267" t="str">
            <v xml:space="preserve">ESTELA BEATRIZ ALAS </v>
          </cell>
        </row>
        <row r="268">
          <cell r="A268" t="str">
            <v>06142009111027</v>
          </cell>
          <cell r="B268" t="str">
            <v>CENTRO DE CONECTIVIDAD, S.A DE C.V.</v>
          </cell>
        </row>
        <row r="269">
          <cell r="A269" t="str">
            <v>06142009161075</v>
          </cell>
          <cell r="B269" t="str">
            <v>COMERCIAL E.C.A. S.A DE C.V.</v>
          </cell>
        </row>
        <row r="270">
          <cell r="A270" t="str">
            <v>06142010500017</v>
          </cell>
          <cell r="B270" t="str">
            <v>CORPORACION HERMANOS MARISTAS DE EL SALVADOR</v>
          </cell>
        </row>
        <row r="271">
          <cell r="A271" t="str">
            <v>06142012021047</v>
          </cell>
          <cell r="B271" t="str">
            <v>MULTICONGELADOS S.A DE C.V</v>
          </cell>
        </row>
        <row r="272">
          <cell r="A272" t="str">
            <v>06142012041013</v>
          </cell>
          <cell r="B272" t="str">
            <v xml:space="preserve">CORPORACION DE TIENDAS INTERNACIONALES </v>
          </cell>
        </row>
        <row r="273">
          <cell r="A273" t="str">
            <v>06142102730015</v>
          </cell>
          <cell r="B273" t="str">
            <v xml:space="preserve">FEILO SYLVANA S.A DE C.V </v>
          </cell>
        </row>
        <row r="274">
          <cell r="A274" t="str">
            <v>06142110921030</v>
          </cell>
          <cell r="B274" t="str">
            <v>ALFINTE S.A DE C.V.</v>
          </cell>
        </row>
        <row r="275">
          <cell r="A275" t="str">
            <v>06142112871021</v>
          </cell>
          <cell r="B275" t="str">
            <v>CREDI Q LEASING S.A DE C.V</v>
          </cell>
        </row>
        <row r="276">
          <cell r="A276" t="str">
            <v>06142202131035</v>
          </cell>
          <cell r="B276" t="str">
            <v>PROMOPRINT S.A DE C.V</v>
          </cell>
        </row>
        <row r="277">
          <cell r="A277" t="str">
            <v>06142202770023</v>
          </cell>
          <cell r="B277" t="str">
            <v>INFRA DE EL SALVADOR, S.A DE C.V.</v>
          </cell>
        </row>
        <row r="278">
          <cell r="A278" t="str">
            <v>06142203101024</v>
          </cell>
          <cell r="B278" t="str">
            <v>PRINTER DE EL SALVADOR, S.A DE C.V.</v>
          </cell>
        </row>
        <row r="279">
          <cell r="A279" t="str">
            <v>06142204791210</v>
          </cell>
          <cell r="B279" t="str">
            <v>MARIO ENRIQUE AREVALO</v>
          </cell>
        </row>
        <row r="280">
          <cell r="A280" t="str">
            <v>06142211061040</v>
          </cell>
          <cell r="B280" t="str">
            <v>LI MING, S.A DE C.V.</v>
          </cell>
        </row>
        <row r="281">
          <cell r="A281" t="str">
            <v>06142211881012</v>
          </cell>
          <cell r="B281" t="str">
            <v>INDUSTRIAS EL TAURO S.A DE C.V.</v>
          </cell>
        </row>
        <row r="282">
          <cell r="A282" t="str">
            <v>06142302620114</v>
          </cell>
          <cell r="B282" t="str">
            <v>REYES HERNANDEZ DE GUARDADO MARTA</v>
          </cell>
        </row>
        <row r="283">
          <cell r="A283" t="str">
            <v>06142302770010</v>
          </cell>
          <cell r="B283" t="str">
            <v>ALPINA S.A DE C.V</v>
          </cell>
        </row>
        <row r="284">
          <cell r="A284" t="str">
            <v>06142303171100</v>
          </cell>
          <cell r="B284" t="str">
            <v>GRUPO LA HACHE S.A DE C.V</v>
          </cell>
        </row>
        <row r="285">
          <cell r="A285" t="str">
            <v>06142303911015</v>
          </cell>
          <cell r="B285" t="str">
            <v>TELEMOVIL EL SALVADOR S.A DE C.V</v>
          </cell>
        </row>
        <row r="286">
          <cell r="A286" t="str">
            <v>06142305131025</v>
          </cell>
          <cell r="B286" t="str">
            <v>SPLIM de Centroamerica S.A de C.V</v>
          </cell>
        </row>
        <row r="287">
          <cell r="A287" t="str">
            <v>06142305771172</v>
          </cell>
          <cell r="B287" t="str">
            <v xml:space="preserve">SALVADOR ANTONIO DURAN </v>
          </cell>
        </row>
        <row r="288">
          <cell r="A288" t="str">
            <v>06142306091019</v>
          </cell>
          <cell r="B288" t="str">
            <v>T.P LAB S.A DE C.V</v>
          </cell>
        </row>
        <row r="289">
          <cell r="A289" t="str">
            <v>06142306121015</v>
          </cell>
          <cell r="B289" t="str">
            <v>EXPECOVE LTDA DE C.V</v>
          </cell>
        </row>
        <row r="290">
          <cell r="A290" t="str">
            <v>06142306881010</v>
          </cell>
          <cell r="B290" t="str">
            <v>FERROCENTRO S.A DE C.V</v>
          </cell>
        </row>
        <row r="291">
          <cell r="A291" t="str">
            <v>06142307091063</v>
          </cell>
          <cell r="B291" t="str">
            <v>CENTROAMERICA COMERCIAL S.A DE C.V.</v>
          </cell>
        </row>
        <row r="292">
          <cell r="A292" t="str">
            <v>06142310141012</v>
          </cell>
          <cell r="B292" t="str">
            <v>PORTOKALI, S.A. DE C.V.</v>
          </cell>
        </row>
        <row r="293">
          <cell r="A293" t="str">
            <v>06142401131052</v>
          </cell>
          <cell r="B293" t="str">
            <v>GRUPO MONTOYA S.A DE C.V</v>
          </cell>
        </row>
        <row r="294">
          <cell r="A294" t="str">
            <v>06142402651017</v>
          </cell>
          <cell r="B294" t="str">
            <v>JAVIER ALBERTO PEREZ</v>
          </cell>
        </row>
        <row r="295">
          <cell r="A295" t="str">
            <v>06142403071030</v>
          </cell>
          <cell r="B295" t="str">
            <v>VISOR S.A DE C.V</v>
          </cell>
        </row>
        <row r="296">
          <cell r="A296" t="str">
            <v>06142404151038</v>
          </cell>
          <cell r="B296" t="str">
            <v>BERKATUAN, S.A. DE C.V.</v>
          </cell>
        </row>
        <row r="297">
          <cell r="A297" t="str">
            <v>06142407500017</v>
          </cell>
          <cell r="B297" t="str">
            <v>ESTACIONES DE SERVICIO TEXACO</v>
          </cell>
        </row>
        <row r="298">
          <cell r="A298" t="str">
            <v>06142407841248</v>
          </cell>
          <cell r="B298" t="str">
            <v>ERICK STEWART ALVAREZ</v>
          </cell>
        </row>
        <row r="299">
          <cell r="A299" t="str">
            <v>06142409151044</v>
          </cell>
          <cell r="B299" t="str">
            <v xml:space="preserve">GRUPO ESCOBAR DUARTE EMANUEL S.A DE C.V </v>
          </cell>
        </row>
        <row r="300">
          <cell r="A300" t="str">
            <v>06142410141010</v>
          </cell>
          <cell r="B300" t="str">
            <v>ACTIVIDADES PETROLERAS DE EL SALVADOR S.A DE CV.</v>
          </cell>
        </row>
        <row r="301">
          <cell r="A301" t="str">
            <v>06142501101070</v>
          </cell>
          <cell r="B301" t="str">
            <v>SERVICIOS Y LOGISTICA DE CARGA WALNYS, S.A. DE C.V.</v>
          </cell>
        </row>
        <row r="302">
          <cell r="A302" t="str">
            <v>06142501181030</v>
          </cell>
          <cell r="B302" t="str">
            <v xml:space="preserve">CEICA EL SALVADOR S.A DE C.V </v>
          </cell>
        </row>
        <row r="303">
          <cell r="A303" t="str">
            <v>06142504941010</v>
          </cell>
          <cell r="B303" t="str">
            <v>JOMIGA S.A DE C.V</v>
          </cell>
        </row>
        <row r="304">
          <cell r="A304" t="str">
            <v>06142505731094</v>
          </cell>
          <cell r="B304" t="str">
            <v>EDWARD LEONIDAS GUTIERREZ</v>
          </cell>
        </row>
        <row r="305">
          <cell r="A305" t="str">
            <v>06142510951051</v>
          </cell>
          <cell r="B305" t="str">
            <v>CORPORACION AMSI, S.A DE C.V.</v>
          </cell>
        </row>
        <row r="306">
          <cell r="A306" t="str">
            <v>06142602181068</v>
          </cell>
          <cell r="B306" t="str">
            <v xml:space="preserve"> SERVICIOS FARMACEUTICOS AVELAR SA DE CV</v>
          </cell>
        </row>
        <row r="307">
          <cell r="A307" t="str">
            <v>06142603840036</v>
          </cell>
          <cell r="B307" t="str">
            <v xml:space="preserve">ARANDA S.A DE C.V </v>
          </cell>
        </row>
        <row r="308">
          <cell r="A308" t="str">
            <v>06142603981015</v>
          </cell>
          <cell r="B308" t="str">
            <v>CEMEX EL SALVADOR, S.A DE C.V.</v>
          </cell>
        </row>
        <row r="309">
          <cell r="A309" t="str">
            <v>06142604071063</v>
          </cell>
          <cell r="B309" t="str">
            <v>INVERSIONES RAMIREZ QUINTANILLA S.A DE C.V</v>
          </cell>
        </row>
        <row r="310">
          <cell r="A310" t="str">
            <v>06142609701090</v>
          </cell>
          <cell r="B310" t="str">
            <v xml:space="preserve">SAMUEL ARMANDO DUBON </v>
          </cell>
        </row>
        <row r="311">
          <cell r="A311" t="str">
            <v>06142609941015</v>
          </cell>
          <cell r="B311" t="str">
            <v xml:space="preserve">COMDISANPABLO S.A DE C.V </v>
          </cell>
        </row>
        <row r="312">
          <cell r="A312" t="str">
            <v>06142610770019</v>
          </cell>
          <cell r="B312" t="str">
            <v>ROMALAR S.A DE C.V</v>
          </cell>
        </row>
        <row r="313">
          <cell r="A313" t="str">
            <v>06142611690019</v>
          </cell>
          <cell r="B313" t="str">
            <v xml:space="preserve">ALMACENES DE DESARROLLO S.A </v>
          </cell>
        </row>
        <row r="314">
          <cell r="A314" t="str">
            <v>06142702021058</v>
          </cell>
          <cell r="B314" t="str">
            <v>CASAS AMERICANAS S.A DE C.V.</v>
          </cell>
        </row>
        <row r="315">
          <cell r="A315" t="str">
            <v>06142707991055</v>
          </cell>
          <cell r="B315" t="str">
            <v>ESINSA EL SALVADOR S.A DE C.V.</v>
          </cell>
        </row>
        <row r="316">
          <cell r="A316" t="str">
            <v>06142708101053</v>
          </cell>
          <cell r="B316" t="str">
            <v>GRUPO NSV S.A DE C.V</v>
          </cell>
        </row>
        <row r="317">
          <cell r="A317" t="str">
            <v>06142709061020</v>
          </cell>
          <cell r="B317" t="str">
            <v>SOLUCIONES Y HERRAMIENTAS S.A DE C.V.</v>
          </cell>
        </row>
        <row r="318">
          <cell r="A318" t="str">
            <v>06142710780023</v>
          </cell>
          <cell r="B318" t="str">
            <v>QUIMICA INDUSTRIAL S.A DE C.V.</v>
          </cell>
        </row>
        <row r="319">
          <cell r="A319" t="str">
            <v>06142710801151</v>
          </cell>
          <cell r="B319" t="str">
            <v>TICAS COTEZ,JOSE ARISTIDES</v>
          </cell>
        </row>
        <row r="320">
          <cell r="A320" t="str">
            <v>06142711760019</v>
          </cell>
          <cell r="B320" t="str">
            <v xml:space="preserve">ROXY S.A DE C.V </v>
          </cell>
        </row>
        <row r="321">
          <cell r="A321" t="str">
            <v>06142711870044</v>
          </cell>
          <cell r="B321" t="str">
            <v>PROMOTORA COMERCIAL, S.A DE C.V.</v>
          </cell>
        </row>
        <row r="322">
          <cell r="A322" t="str">
            <v>06142803171026</v>
          </cell>
          <cell r="B322" t="str">
            <v xml:space="preserve">COPPER GROUP S.A DE C.V </v>
          </cell>
        </row>
        <row r="323">
          <cell r="A323" t="str">
            <v>06142803730056</v>
          </cell>
          <cell r="B323" t="str">
            <v>ASEGURADORA AGRICOLA COMERCIAL S.A</v>
          </cell>
        </row>
        <row r="324">
          <cell r="A324" t="str">
            <v>06142804860014</v>
          </cell>
          <cell r="B324" t="str">
            <v xml:space="preserve">DHL EXPRESS S.A DE C.V </v>
          </cell>
        </row>
        <row r="325">
          <cell r="A325" t="str">
            <v>06142806830013</v>
          </cell>
          <cell r="B325" t="str">
            <v>HASGAL, S.A. DE C.V.</v>
          </cell>
        </row>
        <row r="326">
          <cell r="A326" t="str">
            <v>06142807810010</v>
          </cell>
          <cell r="B326" t="str">
            <v xml:space="preserve">TRANVA S.A DE C.V </v>
          </cell>
        </row>
        <row r="327">
          <cell r="A327" t="str">
            <v>06142809061036</v>
          </cell>
          <cell r="B327" t="str">
            <v xml:space="preserve">DURECO DE EL SALVADOR S.A DE C.V </v>
          </cell>
        </row>
        <row r="328">
          <cell r="A328" t="str">
            <v>06142809981046</v>
          </cell>
          <cell r="B328" t="str">
            <v>CORPORACION CME  S.A DE C.V.</v>
          </cell>
        </row>
        <row r="329">
          <cell r="A329" t="str">
            <v>06142810061058</v>
          </cell>
          <cell r="B329" t="str">
            <v xml:space="preserve">CELULOSA Y COLORANTES EL SALVADOR S.A DE C.V </v>
          </cell>
        </row>
        <row r="330">
          <cell r="A330" t="str">
            <v>06142810660015</v>
          </cell>
          <cell r="B330" t="str">
            <v>MARMOL INDUSTRIA CENTROAMERICANA S.A DE C.V</v>
          </cell>
        </row>
        <row r="331">
          <cell r="A331" t="str">
            <v>06142905971027</v>
          </cell>
          <cell r="B331" t="str">
            <v>ARTEPAL S.A DE C.V</v>
          </cell>
        </row>
        <row r="332">
          <cell r="A332" t="str">
            <v>06142906101077</v>
          </cell>
          <cell r="B332" t="str">
            <v>LOPEZ Y HENRIQUEZ S.A DE C.V</v>
          </cell>
        </row>
        <row r="333">
          <cell r="A333" t="str">
            <v>06142910201027</v>
          </cell>
          <cell r="B333" t="str">
            <v>INVERSIONES AMADOR VEGA ALVAREZ S.A DE C.V</v>
          </cell>
        </row>
        <row r="334">
          <cell r="A334" t="str">
            <v>06142911161029</v>
          </cell>
          <cell r="B334" t="str">
            <v>FAST CARGO, S.A DE C.V.</v>
          </cell>
        </row>
        <row r="335">
          <cell r="A335" t="str">
            <v>06143001780012</v>
          </cell>
          <cell r="B335" t="str">
            <v xml:space="preserve">LA CASA DEL REPUESTO S.A DE C.V. </v>
          </cell>
        </row>
        <row r="336">
          <cell r="A336" t="str">
            <v>06143005191030</v>
          </cell>
          <cell r="B336" t="str">
            <v>PRODUCTORES DE BIOMASA S.A DE C.V</v>
          </cell>
        </row>
        <row r="337">
          <cell r="A337" t="str">
            <v>06143006101060</v>
          </cell>
          <cell r="B337" t="str">
            <v>LOTICOMER S.A DE C.V.</v>
          </cell>
        </row>
        <row r="338">
          <cell r="A338" t="str">
            <v>06143009191027</v>
          </cell>
          <cell r="B338" t="str">
            <v>H&amp;C INTERNACIONAL S.A DE C.V</v>
          </cell>
        </row>
        <row r="339">
          <cell r="A339" t="str">
            <v>06143009921068</v>
          </cell>
          <cell r="B339" t="str">
            <v>IMPORTADORA RAMIREZ S.A. DE C.V.</v>
          </cell>
        </row>
        <row r="340">
          <cell r="A340" t="str">
            <v>06143011931011</v>
          </cell>
          <cell r="B340" t="str">
            <v>DISTRIBUIDORA GRANADA S.A DE C.V</v>
          </cell>
        </row>
        <row r="341">
          <cell r="A341" t="str">
            <v>06143101550016</v>
          </cell>
          <cell r="B341" t="str">
            <v xml:space="preserve">BANCO AGRICOLA S.A </v>
          </cell>
        </row>
        <row r="342">
          <cell r="A342" t="str">
            <v>06143101750030</v>
          </cell>
          <cell r="B342" t="str">
            <v>PEDREDA PROTERSA, S.A DE C.V.</v>
          </cell>
        </row>
        <row r="343">
          <cell r="A343" t="str">
            <v>06143107620016</v>
          </cell>
          <cell r="B343" t="str">
            <v>REPUESTOS DIDEA S.A DE C.V.</v>
          </cell>
        </row>
        <row r="344">
          <cell r="A344" t="str">
            <v>06143107971090</v>
          </cell>
          <cell r="B344" t="str">
            <v>OPERADORA DEL SUR S.A DE C.V.</v>
          </cell>
        </row>
        <row r="345">
          <cell r="A345" t="str">
            <v>06143108121014</v>
          </cell>
          <cell r="B345" t="str">
            <v>INDUSTRIAS SUPERIOR S.A de C.V</v>
          </cell>
        </row>
        <row r="346">
          <cell r="A346" t="str">
            <v>06143110991158</v>
          </cell>
          <cell r="B346" t="str">
            <v>ANDREA SOFIA FIGUEROA</v>
          </cell>
        </row>
        <row r="347">
          <cell r="A347" t="str">
            <v>06161109771010</v>
          </cell>
          <cell r="B347" t="str">
            <v xml:space="preserve">CLAUDIA BEATRIZ PERALTA </v>
          </cell>
        </row>
        <row r="348">
          <cell r="A348" t="str">
            <v>06172510181023</v>
          </cell>
          <cell r="B348" t="str">
            <v>APPLE SWITCH SA DE CV</v>
          </cell>
        </row>
        <row r="349">
          <cell r="A349" t="str">
            <v>07021211151016</v>
          </cell>
          <cell r="B349" t="str">
            <v>SUPER ANDROMEDA S.A DE C.V</v>
          </cell>
        </row>
        <row r="350">
          <cell r="A350" t="str">
            <v>07021610061012</v>
          </cell>
          <cell r="B350" t="str">
            <v>INVERSIONES RIVERA S.A DE C.V</v>
          </cell>
        </row>
        <row r="351">
          <cell r="A351" t="str">
            <v>07092405671015</v>
          </cell>
          <cell r="B351" t="str">
            <v>MARIA SUCIBEL HERNANDEZ</v>
          </cell>
        </row>
        <row r="352">
          <cell r="A352" t="str">
            <v>08050209680010</v>
          </cell>
          <cell r="B352" t="str">
            <v>MARIO ALONSO BAIRES</v>
          </cell>
        </row>
        <row r="353">
          <cell r="A353" t="str">
            <v>08082711431018</v>
          </cell>
          <cell r="B353" t="str">
            <v>GREGORIA GONZALEZ DE PALACIOS</v>
          </cell>
        </row>
        <row r="354">
          <cell r="A354" t="str">
            <v>08110901590016</v>
          </cell>
          <cell r="B354" t="str">
            <v>MANUEL DE JESUS HERNANDEZ</v>
          </cell>
        </row>
        <row r="355">
          <cell r="A355" t="str">
            <v>08210507660026</v>
          </cell>
          <cell r="B355" t="str">
            <v>JOSE ULISES VILLALTA CARCAMO</v>
          </cell>
        </row>
        <row r="356">
          <cell r="A356" t="str">
            <v>08211112731016</v>
          </cell>
          <cell r="B356" t="str">
            <v>CARLOS ANTONIO RODRIGUEZ</v>
          </cell>
        </row>
        <row r="357">
          <cell r="A357" t="str">
            <v>08211906711010</v>
          </cell>
          <cell r="B357" t="str">
            <v>Villalta Alvarenga Marco Antonio</v>
          </cell>
        </row>
        <row r="358">
          <cell r="A358" t="str">
            <v>08212607380013</v>
          </cell>
          <cell r="B358" t="str">
            <v>JOSE VICENTE VILLALTA</v>
          </cell>
        </row>
        <row r="359">
          <cell r="A359" t="str">
            <v>09031006711010</v>
          </cell>
          <cell r="B359" t="str">
            <v xml:space="preserve">MARGARITA GUZMAN DE BAIRES </v>
          </cell>
        </row>
        <row r="360">
          <cell r="A360" t="str">
            <v>09043007610018</v>
          </cell>
          <cell r="B360" t="str">
            <v xml:space="preserve">SAUL POCASANGRE ESCOBAR </v>
          </cell>
        </row>
        <row r="361">
          <cell r="A361" t="str">
            <v>09062710671018</v>
          </cell>
          <cell r="B361" t="str">
            <v xml:space="preserve"> SAMUEL ESCOBAR DE PAZ</v>
          </cell>
        </row>
        <row r="362">
          <cell r="A362" t="str">
            <v>09091105520014</v>
          </cell>
          <cell r="B362" t="str">
            <v>JOSE EDUARDO MELENDEZ HERNANDEZ</v>
          </cell>
        </row>
        <row r="363">
          <cell r="A363" t="str">
            <v>10092504680019</v>
          </cell>
          <cell r="B363" t="str">
            <v xml:space="preserve">ALFREDO ANTONIO RODRIGUEZ </v>
          </cell>
        </row>
        <row r="364">
          <cell r="A364" t="str">
            <v>10100510650021</v>
          </cell>
          <cell r="B364" t="str">
            <v xml:space="preserve">WALTER CRISTOBAL DIAZ </v>
          </cell>
        </row>
        <row r="365">
          <cell r="A365" t="str">
            <v>10100911580029</v>
          </cell>
          <cell r="B365" t="str">
            <v xml:space="preserve">HUGO OSSIRIS AYALA </v>
          </cell>
        </row>
        <row r="366">
          <cell r="A366" t="str">
            <v>10101903621019</v>
          </cell>
          <cell r="B366" t="str">
            <v>RIVERA DE RAMIREZ JOSEFA</v>
          </cell>
        </row>
        <row r="367">
          <cell r="A367" t="str">
            <v>11012111771014</v>
          </cell>
          <cell r="B367" t="str">
            <v>JOSE REYNALDO ARGUERA</v>
          </cell>
        </row>
        <row r="368">
          <cell r="A368" t="str">
            <v>11020604610019</v>
          </cell>
          <cell r="B368" t="str">
            <v xml:space="preserve">WALDO RENE APARICIO </v>
          </cell>
        </row>
        <row r="369">
          <cell r="A369" t="str">
            <v>11021012510020</v>
          </cell>
          <cell r="B369" t="str">
            <v xml:space="preserve">HECTOR AMILCAR GUEVARA </v>
          </cell>
        </row>
        <row r="370">
          <cell r="A370" t="str">
            <v>11230501620018</v>
          </cell>
          <cell r="B370" t="str">
            <v>ESTACION DE SERVICIO AVILES</v>
          </cell>
        </row>
        <row r="371">
          <cell r="A371" t="str">
            <v>11232109490015</v>
          </cell>
          <cell r="B371" t="str">
            <v xml:space="preserve">ANA CRISTINA GALO </v>
          </cell>
        </row>
        <row r="372">
          <cell r="A372" t="str">
            <v>11232512801021</v>
          </cell>
          <cell r="B372" t="str">
            <v>BORIS ASTOR ELENA CRUZ</v>
          </cell>
        </row>
        <row r="373">
          <cell r="A373" t="str">
            <v>12021010691012</v>
          </cell>
          <cell r="B373" t="str">
            <v>PINEDA FUENTES ROSA MIRIAM</v>
          </cell>
        </row>
        <row r="374">
          <cell r="A374" t="str">
            <v>12151607530013</v>
          </cell>
          <cell r="B374" t="str">
            <v xml:space="preserve">NORBERTO GOMEZ CAMPOS </v>
          </cell>
        </row>
        <row r="375">
          <cell r="A375" t="str">
            <v>12151904761013</v>
          </cell>
          <cell r="B375" t="str">
            <v xml:space="preserve">SOCRATES CHAVEZ RIVAS </v>
          </cell>
        </row>
        <row r="376">
          <cell r="A376" t="str">
            <v>12170202941018</v>
          </cell>
          <cell r="B376" t="str">
            <v>INROCA S.A DE C.V</v>
          </cell>
        </row>
        <row r="377">
          <cell r="A377" t="str">
            <v>12170509850014</v>
          </cell>
          <cell r="B377" t="str">
            <v>TURISTICAS DE ORIENTE S.A DE C.V</v>
          </cell>
        </row>
        <row r="378">
          <cell r="A378" t="str">
            <v>12171609731022</v>
          </cell>
          <cell r="B378" t="str">
            <v>DILMA EUNICE RIVERA</v>
          </cell>
        </row>
        <row r="379">
          <cell r="A379" t="str">
            <v>12171609921018</v>
          </cell>
          <cell r="B379" t="str">
            <v xml:space="preserve">DISTRIBUIDORA PAREDES VELA S.A DE C.V </v>
          </cell>
        </row>
        <row r="380">
          <cell r="A380" t="str">
            <v>12171810520043</v>
          </cell>
          <cell r="B380" t="str">
            <v>JOSE ROBERTO PARADA ESCOBAR</v>
          </cell>
        </row>
        <row r="381">
          <cell r="A381" t="str">
            <v>12171906520017</v>
          </cell>
          <cell r="B381" t="str">
            <v xml:space="preserve">RAFAEL RENE CANALES </v>
          </cell>
        </row>
        <row r="382">
          <cell r="A382" t="str">
            <v>12172001670020</v>
          </cell>
          <cell r="B382" t="str">
            <v>MERLIN FABRICIO ORTIZ</v>
          </cell>
        </row>
        <row r="383">
          <cell r="A383" t="str">
            <v>12172509901024</v>
          </cell>
          <cell r="B383" t="str">
            <v>REPUESTOS Y SERVICIOS AUTOMOTRICES, S.A DE C.V.</v>
          </cell>
        </row>
        <row r="384">
          <cell r="A384" t="str">
            <v>13020612591024</v>
          </cell>
          <cell r="B384" t="str">
            <v>MIGUEL ANGEL ROMERO</v>
          </cell>
        </row>
        <row r="385">
          <cell r="A385" t="str">
            <v>13071704831017</v>
          </cell>
          <cell r="B385" t="str">
            <v xml:space="preserve">JOSE TOMAS AMAYA </v>
          </cell>
        </row>
        <row r="386">
          <cell r="A386" t="str">
            <v>13153101741036</v>
          </cell>
          <cell r="B386" t="str">
            <v>WILFREDO ANTONIO ARGUETA RAMOS</v>
          </cell>
        </row>
        <row r="387">
          <cell r="A387" t="str">
            <v>14012611611014</v>
          </cell>
          <cell r="B387" t="str">
            <v>JOSE MARIA GUTIERREZ FLORES</v>
          </cell>
        </row>
        <row r="388">
          <cell r="A388" t="str">
            <v>14052604531015</v>
          </cell>
          <cell r="B388" t="str">
            <v xml:space="preserve">MARCOS REYES PALACIOS </v>
          </cell>
        </row>
        <row r="389">
          <cell r="A389" t="str">
            <v>14063110671010</v>
          </cell>
          <cell r="B389" t="str">
            <v>ANGEL ISRAEL REYES</v>
          </cell>
        </row>
        <row r="390">
          <cell r="A390" t="str">
            <v>14070503650018</v>
          </cell>
          <cell r="B390" t="str">
            <v xml:space="preserve">CARLOS DENIS RAMIREZ VENTURA </v>
          </cell>
        </row>
        <row r="391">
          <cell r="A391" t="str">
            <v>14080506360015</v>
          </cell>
          <cell r="B391" t="str">
            <v>LUIS ALFREDO VENTURA</v>
          </cell>
        </row>
        <row r="392">
          <cell r="A392" t="str">
            <v>14121809751010</v>
          </cell>
          <cell r="B392" t="str">
            <v>JORGE ISAAC PAZ</v>
          </cell>
        </row>
        <row r="393">
          <cell r="A393" t="str">
            <v>14152702711018</v>
          </cell>
          <cell r="B393" t="str">
            <v>OSMAR ANTONIO PORTILLO</v>
          </cell>
        </row>
        <row r="394">
          <cell r="A394" t="str">
            <v>20210247116</v>
          </cell>
          <cell r="B394" t="str">
            <v xml:space="preserve">ACRYSIL LIMITED SURVEY </v>
          </cell>
        </row>
        <row r="395">
          <cell r="A395" t="str">
            <v>20210548743</v>
          </cell>
          <cell r="B395" t="str">
            <v>VERSATIBILIDAD EN PLASTICO S.A DE C.V</v>
          </cell>
        </row>
        <row r="396">
          <cell r="A396" t="str">
            <v>20210715027</v>
          </cell>
          <cell r="B396" t="str">
            <v xml:space="preserve">NOVEX SOCIEDAD ANONIMA </v>
          </cell>
        </row>
        <row r="397">
          <cell r="A397" t="str">
            <v>20212844044</v>
          </cell>
          <cell r="B397" t="str">
            <v>ATRIM ARGENTINA, S.A.</v>
          </cell>
        </row>
        <row r="398">
          <cell r="A398" t="str">
            <v>20217141216</v>
          </cell>
          <cell r="B398" t="str">
            <v>DIAPLAS INC</v>
          </cell>
        </row>
        <row r="399">
          <cell r="A399" t="str">
            <v>20217141578</v>
          </cell>
          <cell r="B399" t="str">
            <v>DIAPLAS INC</v>
          </cell>
        </row>
        <row r="400">
          <cell r="A400" t="str">
            <v>20217142672</v>
          </cell>
          <cell r="B400" t="str">
            <v>VANGUARD LOGISTICS SERVICES</v>
          </cell>
        </row>
        <row r="401">
          <cell r="A401" t="str">
            <v>20217242706</v>
          </cell>
          <cell r="B401" t="str">
            <v>GOBA INTERNATIONAL S.A DE CV</v>
          </cell>
        </row>
        <row r="402">
          <cell r="A402" t="str">
            <v>20217242848</v>
          </cell>
          <cell r="B402" t="str">
            <v xml:space="preserve">CREACIONES PRACTICAS S.A </v>
          </cell>
        </row>
        <row r="403">
          <cell r="A403" t="str">
            <v>103031</v>
          </cell>
          <cell r="B403" t="str">
            <v>CODOTRANS INC AS AGENT</v>
          </cell>
        </row>
        <row r="404">
          <cell r="A404" t="str">
            <v>20217244772</v>
          </cell>
          <cell r="B404" t="str">
            <v>CINTAS PLASTICAS S.A DE CV.</v>
          </cell>
        </row>
        <row r="405">
          <cell r="A405" t="str">
            <v>20217245257</v>
          </cell>
          <cell r="B405" t="str">
            <v xml:space="preserve">ALLOCOC CORP </v>
          </cell>
        </row>
        <row r="406">
          <cell r="A406" t="str">
            <v>20217245372</v>
          </cell>
          <cell r="B406" t="str">
            <v xml:space="preserve">CREACIONES PRACTICAS S.A </v>
          </cell>
        </row>
        <row r="407">
          <cell r="A407" t="str">
            <v>580429814</v>
          </cell>
          <cell r="B407" t="str">
            <v>CINTAS PLASTICAS S.A DE CV.</v>
          </cell>
        </row>
        <row r="408">
          <cell r="A408" t="str">
            <v>96000310480018</v>
          </cell>
          <cell r="B408" t="str">
            <v>ANA PATRICIA SALAVERRIA DE ESCOBAR</v>
          </cell>
        </row>
        <row r="409">
          <cell r="A409" t="str">
            <v>E0000900001732</v>
          </cell>
          <cell r="B409" t="str">
            <v>DIRECCION GENERAL DE TESORERIA</v>
          </cell>
        </row>
        <row r="410">
          <cell r="A410" t="str">
            <v>06141502131065</v>
          </cell>
          <cell r="B410" t="str">
            <v>CEFECO, S.A DE C.V.</v>
          </cell>
        </row>
        <row r="411">
          <cell r="A411" t="str">
            <v>06140202620015</v>
          </cell>
          <cell r="B411" t="str">
            <v>R.R. DONNELLEY DE EL SALVADOR, S.A DE C.V.</v>
          </cell>
        </row>
        <row r="412">
          <cell r="A412" t="str">
            <v>06142610981020</v>
          </cell>
          <cell r="B412" t="str">
            <v>CHONSA PLASTICOS INDUSTRIAL, S.A DE C.V.</v>
          </cell>
        </row>
        <row r="413">
          <cell r="A413" t="str">
            <v>08050310590017</v>
          </cell>
          <cell r="B413" t="str">
            <v xml:space="preserve">JOSE ROBERTO FUNES </v>
          </cell>
        </row>
        <row r="414">
          <cell r="A414" t="str">
            <v>02071602681019</v>
          </cell>
          <cell r="B414" t="str">
            <v xml:space="preserve">MARIA ETELBINA LOPEZ DE REYES </v>
          </cell>
        </row>
        <row r="415">
          <cell r="A415" t="str">
            <v>06141803191020</v>
          </cell>
          <cell r="B415" t="str">
            <v>GRUPO POSCRET C.A., S.A DE C.V.</v>
          </cell>
        </row>
        <row r="416">
          <cell r="A416" t="str">
            <v>06140504191026</v>
          </cell>
          <cell r="B416" t="str">
            <v>GRUPO JEA, S.A DE C.V.</v>
          </cell>
        </row>
        <row r="417">
          <cell r="A417" t="str">
            <v>06141304510076</v>
          </cell>
          <cell r="B417" t="str">
            <v>ALFREDO ANTONIO AMAYA</v>
          </cell>
        </row>
        <row r="418">
          <cell r="A418" t="str">
            <v>06140509191024</v>
          </cell>
          <cell r="B418" t="str">
            <v>ARTICO, S.A DE C.V.</v>
          </cell>
        </row>
        <row r="419">
          <cell r="A419" t="str">
            <v>06142506731012</v>
          </cell>
          <cell r="B419" t="str">
            <v>EDWIN F ORTIZ</v>
          </cell>
        </row>
        <row r="420">
          <cell r="A420" t="str">
            <v>06142610770020</v>
          </cell>
          <cell r="B420" t="str">
            <v>CASTELLA SAGARRA, S.A DE C.V.</v>
          </cell>
        </row>
        <row r="421">
          <cell r="A421" t="str">
            <v>06141511770020</v>
          </cell>
          <cell r="B421" t="str">
            <v>CENTRAL DE RODAMIENTOS, S.A DE C.V.</v>
          </cell>
        </row>
        <row r="422">
          <cell r="A422" t="str">
            <v>06140302111101</v>
          </cell>
          <cell r="B422" t="str">
            <v>AEON COMPUTERS, S.A DE C.V.</v>
          </cell>
        </row>
        <row r="423">
          <cell r="A423" t="str">
            <v>06143107670019</v>
          </cell>
          <cell r="B423" t="str">
            <v>CASA AMA, S.A DE C.V.</v>
          </cell>
        </row>
        <row r="424">
          <cell r="A424" t="str">
            <v>06141612031066</v>
          </cell>
          <cell r="B424" t="str">
            <v>A/C DEPOT EL SALVADOR, S.A DE C.V.</v>
          </cell>
        </row>
        <row r="425">
          <cell r="A425" t="str">
            <v>02072806161010</v>
          </cell>
          <cell r="B425" t="str">
            <v>DIFERSA, S.A DE C.V.</v>
          </cell>
        </row>
        <row r="426">
          <cell r="A426" t="str">
            <v>06141101951019</v>
          </cell>
          <cell r="B426" t="str">
            <v>CENTRAL AMERICA SAFETY COMPANY DE EL SALVADOR, S.A DE C.V.</v>
          </cell>
        </row>
        <row r="427">
          <cell r="A427" t="str">
            <v>06142712790019</v>
          </cell>
          <cell r="B427" t="str">
            <v>PRESTEGARD ELECTRO, S.A DE C.V.</v>
          </cell>
        </row>
        <row r="428">
          <cell r="A428" t="str">
            <v>06142606071010</v>
          </cell>
          <cell r="B428" t="str">
            <v>FERRETERIA AZ, S.A DE C.V.</v>
          </cell>
        </row>
        <row r="429">
          <cell r="A429" t="str">
            <v>06141012201049</v>
          </cell>
          <cell r="B429" t="str">
            <v>DETUSAL S.A DE C.V.</v>
          </cell>
        </row>
        <row r="430">
          <cell r="A430" t="str">
            <v>05110402951018</v>
          </cell>
          <cell r="B430" t="str">
            <v>BANCO PROMERICA, S.A.</v>
          </cell>
        </row>
        <row r="431">
          <cell r="A431" t="str">
            <v>06142407961014</v>
          </cell>
          <cell r="B431" t="str">
            <v>MEDINA, S.A DE C.V.</v>
          </cell>
        </row>
        <row r="432">
          <cell r="A432" t="str">
            <v>12173101051010</v>
          </cell>
          <cell r="B432" t="str">
            <v>INVERSIONES CARDUMEN, S.A DE C.V.</v>
          </cell>
        </row>
        <row r="433">
          <cell r="A433" t="str">
            <v>06142406031056</v>
          </cell>
          <cell r="B433" t="str">
            <v>REAL EXPRESS, S.A DE C.V.</v>
          </cell>
        </row>
        <row r="434">
          <cell r="A434" t="str">
            <v>06142409081070</v>
          </cell>
          <cell r="B434" t="str">
            <v>ANGELS DISPLAY S.A DE C.V.</v>
          </cell>
        </row>
        <row r="435">
          <cell r="A435" t="str">
            <v>06140607921022</v>
          </cell>
          <cell r="B435" t="str">
            <v>DISTRIBUIDORA JAR, S.A DE C.V.</v>
          </cell>
        </row>
        <row r="436">
          <cell r="A436" t="str">
            <v>04072201781030</v>
          </cell>
          <cell r="B436" t="str">
            <v xml:space="preserve">MARIBEL GUARDADO DERAS </v>
          </cell>
        </row>
        <row r="437">
          <cell r="A437" t="str">
            <v>11080102570029</v>
          </cell>
          <cell r="B437" t="str">
            <v xml:space="preserve">VIDAL DE JESUS HERNANDEZ </v>
          </cell>
        </row>
        <row r="438">
          <cell r="A438" t="str">
            <v>20217142920</v>
          </cell>
          <cell r="B438" t="str">
            <v>VANGUARD LOGISTICS SERVICES</v>
          </cell>
        </row>
        <row r="439">
          <cell r="A439" t="str">
            <v>20217246543</v>
          </cell>
          <cell r="B439" t="str">
            <v>GOBA INTERNATIONAL S.A DE CV</v>
          </cell>
        </row>
        <row r="440">
          <cell r="A440" t="str">
            <v>06142303091115</v>
          </cell>
          <cell r="B440" t="str">
            <v>SERVICIO Y TERMINALES, S.A DE C.V.</v>
          </cell>
        </row>
        <row r="441">
          <cell r="A441" t="str">
            <v>06140205121046</v>
          </cell>
          <cell r="B441" t="str">
            <v>DASASA S.A DE C.V.</v>
          </cell>
        </row>
        <row r="442">
          <cell r="A442" t="str">
            <v>05110804510015</v>
          </cell>
          <cell r="B442" t="str">
            <v>CARLOS ALBERTO RAMIREZ</v>
          </cell>
        </row>
        <row r="443">
          <cell r="A443" t="str">
            <v>20217246517</v>
          </cell>
          <cell r="B443" t="str">
            <v>CODOTRANS INC AS AGENT</v>
          </cell>
        </row>
        <row r="444">
          <cell r="A444" t="str">
            <v>05090404081010</v>
          </cell>
          <cell r="B444" t="str">
            <v>ENERGY S.A DE C.V.</v>
          </cell>
        </row>
        <row r="445">
          <cell r="A445" t="str">
            <v>06081505840017</v>
          </cell>
          <cell r="B445" t="str">
            <v>FACAR S.A DE C.V.</v>
          </cell>
        </row>
        <row r="446">
          <cell r="A446" t="str">
            <v>01081903731013</v>
          </cell>
          <cell r="B446" t="str">
            <v xml:space="preserve">JOSE ANTONIO ZEPEDA </v>
          </cell>
        </row>
        <row r="447">
          <cell r="A447" t="str">
            <v>06141110961043</v>
          </cell>
          <cell r="B447" t="str">
            <v>QUANTIVO S.A DE C.V.</v>
          </cell>
        </row>
        <row r="448">
          <cell r="A448" t="str">
            <v>06141103191054</v>
          </cell>
          <cell r="B448" t="str">
            <v>INVERSIONES , G&amp;T, S.A DE C.V.</v>
          </cell>
        </row>
        <row r="449">
          <cell r="A449" t="str">
            <v>06141712931056</v>
          </cell>
          <cell r="B449" t="str">
            <v>AQUA CLEAN, S.A DE C.V.</v>
          </cell>
        </row>
        <row r="450">
          <cell r="A450" t="str">
            <v>06142311201035</v>
          </cell>
          <cell r="B450" t="str">
            <v>ELECTRONICA STEREN EL SALVADOR, S.A DE C.V.</v>
          </cell>
        </row>
        <row r="451">
          <cell r="A451" t="str">
            <v>03010607021011</v>
          </cell>
          <cell r="B451" t="str">
            <v>INVERSIONES PORTUARIAS Y DE SERVICIOS, S.A DE C.V.</v>
          </cell>
        </row>
        <row r="452">
          <cell r="A452" t="str">
            <v>94831604071019</v>
          </cell>
          <cell r="B452" t="str">
            <v>HAMBURG SUD EL SALVADOR , S.A DE C.V.</v>
          </cell>
        </row>
        <row r="453">
          <cell r="A453" t="str">
            <v>202102424916</v>
          </cell>
          <cell r="B453" t="str">
            <v>FUZHOU WELL BRIGHT ELECTRONICS</v>
          </cell>
        </row>
        <row r="454">
          <cell r="A454" t="str">
            <v>02102610171022</v>
          </cell>
          <cell r="B454" t="str">
            <v>DISTRIBUIDORA RINO, S.A DE C.V.</v>
          </cell>
        </row>
        <row r="455">
          <cell r="A455" t="str">
            <v>06142001211090</v>
          </cell>
          <cell r="B455" t="str">
            <v>SOLCARPI, S.A DE C.V.</v>
          </cell>
        </row>
        <row r="456">
          <cell r="A456" t="str">
            <v>07151508430012</v>
          </cell>
          <cell r="B456" t="str">
            <v xml:space="preserve">MARIA TRANSITO FIGUEROA </v>
          </cell>
        </row>
        <row r="457">
          <cell r="A457" t="str">
            <v>06142312610117</v>
          </cell>
          <cell r="B457" t="str">
            <v xml:space="preserve">RODRIGO ANTONIO ARGUETA </v>
          </cell>
        </row>
        <row r="458">
          <cell r="A458" t="str">
            <v>05172303711019</v>
          </cell>
          <cell r="B458" t="str">
            <v>JUAN RENE NUÑEZ</v>
          </cell>
        </row>
        <row r="459">
          <cell r="A459" t="str">
            <v>20217246788</v>
          </cell>
          <cell r="B459" t="str">
            <v xml:space="preserve">BARWALT TOOL CO </v>
          </cell>
        </row>
        <row r="460">
          <cell r="A460" t="str">
            <v>20210718911</v>
          </cell>
          <cell r="B460" t="str">
            <v xml:space="preserve">NOVEX SOCIEDAD ANONIMA </v>
          </cell>
        </row>
        <row r="461">
          <cell r="A461" t="str">
            <v>20217143250</v>
          </cell>
          <cell r="B461" t="str">
            <v>VANGUARD LOGISTICS SERVICES</v>
          </cell>
        </row>
        <row r="462">
          <cell r="A462" t="str">
            <v>20217247606</v>
          </cell>
          <cell r="B462" t="str">
            <v xml:space="preserve">CREACIONES PRACTICAS S.A </v>
          </cell>
        </row>
        <row r="463">
          <cell r="A463" t="str">
            <v>06141201191020</v>
          </cell>
          <cell r="B463" t="str">
            <v>INVERSIONES GAEL &amp; MIMI, S.A DE C.V.</v>
          </cell>
        </row>
        <row r="464">
          <cell r="A464" t="str">
            <v>06143005051069</v>
          </cell>
          <cell r="B464" t="str">
            <v>PROAGROFE, S.A DE C.V.</v>
          </cell>
        </row>
        <row r="465">
          <cell r="A465" t="str">
            <v>14081511540023</v>
          </cell>
          <cell r="B465" t="str">
            <v>VIDRIOS Y ALUMINIOS VENECIA, S.A DE C.V.</v>
          </cell>
        </row>
        <row r="466">
          <cell r="A466" t="str">
            <v>06141503560018</v>
          </cell>
          <cell r="B466" t="str">
            <v xml:space="preserve">INDUSTRIAS TOPAZ, S.A </v>
          </cell>
        </row>
        <row r="467">
          <cell r="A467" t="str">
            <v>20217247840</v>
          </cell>
          <cell r="B467" t="str">
            <v>AVID CNC</v>
          </cell>
        </row>
        <row r="468">
          <cell r="A468" t="str">
            <v>06141206041018</v>
          </cell>
          <cell r="B468" t="str">
            <v>PLASTICOS ARTISA, S.A DE C.V.</v>
          </cell>
        </row>
        <row r="469">
          <cell r="A469" t="str">
            <v>06102310781010</v>
          </cell>
          <cell r="B469" t="str">
            <v>CARLOS ORTIZ RAMIREZ</v>
          </cell>
        </row>
        <row r="470">
          <cell r="A470" t="str">
            <v>05030302691015</v>
          </cell>
          <cell r="B470" t="str">
            <v>FRANCISCO GUALDID BARRERA</v>
          </cell>
        </row>
        <row r="471">
          <cell r="A471" t="str">
            <v>03151705191025</v>
          </cell>
          <cell r="B471" t="str">
            <v>SUMINISTROS ELECTRICOS Y TECNOENERGIA, S.A DE C.V.</v>
          </cell>
        </row>
        <row r="472">
          <cell r="A472" t="str">
            <v>06140209161077</v>
          </cell>
          <cell r="B472" t="str">
            <v>POLITORNO CENTROAMERICA, S.A DE C.V.</v>
          </cell>
        </row>
        <row r="473">
          <cell r="A473" t="str">
            <v>06140512111090</v>
          </cell>
          <cell r="B473" t="str">
            <v>AQUAMECANICA, S.A DE C.V.</v>
          </cell>
        </row>
        <row r="474">
          <cell r="A474" t="str">
            <v>02102506011013</v>
          </cell>
          <cell r="B474" t="str">
            <v>SERVI REPUESTOS, S.A DE C.V.</v>
          </cell>
        </row>
        <row r="475">
          <cell r="A475" t="str">
            <v>06141707211010</v>
          </cell>
          <cell r="B475" t="str">
            <v>REPRESENTACIONES ELECTRICAS DE C.A. S.A DE C.V.</v>
          </cell>
        </row>
        <row r="476">
          <cell r="A476" t="str">
            <v>06142702081050</v>
          </cell>
          <cell r="B476" t="str">
            <v>MONTAJES ELECTRICOS Y CIVILES, S.A DE C.V.</v>
          </cell>
        </row>
        <row r="477">
          <cell r="A477" t="str">
            <v>06141707981487</v>
          </cell>
          <cell r="B477" t="str">
            <v xml:space="preserve">JOSUE ALFONSO CRESPIN </v>
          </cell>
        </row>
        <row r="478">
          <cell r="A478" t="str">
            <v>12171306680010</v>
          </cell>
          <cell r="B478" t="str">
            <v>GRUPO Q EL SALVADOR, S.A DE C.V.</v>
          </cell>
        </row>
        <row r="479">
          <cell r="A479" t="str">
            <v>14081402711011</v>
          </cell>
          <cell r="B479" t="str">
            <v xml:space="preserve">CLAUDIA MERCEDES VENTURA </v>
          </cell>
        </row>
        <row r="480">
          <cell r="A480" t="str">
            <v>06142501111059</v>
          </cell>
          <cell r="B480" t="str">
            <v>PROFESIONALES CONTRA INCENDIOS DE EL SALVADOR</v>
          </cell>
        </row>
        <row r="481">
          <cell r="A481" t="str">
            <v>202105422265</v>
          </cell>
          <cell r="B481" t="str">
            <v>VERSATIBILIDAD EN PLASTICO S.A DE C.V</v>
          </cell>
        </row>
        <row r="482">
          <cell r="A482" t="str">
            <v>06143001141063</v>
          </cell>
          <cell r="B482" t="str">
            <v>MULTINATIONAL FREIGHT LOGISTICS, S.A DE C.V.</v>
          </cell>
        </row>
        <row r="483">
          <cell r="A483" t="str">
            <v>06142606971045</v>
          </cell>
          <cell r="B483" t="str">
            <v>ALMACENADORA ESPECIALIZADA DE ALIMENTOS, S.A DE C.V.</v>
          </cell>
        </row>
        <row r="484">
          <cell r="A484" t="str">
            <v>06142209520012</v>
          </cell>
          <cell r="B484" t="str">
            <v>EMPRESAS ADOC, S.A DE C.V.</v>
          </cell>
        </row>
        <row r="485">
          <cell r="A485" t="str">
            <v>14061009630015</v>
          </cell>
          <cell r="B485" t="str">
            <v>ANGELS DISPLAY S.A DE C.V.</v>
          </cell>
        </row>
        <row r="486">
          <cell r="A486" t="str">
            <v>05110111081016</v>
          </cell>
          <cell r="B486" t="str">
            <v>PISO LAS DELICIAS, S.A DE C.V.</v>
          </cell>
        </row>
        <row r="487">
          <cell r="A487" t="str">
            <v>06140107640055</v>
          </cell>
          <cell r="B487" t="str">
            <v>REPRESENTACIONES ARCA, S.A.</v>
          </cell>
        </row>
        <row r="488">
          <cell r="A488" t="str">
            <v>06140809201030</v>
          </cell>
          <cell r="B488" t="str">
            <v>NEGOCIOS CORPORATIVOS S.A DE C.V.</v>
          </cell>
        </row>
        <row r="489">
          <cell r="A489" t="str">
            <v>06140807770026</v>
          </cell>
          <cell r="B489" t="str">
            <v>MAPRIMA, S.A DE C.V.</v>
          </cell>
        </row>
        <row r="490">
          <cell r="A490" t="str">
            <v>02071106470015</v>
          </cell>
          <cell r="B490" t="str">
            <v>CARLOS ANTONIO KALIL</v>
          </cell>
        </row>
        <row r="491">
          <cell r="A491" t="str">
            <v>06140906921055</v>
          </cell>
          <cell r="B491" t="str">
            <v>INDELPIN S.A DE C.V.</v>
          </cell>
        </row>
        <row r="492">
          <cell r="A492" t="str">
            <v>06140712061039</v>
          </cell>
          <cell r="B492" t="str">
            <v>GRUPO RUDY, S.A DE C.V.</v>
          </cell>
        </row>
        <row r="493">
          <cell r="A493" t="str">
            <v>06140709201059</v>
          </cell>
          <cell r="B493" t="str">
            <v>C&amp;C AUTOMATIZACION, S.A DE C.V.</v>
          </cell>
        </row>
        <row r="494">
          <cell r="A494" t="str">
            <v>06142304911019</v>
          </cell>
          <cell r="B494" t="str">
            <v>CONSTRUMARKET S.A DE C.V.</v>
          </cell>
        </row>
        <row r="495">
          <cell r="A495" t="str">
            <v>06142810991047</v>
          </cell>
          <cell r="B495" t="str">
            <v>INCAPROSA, S.A DE C.V.</v>
          </cell>
        </row>
        <row r="496">
          <cell r="A496" t="str">
            <v>06141502840020</v>
          </cell>
          <cell r="B496" t="str">
            <v>FUNES HARTMANN, S.A DE C.V.</v>
          </cell>
        </row>
        <row r="497">
          <cell r="A497" t="str">
            <v>06142309870010</v>
          </cell>
          <cell r="B497" t="str">
            <v>ALUMICENTRO DE EL SALVADOR. S.A DE C.V.</v>
          </cell>
        </row>
        <row r="498">
          <cell r="A498" t="str">
            <v>06140506911026</v>
          </cell>
          <cell r="B498" t="str">
            <v>COMPUTER TRADING S.A DE C.V.</v>
          </cell>
        </row>
        <row r="499">
          <cell r="A499" t="str">
            <v>06142611081023</v>
          </cell>
          <cell r="B499" t="str">
            <v>GUTIERREZ COURIER &amp; CARGO, S.A DE C.V.</v>
          </cell>
        </row>
        <row r="500">
          <cell r="A500" t="str">
            <v>06143011061025</v>
          </cell>
          <cell r="B500" t="str">
            <v>REFLEX PLUS, S.A DE C.V.</v>
          </cell>
        </row>
        <row r="501">
          <cell r="A501" t="str">
            <v>06141806731107</v>
          </cell>
          <cell r="B501" t="str">
            <v xml:space="preserve">JAIME MAURICIO ALVAREZ </v>
          </cell>
        </row>
        <row r="502">
          <cell r="A502" t="str">
            <v>06140406191018</v>
          </cell>
          <cell r="B502" t="str">
            <v>FORZA ENERGY, S.A DE C.V.</v>
          </cell>
        </row>
        <row r="503">
          <cell r="A503" t="str">
            <v>06142510670040</v>
          </cell>
          <cell r="B503" t="str">
            <v xml:space="preserve">NELSON ANTONIO CRESPIN </v>
          </cell>
        </row>
        <row r="504">
          <cell r="A504" t="str">
            <v>06142703061029</v>
          </cell>
          <cell r="B504" t="str">
            <v>FERRETERIA RUDY, S.A DE C.V.</v>
          </cell>
        </row>
        <row r="505">
          <cell r="A505" t="str">
            <v>06141612031082</v>
          </cell>
          <cell r="B505" t="str">
            <v>MEXICHEM E SALVADOR, S.A DE C.V.</v>
          </cell>
        </row>
        <row r="506">
          <cell r="A506" t="str">
            <v>20217248714</v>
          </cell>
          <cell r="B506" t="str">
            <v>CODOTRANS INC AS AGENT</v>
          </cell>
        </row>
        <row r="507">
          <cell r="A507" t="str">
            <v>20217144324</v>
          </cell>
          <cell r="B507" t="str">
            <v>CINTAS PLASTICAS S.A DE CV.</v>
          </cell>
        </row>
        <row r="508">
          <cell r="A508" t="str">
            <v>06142905921046</v>
          </cell>
          <cell r="B508" t="str">
            <v>COMERCIAL ISLAND, S.A DE C.V.</v>
          </cell>
        </row>
        <row r="509">
          <cell r="A509" t="str">
            <v>09032212181015</v>
          </cell>
          <cell r="B509" t="str">
            <v>LOGISTICS AUTO PARTS, S.A DE C.V.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definedNames>
      <definedName name="DatosConsumi"/>
      <definedName name="DatosContri"/>
      <definedName name="GuardarDatos"/>
      <definedName name="LimpiarConsumi"/>
      <definedName name="LimpiarContri"/>
      <definedName name="LimpiarDatos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S76" totalsRowShown="0">
  <tableColumns count="19">
    <tableColumn id="1" xr3:uid="{00000000-0010-0000-0000-000001000000}" name="MES"/>
    <tableColumn id="2" xr3:uid="{00000000-0010-0000-0000-000002000000}" name="FECHA"/>
    <tableColumn id="3" xr3:uid="{00000000-0010-0000-0000-000003000000}" name="CLASE DE DOC"/>
    <tableColumn id="4" xr3:uid="{00000000-0010-0000-0000-000004000000}" name="TIPO DE DOC"/>
    <tableColumn id="5" xr3:uid="{00000000-0010-0000-0000-000005000000}" name="CORRELATIVO"/>
    <tableColumn id="6" xr3:uid="{00000000-0010-0000-0000-000006000000}" name="NIT PROV"/>
    <tableColumn id="7" xr3:uid="{00000000-0010-0000-0000-000007000000}" name="N PROVEEDOR"/>
    <tableColumn id="8" xr3:uid="{00000000-0010-0000-0000-000008000000}" name="C. EXENTAS" dataCellStyle="Moneda"/>
    <tableColumn id="9" xr3:uid="{00000000-0010-0000-0000-000009000000}" name="I. EXENTAS" dataCellStyle="Moneda"/>
    <tableColumn id="10" xr3:uid="{00000000-0010-0000-0000-00000A000000}" name="IMPOR EX" dataCellStyle="Moneda"/>
    <tableColumn id="11" xr3:uid="{00000000-0010-0000-0000-00000B000000}" name="C. GRAVADA" dataCellStyle="Moneda"/>
    <tableColumn id="12" xr3:uid="{00000000-0010-0000-0000-00000C000000}" name="INTER GRAVA" dataCellStyle="Moneda"/>
    <tableColumn id="13" xr3:uid="{00000000-0010-0000-0000-00000D000000}" name="IMPOR BIENES" dataCellStyle="Moneda"/>
    <tableColumn id="14" xr3:uid="{00000000-0010-0000-0000-00000E000000}" name="IMPOR SERV" dataCellStyle="Moneda"/>
    <tableColumn id="15" xr3:uid="{00000000-0010-0000-0000-00000F000000}" name="IVA" dataCellStyle="Moneda"/>
    <tableColumn id="16" xr3:uid="{00000000-0010-0000-0000-000010000000}" name="TOTAL C." dataCellStyle="Moneda"/>
    <tableColumn id="17" xr3:uid="{00000000-0010-0000-0000-000011000000}" name="ANEXO 3"/>
    <tableColumn id="18" xr3:uid="{00000000-0010-0000-0000-000012000000}" name="ANEXO 4" dataCellStyle="Moneda"/>
    <tableColumn id="19" xr3:uid="{00000000-0010-0000-0000-000013000000}" name="ANEXO 5" dataCellStyle="Moned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2:R111" totalsRowShown="0">
  <tableColumns count="18">
    <tableColumn id="1" xr3:uid="{00000000-0010-0000-0100-000001000000}" name="MES"/>
    <tableColumn id="2" xr3:uid="{00000000-0010-0000-0100-000002000000}" name="FECHA"/>
    <tableColumn id="3" xr3:uid="{00000000-0010-0000-0100-000003000000}" name="CLASE DE DOC"/>
    <tableColumn id="4" xr3:uid="{00000000-0010-0000-0100-000004000000}" name="TIPO DE DOC"/>
    <tableColumn id="5" xr3:uid="{00000000-0010-0000-0100-000005000000}" name="N° DE RESOLUCION"/>
    <tableColumn id="6" xr3:uid="{00000000-0010-0000-0100-000006000000}" name="SERIE "/>
    <tableColumn id="7" xr3:uid="{00000000-0010-0000-0100-000007000000}" name="N° DOC"/>
    <tableColumn id="8" xr3:uid="{00000000-0010-0000-0100-000008000000}" name="CONTROL"/>
    <tableColumn id="9" xr3:uid="{00000000-0010-0000-0100-000009000000}" name="NIT DE CLIENTE"/>
    <tableColumn id="10" xr3:uid="{00000000-0010-0000-0100-00000A000000}" name="NOMBRE DE CLIENTE"/>
    <tableColumn id="11" xr3:uid="{00000000-0010-0000-0100-00000B000000}" name="VENTA EXENTA" dataCellStyle="Moneda"/>
    <tableColumn id="12" xr3:uid="{00000000-0010-0000-0100-00000C000000}" name="VENTA NO SUJETA" dataCellStyle="Moneda"/>
    <tableColumn id="13" xr3:uid="{00000000-0010-0000-0100-00000D000000}" name="V. GRAVADA" dataCellStyle="Moneda"/>
    <tableColumn id="14" xr3:uid="{00000000-0010-0000-0100-00000E000000}" name="D.FISCAL" dataCellStyle="Moneda"/>
    <tableColumn id="15" xr3:uid="{00000000-0010-0000-0100-00000F000000}" name="V CTA DE 3" dataCellStyle="Moneda"/>
    <tableColumn id="16" xr3:uid="{00000000-0010-0000-0100-000010000000}" name="D. FISCAL A 3" dataCellStyle="Moneda"/>
    <tableColumn id="17" xr3:uid="{00000000-0010-0000-0100-000011000000}" name="VENTA TOTAL" dataCellStyle="Moneda"/>
    <tableColumn id="18" xr3:uid="{00000000-0010-0000-0100-000012000000}" name="ANEXO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2:V59" totalsRowShown="0">
  <tableColumns count="22">
    <tableColumn id="1" xr3:uid="{00000000-0010-0000-0200-000001000000}" name="MES"/>
    <tableColumn id="2" xr3:uid="{00000000-0010-0000-0200-000002000000}" name="FECHA"/>
    <tableColumn id="3" xr3:uid="{00000000-0010-0000-0200-000003000000}" name="CLASE DE DOC"/>
    <tableColumn id="4" xr3:uid="{00000000-0010-0000-0200-000004000000}" name="TIPO DE DOC"/>
    <tableColumn id="5" xr3:uid="{00000000-0010-0000-0200-000005000000}" name="RESOLUCION"/>
    <tableColumn id="6" xr3:uid="{00000000-0010-0000-0200-000006000000}" name="SERIE"/>
    <tableColumn id="7" xr3:uid="{00000000-0010-0000-0200-000007000000}" name="CORRELTIVO"/>
    <tableColumn id="8" xr3:uid="{00000000-0010-0000-0200-000008000000}" name="FINAL"/>
    <tableColumn id="9" xr3:uid="{00000000-0010-0000-0200-000009000000}" name="CORRELTIVO2"/>
    <tableColumn id="10" xr3:uid="{00000000-0010-0000-0200-00000A000000}" name="FINAL3"/>
    <tableColumn id="11" xr3:uid="{00000000-0010-0000-0200-00000B000000}" name="VACIO"/>
    <tableColumn id="12" xr3:uid="{00000000-0010-0000-0200-00000C000000}" name="V EXENTA" dataCellStyle="Moneda"/>
    <tableColumn id="13" xr3:uid="{00000000-0010-0000-0200-00000D000000}" name="VENTAS NO" dataCellStyle="Moneda"/>
    <tableColumn id="14" xr3:uid="{00000000-0010-0000-0200-00000E000000}" name="V NO SUJETAS" dataCellStyle="Moneda"/>
    <tableColumn id="15" xr3:uid="{00000000-0010-0000-0200-00000F000000}" name="V GRAVADAS" dataCellStyle="Moneda"/>
    <tableColumn id="16" xr3:uid="{00000000-0010-0000-0200-000010000000}" name="EX IN CA" dataCellStyle="Moneda"/>
    <tableColumn id="17" xr3:uid="{00000000-0010-0000-0200-000011000000}" name="EX OUT CA" dataCellStyle="Moneda"/>
    <tableColumn id="18" xr3:uid="{00000000-0010-0000-0200-000012000000}" name="EX SERVICE" dataCellStyle="Moneda"/>
    <tableColumn id="19" xr3:uid="{00000000-0010-0000-0200-000013000000}" name="V ZONA FRAN" dataCellStyle="Moneda"/>
    <tableColumn id="20" xr3:uid="{00000000-0010-0000-0200-000014000000}" name="V CTA A 3ERO" dataCellStyle="Moneda"/>
    <tableColumn id="21" xr3:uid="{00000000-0010-0000-0200-000015000000}" name="TOTAL VENTA" dataCellStyle="Moneda"/>
    <tableColumn id="22" xr3:uid="{00000000-0010-0000-0200-000016000000}" name="ANEXO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1:B479" totalsRowShown="0">
  <autoFilter ref="A1:B479" xr:uid="{00000000-0009-0000-0100-000004000000}"/>
  <tableColumns count="2">
    <tableColumn id="1" xr3:uid="{00000000-0010-0000-0300-000001000000}" name="NIT" dataDxfId="10"/>
    <tableColumn id="2" xr3:uid="{00000000-0010-0000-0300-000002000000}" name="PROVEEDOR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7030A0"/>
  </sheetPr>
  <dimension ref="B1:G21"/>
  <sheetViews>
    <sheetView showGridLines="0" zoomScale="115" zoomScaleNormal="115" zoomScaleSheetLayoutView="85" workbookViewId="0">
      <selection activeCell="D4" sqref="D4"/>
    </sheetView>
  </sheetViews>
  <sheetFormatPr baseColWidth="10" defaultRowHeight="15" x14ac:dyDescent="0.25"/>
  <cols>
    <col min="2" max="2" width="13.7109375" bestFit="1" customWidth="1"/>
    <col min="3" max="3" width="3.85546875" customWidth="1"/>
    <col min="4" max="4" width="21.140625" customWidth="1"/>
    <col min="5" max="5" width="7.85546875" customWidth="1"/>
  </cols>
  <sheetData>
    <row r="1" spans="2:7" ht="49.5" customHeight="1" x14ac:dyDescent="0.25"/>
    <row r="2" spans="2:7" ht="15.75" thickBot="1" x14ac:dyDescent="0.3"/>
    <row r="3" spans="2:7" x14ac:dyDescent="0.25">
      <c r="B3" s="5" t="s">
        <v>17</v>
      </c>
      <c r="D3" s="12" t="s">
        <v>970</v>
      </c>
    </row>
    <row r="4" spans="2:7" x14ac:dyDescent="0.25">
      <c r="B4" s="5" t="s">
        <v>2</v>
      </c>
      <c r="D4" s="13"/>
    </row>
    <row r="5" spans="2:7" hidden="1" x14ac:dyDescent="0.25">
      <c r="B5" s="5" t="s">
        <v>3</v>
      </c>
      <c r="D5" s="7" t="s">
        <v>1</v>
      </c>
    </row>
    <row r="6" spans="2:7" hidden="1" x14ac:dyDescent="0.25">
      <c r="B6" s="5" t="s">
        <v>4</v>
      </c>
      <c r="D6" s="7" t="s">
        <v>0</v>
      </c>
    </row>
    <row r="7" spans="2:7" ht="15.75" thickBot="1" x14ac:dyDescent="0.3">
      <c r="B7" s="5" t="s">
        <v>5</v>
      </c>
      <c r="D7" s="26"/>
    </row>
    <row r="8" spans="2:7" x14ac:dyDescent="0.25">
      <c r="B8" s="5" t="s">
        <v>6</v>
      </c>
      <c r="D8" s="29"/>
    </row>
    <row r="9" spans="2:7" x14ac:dyDescent="0.25">
      <c r="B9" s="5" t="s">
        <v>197</v>
      </c>
      <c r="D9" s="8" t="str">
        <f>IFERROR(VLOOKUP(D8,'[1]BASE DE PROVEEDORES'!$A$1:$B$509,2,0),"No Existe")</f>
        <v>No Existe</v>
      </c>
    </row>
    <row r="10" spans="2:7" x14ac:dyDescent="0.25">
      <c r="B10" s="5" t="s">
        <v>7</v>
      </c>
      <c r="D10" s="9">
        <v>0</v>
      </c>
      <c r="F10" s="2"/>
    </row>
    <row r="11" spans="2:7" hidden="1" x14ac:dyDescent="0.25">
      <c r="B11" s="5" t="s">
        <v>8</v>
      </c>
      <c r="D11" s="9">
        <v>0</v>
      </c>
      <c r="F11" s="2"/>
    </row>
    <row r="12" spans="2:7" hidden="1" x14ac:dyDescent="0.25">
      <c r="B12" s="5" t="s">
        <v>9</v>
      </c>
      <c r="D12" s="9">
        <v>0</v>
      </c>
      <c r="F12" s="2"/>
    </row>
    <row r="13" spans="2:7" x14ac:dyDescent="0.25">
      <c r="B13" s="5" t="s">
        <v>10</v>
      </c>
      <c r="D13" s="14"/>
      <c r="F13" s="2"/>
      <c r="G13" s="2"/>
    </row>
    <row r="14" spans="2:7" x14ac:dyDescent="0.25">
      <c r="B14" s="5" t="s">
        <v>11</v>
      </c>
      <c r="D14" s="9">
        <v>0</v>
      </c>
      <c r="F14" s="2"/>
    </row>
    <row r="15" spans="2:7" x14ac:dyDescent="0.25">
      <c r="B15" s="5" t="s">
        <v>13</v>
      </c>
      <c r="D15" s="9">
        <v>0</v>
      </c>
      <c r="F15" s="2"/>
    </row>
    <row r="16" spans="2:7" x14ac:dyDescent="0.25">
      <c r="B16" s="5" t="s">
        <v>12</v>
      </c>
      <c r="D16" s="9">
        <v>0</v>
      </c>
      <c r="F16" s="2"/>
    </row>
    <row r="17" spans="2:6" x14ac:dyDescent="0.25">
      <c r="B17" s="5" t="s">
        <v>14</v>
      </c>
      <c r="D17" s="9">
        <f>+(D16++D15+D14+D13)*0.13</f>
        <v>0</v>
      </c>
      <c r="F17" s="2"/>
    </row>
    <row r="18" spans="2:6" x14ac:dyDescent="0.25">
      <c r="B18" s="5" t="s">
        <v>15</v>
      </c>
      <c r="D18" s="9">
        <f>+SUBTOTAL(9,D10,D11,D12,D13,D14,D15,D16,D17)</f>
        <v>0</v>
      </c>
      <c r="F18" s="2"/>
    </row>
    <row r="19" spans="2:6" ht="15.75" thickBot="1" x14ac:dyDescent="0.3">
      <c r="B19" s="5" t="s">
        <v>16</v>
      </c>
      <c r="D19" s="11">
        <v>3</v>
      </c>
    </row>
    <row r="21" spans="2:6" x14ac:dyDescent="0.25">
      <c r="F21" s="2"/>
    </row>
  </sheetData>
  <conditionalFormatting sqref="D8">
    <cfRule type="duplicateValues" dxfId="8" priority="1"/>
  </conditionalFormatting>
  <dataValidations count="2">
    <dataValidation type="decimal" allowBlank="1" showInputMessage="1" showErrorMessage="1" errorTitle="Error de ingreso" error="Los datos ingresados no son validos solo se aceptan numeros" sqref="D10:D16" xr:uid="{00000000-0002-0000-0000-000000000000}">
      <formula1>0</formula1>
      <formula2>10000000</formula2>
    </dataValidation>
    <dataValidation type="list" allowBlank="1" showInputMessage="1" showErrorMessage="1" sqref="D6" xr:uid="{00000000-0002-0000-0000-000001000000}">
      <formula1>"03,05,12"</formula1>
    </dataValidation>
  </dataValidations>
  <pageMargins left="0.7" right="0.7" top="0.75" bottom="0.75" header="0.3" footer="0.3"/>
  <pageSetup orientation="landscape" horizontalDpi="4294967294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theme="5"/>
  </sheetPr>
  <dimension ref="A2:S77"/>
  <sheetViews>
    <sheetView topLeftCell="A28" workbookViewId="0">
      <selection activeCell="A57" sqref="A57"/>
    </sheetView>
  </sheetViews>
  <sheetFormatPr baseColWidth="10" defaultRowHeight="15" x14ac:dyDescent="0.25"/>
  <cols>
    <col min="3" max="3" width="15.42578125" customWidth="1"/>
    <col min="4" max="4" width="14.28515625" customWidth="1"/>
    <col min="5" max="5" width="15.42578125" customWidth="1"/>
    <col min="6" max="6" width="15" bestFit="1" customWidth="1"/>
    <col min="7" max="7" width="24" customWidth="1"/>
    <col min="8" max="8" width="13.140625" style="2" customWidth="1"/>
    <col min="9" max="9" width="12.5703125" style="2" customWidth="1"/>
    <col min="10" max="10" width="11.85546875" style="2" customWidth="1"/>
    <col min="11" max="11" width="14.28515625" style="2" customWidth="1"/>
    <col min="12" max="12" width="15.140625" style="2" customWidth="1"/>
    <col min="13" max="13" width="15.85546875" style="2" customWidth="1"/>
    <col min="14" max="14" width="14.140625" style="2" customWidth="1"/>
    <col min="15" max="16" width="11.42578125" style="2"/>
  </cols>
  <sheetData>
    <row r="2" spans="1:19" x14ac:dyDescent="0.25">
      <c r="A2" t="s">
        <v>17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197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13</v>
      </c>
      <c r="N2" s="2" t="s">
        <v>12</v>
      </c>
      <c r="O2" s="2" t="s">
        <v>14</v>
      </c>
      <c r="P2" s="2" t="s">
        <v>15</v>
      </c>
      <c r="Q2" t="s">
        <v>16</v>
      </c>
      <c r="R2" t="s">
        <v>901</v>
      </c>
      <c r="S2" t="s">
        <v>902</v>
      </c>
    </row>
    <row r="3" spans="1:19" x14ac:dyDescent="0.25">
      <c r="A3" t="s">
        <v>970</v>
      </c>
      <c r="B3" t="s">
        <v>986</v>
      </c>
      <c r="C3" t="s">
        <v>1</v>
      </c>
      <c r="D3" t="s">
        <v>0</v>
      </c>
      <c r="E3">
        <v>707</v>
      </c>
      <c r="F3" t="s">
        <v>968</v>
      </c>
      <c r="G3" t="s">
        <v>985</v>
      </c>
      <c r="H3" s="2">
        <v>0</v>
      </c>
      <c r="I3" s="2">
        <v>0</v>
      </c>
      <c r="J3" s="2">
        <v>0</v>
      </c>
      <c r="K3" s="2">
        <v>700</v>
      </c>
      <c r="L3" s="2">
        <v>0</v>
      </c>
      <c r="M3" s="2">
        <v>0</v>
      </c>
      <c r="N3" s="2">
        <v>0</v>
      </c>
      <c r="O3" s="2">
        <v>91</v>
      </c>
      <c r="P3" s="2">
        <v>791</v>
      </c>
      <c r="Q3">
        <v>3</v>
      </c>
    </row>
    <row r="4" spans="1:19" x14ac:dyDescent="0.25">
      <c r="A4" t="s">
        <v>970</v>
      </c>
      <c r="B4" t="s">
        <v>986</v>
      </c>
      <c r="C4" t="s">
        <v>1</v>
      </c>
      <c r="D4" t="s">
        <v>0</v>
      </c>
      <c r="E4">
        <v>501</v>
      </c>
      <c r="F4" t="s">
        <v>966</v>
      </c>
      <c r="G4" t="s">
        <v>980</v>
      </c>
      <c r="H4" s="2">
        <v>0</v>
      </c>
      <c r="I4" s="2">
        <v>0</v>
      </c>
      <c r="J4" s="2">
        <v>0</v>
      </c>
      <c r="K4" s="2">
        <v>646.45000000000005</v>
      </c>
      <c r="L4" s="2">
        <v>0</v>
      </c>
      <c r="M4" s="2">
        <v>0</v>
      </c>
      <c r="N4" s="2">
        <v>0</v>
      </c>
      <c r="O4" s="2">
        <v>84.038500000000013</v>
      </c>
      <c r="P4" s="2">
        <v>730.48850000000004</v>
      </c>
      <c r="Q4">
        <v>3</v>
      </c>
    </row>
    <row r="5" spans="1:19" x14ac:dyDescent="0.25">
      <c r="A5" t="s">
        <v>970</v>
      </c>
      <c r="B5" t="s">
        <v>984</v>
      </c>
      <c r="C5" t="s">
        <v>1</v>
      </c>
      <c r="D5" t="s">
        <v>0</v>
      </c>
      <c r="E5">
        <v>833</v>
      </c>
      <c r="F5" t="s">
        <v>968</v>
      </c>
      <c r="G5" t="s">
        <v>985</v>
      </c>
      <c r="H5" s="2">
        <v>0</v>
      </c>
      <c r="I5" s="2">
        <v>0</v>
      </c>
      <c r="J5" s="2">
        <v>0</v>
      </c>
      <c r="K5" s="2">
        <v>2100</v>
      </c>
      <c r="L5" s="2">
        <v>0</v>
      </c>
      <c r="M5" s="2">
        <v>0</v>
      </c>
      <c r="N5" s="2">
        <v>0</v>
      </c>
      <c r="O5" s="2">
        <v>273</v>
      </c>
      <c r="P5" s="2">
        <v>2373</v>
      </c>
      <c r="Q5">
        <v>3</v>
      </c>
    </row>
    <row r="6" spans="1:19" x14ac:dyDescent="0.25">
      <c r="A6" t="s">
        <v>970</v>
      </c>
      <c r="B6" t="s">
        <v>981</v>
      </c>
      <c r="C6" t="s">
        <v>1</v>
      </c>
      <c r="D6" t="s">
        <v>0</v>
      </c>
      <c r="E6">
        <v>228809</v>
      </c>
      <c r="F6" t="s">
        <v>982</v>
      </c>
      <c r="G6" t="s">
        <v>983</v>
      </c>
      <c r="H6" s="2">
        <v>0</v>
      </c>
      <c r="I6" s="2">
        <v>0</v>
      </c>
      <c r="J6" s="2">
        <v>0</v>
      </c>
      <c r="K6" s="2">
        <v>6</v>
      </c>
      <c r="L6" s="2">
        <v>0</v>
      </c>
      <c r="M6" s="2">
        <v>0</v>
      </c>
      <c r="N6" s="2">
        <v>0</v>
      </c>
      <c r="O6" s="2">
        <v>0.78</v>
      </c>
      <c r="P6" s="2">
        <v>6.78</v>
      </c>
      <c r="Q6">
        <v>3</v>
      </c>
    </row>
    <row r="7" spans="1:19" x14ac:dyDescent="0.25">
      <c r="A7" t="s">
        <v>970</v>
      </c>
      <c r="B7" t="s">
        <v>979</v>
      </c>
      <c r="C7" t="s">
        <v>1</v>
      </c>
      <c r="D7" t="s">
        <v>0</v>
      </c>
      <c r="E7">
        <v>475</v>
      </c>
      <c r="F7" t="s">
        <v>966</v>
      </c>
      <c r="G7" t="s">
        <v>980</v>
      </c>
      <c r="H7" s="2">
        <v>0</v>
      </c>
      <c r="I7" s="2">
        <v>0</v>
      </c>
      <c r="J7" s="2">
        <v>0</v>
      </c>
      <c r="K7" s="2">
        <v>1200.82</v>
      </c>
      <c r="L7" s="2">
        <v>0</v>
      </c>
      <c r="M7" s="2">
        <v>0</v>
      </c>
      <c r="N7" s="2">
        <v>0</v>
      </c>
      <c r="O7" s="2">
        <v>156.10659999999999</v>
      </c>
      <c r="P7" s="2">
        <v>1356.9266</v>
      </c>
      <c r="Q7">
        <v>3</v>
      </c>
    </row>
    <row r="8" spans="1:19" x14ac:dyDescent="0.25">
      <c r="A8" t="s">
        <v>970</v>
      </c>
      <c r="B8" t="s">
        <v>976</v>
      </c>
      <c r="C8" t="s">
        <v>1</v>
      </c>
      <c r="D8" t="s">
        <v>0</v>
      </c>
      <c r="E8">
        <v>223608</v>
      </c>
      <c r="F8" t="s">
        <v>977</v>
      </c>
      <c r="G8" t="s">
        <v>978</v>
      </c>
      <c r="H8" s="2">
        <v>0</v>
      </c>
      <c r="I8" s="2">
        <v>0</v>
      </c>
      <c r="J8" s="2">
        <v>0</v>
      </c>
      <c r="K8" s="2">
        <v>35</v>
      </c>
      <c r="L8" s="2">
        <v>0</v>
      </c>
      <c r="M8" s="2">
        <v>0</v>
      </c>
      <c r="N8" s="2">
        <v>0</v>
      </c>
      <c r="O8" s="2">
        <v>4.55</v>
      </c>
      <c r="P8" s="2">
        <v>39.549999999999997</v>
      </c>
      <c r="Q8">
        <v>3</v>
      </c>
    </row>
    <row r="9" spans="1:19" x14ac:dyDescent="0.25">
      <c r="A9" t="s">
        <v>970</v>
      </c>
      <c r="B9" t="s">
        <v>971</v>
      </c>
      <c r="C9" t="s">
        <v>1</v>
      </c>
      <c r="D9" t="s">
        <v>0</v>
      </c>
      <c r="E9">
        <v>609</v>
      </c>
      <c r="F9" t="s">
        <v>974</v>
      </c>
      <c r="G9" t="s">
        <v>975</v>
      </c>
      <c r="H9" s="2">
        <v>0</v>
      </c>
      <c r="I9" s="2">
        <v>0</v>
      </c>
      <c r="J9" s="2">
        <v>0</v>
      </c>
      <c r="K9" s="2">
        <v>44.25</v>
      </c>
      <c r="L9" s="2">
        <v>0</v>
      </c>
      <c r="M9" s="2">
        <v>0</v>
      </c>
      <c r="N9" s="2">
        <v>0</v>
      </c>
      <c r="O9" s="2">
        <v>5.7525000000000004</v>
      </c>
      <c r="P9" s="2">
        <v>50.002499999999998</v>
      </c>
      <c r="Q9">
        <v>3</v>
      </c>
    </row>
    <row r="10" spans="1:19" x14ac:dyDescent="0.25">
      <c r="A10" t="s">
        <v>970</v>
      </c>
      <c r="B10" t="s">
        <v>971</v>
      </c>
      <c r="C10" t="s">
        <v>1</v>
      </c>
      <c r="D10" t="s">
        <v>0</v>
      </c>
      <c r="E10">
        <v>793</v>
      </c>
      <c r="F10" t="s">
        <v>972</v>
      </c>
      <c r="G10" t="s">
        <v>973</v>
      </c>
      <c r="H10" s="2">
        <v>0</v>
      </c>
      <c r="I10" s="2">
        <v>0</v>
      </c>
      <c r="J10" s="2">
        <v>0</v>
      </c>
      <c r="K10" s="2">
        <v>102.59</v>
      </c>
      <c r="L10" s="2">
        <v>0</v>
      </c>
      <c r="M10" s="2">
        <v>0</v>
      </c>
      <c r="N10" s="2">
        <v>0</v>
      </c>
      <c r="O10" s="2">
        <v>13.3367</v>
      </c>
      <c r="P10" s="2">
        <v>115.92670000000001</v>
      </c>
      <c r="Q10">
        <v>3</v>
      </c>
    </row>
    <row r="11" spans="1:19" x14ac:dyDescent="0.25">
      <c r="A11" t="s">
        <v>881</v>
      </c>
      <c r="B11" t="s">
        <v>889</v>
      </c>
      <c r="C11" t="s">
        <v>1</v>
      </c>
      <c r="D11" t="s">
        <v>0</v>
      </c>
      <c r="E11">
        <v>663</v>
      </c>
      <c r="F11" t="s">
        <v>968</v>
      </c>
      <c r="G11" t="s">
        <v>969</v>
      </c>
      <c r="H11" s="2">
        <v>0</v>
      </c>
      <c r="I11" s="2">
        <v>0</v>
      </c>
      <c r="J11" s="2">
        <v>0</v>
      </c>
      <c r="K11" s="2">
        <v>350</v>
      </c>
      <c r="L11" s="2">
        <v>0</v>
      </c>
      <c r="M11" s="2">
        <v>0</v>
      </c>
      <c r="N11" s="2">
        <v>0</v>
      </c>
      <c r="O11" s="2">
        <v>45.5</v>
      </c>
      <c r="P11" s="2">
        <v>395.5</v>
      </c>
      <c r="Q11">
        <v>3</v>
      </c>
      <c r="S11" s="2">
        <v>0</v>
      </c>
    </row>
    <row r="12" spans="1:19" x14ac:dyDescent="0.25">
      <c r="A12" t="s">
        <v>881</v>
      </c>
      <c r="B12" t="s">
        <v>844</v>
      </c>
      <c r="C12" t="s">
        <v>1</v>
      </c>
      <c r="D12" t="s">
        <v>0</v>
      </c>
      <c r="E12">
        <v>401</v>
      </c>
      <c r="F12" t="s">
        <v>966</v>
      </c>
      <c r="G12" t="s">
        <v>967</v>
      </c>
      <c r="H12" s="2">
        <v>0</v>
      </c>
      <c r="I12" s="2">
        <v>0</v>
      </c>
      <c r="J12" s="2">
        <v>0</v>
      </c>
      <c r="K12" s="2">
        <v>1359.11</v>
      </c>
      <c r="L12" s="2">
        <v>0</v>
      </c>
      <c r="M12" s="2">
        <v>0</v>
      </c>
      <c r="N12" s="2">
        <v>0</v>
      </c>
      <c r="O12" s="2">
        <v>176.68429999999998</v>
      </c>
      <c r="P12" s="2">
        <v>1535.7942999999998</v>
      </c>
      <c r="Q12">
        <v>3</v>
      </c>
      <c r="S12" s="2">
        <v>0</v>
      </c>
    </row>
    <row r="13" spans="1:19" x14ac:dyDescent="0.25">
      <c r="A13" t="s">
        <v>881</v>
      </c>
      <c r="B13" t="s">
        <v>844</v>
      </c>
      <c r="C13" t="s">
        <v>1</v>
      </c>
      <c r="D13" t="s">
        <v>0</v>
      </c>
      <c r="E13">
        <v>388</v>
      </c>
      <c r="F13" t="s">
        <v>968</v>
      </c>
      <c r="G13" t="s">
        <v>969</v>
      </c>
      <c r="H13" s="2">
        <v>0</v>
      </c>
      <c r="I13" s="2">
        <v>0</v>
      </c>
      <c r="J13" s="2">
        <v>0</v>
      </c>
      <c r="K13" s="2">
        <v>1400</v>
      </c>
      <c r="L13" s="2">
        <v>0</v>
      </c>
      <c r="M13" s="2">
        <v>0</v>
      </c>
      <c r="N13" s="2">
        <v>0</v>
      </c>
      <c r="O13" s="2">
        <v>182</v>
      </c>
      <c r="P13" s="2">
        <v>1582</v>
      </c>
      <c r="Q13">
        <v>3</v>
      </c>
      <c r="S13" s="2">
        <v>0</v>
      </c>
    </row>
    <row r="14" spans="1:19" x14ac:dyDescent="0.25">
      <c r="A14" t="s">
        <v>881</v>
      </c>
      <c r="B14" t="s">
        <v>892</v>
      </c>
      <c r="C14" t="s">
        <v>1</v>
      </c>
      <c r="D14" t="s">
        <v>0</v>
      </c>
      <c r="E14">
        <v>622</v>
      </c>
      <c r="F14" t="s">
        <v>968</v>
      </c>
      <c r="G14" t="s">
        <v>969</v>
      </c>
      <c r="H14" s="2">
        <v>0</v>
      </c>
      <c r="I14" s="2">
        <v>0</v>
      </c>
      <c r="J14" s="2">
        <v>0</v>
      </c>
      <c r="K14" s="2">
        <v>1050</v>
      </c>
      <c r="L14" s="2">
        <v>0</v>
      </c>
      <c r="M14" s="2">
        <v>0</v>
      </c>
      <c r="N14" s="2">
        <v>0</v>
      </c>
      <c r="O14" s="2">
        <v>136.5</v>
      </c>
      <c r="P14" s="2">
        <v>1186.5</v>
      </c>
      <c r="Q14">
        <v>3</v>
      </c>
      <c r="S14" s="2">
        <v>0</v>
      </c>
    </row>
    <row r="15" spans="1:19" x14ac:dyDescent="0.25">
      <c r="A15" t="s">
        <v>881</v>
      </c>
      <c r="B15" t="s">
        <v>888</v>
      </c>
      <c r="C15" t="s">
        <v>1</v>
      </c>
      <c r="D15" t="s">
        <v>0</v>
      </c>
      <c r="E15">
        <v>423</v>
      </c>
      <c r="F15" t="s">
        <v>966</v>
      </c>
      <c r="G15" t="s">
        <v>967</v>
      </c>
      <c r="H15" s="2">
        <v>0</v>
      </c>
      <c r="I15" s="2">
        <v>0</v>
      </c>
      <c r="J15" s="2">
        <v>0</v>
      </c>
      <c r="K15" s="2">
        <v>955.89</v>
      </c>
      <c r="L15" s="2">
        <v>0</v>
      </c>
      <c r="M15" s="2">
        <v>0</v>
      </c>
      <c r="N15" s="2">
        <v>0</v>
      </c>
      <c r="O15" s="2">
        <v>124.2657</v>
      </c>
      <c r="P15" s="2">
        <v>1080.1557</v>
      </c>
      <c r="Q15">
        <v>3</v>
      </c>
      <c r="S15" s="2">
        <v>0</v>
      </c>
    </row>
    <row r="16" spans="1:19" x14ac:dyDescent="0.25">
      <c r="A16" t="s">
        <v>881</v>
      </c>
      <c r="B16" t="s">
        <v>889</v>
      </c>
      <c r="C16" t="s">
        <v>1</v>
      </c>
      <c r="D16" t="s">
        <v>0</v>
      </c>
      <c r="E16">
        <v>446</v>
      </c>
      <c r="F16" t="s">
        <v>966</v>
      </c>
      <c r="G16" t="s">
        <v>967</v>
      </c>
      <c r="H16" s="2">
        <v>0</v>
      </c>
      <c r="I16" s="2">
        <v>0</v>
      </c>
      <c r="J16" s="2">
        <v>0</v>
      </c>
      <c r="K16" s="2">
        <v>225</v>
      </c>
      <c r="L16" s="2">
        <v>0</v>
      </c>
      <c r="M16" s="2">
        <v>0</v>
      </c>
      <c r="N16" s="2">
        <v>0</v>
      </c>
      <c r="O16" s="2">
        <v>29.25</v>
      </c>
      <c r="P16" s="2">
        <v>254.25</v>
      </c>
      <c r="Q16">
        <v>3</v>
      </c>
      <c r="S16" s="2">
        <v>0</v>
      </c>
    </row>
    <row r="17" spans="1:19" x14ac:dyDescent="0.25">
      <c r="A17" t="s">
        <v>881</v>
      </c>
      <c r="B17" t="s">
        <v>864</v>
      </c>
      <c r="C17" t="s">
        <v>1</v>
      </c>
      <c r="D17" t="s">
        <v>0</v>
      </c>
      <c r="E17">
        <v>411079</v>
      </c>
      <c r="F17" t="s">
        <v>458</v>
      </c>
      <c r="G17" t="s">
        <v>459</v>
      </c>
      <c r="H17" s="2">
        <v>1.57</v>
      </c>
      <c r="I17" s="2">
        <v>0</v>
      </c>
      <c r="J17" s="2">
        <v>0</v>
      </c>
      <c r="K17" s="2">
        <v>16.309999999999999</v>
      </c>
      <c r="L17" s="2">
        <v>0</v>
      </c>
      <c r="M17" s="2">
        <v>0</v>
      </c>
      <c r="N17" s="2">
        <v>0</v>
      </c>
      <c r="O17" s="2">
        <v>2.1202999999999999</v>
      </c>
      <c r="P17" s="2">
        <v>20.000299999999999</v>
      </c>
      <c r="Q17">
        <v>3</v>
      </c>
      <c r="S17" s="2">
        <v>0</v>
      </c>
    </row>
    <row r="18" spans="1:19" x14ac:dyDescent="0.25">
      <c r="A18" t="s">
        <v>881</v>
      </c>
      <c r="B18" t="s">
        <v>844</v>
      </c>
      <c r="C18" t="s">
        <v>1</v>
      </c>
      <c r="D18" t="s">
        <v>0</v>
      </c>
      <c r="E18">
        <v>204</v>
      </c>
      <c r="F18" t="s">
        <v>454</v>
      </c>
      <c r="G18" t="s">
        <v>455</v>
      </c>
      <c r="H18" s="2">
        <v>0</v>
      </c>
      <c r="I18" s="2">
        <v>0</v>
      </c>
      <c r="J18" s="2">
        <v>0</v>
      </c>
      <c r="K18" s="2">
        <v>750</v>
      </c>
      <c r="L18" s="2">
        <v>0</v>
      </c>
      <c r="M18" s="2">
        <v>0</v>
      </c>
      <c r="N18" s="2">
        <v>0</v>
      </c>
      <c r="O18" s="2">
        <v>97.5</v>
      </c>
      <c r="P18" s="2">
        <v>847.5</v>
      </c>
      <c r="Q18">
        <v>3</v>
      </c>
      <c r="S18" s="2">
        <v>0</v>
      </c>
    </row>
    <row r="19" spans="1:19" x14ac:dyDescent="0.25">
      <c r="A19" t="s">
        <v>881</v>
      </c>
      <c r="B19" t="s">
        <v>891</v>
      </c>
      <c r="C19" t="s">
        <v>1</v>
      </c>
      <c r="D19" t="s">
        <v>0</v>
      </c>
      <c r="E19">
        <v>1085860</v>
      </c>
      <c r="F19" t="s">
        <v>245</v>
      </c>
      <c r="G19" t="s">
        <v>246</v>
      </c>
      <c r="H19" s="2">
        <v>0</v>
      </c>
      <c r="I19" s="2">
        <v>0</v>
      </c>
      <c r="J19" s="2">
        <v>0</v>
      </c>
      <c r="K19" s="2">
        <v>14.25</v>
      </c>
      <c r="L19" s="2">
        <v>0</v>
      </c>
      <c r="M19" s="2">
        <v>0</v>
      </c>
      <c r="N19" s="2">
        <v>0</v>
      </c>
      <c r="O19" s="2">
        <v>1.8525</v>
      </c>
      <c r="P19" s="2">
        <v>16.102499999999999</v>
      </c>
      <c r="Q19">
        <v>3</v>
      </c>
      <c r="S19" s="2">
        <v>0</v>
      </c>
    </row>
    <row r="20" spans="1:19" x14ac:dyDescent="0.25">
      <c r="A20" t="s">
        <v>881</v>
      </c>
      <c r="B20" t="s">
        <v>891</v>
      </c>
      <c r="C20" t="s">
        <v>1</v>
      </c>
      <c r="D20" t="s">
        <v>0</v>
      </c>
      <c r="E20">
        <v>1898586</v>
      </c>
      <c r="F20" t="s">
        <v>245</v>
      </c>
      <c r="G20" t="s">
        <v>246</v>
      </c>
      <c r="H20" s="2">
        <v>0</v>
      </c>
      <c r="I20" s="2">
        <v>0</v>
      </c>
      <c r="J20" s="2">
        <v>0</v>
      </c>
      <c r="K20" s="2">
        <v>11.42</v>
      </c>
      <c r="L20" s="2">
        <v>0</v>
      </c>
      <c r="M20" s="2">
        <v>0</v>
      </c>
      <c r="N20" s="2">
        <v>0</v>
      </c>
      <c r="O20" s="2">
        <v>1.4846000000000001</v>
      </c>
      <c r="P20" s="2">
        <v>12.9046</v>
      </c>
      <c r="Q20">
        <v>3</v>
      </c>
      <c r="S20" s="2"/>
    </row>
    <row r="21" spans="1:19" x14ac:dyDescent="0.25">
      <c r="A21" t="s">
        <v>992</v>
      </c>
      <c r="B21" s="31">
        <v>44469</v>
      </c>
      <c r="C21" t="s">
        <v>1</v>
      </c>
      <c r="D21" t="s">
        <v>0</v>
      </c>
      <c r="E21">
        <v>350</v>
      </c>
      <c r="F21" s="28" t="s">
        <v>966</v>
      </c>
      <c r="G21" t="s">
        <v>980</v>
      </c>
      <c r="H21" s="2">
        <v>0</v>
      </c>
      <c r="I21" s="2">
        <v>0</v>
      </c>
      <c r="J21" s="2">
        <v>0</v>
      </c>
      <c r="K21" s="2">
        <v>1762.61</v>
      </c>
      <c r="L21" s="2">
        <v>0</v>
      </c>
      <c r="M21" s="2">
        <v>0</v>
      </c>
      <c r="N21" s="2">
        <v>0</v>
      </c>
      <c r="O21" s="2">
        <v>229.13929999999999</v>
      </c>
      <c r="P21" s="2">
        <v>1991.7492999999999</v>
      </c>
      <c r="Q21">
        <v>3</v>
      </c>
      <c r="S21" s="2"/>
    </row>
    <row r="22" spans="1:19" x14ac:dyDescent="0.25">
      <c r="A22" t="s">
        <v>992</v>
      </c>
      <c r="B22" s="31">
        <v>44464</v>
      </c>
      <c r="C22" t="s">
        <v>1</v>
      </c>
      <c r="D22" t="s">
        <v>0</v>
      </c>
      <c r="E22">
        <v>360</v>
      </c>
      <c r="F22" s="28" t="s">
        <v>968</v>
      </c>
      <c r="G22" t="s">
        <v>985</v>
      </c>
      <c r="H22" s="2">
        <v>0</v>
      </c>
      <c r="I22" s="2">
        <v>0</v>
      </c>
      <c r="J22" s="2">
        <v>0</v>
      </c>
      <c r="K22" s="2">
        <v>700</v>
      </c>
      <c r="L22" s="2">
        <v>0</v>
      </c>
      <c r="M22" s="2">
        <v>0</v>
      </c>
      <c r="N22" s="2">
        <v>0</v>
      </c>
      <c r="O22" s="2">
        <v>91</v>
      </c>
      <c r="P22" s="2">
        <v>791</v>
      </c>
      <c r="Q22">
        <v>3</v>
      </c>
      <c r="S22" s="2"/>
    </row>
    <row r="23" spans="1:19" x14ac:dyDescent="0.25">
      <c r="A23" t="s">
        <v>992</v>
      </c>
      <c r="B23" s="31">
        <v>44456</v>
      </c>
      <c r="C23" t="s">
        <v>1</v>
      </c>
      <c r="D23" t="s">
        <v>0</v>
      </c>
      <c r="E23">
        <v>21490</v>
      </c>
      <c r="F23" s="28" t="s">
        <v>809</v>
      </c>
      <c r="G23" t="s">
        <v>993</v>
      </c>
      <c r="H23" s="2">
        <v>0.78</v>
      </c>
      <c r="I23" s="2">
        <v>0</v>
      </c>
      <c r="J23" s="2">
        <v>0</v>
      </c>
      <c r="K23" s="2">
        <v>8.16</v>
      </c>
      <c r="L23" s="2">
        <v>0</v>
      </c>
      <c r="M23" s="2">
        <v>0</v>
      </c>
      <c r="N23" s="2">
        <v>0</v>
      </c>
      <c r="O23" s="2">
        <v>1.0608</v>
      </c>
      <c r="P23" s="2">
        <v>10.0008</v>
      </c>
      <c r="Q23">
        <v>3</v>
      </c>
      <c r="S23" s="2"/>
    </row>
    <row r="24" spans="1:19" x14ac:dyDescent="0.25">
      <c r="A24" t="s">
        <v>992</v>
      </c>
      <c r="B24" s="31">
        <v>44456</v>
      </c>
      <c r="C24" t="s">
        <v>1</v>
      </c>
      <c r="D24" t="s">
        <v>0</v>
      </c>
      <c r="E24">
        <v>657</v>
      </c>
      <c r="F24" s="28" t="s">
        <v>972</v>
      </c>
      <c r="G24" t="s">
        <v>973</v>
      </c>
      <c r="H24" s="2">
        <v>0</v>
      </c>
      <c r="I24" s="2">
        <v>0</v>
      </c>
      <c r="J24" s="2">
        <v>0</v>
      </c>
      <c r="K24" s="2">
        <v>73.28</v>
      </c>
      <c r="L24" s="2">
        <v>0</v>
      </c>
      <c r="M24" s="2">
        <v>0</v>
      </c>
      <c r="N24" s="2">
        <v>0</v>
      </c>
      <c r="O24" s="2">
        <v>9.5264000000000006</v>
      </c>
      <c r="P24" s="2">
        <v>82.806399999999996</v>
      </c>
      <c r="Q24">
        <v>3</v>
      </c>
      <c r="S24" s="2"/>
    </row>
    <row r="25" spans="1:19" x14ac:dyDescent="0.25">
      <c r="A25" t="s">
        <v>992</v>
      </c>
      <c r="B25" s="31">
        <v>44455</v>
      </c>
      <c r="C25" t="s">
        <v>1</v>
      </c>
      <c r="D25" t="s">
        <v>0</v>
      </c>
      <c r="E25">
        <v>293</v>
      </c>
      <c r="F25" s="28" t="s">
        <v>968</v>
      </c>
      <c r="G25" t="s">
        <v>985</v>
      </c>
      <c r="H25" s="2">
        <v>0</v>
      </c>
      <c r="I25" s="2">
        <v>0</v>
      </c>
      <c r="J25" s="2">
        <v>0</v>
      </c>
      <c r="K25" s="2">
        <v>1700</v>
      </c>
      <c r="L25" s="2">
        <v>0</v>
      </c>
      <c r="M25" s="2">
        <v>0</v>
      </c>
      <c r="N25" s="2">
        <v>0</v>
      </c>
      <c r="O25" s="2">
        <v>221</v>
      </c>
      <c r="P25" s="2">
        <v>1921</v>
      </c>
      <c r="Q25">
        <v>3</v>
      </c>
      <c r="S25" s="2"/>
    </row>
    <row r="26" spans="1:19" x14ac:dyDescent="0.25">
      <c r="A26" t="s">
        <v>992</v>
      </c>
      <c r="B26" s="31">
        <v>44455</v>
      </c>
      <c r="C26" t="s">
        <v>1</v>
      </c>
      <c r="D26" t="s">
        <v>0</v>
      </c>
      <c r="E26">
        <v>323</v>
      </c>
      <c r="F26" s="28" t="s">
        <v>966</v>
      </c>
      <c r="G26" t="s">
        <v>980</v>
      </c>
      <c r="H26" s="2">
        <v>0</v>
      </c>
      <c r="I26" s="2">
        <v>0</v>
      </c>
      <c r="J26" s="2">
        <v>0</v>
      </c>
      <c r="K26" s="2">
        <v>795</v>
      </c>
      <c r="L26" s="2">
        <v>0</v>
      </c>
      <c r="M26" s="2">
        <v>0</v>
      </c>
      <c r="N26" s="2">
        <v>0</v>
      </c>
      <c r="O26" s="2">
        <v>103.35</v>
      </c>
      <c r="P26" s="2">
        <v>898.35</v>
      </c>
      <c r="Q26">
        <v>3</v>
      </c>
      <c r="S26" s="2"/>
    </row>
    <row r="27" spans="1:19" x14ac:dyDescent="0.25">
      <c r="A27" t="s">
        <v>992</v>
      </c>
      <c r="B27" s="31">
        <v>44439</v>
      </c>
      <c r="C27" t="s">
        <v>1</v>
      </c>
      <c r="D27" t="s">
        <v>0</v>
      </c>
      <c r="E27">
        <v>279</v>
      </c>
      <c r="F27" s="28" t="s">
        <v>966</v>
      </c>
      <c r="G27" t="s">
        <v>980</v>
      </c>
      <c r="H27" s="2">
        <v>0</v>
      </c>
      <c r="I27" s="2">
        <v>0</v>
      </c>
      <c r="J27" s="2">
        <v>0</v>
      </c>
      <c r="K27" s="2">
        <v>2746.86</v>
      </c>
      <c r="L27" s="2">
        <v>0</v>
      </c>
      <c r="M27" s="2">
        <v>0</v>
      </c>
      <c r="N27" s="2">
        <v>0</v>
      </c>
      <c r="O27" s="2">
        <v>357.09179999999998</v>
      </c>
      <c r="P27" s="2">
        <v>3103.9517999999998</v>
      </c>
      <c r="Q27">
        <v>3</v>
      </c>
      <c r="S27" s="2"/>
    </row>
    <row r="28" spans="1:19" x14ac:dyDescent="0.25">
      <c r="A28" t="s">
        <v>992</v>
      </c>
      <c r="B28" s="31">
        <v>44439</v>
      </c>
      <c r="C28" t="s">
        <v>1</v>
      </c>
      <c r="D28" t="s">
        <v>0</v>
      </c>
      <c r="E28">
        <v>250</v>
      </c>
      <c r="F28" s="28" t="s">
        <v>968</v>
      </c>
      <c r="G28" t="s">
        <v>985</v>
      </c>
      <c r="H28" s="2">
        <v>0</v>
      </c>
      <c r="I28" s="2">
        <v>0</v>
      </c>
      <c r="J28" s="2">
        <v>0</v>
      </c>
      <c r="K28" s="2">
        <v>1400</v>
      </c>
      <c r="L28" s="2">
        <v>0</v>
      </c>
      <c r="M28" s="2">
        <v>0</v>
      </c>
      <c r="N28" s="2">
        <v>0</v>
      </c>
      <c r="O28" s="2">
        <v>182</v>
      </c>
      <c r="P28" s="2">
        <v>1582</v>
      </c>
      <c r="Q28">
        <v>3</v>
      </c>
      <c r="S28" s="2"/>
    </row>
    <row r="29" spans="1:19" x14ac:dyDescent="0.25">
      <c r="A29" t="s">
        <v>999</v>
      </c>
      <c r="B29" s="31">
        <v>44433</v>
      </c>
      <c r="C29" t="s">
        <v>1</v>
      </c>
      <c r="D29" t="s">
        <v>0</v>
      </c>
      <c r="E29">
        <v>183</v>
      </c>
      <c r="F29" s="28" t="s">
        <v>968</v>
      </c>
      <c r="G29" t="s">
        <v>985</v>
      </c>
      <c r="H29" s="2">
        <v>0</v>
      </c>
      <c r="I29" s="2">
        <v>0</v>
      </c>
      <c r="J29" s="2">
        <v>0</v>
      </c>
      <c r="K29" s="2">
        <v>1050</v>
      </c>
      <c r="L29" s="2">
        <v>0</v>
      </c>
      <c r="M29" s="2">
        <v>0</v>
      </c>
      <c r="N29" s="2">
        <v>0</v>
      </c>
      <c r="O29" s="2">
        <v>136.5</v>
      </c>
      <c r="P29" s="2">
        <v>1186.5</v>
      </c>
      <c r="Q29">
        <v>3</v>
      </c>
      <c r="S29" s="2"/>
    </row>
    <row r="30" spans="1:19" x14ac:dyDescent="0.25">
      <c r="A30" t="s">
        <v>999</v>
      </c>
      <c r="B30" s="31">
        <v>44432</v>
      </c>
      <c r="C30" t="s">
        <v>1</v>
      </c>
      <c r="D30" t="s">
        <v>0</v>
      </c>
      <c r="E30">
        <v>181</v>
      </c>
      <c r="F30" s="28" t="s">
        <v>968</v>
      </c>
      <c r="G30" t="s">
        <v>985</v>
      </c>
      <c r="H30" s="2">
        <v>0</v>
      </c>
      <c r="I30" s="2">
        <v>0</v>
      </c>
      <c r="J30" s="2">
        <v>0</v>
      </c>
      <c r="K30" s="2">
        <v>1050</v>
      </c>
      <c r="L30" s="2">
        <v>0</v>
      </c>
      <c r="M30" s="2">
        <v>0</v>
      </c>
      <c r="N30" s="2">
        <v>0</v>
      </c>
      <c r="O30" s="2">
        <v>136.5</v>
      </c>
      <c r="P30" s="2">
        <v>1186.5</v>
      </c>
      <c r="Q30">
        <v>3</v>
      </c>
      <c r="S30" s="2"/>
    </row>
    <row r="31" spans="1:19" x14ac:dyDescent="0.25">
      <c r="A31" t="s">
        <v>999</v>
      </c>
      <c r="B31" s="31">
        <v>44427</v>
      </c>
      <c r="C31" t="s">
        <v>1</v>
      </c>
      <c r="D31" t="s">
        <v>0</v>
      </c>
      <c r="E31">
        <v>147</v>
      </c>
      <c r="F31" s="28" t="s">
        <v>968</v>
      </c>
      <c r="G31" t="s">
        <v>985</v>
      </c>
      <c r="H31" s="2">
        <v>0</v>
      </c>
      <c r="I31" s="2">
        <v>0</v>
      </c>
      <c r="J31" s="2">
        <v>0</v>
      </c>
      <c r="K31" s="2">
        <v>850</v>
      </c>
      <c r="L31" s="2">
        <v>0</v>
      </c>
      <c r="M31" s="2">
        <v>0</v>
      </c>
      <c r="N31" s="2">
        <v>0</v>
      </c>
      <c r="O31" s="2">
        <v>110.5</v>
      </c>
      <c r="P31" s="2">
        <v>960.5</v>
      </c>
      <c r="Q31">
        <v>3</v>
      </c>
      <c r="S31" s="2"/>
    </row>
    <row r="32" spans="1:19" x14ac:dyDescent="0.25">
      <c r="A32" t="s">
        <v>999</v>
      </c>
      <c r="B32" s="31">
        <v>44425</v>
      </c>
      <c r="C32" t="s">
        <v>1</v>
      </c>
      <c r="D32" t="s">
        <v>0</v>
      </c>
      <c r="E32">
        <v>243</v>
      </c>
      <c r="F32" s="28" t="s">
        <v>966</v>
      </c>
      <c r="G32" t="s">
        <v>980</v>
      </c>
      <c r="H32" s="2">
        <v>0</v>
      </c>
      <c r="I32" s="2">
        <v>0</v>
      </c>
      <c r="J32" s="2">
        <v>0</v>
      </c>
      <c r="K32" s="2">
        <v>555</v>
      </c>
      <c r="L32" s="2">
        <v>0</v>
      </c>
      <c r="M32" s="2">
        <v>0</v>
      </c>
      <c r="N32" s="2">
        <v>0</v>
      </c>
      <c r="O32" s="2">
        <v>72.150000000000006</v>
      </c>
      <c r="P32" s="2">
        <v>627.15</v>
      </c>
      <c r="Q32">
        <v>3</v>
      </c>
      <c r="S32" s="2"/>
    </row>
    <row r="33" spans="1:19" x14ac:dyDescent="0.25">
      <c r="A33" t="s">
        <v>999</v>
      </c>
      <c r="B33" s="31">
        <v>44420</v>
      </c>
      <c r="C33" t="s">
        <v>1</v>
      </c>
      <c r="D33" t="s">
        <v>0</v>
      </c>
      <c r="E33">
        <v>104</v>
      </c>
      <c r="F33" s="28" t="s">
        <v>968</v>
      </c>
      <c r="G33" t="s">
        <v>985</v>
      </c>
      <c r="H33" s="2">
        <v>0</v>
      </c>
      <c r="I33" s="2">
        <v>0</v>
      </c>
      <c r="J33" s="2">
        <v>0</v>
      </c>
      <c r="K33" s="2">
        <v>950</v>
      </c>
      <c r="L33" s="2">
        <v>0</v>
      </c>
      <c r="M33" s="2">
        <v>0</v>
      </c>
      <c r="N33" s="2">
        <v>0</v>
      </c>
      <c r="O33" s="2">
        <v>123.5</v>
      </c>
      <c r="P33" s="2">
        <v>1073.5</v>
      </c>
      <c r="Q33">
        <v>3</v>
      </c>
      <c r="S33" s="2"/>
    </row>
    <row r="34" spans="1:19" x14ac:dyDescent="0.25">
      <c r="A34" t="s">
        <v>1005</v>
      </c>
      <c r="B34" s="31">
        <v>44344</v>
      </c>
      <c r="C34" t="s">
        <v>1</v>
      </c>
      <c r="D34" t="s">
        <v>0</v>
      </c>
      <c r="E34">
        <v>212890</v>
      </c>
      <c r="F34" s="1" t="s">
        <v>982</v>
      </c>
      <c r="G34" t="s">
        <v>983</v>
      </c>
      <c r="H34" s="2">
        <v>0</v>
      </c>
      <c r="I34" s="2">
        <v>0</v>
      </c>
      <c r="J34" s="2">
        <v>0</v>
      </c>
      <c r="K34" s="2">
        <v>3</v>
      </c>
      <c r="L34" s="2">
        <v>0</v>
      </c>
      <c r="M34" s="2">
        <v>0</v>
      </c>
      <c r="N34" s="2">
        <v>0</v>
      </c>
      <c r="O34" s="2">
        <v>0.39</v>
      </c>
      <c r="P34" s="2">
        <v>3.39</v>
      </c>
      <c r="Q34">
        <v>3</v>
      </c>
      <c r="S34" s="2"/>
    </row>
    <row r="35" spans="1:19" x14ac:dyDescent="0.25">
      <c r="A35" t="s">
        <v>1005</v>
      </c>
      <c r="B35" s="31">
        <v>44319</v>
      </c>
      <c r="C35" t="s">
        <v>1</v>
      </c>
      <c r="D35" t="s">
        <v>0</v>
      </c>
      <c r="E35">
        <v>211155</v>
      </c>
      <c r="F35" s="1" t="s">
        <v>982</v>
      </c>
      <c r="G35" t="s">
        <v>983</v>
      </c>
      <c r="H35" s="2">
        <v>0</v>
      </c>
      <c r="I35" s="2">
        <v>0</v>
      </c>
      <c r="J35" s="2">
        <v>0</v>
      </c>
      <c r="K35" s="2">
        <v>3</v>
      </c>
      <c r="L35" s="2">
        <v>0</v>
      </c>
      <c r="M35" s="2">
        <v>0</v>
      </c>
      <c r="N35" s="2">
        <v>0</v>
      </c>
      <c r="O35" s="2">
        <v>0.39</v>
      </c>
      <c r="P35" s="2">
        <v>3.39</v>
      </c>
      <c r="Q35">
        <v>3</v>
      </c>
      <c r="S35" s="2"/>
    </row>
    <row r="36" spans="1:19" x14ac:dyDescent="0.25">
      <c r="A36" t="s">
        <v>1005</v>
      </c>
      <c r="B36" s="31">
        <v>44393</v>
      </c>
      <c r="C36" t="s">
        <v>1</v>
      </c>
      <c r="D36" t="s">
        <v>0</v>
      </c>
      <c r="E36">
        <v>573</v>
      </c>
      <c r="F36" s="1" t="s">
        <v>1012</v>
      </c>
      <c r="G36" t="s">
        <v>1006</v>
      </c>
      <c r="H36" s="2">
        <v>0</v>
      </c>
      <c r="I36" s="2">
        <v>0</v>
      </c>
      <c r="J36" s="2">
        <v>0</v>
      </c>
      <c r="K36" s="2">
        <v>60</v>
      </c>
      <c r="L36" s="2">
        <v>0</v>
      </c>
      <c r="M36" s="2">
        <v>0</v>
      </c>
      <c r="N36" s="2">
        <v>0</v>
      </c>
      <c r="O36" s="2">
        <v>7.8</v>
      </c>
      <c r="P36" s="2">
        <v>67.8</v>
      </c>
      <c r="Q36">
        <v>3</v>
      </c>
      <c r="S36" s="2"/>
    </row>
    <row r="37" spans="1:19" x14ac:dyDescent="0.25">
      <c r="A37" t="s">
        <v>1005</v>
      </c>
      <c r="B37" s="31">
        <v>44403</v>
      </c>
      <c r="C37" t="s">
        <v>1</v>
      </c>
      <c r="D37" t="s">
        <v>0</v>
      </c>
      <c r="E37">
        <v>563672</v>
      </c>
      <c r="F37" s="1" t="s">
        <v>245</v>
      </c>
      <c r="G37" t="s">
        <v>246</v>
      </c>
      <c r="H37" s="2">
        <v>0</v>
      </c>
      <c r="I37" s="2">
        <v>0</v>
      </c>
      <c r="J37" s="2">
        <v>0</v>
      </c>
      <c r="K37" s="2">
        <v>38.880000000000003</v>
      </c>
      <c r="L37" s="2">
        <v>0</v>
      </c>
      <c r="M37" s="2">
        <v>0</v>
      </c>
      <c r="N37" s="2">
        <v>0</v>
      </c>
      <c r="O37" s="2">
        <v>5.0544000000000002</v>
      </c>
      <c r="P37" s="2">
        <v>43.934399999999997</v>
      </c>
      <c r="Q37">
        <v>3</v>
      </c>
      <c r="S37" s="2"/>
    </row>
    <row r="38" spans="1:19" x14ac:dyDescent="0.25">
      <c r="A38" t="s">
        <v>1005</v>
      </c>
      <c r="B38" s="31">
        <v>44375</v>
      </c>
      <c r="C38" t="s">
        <v>1</v>
      </c>
      <c r="D38" t="s">
        <v>0</v>
      </c>
      <c r="E38">
        <v>524647</v>
      </c>
      <c r="F38" s="1" t="s">
        <v>805</v>
      </c>
      <c r="G38" t="s">
        <v>1007</v>
      </c>
      <c r="H38" s="2">
        <v>1.59</v>
      </c>
      <c r="I38" s="2">
        <v>0</v>
      </c>
      <c r="J38" s="2">
        <v>0</v>
      </c>
      <c r="K38" s="2">
        <v>16.29</v>
      </c>
      <c r="L38" s="2">
        <v>0</v>
      </c>
      <c r="M38" s="2">
        <v>0</v>
      </c>
      <c r="N38" s="2">
        <v>0</v>
      </c>
      <c r="O38" s="2">
        <v>2.1177000000000001</v>
      </c>
      <c r="P38" s="2">
        <v>19.997699999999998</v>
      </c>
      <c r="Q38">
        <v>3</v>
      </c>
      <c r="S38" s="2"/>
    </row>
    <row r="39" spans="1:19" x14ac:dyDescent="0.25">
      <c r="A39" t="s">
        <v>1005</v>
      </c>
      <c r="B39" s="31">
        <v>44405</v>
      </c>
      <c r="C39" t="s">
        <v>1</v>
      </c>
      <c r="D39" t="s">
        <v>0</v>
      </c>
      <c r="E39">
        <v>54</v>
      </c>
      <c r="F39" s="1" t="s">
        <v>968</v>
      </c>
      <c r="G39" t="s">
        <v>1008</v>
      </c>
      <c r="H39" s="2">
        <v>0</v>
      </c>
      <c r="I39" s="2">
        <v>0</v>
      </c>
      <c r="J39" s="2">
        <v>0</v>
      </c>
      <c r="K39" s="2">
        <v>750</v>
      </c>
      <c r="L39" s="2">
        <v>0</v>
      </c>
      <c r="M39" s="2">
        <v>0</v>
      </c>
      <c r="N39" s="2">
        <v>0</v>
      </c>
      <c r="O39" s="2">
        <v>97.5</v>
      </c>
      <c r="P39" s="2">
        <v>847.5</v>
      </c>
      <c r="Q39">
        <v>3</v>
      </c>
      <c r="S39" s="2"/>
    </row>
    <row r="40" spans="1:19" x14ac:dyDescent="0.25">
      <c r="A40" t="s">
        <v>1005</v>
      </c>
      <c r="B40" s="31">
        <v>44394</v>
      </c>
      <c r="C40" t="s">
        <v>1</v>
      </c>
      <c r="D40" t="s">
        <v>0</v>
      </c>
      <c r="E40">
        <v>580123</v>
      </c>
      <c r="F40" s="1" t="s">
        <v>245</v>
      </c>
      <c r="G40" t="s">
        <v>246</v>
      </c>
      <c r="H40" s="2">
        <v>0</v>
      </c>
      <c r="I40" s="2">
        <v>0</v>
      </c>
      <c r="J40" s="2">
        <v>0</v>
      </c>
      <c r="K40" s="2">
        <v>16.510000000000002</v>
      </c>
      <c r="L40" s="2">
        <v>0</v>
      </c>
      <c r="M40" s="2">
        <v>0</v>
      </c>
      <c r="N40" s="2">
        <v>0</v>
      </c>
      <c r="O40" s="2">
        <v>2.1463000000000001</v>
      </c>
      <c r="P40" s="2">
        <v>18.656300000000002</v>
      </c>
      <c r="Q40">
        <v>3</v>
      </c>
      <c r="S40" s="2"/>
    </row>
    <row r="41" spans="1:19" x14ac:dyDescent="0.25">
      <c r="A41" t="s">
        <v>1005</v>
      </c>
      <c r="B41" s="31">
        <v>44369</v>
      </c>
      <c r="C41" t="s">
        <v>1</v>
      </c>
      <c r="D41" t="s">
        <v>0</v>
      </c>
      <c r="E41">
        <v>227</v>
      </c>
      <c r="F41" s="1" t="s">
        <v>1012</v>
      </c>
      <c r="G41" t="s">
        <v>1006</v>
      </c>
      <c r="H41" s="2">
        <v>0</v>
      </c>
      <c r="I41" s="2">
        <v>0</v>
      </c>
      <c r="J41" s="2">
        <v>0</v>
      </c>
      <c r="K41" s="2">
        <v>75</v>
      </c>
      <c r="L41" s="2">
        <v>0</v>
      </c>
      <c r="M41" s="2">
        <v>0</v>
      </c>
      <c r="N41" s="2">
        <v>0</v>
      </c>
      <c r="O41" s="2">
        <v>9.75</v>
      </c>
      <c r="P41" s="2">
        <v>84.75</v>
      </c>
      <c r="Q41">
        <v>3</v>
      </c>
      <c r="S41" s="2"/>
    </row>
    <row r="42" spans="1:19" x14ac:dyDescent="0.25">
      <c r="A42" t="s">
        <v>1005</v>
      </c>
      <c r="B42" s="31">
        <v>44390</v>
      </c>
      <c r="C42" t="s">
        <v>1</v>
      </c>
      <c r="D42" t="s">
        <v>0</v>
      </c>
      <c r="E42">
        <v>1334</v>
      </c>
      <c r="F42" s="1" t="s">
        <v>812</v>
      </c>
      <c r="G42" t="s">
        <v>1009</v>
      </c>
      <c r="H42" s="2">
        <v>0</v>
      </c>
      <c r="I42" s="2">
        <v>0</v>
      </c>
      <c r="J42" s="2">
        <v>0</v>
      </c>
      <c r="K42" s="2">
        <v>20.6</v>
      </c>
      <c r="L42" s="2">
        <v>0</v>
      </c>
      <c r="M42" s="2">
        <v>0</v>
      </c>
      <c r="N42" s="2">
        <v>0</v>
      </c>
      <c r="O42" s="2">
        <v>2.6779999999999999</v>
      </c>
      <c r="P42" s="2">
        <v>23.277999999999999</v>
      </c>
      <c r="Q42">
        <v>3</v>
      </c>
      <c r="S42" s="2"/>
    </row>
    <row r="43" spans="1:19" x14ac:dyDescent="0.25">
      <c r="A43" t="s">
        <v>1005</v>
      </c>
      <c r="B43" s="31">
        <v>44404</v>
      </c>
      <c r="C43" t="s">
        <v>1</v>
      </c>
      <c r="D43" t="s">
        <v>0</v>
      </c>
      <c r="E43">
        <v>141050</v>
      </c>
      <c r="F43" s="1" t="s">
        <v>801</v>
      </c>
      <c r="G43" t="s">
        <v>1010</v>
      </c>
      <c r="H43" s="2">
        <v>1.54</v>
      </c>
      <c r="I43" s="2">
        <v>0</v>
      </c>
      <c r="J43" s="2">
        <v>0</v>
      </c>
      <c r="K43" s="2">
        <v>16.34</v>
      </c>
      <c r="L43" s="2">
        <v>0</v>
      </c>
      <c r="M43" s="2">
        <v>0</v>
      </c>
      <c r="N43" s="2">
        <v>0</v>
      </c>
      <c r="O43" s="2">
        <v>2.1242000000000001</v>
      </c>
      <c r="P43" s="2">
        <v>20.004200000000001</v>
      </c>
      <c r="Q43">
        <v>3</v>
      </c>
      <c r="S43" s="2"/>
    </row>
    <row r="44" spans="1:19" x14ac:dyDescent="0.25">
      <c r="A44" t="s">
        <v>1005</v>
      </c>
      <c r="B44" s="31">
        <v>44386</v>
      </c>
      <c r="C44" s="28" t="s">
        <v>0</v>
      </c>
      <c r="D44" s="28" t="s">
        <v>1013</v>
      </c>
      <c r="E44">
        <v>16206303</v>
      </c>
      <c r="F44" s="1" t="s">
        <v>1014</v>
      </c>
      <c r="G44" t="s">
        <v>1011</v>
      </c>
      <c r="H44" s="2">
        <v>0</v>
      </c>
      <c r="I44" s="2">
        <v>203.66</v>
      </c>
      <c r="J44" s="2">
        <v>0</v>
      </c>
      <c r="K44" s="2">
        <v>0</v>
      </c>
      <c r="L44" s="2">
        <v>2175.62</v>
      </c>
      <c r="M44" s="2">
        <v>0</v>
      </c>
      <c r="N44" s="2">
        <v>0</v>
      </c>
      <c r="O44" s="2">
        <v>282.83</v>
      </c>
      <c r="P44" s="2">
        <v>2662.11</v>
      </c>
      <c r="Q44">
        <v>3</v>
      </c>
      <c r="S44" s="2"/>
    </row>
    <row r="45" spans="1:19" x14ac:dyDescent="0.25">
      <c r="A45" t="s">
        <v>1003</v>
      </c>
      <c r="B45" s="1" t="s">
        <v>1029</v>
      </c>
      <c r="C45" t="s">
        <v>1</v>
      </c>
      <c r="D45" t="s">
        <v>0</v>
      </c>
      <c r="E45" t="s">
        <v>1035</v>
      </c>
      <c r="F45" s="28" t="s">
        <v>982</v>
      </c>
      <c r="G45" t="s">
        <v>983</v>
      </c>
      <c r="H45" s="2">
        <v>0</v>
      </c>
      <c r="I45" s="2">
        <v>0</v>
      </c>
      <c r="J45" s="2">
        <v>0</v>
      </c>
      <c r="K45" s="2">
        <v>18</v>
      </c>
      <c r="L45" s="2">
        <v>0</v>
      </c>
      <c r="M45" s="2">
        <v>0</v>
      </c>
      <c r="N45" s="2">
        <v>0</v>
      </c>
      <c r="O45" s="2">
        <v>2.34</v>
      </c>
      <c r="P45" s="2">
        <v>20.34</v>
      </c>
      <c r="Q45" s="2">
        <v>3</v>
      </c>
      <c r="S45" s="2"/>
    </row>
    <row r="46" spans="1:19" x14ac:dyDescent="0.25">
      <c r="A46" t="s">
        <v>1003</v>
      </c>
      <c r="B46" s="1" t="s">
        <v>1030</v>
      </c>
      <c r="C46" t="s">
        <v>1</v>
      </c>
      <c r="D46" t="s">
        <v>0</v>
      </c>
      <c r="E46" t="s">
        <v>1036</v>
      </c>
      <c r="F46" s="28" t="s">
        <v>1037</v>
      </c>
      <c r="G46" t="s">
        <v>1038</v>
      </c>
      <c r="H46" s="2">
        <v>1.68</v>
      </c>
      <c r="I46" s="2">
        <v>0</v>
      </c>
      <c r="J46" s="2">
        <v>0</v>
      </c>
      <c r="K46" s="2">
        <v>16.22</v>
      </c>
      <c r="L46" s="2">
        <v>0</v>
      </c>
      <c r="M46" s="2">
        <v>0</v>
      </c>
      <c r="N46" s="2">
        <v>0</v>
      </c>
      <c r="O46" s="2">
        <v>2.1086</v>
      </c>
      <c r="P46" s="2">
        <v>20</v>
      </c>
      <c r="Q46" s="2">
        <v>3</v>
      </c>
      <c r="S46" s="2"/>
    </row>
    <row r="47" spans="1:19" x14ac:dyDescent="0.25">
      <c r="A47" t="s">
        <v>1003</v>
      </c>
      <c r="B47" s="1" t="s">
        <v>1031</v>
      </c>
      <c r="C47" t="s">
        <v>1</v>
      </c>
      <c r="D47" t="s">
        <v>0</v>
      </c>
      <c r="E47" t="s">
        <v>1039</v>
      </c>
      <c r="F47" s="28" t="s">
        <v>1040</v>
      </c>
      <c r="G47" t="s">
        <v>1041</v>
      </c>
      <c r="H47" s="2">
        <v>0</v>
      </c>
      <c r="I47" s="2">
        <v>0</v>
      </c>
      <c r="J47" s="2">
        <v>0</v>
      </c>
      <c r="K47" s="2">
        <v>30.5</v>
      </c>
      <c r="L47" s="2">
        <v>0</v>
      </c>
      <c r="M47" s="2">
        <v>0</v>
      </c>
      <c r="N47" s="2">
        <v>0</v>
      </c>
      <c r="O47" s="2">
        <v>3.9649999999999999</v>
      </c>
      <c r="P47" s="2">
        <v>34.465000000000003</v>
      </c>
      <c r="Q47" s="2">
        <v>3</v>
      </c>
      <c r="S47" s="2"/>
    </row>
    <row r="48" spans="1:19" x14ac:dyDescent="0.25">
      <c r="A48" t="s">
        <v>1003</v>
      </c>
      <c r="B48" s="1" t="s">
        <v>1032</v>
      </c>
      <c r="C48" t="s">
        <v>1</v>
      </c>
      <c r="D48" t="s">
        <v>0</v>
      </c>
      <c r="E48" t="s">
        <v>1042</v>
      </c>
      <c r="F48" s="28" t="s">
        <v>1040</v>
      </c>
      <c r="G48" t="s">
        <v>1041</v>
      </c>
      <c r="H48" s="2">
        <v>0</v>
      </c>
      <c r="I48" s="2">
        <v>0</v>
      </c>
      <c r="J48" s="2">
        <v>0</v>
      </c>
      <c r="K48" s="2">
        <v>31.31</v>
      </c>
      <c r="L48" s="2">
        <v>0</v>
      </c>
      <c r="M48" s="2">
        <v>0</v>
      </c>
      <c r="N48" s="2">
        <v>0</v>
      </c>
      <c r="O48" s="2">
        <v>4.0702999999999996</v>
      </c>
      <c r="P48" s="2">
        <v>35.380299999999998</v>
      </c>
      <c r="Q48" s="2">
        <v>3</v>
      </c>
      <c r="S48" s="2"/>
    </row>
    <row r="49" spans="1:19" x14ac:dyDescent="0.25">
      <c r="A49" t="s">
        <v>1003</v>
      </c>
      <c r="B49" s="1" t="s">
        <v>1033</v>
      </c>
      <c r="C49" t="s">
        <v>1</v>
      </c>
      <c r="D49" t="s">
        <v>0</v>
      </c>
      <c r="E49" t="s">
        <v>1043</v>
      </c>
      <c r="F49" s="28" t="s">
        <v>1044</v>
      </c>
      <c r="G49" t="s">
        <v>1045</v>
      </c>
      <c r="H49" s="2">
        <v>3.79</v>
      </c>
      <c r="I49" s="2">
        <v>0</v>
      </c>
      <c r="J49" s="2">
        <v>0</v>
      </c>
      <c r="K49" s="2">
        <v>36.47</v>
      </c>
      <c r="L49" s="2">
        <v>0</v>
      </c>
      <c r="M49" s="2">
        <v>0</v>
      </c>
      <c r="N49" s="2">
        <v>0</v>
      </c>
      <c r="O49" s="2">
        <v>4.7411000000000003</v>
      </c>
      <c r="P49" s="2">
        <v>45</v>
      </c>
      <c r="Q49" s="2">
        <v>3</v>
      </c>
      <c r="S49" s="2"/>
    </row>
    <row r="50" spans="1:19" x14ac:dyDescent="0.25">
      <c r="A50" t="s">
        <v>1003</v>
      </c>
      <c r="B50" s="1" t="s">
        <v>1034</v>
      </c>
      <c r="C50" t="s">
        <v>1</v>
      </c>
      <c r="D50" t="s">
        <v>0</v>
      </c>
      <c r="E50" t="s">
        <v>1046</v>
      </c>
      <c r="F50" s="28" t="s">
        <v>982</v>
      </c>
      <c r="G50" t="s">
        <v>983</v>
      </c>
      <c r="H50" s="2">
        <v>0</v>
      </c>
      <c r="I50" s="2">
        <v>0</v>
      </c>
      <c r="J50" s="2">
        <v>0</v>
      </c>
      <c r="K50" s="2">
        <v>6</v>
      </c>
      <c r="L50" s="2">
        <v>0</v>
      </c>
      <c r="M50" s="2">
        <v>0</v>
      </c>
      <c r="N50" s="2">
        <v>0</v>
      </c>
      <c r="O50" s="2">
        <v>0.78</v>
      </c>
      <c r="P50" s="2">
        <v>6.78</v>
      </c>
      <c r="Q50" s="2">
        <v>3</v>
      </c>
      <c r="S50" s="2"/>
    </row>
    <row r="51" spans="1:19" x14ac:dyDescent="0.25">
      <c r="A51" t="s">
        <v>1002</v>
      </c>
      <c r="B51" s="31">
        <v>44293</v>
      </c>
      <c r="C51">
        <v>1</v>
      </c>
      <c r="D51">
        <v>3</v>
      </c>
      <c r="E51">
        <v>16</v>
      </c>
      <c r="F51" s="28" t="s">
        <v>899</v>
      </c>
      <c r="G51" t="s">
        <v>1065</v>
      </c>
      <c r="H51" s="2">
        <v>0</v>
      </c>
      <c r="I51" s="2">
        <v>0</v>
      </c>
      <c r="J51" s="2">
        <v>0</v>
      </c>
      <c r="K51" s="2">
        <v>450</v>
      </c>
      <c r="L51" s="2">
        <v>0</v>
      </c>
      <c r="M51" s="2">
        <v>0</v>
      </c>
      <c r="N51" s="2">
        <v>0</v>
      </c>
      <c r="O51" s="2">
        <v>58.5</v>
      </c>
      <c r="P51" s="2">
        <v>508.5</v>
      </c>
      <c r="Q51" s="2">
        <v>3</v>
      </c>
      <c r="S51" s="2"/>
    </row>
    <row r="52" spans="1:19" x14ac:dyDescent="0.25">
      <c r="A52" t="s">
        <v>1002</v>
      </c>
      <c r="B52" s="31">
        <v>44313</v>
      </c>
      <c r="C52">
        <v>1</v>
      </c>
      <c r="D52">
        <v>3</v>
      </c>
      <c r="E52">
        <v>34</v>
      </c>
      <c r="F52" s="28" t="s">
        <v>972</v>
      </c>
      <c r="G52" t="s">
        <v>973</v>
      </c>
      <c r="H52" s="2">
        <v>0</v>
      </c>
      <c r="I52" s="2">
        <v>0</v>
      </c>
      <c r="J52" s="2">
        <v>0</v>
      </c>
      <c r="K52" s="2">
        <v>102.95</v>
      </c>
      <c r="L52" s="2">
        <v>0</v>
      </c>
      <c r="M52" s="2">
        <v>0</v>
      </c>
      <c r="N52" s="2">
        <v>0</v>
      </c>
      <c r="O52" s="2">
        <v>13.38</v>
      </c>
      <c r="P52" s="2">
        <v>116.33</v>
      </c>
      <c r="Q52" s="2">
        <v>3</v>
      </c>
      <c r="S52" s="2"/>
    </row>
    <row r="53" spans="1:19" x14ac:dyDescent="0.25">
      <c r="A53" t="s">
        <v>1002</v>
      </c>
      <c r="B53" s="31">
        <v>44313</v>
      </c>
      <c r="C53">
        <v>1</v>
      </c>
      <c r="D53">
        <v>3</v>
      </c>
      <c r="E53">
        <v>78130</v>
      </c>
      <c r="F53" s="28" t="s">
        <v>951</v>
      </c>
      <c r="G53" t="s">
        <v>1066</v>
      </c>
      <c r="H53" s="2">
        <v>0</v>
      </c>
      <c r="I53" s="2">
        <v>0</v>
      </c>
      <c r="J53" s="2">
        <v>0</v>
      </c>
      <c r="K53" s="2">
        <v>42.45</v>
      </c>
      <c r="L53" s="2">
        <v>0</v>
      </c>
      <c r="M53" s="2">
        <v>0</v>
      </c>
      <c r="N53" s="2">
        <v>0</v>
      </c>
      <c r="O53" s="2">
        <v>5.52</v>
      </c>
      <c r="P53" s="2">
        <v>47.97</v>
      </c>
      <c r="Q53" s="2">
        <v>3</v>
      </c>
      <c r="S53" s="2"/>
    </row>
    <row r="54" spans="1:19" x14ac:dyDescent="0.25">
      <c r="A54" t="s">
        <v>1076</v>
      </c>
      <c r="B54" s="31">
        <v>44272</v>
      </c>
      <c r="C54">
        <v>1</v>
      </c>
      <c r="D54">
        <v>3</v>
      </c>
      <c r="E54">
        <v>125</v>
      </c>
      <c r="F54" s="28" t="s">
        <v>1079</v>
      </c>
      <c r="G54" t="s">
        <v>1077</v>
      </c>
      <c r="H54" s="2">
        <v>0</v>
      </c>
      <c r="I54" s="2">
        <v>0</v>
      </c>
      <c r="J54" s="2">
        <v>0</v>
      </c>
      <c r="K54" s="2">
        <v>66.5</v>
      </c>
      <c r="L54" s="2">
        <v>0</v>
      </c>
      <c r="M54" s="2">
        <v>0</v>
      </c>
      <c r="N54" s="2">
        <v>0</v>
      </c>
      <c r="O54" s="2">
        <v>8.65</v>
      </c>
      <c r="P54" s="2">
        <v>75.150000000000006</v>
      </c>
      <c r="Q54" s="2">
        <v>3</v>
      </c>
      <c r="S54" s="2"/>
    </row>
    <row r="55" spans="1:19" x14ac:dyDescent="0.25">
      <c r="A55" t="s">
        <v>1076</v>
      </c>
      <c r="B55" s="31">
        <v>44280</v>
      </c>
      <c r="C55">
        <v>1</v>
      </c>
      <c r="D55">
        <v>3</v>
      </c>
      <c r="E55">
        <v>4</v>
      </c>
      <c r="F55" s="28" t="s">
        <v>961</v>
      </c>
      <c r="G55" t="s">
        <v>1078</v>
      </c>
      <c r="H55" s="2">
        <v>0</v>
      </c>
      <c r="I55" s="2">
        <v>0</v>
      </c>
      <c r="J55" s="2">
        <v>0</v>
      </c>
      <c r="K55" s="2">
        <v>1128.71</v>
      </c>
      <c r="L55" s="2">
        <v>0</v>
      </c>
      <c r="M55" s="2">
        <v>0</v>
      </c>
      <c r="N55" s="2">
        <v>0</v>
      </c>
      <c r="O55" s="2">
        <v>146.72999999999999</v>
      </c>
      <c r="P55" s="2">
        <v>1275.44</v>
      </c>
      <c r="Q55" s="2">
        <v>3</v>
      </c>
      <c r="S55" s="2"/>
    </row>
    <row r="56" spans="1:19" x14ac:dyDescent="0.25">
      <c r="A56" t="s">
        <v>1076</v>
      </c>
      <c r="B56" s="31">
        <v>44285</v>
      </c>
      <c r="C56">
        <v>1</v>
      </c>
      <c r="D56">
        <v>3</v>
      </c>
      <c r="E56">
        <v>11</v>
      </c>
      <c r="F56" s="28" t="s">
        <v>961</v>
      </c>
      <c r="G56" t="s">
        <v>1078</v>
      </c>
      <c r="H56" s="2">
        <v>0</v>
      </c>
      <c r="I56" s="2">
        <v>0</v>
      </c>
      <c r="J56" s="2">
        <v>0</v>
      </c>
      <c r="K56" s="2">
        <v>100</v>
      </c>
      <c r="L56" s="2">
        <v>0</v>
      </c>
      <c r="M56" s="2">
        <v>0</v>
      </c>
      <c r="N56" s="2">
        <v>0</v>
      </c>
      <c r="O56" s="2">
        <v>13</v>
      </c>
      <c r="P56" s="2">
        <v>113</v>
      </c>
      <c r="Q56" s="2">
        <v>3</v>
      </c>
      <c r="S56" s="2"/>
    </row>
    <row r="57" spans="1:19" x14ac:dyDescent="0.25">
      <c r="B57" s="1"/>
      <c r="F57" s="28"/>
      <c r="Q57" s="2"/>
      <c r="S57" s="2"/>
    </row>
    <row r="58" spans="1:19" x14ac:dyDescent="0.25">
      <c r="B58" s="1"/>
      <c r="F58" s="28"/>
      <c r="Q58" s="2"/>
      <c r="S58" s="2"/>
    </row>
    <row r="59" spans="1:19" x14ac:dyDescent="0.25">
      <c r="B59" s="1"/>
      <c r="F59" s="28"/>
      <c r="Q59" s="2"/>
      <c r="S59" s="2"/>
    </row>
    <row r="60" spans="1:19" x14ac:dyDescent="0.25">
      <c r="B60" s="1"/>
      <c r="F60" s="28"/>
      <c r="Q60" s="2"/>
      <c r="S60" s="2"/>
    </row>
    <row r="61" spans="1:19" x14ac:dyDescent="0.25">
      <c r="B61" s="1"/>
      <c r="F61" s="28"/>
      <c r="Q61" s="2"/>
      <c r="S61" s="2"/>
    </row>
    <row r="62" spans="1:19" x14ac:dyDescent="0.25">
      <c r="B62" s="1"/>
      <c r="F62" s="28"/>
      <c r="Q62" s="2"/>
      <c r="S62" s="2"/>
    </row>
    <row r="63" spans="1:19" x14ac:dyDescent="0.25">
      <c r="B63" s="1"/>
      <c r="F63" s="28"/>
      <c r="Q63" s="2"/>
      <c r="S63" s="2"/>
    </row>
    <row r="64" spans="1:19" x14ac:dyDescent="0.25">
      <c r="B64" s="1"/>
      <c r="F64" s="28"/>
      <c r="Q64" s="2"/>
      <c r="S64" s="2"/>
    </row>
    <row r="65" spans="1:19" x14ac:dyDescent="0.25">
      <c r="B65" s="1"/>
      <c r="F65" s="28"/>
      <c r="Q65" s="2"/>
      <c r="S65" s="2"/>
    </row>
    <row r="66" spans="1:19" x14ac:dyDescent="0.25">
      <c r="B66" s="1"/>
      <c r="F66" s="28"/>
      <c r="Q66" s="2"/>
      <c r="S66" s="2"/>
    </row>
    <row r="67" spans="1:19" x14ac:dyDescent="0.25">
      <c r="B67" s="1"/>
      <c r="F67" s="28"/>
      <c r="Q67" s="2"/>
      <c r="S67" s="2"/>
    </row>
    <row r="68" spans="1:19" x14ac:dyDescent="0.25">
      <c r="B68" s="1"/>
      <c r="F68" s="28"/>
      <c r="Q68" s="2"/>
      <c r="S68" s="2"/>
    </row>
    <row r="69" spans="1:19" x14ac:dyDescent="0.25">
      <c r="B69" s="1"/>
      <c r="F69" s="28"/>
      <c r="Q69" s="2"/>
      <c r="S69" s="2"/>
    </row>
    <row r="70" spans="1:19" x14ac:dyDescent="0.25">
      <c r="B70" s="1"/>
      <c r="F70" s="28"/>
      <c r="Q70" s="2"/>
      <c r="S70" s="2"/>
    </row>
    <row r="71" spans="1:19" x14ac:dyDescent="0.25">
      <c r="B71" s="31"/>
      <c r="F71" s="28"/>
      <c r="S71" s="2"/>
    </row>
    <row r="72" spans="1:19" x14ac:dyDescent="0.25">
      <c r="B72" s="31"/>
      <c r="F72" s="28"/>
      <c r="S72" s="2"/>
    </row>
    <row r="73" spans="1:19" x14ac:dyDescent="0.25">
      <c r="B73" s="31"/>
      <c r="F73" s="28"/>
      <c r="S73" s="2"/>
    </row>
    <row r="74" spans="1:19" x14ac:dyDescent="0.25">
      <c r="B74" s="31"/>
      <c r="S74" s="2"/>
    </row>
    <row r="75" spans="1:19" x14ac:dyDescent="0.25">
      <c r="B75" s="31"/>
      <c r="S75" s="2"/>
    </row>
    <row r="76" spans="1:19" ht="15.75" thickBot="1" x14ac:dyDescent="0.3">
      <c r="B76" s="31"/>
      <c r="R76" s="2"/>
      <c r="S76" s="2"/>
    </row>
    <row r="77" spans="1:19" ht="15.75" thickBot="1" x14ac:dyDescent="0.3">
      <c r="A77" s="35" t="s">
        <v>198</v>
      </c>
      <c r="B77" s="36"/>
      <c r="C77" s="36"/>
      <c r="D77" s="36"/>
      <c r="E77" s="36"/>
      <c r="F77" s="36"/>
      <c r="G77" s="37"/>
      <c r="H77" s="3">
        <f>+SUBTOTAL(9,Tabla1[C. EXENTAS])</f>
        <v>10.95</v>
      </c>
      <c r="I77" s="3">
        <f>+SUBTOTAL(9,Tabla1[I. EXENTAS])</f>
        <v>203.66</v>
      </c>
      <c r="J77" s="3">
        <f>+SUBTOTAL(9,Tabla1[IMPOR EX])</f>
        <v>0</v>
      </c>
      <c r="K77" s="3">
        <f>+SUBTOTAL(9,Tabla1[C. GRAVADA])</f>
        <v>27636.730000000003</v>
      </c>
      <c r="L77" s="3">
        <f>+SUBTOTAL(9,Tabla1[INTER GRAVA])</f>
        <v>2175.62</v>
      </c>
      <c r="M77" s="3">
        <f>+SUBTOTAL(9,Tabla1[IMPOR BIENES])</f>
        <v>0</v>
      </c>
      <c r="N77" s="3">
        <f>+SUBTOTAL(9,Tabla1[IMPOR SERV])</f>
        <v>0</v>
      </c>
      <c r="O77" s="3">
        <f>+SUBTOTAL(9,Tabla1[IVA])</f>
        <v>3875.6056000000003</v>
      </c>
      <c r="P77" s="3">
        <f>+SUBTOTAL(9,Tabla1[TOTAL C.])</f>
        <v>33902.555899999992</v>
      </c>
    </row>
  </sheetData>
  <dataConsolidate/>
  <mergeCells count="1">
    <mergeCell ref="A77:G77"/>
  </mergeCells>
  <phoneticPr fontId="9" type="noConversion"/>
  <conditionalFormatting sqref="E76:E1048576 E1:E10">
    <cfRule type="duplicateValues" dxfId="7" priority="7"/>
    <cfRule type="duplicateValues" dxfId="6" priority="8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7">
    <tabColor theme="9" tint="-0.499984740745262"/>
  </sheetPr>
  <dimension ref="B1:F19"/>
  <sheetViews>
    <sheetView showGridLines="0" zoomScale="115" zoomScaleNormal="115" zoomScaleSheetLayoutView="100" workbookViewId="0">
      <selection activeCell="D3" sqref="D3"/>
    </sheetView>
  </sheetViews>
  <sheetFormatPr baseColWidth="10" defaultRowHeight="15" x14ac:dyDescent="0.25"/>
  <cols>
    <col min="2" max="2" width="15.140625" customWidth="1"/>
    <col min="3" max="3" width="3.85546875" customWidth="1"/>
    <col min="4" max="4" width="25.85546875" customWidth="1"/>
    <col min="5" max="5" width="7.85546875" customWidth="1"/>
  </cols>
  <sheetData>
    <row r="1" spans="2:6" ht="90" customHeight="1" thickBot="1" x14ac:dyDescent="0.3"/>
    <row r="2" spans="2:6" x14ac:dyDescent="0.25">
      <c r="B2" s="5" t="s">
        <v>17</v>
      </c>
      <c r="D2" s="12" t="s">
        <v>970</v>
      </c>
    </row>
    <row r="3" spans="2:6" x14ac:dyDescent="0.25">
      <c r="B3" s="5" t="s">
        <v>2</v>
      </c>
      <c r="D3" s="13" t="s">
        <v>986</v>
      </c>
    </row>
    <row r="4" spans="2:6" hidden="1" x14ac:dyDescent="0.25">
      <c r="B4" s="5" t="s">
        <v>3</v>
      </c>
      <c r="D4" s="15" t="s">
        <v>1</v>
      </c>
    </row>
    <row r="5" spans="2:6" hidden="1" x14ac:dyDescent="0.25">
      <c r="B5" s="5" t="s">
        <v>4</v>
      </c>
      <c r="D5" s="15" t="s">
        <v>0</v>
      </c>
    </row>
    <row r="6" spans="2:6" hidden="1" x14ac:dyDescent="0.25">
      <c r="B6" s="6" t="s">
        <v>29</v>
      </c>
      <c r="D6" s="16" t="s">
        <v>956</v>
      </c>
    </row>
    <row r="7" spans="2:6" hidden="1" x14ac:dyDescent="0.25">
      <c r="B7" s="5" t="s">
        <v>28</v>
      </c>
      <c r="D7" s="16" t="s">
        <v>957</v>
      </c>
    </row>
    <row r="8" spans="2:6" x14ac:dyDescent="0.25">
      <c r="B8" s="5" t="s">
        <v>27</v>
      </c>
      <c r="D8" s="17"/>
    </row>
    <row r="9" spans="2:6" hidden="1" x14ac:dyDescent="0.25">
      <c r="B9" s="5" t="s">
        <v>26</v>
      </c>
      <c r="D9" s="18">
        <f>+D8</f>
        <v>0</v>
      </c>
    </row>
    <row r="10" spans="2:6" x14ac:dyDescent="0.25">
      <c r="B10" s="5" t="s">
        <v>25</v>
      </c>
      <c r="D10" s="19"/>
    </row>
    <row r="11" spans="2:6" x14ac:dyDescent="0.25">
      <c r="B11" s="6" t="s">
        <v>199</v>
      </c>
      <c r="D11" s="20" t="str">
        <f>IFERROR(VLOOKUP(D10,Tabla4[#All],2,0),"")</f>
        <v/>
      </c>
    </row>
    <row r="12" spans="2:6" hidden="1" x14ac:dyDescent="0.25">
      <c r="B12" s="6" t="s">
        <v>201</v>
      </c>
      <c r="D12" s="21">
        <v>0</v>
      </c>
      <c r="F12" s="2"/>
    </row>
    <row r="13" spans="2:6" hidden="1" x14ac:dyDescent="0.25">
      <c r="B13" s="6" t="s">
        <v>200</v>
      </c>
      <c r="D13" s="9">
        <v>0</v>
      </c>
      <c r="F13" s="2"/>
    </row>
    <row r="14" spans="2:6" x14ac:dyDescent="0.25">
      <c r="B14" s="5" t="s">
        <v>24</v>
      </c>
      <c r="D14" s="10">
        <v>0</v>
      </c>
      <c r="F14" s="2"/>
    </row>
    <row r="15" spans="2:6" x14ac:dyDescent="0.25">
      <c r="B15" s="5" t="s">
        <v>23</v>
      </c>
      <c r="D15" s="21">
        <f>+D14*0.13</f>
        <v>0</v>
      </c>
      <c r="F15" s="2"/>
    </row>
    <row r="16" spans="2:6" x14ac:dyDescent="0.25">
      <c r="B16" s="5" t="s">
        <v>22</v>
      </c>
      <c r="D16" s="9">
        <v>0</v>
      </c>
      <c r="F16" s="2"/>
    </row>
    <row r="17" spans="2:6" x14ac:dyDescent="0.25">
      <c r="B17" s="5" t="s">
        <v>21</v>
      </c>
      <c r="D17" s="9">
        <v>0</v>
      </c>
      <c r="F17" s="2"/>
    </row>
    <row r="18" spans="2:6" ht="15" customHeight="1" x14ac:dyDescent="0.25">
      <c r="B18" s="5" t="s">
        <v>202</v>
      </c>
      <c r="D18" s="9">
        <f>+(D12+D13+D14+D15+D16+D17)</f>
        <v>0</v>
      </c>
      <c r="F18" s="2"/>
    </row>
    <row r="19" spans="2:6" ht="15.75" thickBot="1" x14ac:dyDescent="0.3">
      <c r="B19" s="5" t="s">
        <v>19</v>
      </c>
      <c r="D19" s="11" t="s">
        <v>1</v>
      </c>
    </row>
  </sheetData>
  <dataValidations count="1">
    <dataValidation type="decimal" allowBlank="1" showInputMessage="1" showErrorMessage="1" errorTitle="Error de ingreso" error="Los datos ingresados no son validos solo se aceptan numeros" sqref="D9" xr:uid="{00000000-0002-0000-0200-000000000000}">
      <formula1>0</formula1>
      <formula2>10000000</formula2>
    </dataValidation>
  </dataValidations>
  <pageMargins left="0.7" right="0.7" top="0.75" bottom="0.75" header="0.3" footer="0.3"/>
  <pageSetup orientation="landscape" horizontalDpi="4294967294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8">
    <tabColor theme="5" tint="-0.249977111117893"/>
  </sheetPr>
  <dimension ref="A2:R112"/>
  <sheetViews>
    <sheetView topLeftCell="A74" workbookViewId="0">
      <selection activeCell="A111" sqref="A111"/>
    </sheetView>
  </sheetViews>
  <sheetFormatPr baseColWidth="10" defaultRowHeight="15" x14ac:dyDescent="0.25"/>
  <cols>
    <col min="3" max="3" width="15.42578125" customWidth="1"/>
    <col min="4" max="4" width="14.28515625" customWidth="1"/>
    <col min="5" max="5" width="19.85546875" customWidth="1"/>
    <col min="8" max="8" width="11.5703125" customWidth="1"/>
    <col min="9" max="9" width="16.28515625" customWidth="1"/>
    <col min="10" max="10" width="27.28515625" customWidth="1"/>
    <col min="11" max="11" width="16.42578125" style="2" customWidth="1"/>
    <col min="12" max="12" width="19.28515625" style="2" customWidth="1"/>
    <col min="13" max="13" width="14.42578125" style="2" customWidth="1"/>
    <col min="14" max="14" width="11.42578125" style="2"/>
    <col min="15" max="15" width="12.42578125" style="2" customWidth="1"/>
    <col min="16" max="16" width="14.42578125" style="2" customWidth="1"/>
    <col min="17" max="17" width="15.140625" style="2" customWidth="1"/>
  </cols>
  <sheetData>
    <row r="2" spans="1:18" x14ac:dyDescent="0.25">
      <c r="A2" t="s">
        <v>17</v>
      </c>
      <c r="B2" t="s">
        <v>2</v>
      </c>
      <c r="C2" t="s">
        <v>3</v>
      </c>
      <c r="D2" t="s">
        <v>4</v>
      </c>
      <c r="E2" t="s">
        <v>29</v>
      </c>
      <c r="F2" t="s">
        <v>28</v>
      </c>
      <c r="G2" t="s">
        <v>27</v>
      </c>
      <c r="H2" t="s">
        <v>26</v>
      </c>
      <c r="I2" t="s">
        <v>25</v>
      </c>
      <c r="J2" t="s">
        <v>199</v>
      </c>
      <c r="K2" s="2" t="s">
        <v>201</v>
      </c>
      <c r="L2" s="2" t="s">
        <v>200</v>
      </c>
      <c r="M2" s="2" t="s">
        <v>24</v>
      </c>
      <c r="N2" s="2" t="s">
        <v>23</v>
      </c>
      <c r="O2" s="2" t="s">
        <v>22</v>
      </c>
      <c r="P2" s="2" t="s">
        <v>21</v>
      </c>
      <c r="Q2" s="2" t="s">
        <v>202</v>
      </c>
      <c r="R2" t="s">
        <v>19</v>
      </c>
    </row>
    <row r="3" spans="1:18" x14ac:dyDescent="0.25">
      <c r="A3" t="s">
        <v>970</v>
      </c>
      <c r="B3" t="s">
        <v>986</v>
      </c>
      <c r="C3" t="s">
        <v>1</v>
      </c>
      <c r="D3" t="s">
        <v>0</v>
      </c>
      <c r="E3" t="s">
        <v>956</v>
      </c>
      <c r="F3" t="s">
        <v>957</v>
      </c>
      <c r="G3">
        <v>671</v>
      </c>
      <c r="H3">
        <v>671</v>
      </c>
      <c r="I3" t="s">
        <v>958</v>
      </c>
      <c r="J3" t="s">
        <v>959</v>
      </c>
      <c r="K3" s="2">
        <v>0</v>
      </c>
      <c r="L3" s="2">
        <v>0</v>
      </c>
      <c r="M3" s="2">
        <v>50</v>
      </c>
      <c r="N3" s="2">
        <v>6.5</v>
      </c>
      <c r="O3" s="2">
        <v>0</v>
      </c>
      <c r="P3" s="2">
        <v>0</v>
      </c>
      <c r="Q3" s="2">
        <v>56.5</v>
      </c>
      <c r="R3" t="s">
        <v>1</v>
      </c>
    </row>
    <row r="4" spans="1:18" x14ac:dyDescent="0.25">
      <c r="A4" t="s">
        <v>970</v>
      </c>
      <c r="B4" t="s">
        <v>986</v>
      </c>
      <c r="C4" t="s">
        <v>1</v>
      </c>
      <c r="D4" t="s">
        <v>0</v>
      </c>
      <c r="E4" t="s">
        <v>956</v>
      </c>
      <c r="F4" t="s">
        <v>957</v>
      </c>
      <c r="G4">
        <v>670</v>
      </c>
      <c r="H4">
        <v>670</v>
      </c>
      <c r="I4" t="s">
        <v>960</v>
      </c>
      <c r="J4" t="s">
        <v>113</v>
      </c>
      <c r="K4" s="2">
        <v>0</v>
      </c>
      <c r="L4" s="2">
        <v>0</v>
      </c>
      <c r="M4" s="2">
        <v>200</v>
      </c>
      <c r="N4" s="2">
        <v>26</v>
      </c>
      <c r="O4" s="2">
        <v>0</v>
      </c>
      <c r="P4" s="2">
        <v>0</v>
      </c>
      <c r="Q4" s="2">
        <v>226</v>
      </c>
      <c r="R4" t="s">
        <v>1</v>
      </c>
    </row>
    <row r="5" spans="1:18" x14ac:dyDescent="0.25">
      <c r="A5" t="s">
        <v>970</v>
      </c>
      <c r="B5" t="s">
        <v>986</v>
      </c>
      <c r="C5" t="s">
        <v>1</v>
      </c>
      <c r="D5" t="s">
        <v>0</v>
      </c>
      <c r="E5" t="s">
        <v>956</v>
      </c>
      <c r="F5" t="s">
        <v>957</v>
      </c>
      <c r="G5">
        <v>669</v>
      </c>
      <c r="H5">
        <v>669</v>
      </c>
      <c r="I5" t="s">
        <v>961</v>
      </c>
      <c r="J5" t="s">
        <v>962</v>
      </c>
      <c r="K5" s="2">
        <v>0</v>
      </c>
      <c r="L5" s="2">
        <v>0</v>
      </c>
      <c r="M5" s="2">
        <v>247.79</v>
      </c>
      <c r="N5" s="2">
        <v>32.212699999999998</v>
      </c>
      <c r="O5" s="2">
        <v>0</v>
      </c>
      <c r="P5" s="2">
        <v>0</v>
      </c>
      <c r="Q5" s="2">
        <v>280.0027</v>
      </c>
      <c r="R5" t="s">
        <v>1</v>
      </c>
    </row>
    <row r="6" spans="1:18" x14ac:dyDescent="0.25">
      <c r="A6" t="s">
        <v>970</v>
      </c>
      <c r="B6" t="s">
        <v>991</v>
      </c>
      <c r="C6" t="s">
        <v>1</v>
      </c>
      <c r="D6" t="s">
        <v>0</v>
      </c>
      <c r="E6" t="s">
        <v>956</v>
      </c>
      <c r="F6" t="s">
        <v>957</v>
      </c>
      <c r="G6">
        <v>668</v>
      </c>
      <c r="H6">
        <v>668</v>
      </c>
      <c r="I6" t="s">
        <v>220</v>
      </c>
      <c r="J6" t="s">
        <v>221</v>
      </c>
      <c r="K6" s="2">
        <v>0</v>
      </c>
      <c r="L6" s="2">
        <v>0</v>
      </c>
      <c r="M6" s="2">
        <v>1021.66</v>
      </c>
      <c r="N6" s="2">
        <v>132.8158</v>
      </c>
      <c r="O6" s="2">
        <v>0</v>
      </c>
      <c r="P6" s="2">
        <v>0</v>
      </c>
      <c r="Q6" s="2">
        <v>1154.4757999999999</v>
      </c>
      <c r="R6" t="s">
        <v>1</v>
      </c>
    </row>
    <row r="7" spans="1:18" x14ac:dyDescent="0.25">
      <c r="A7" t="s">
        <v>970</v>
      </c>
      <c r="B7" t="s">
        <v>991</v>
      </c>
      <c r="C7" t="s">
        <v>1</v>
      </c>
      <c r="D7" t="s">
        <v>0</v>
      </c>
      <c r="E7" t="s">
        <v>956</v>
      </c>
      <c r="F7" t="s">
        <v>957</v>
      </c>
      <c r="G7">
        <v>667</v>
      </c>
      <c r="H7">
        <v>667</v>
      </c>
      <c r="I7" t="s">
        <v>220</v>
      </c>
      <c r="J7" t="s">
        <v>221</v>
      </c>
      <c r="K7" s="2">
        <v>0</v>
      </c>
      <c r="L7" s="2">
        <v>0</v>
      </c>
      <c r="M7" s="2">
        <v>1021.66</v>
      </c>
      <c r="N7" s="2">
        <v>132.8158</v>
      </c>
      <c r="O7" s="2">
        <v>0</v>
      </c>
      <c r="P7" s="2">
        <v>0</v>
      </c>
      <c r="Q7" s="2">
        <v>1154.4757999999999</v>
      </c>
      <c r="R7" t="s">
        <v>1</v>
      </c>
    </row>
    <row r="8" spans="1:18" x14ac:dyDescent="0.25">
      <c r="A8" t="s">
        <v>970</v>
      </c>
      <c r="B8" t="s">
        <v>991</v>
      </c>
      <c r="C8" t="s">
        <v>1</v>
      </c>
      <c r="D8" t="s">
        <v>0</v>
      </c>
      <c r="E8" t="s">
        <v>956</v>
      </c>
      <c r="F8" t="s">
        <v>957</v>
      </c>
      <c r="G8">
        <v>666</v>
      </c>
      <c r="H8">
        <v>666</v>
      </c>
      <c r="I8" t="s">
        <v>220</v>
      </c>
      <c r="J8" t="s">
        <v>221</v>
      </c>
      <c r="K8" s="2">
        <v>0</v>
      </c>
      <c r="L8" s="2">
        <v>0</v>
      </c>
      <c r="M8" s="2">
        <v>1021.66</v>
      </c>
      <c r="N8" s="2">
        <v>132.8158</v>
      </c>
      <c r="O8" s="2">
        <v>0</v>
      </c>
      <c r="P8" s="2">
        <v>0</v>
      </c>
      <c r="Q8" s="2">
        <v>1154.4757999999999</v>
      </c>
      <c r="R8" t="s">
        <v>1</v>
      </c>
    </row>
    <row r="9" spans="1:18" x14ac:dyDescent="0.25">
      <c r="A9" t="s">
        <v>970</v>
      </c>
      <c r="B9" t="s">
        <v>991</v>
      </c>
      <c r="C9" t="s">
        <v>1</v>
      </c>
      <c r="D9" t="s">
        <v>0</v>
      </c>
      <c r="E9" t="s">
        <v>956</v>
      </c>
      <c r="F9" t="s">
        <v>957</v>
      </c>
      <c r="G9">
        <v>665</v>
      </c>
      <c r="H9">
        <v>665</v>
      </c>
      <c r="I9" t="s">
        <v>220</v>
      </c>
      <c r="J9" t="s">
        <v>221</v>
      </c>
      <c r="K9" s="2">
        <v>0</v>
      </c>
      <c r="L9" s="2">
        <v>0</v>
      </c>
      <c r="M9" s="2">
        <v>944.38</v>
      </c>
      <c r="N9" s="2">
        <v>122.7694</v>
      </c>
      <c r="O9" s="2">
        <v>0</v>
      </c>
      <c r="P9" s="2">
        <v>0</v>
      </c>
      <c r="Q9" s="2">
        <v>1067.1494</v>
      </c>
      <c r="R9" t="s">
        <v>1</v>
      </c>
    </row>
    <row r="10" spans="1:18" x14ac:dyDescent="0.25">
      <c r="A10" t="s">
        <v>970</v>
      </c>
      <c r="B10" t="s">
        <v>987</v>
      </c>
      <c r="C10" t="s">
        <v>1</v>
      </c>
      <c r="D10" t="s">
        <v>0</v>
      </c>
      <c r="E10" t="s">
        <v>956</v>
      </c>
      <c r="F10" t="s">
        <v>957</v>
      </c>
      <c r="G10">
        <v>664</v>
      </c>
      <c r="H10">
        <v>664</v>
      </c>
      <c r="I10" t="s">
        <v>960</v>
      </c>
      <c r="J10" t="s">
        <v>113</v>
      </c>
      <c r="K10" s="2">
        <v>0</v>
      </c>
      <c r="L10" s="2">
        <v>0</v>
      </c>
      <c r="M10" s="2">
        <v>100</v>
      </c>
      <c r="N10" s="2">
        <v>13</v>
      </c>
      <c r="O10" s="2">
        <v>0</v>
      </c>
      <c r="P10" s="2">
        <v>0</v>
      </c>
      <c r="Q10" s="2">
        <v>113</v>
      </c>
      <c r="R10" t="s">
        <v>1</v>
      </c>
    </row>
    <row r="11" spans="1:18" x14ac:dyDescent="0.25">
      <c r="A11" t="s">
        <v>970</v>
      </c>
      <c r="B11" t="s">
        <v>987</v>
      </c>
      <c r="C11" t="s">
        <v>1</v>
      </c>
      <c r="D11" t="s">
        <v>0</v>
      </c>
      <c r="E11" t="s">
        <v>956</v>
      </c>
      <c r="F11" t="s">
        <v>957</v>
      </c>
      <c r="G11">
        <v>663</v>
      </c>
      <c r="H11">
        <v>663</v>
      </c>
      <c r="I11" t="s">
        <v>960</v>
      </c>
      <c r="J11" t="s">
        <v>113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t="s">
        <v>1</v>
      </c>
    </row>
    <row r="12" spans="1:18" x14ac:dyDescent="0.25">
      <c r="A12" t="s">
        <v>970</v>
      </c>
      <c r="B12" t="s">
        <v>987</v>
      </c>
      <c r="C12" t="s">
        <v>1</v>
      </c>
      <c r="D12" t="s">
        <v>0</v>
      </c>
      <c r="E12" t="s">
        <v>956</v>
      </c>
      <c r="F12" t="s">
        <v>957</v>
      </c>
      <c r="G12">
        <v>662</v>
      </c>
      <c r="H12">
        <v>662</v>
      </c>
      <c r="I12" t="s">
        <v>961</v>
      </c>
      <c r="J12" t="s">
        <v>962</v>
      </c>
      <c r="K12" s="2">
        <v>0</v>
      </c>
      <c r="L12" s="2">
        <v>0</v>
      </c>
      <c r="M12" s="2">
        <v>650.44000000000005</v>
      </c>
      <c r="N12" s="2">
        <v>84.557200000000009</v>
      </c>
      <c r="O12" s="2">
        <v>0</v>
      </c>
      <c r="P12" s="2">
        <v>0</v>
      </c>
      <c r="Q12" s="2">
        <v>734.99720000000002</v>
      </c>
      <c r="R12" t="s">
        <v>1</v>
      </c>
    </row>
    <row r="13" spans="1:18" x14ac:dyDescent="0.25">
      <c r="A13" t="s">
        <v>970</v>
      </c>
      <c r="B13" t="s">
        <v>988</v>
      </c>
      <c r="C13" t="s">
        <v>1</v>
      </c>
      <c r="D13" t="s">
        <v>0</v>
      </c>
      <c r="E13" t="s">
        <v>956</v>
      </c>
      <c r="F13" t="s">
        <v>957</v>
      </c>
      <c r="G13">
        <v>661</v>
      </c>
      <c r="H13">
        <v>661</v>
      </c>
      <c r="I13" t="s">
        <v>989</v>
      </c>
      <c r="J13" t="s">
        <v>990</v>
      </c>
      <c r="K13" s="2">
        <v>0</v>
      </c>
      <c r="L13" s="2">
        <v>0</v>
      </c>
      <c r="M13" s="2">
        <v>525</v>
      </c>
      <c r="N13" s="2">
        <v>68.25</v>
      </c>
      <c r="O13" s="2">
        <v>0</v>
      </c>
      <c r="P13" s="2">
        <v>0</v>
      </c>
      <c r="Q13" s="2">
        <v>593.25</v>
      </c>
      <c r="R13" t="s">
        <v>1</v>
      </c>
    </row>
    <row r="14" spans="1:18" x14ac:dyDescent="0.25">
      <c r="A14" t="s">
        <v>970</v>
      </c>
      <c r="B14" t="s">
        <v>988</v>
      </c>
      <c r="C14" t="s">
        <v>1</v>
      </c>
      <c r="D14" t="s">
        <v>0</v>
      </c>
      <c r="E14" t="s">
        <v>956</v>
      </c>
      <c r="F14" t="s">
        <v>957</v>
      </c>
      <c r="G14">
        <v>660</v>
      </c>
      <c r="H14">
        <v>660</v>
      </c>
      <c r="I14" t="s">
        <v>960</v>
      </c>
      <c r="J14" t="s">
        <v>113</v>
      </c>
      <c r="K14" s="2">
        <v>0</v>
      </c>
      <c r="L14" s="2">
        <v>0</v>
      </c>
      <c r="M14" s="2">
        <v>150</v>
      </c>
      <c r="N14" s="2">
        <v>19.5</v>
      </c>
      <c r="O14" s="2">
        <v>0</v>
      </c>
      <c r="P14" s="2">
        <v>0</v>
      </c>
      <c r="Q14" s="2">
        <v>169.5</v>
      </c>
      <c r="R14" t="s">
        <v>1</v>
      </c>
    </row>
    <row r="15" spans="1:18" x14ac:dyDescent="0.25">
      <c r="A15" t="s">
        <v>970</v>
      </c>
      <c r="B15" t="s">
        <v>988</v>
      </c>
      <c r="C15" t="s">
        <v>1</v>
      </c>
      <c r="D15" t="s">
        <v>0</v>
      </c>
      <c r="E15" t="s">
        <v>956</v>
      </c>
      <c r="F15" t="s">
        <v>957</v>
      </c>
      <c r="G15">
        <v>659</v>
      </c>
      <c r="H15">
        <v>659</v>
      </c>
      <c r="I15" t="s">
        <v>958</v>
      </c>
      <c r="J15" t="s">
        <v>959</v>
      </c>
      <c r="K15" s="2">
        <v>0</v>
      </c>
      <c r="L15" s="2">
        <v>0</v>
      </c>
      <c r="M15" s="2">
        <v>250</v>
      </c>
      <c r="N15" s="2">
        <v>32.5</v>
      </c>
      <c r="O15" s="2">
        <v>0</v>
      </c>
      <c r="P15" s="2">
        <v>0</v>
      </c>
      <c r="Q15" s="2">
        <v>282.5</v>
      </c>
      <c r="R15" t="s">
        <v>1</v>
      </c>
    </row>
    <row r="16" spans="1:18" x14ac:dyDescent="0.25">
      <c r="A16" t="s">
        <v>881</v>
      </c>
      <c r="B16" t="s">
        <v>889</v>
      </c>
      <c r="C16" t="s">
        <v>1</v>
      </c>
      <c r="D16" t="s">
        <v>0</v>
      </c>
      <c r="E16" t="s">
        <v>956</v>
      </c>
      <c r="F16" t="s">
        <v>957</v>
      </c>
      <c r="G16">
        <v>658</v>
      </c>
      <c r="H16">
        <v>658</v>
      </c>
      <c r="I16" t="s">
        <v>960</v>
      </c>
      <c r="J16" t="s">
        <v>113</v>
      </c>
      <c r="K16" s="2">
        <v>0</v>
      </c>
      <c r="L16" s="2">
        <v>0</v>
      </c>
      <c r="M16" s="2">
        <v>300</v>
      </c>
      <c r="N16" s="2">
        <v>39</v>
      </c>
      <c r="O16" s="2">
        <v>0</v>
      </c>
      <c r="P16" s="2">
        <v>0</v>
      </c>
      <c r="Q16" s="2">
        <v>339</v>
      </c>
      <c r="R16" t="s">
        <v>1</v>
      </c>
    </row>
    <row r="17" spans="1:18" x14ac:dyDescent="0.25">
      <c r="A17" t="s">
        <v>881</v>
      </c>
      <c r="B17" t="s">
        <v>889</v>
      </c>
      <c r="C17" t="s">
        <v>1</v>
      </c>
      <c r="D17" t="s">
        <v>0</v>
      </c>
      <c r="E17" t="s">
        <v>956</v>
      </c>
      <c r="F17" t="s">
        <v>957</v>
      </c>
      <c r="G17">
        <v>657</v>
      </c>
      <c r="H17">
        <v>657</v>
      </c>
      <c r="I17" t="s">
        <v>961</v>
      </c>
      <c r="J17" t="s">
        <v>962</v>
      </c>
      <c r="K17" s="2">
        <v>0</v>
      </c>
      <c r="L17" s="2">
        <v>0</v>
      </c>
      <c r="M17" s="2">
        <v>340.71</v>
      </c>
      <c r="N17" s="2">
        <v>44.292299999999997</v>
      </c>
      <c r="O17" s="2">
        <v>0</v>
      </c>
      <c r="P17" s="2">
        <v>0</v>
      </c>
      <c r="Q17" s="2">
        <v>385.00229999999999</v>
      </c>
      <c r="R17" t="s">
        <v>1</v>
      </c>
    </row>
    <row r="18" spans="1:18" x14ac:dyDescent="0.25">
      <c r="A18" t="s">
        <v>881</v>
      </c>
      <c r="B18" t="s">
        <v>883</v>
      </c>
      <c r="C18" t="s">
        <v>1</v>
      </c>
      <c r="D18" t="s">
        <v>0</v>
      </c>
      <c r="E18" t="s">
        <v>956</v>
      </c>
      <c r="F18" t="s">
        <v>957</v>
      </c>
      <c r="G18">
        <v>656</v>
      </c>
      <c r="H18">
        <v>656</v>
      </c>
      <c r="I18" t="s">
        <v>958</v>
      </c>
      <c r="J18" t="s">
        <v>959</v>
      </c>
      <c r="K18" s="2">
        <v>0</v>
      </c>
      <c r="L18" s="2">
        <v>0</v>
      </c>
      <c r="M18" s="2">
        <v>150</v>
      </c>
      <c r="N18" s="2">
        <v>19.5</v>
      </c>
      <c r="O18" s="2">
        <v>0</v>
      </c>
      <c r="P18" s="2">
        <v>0</v>
      </c>
      <c r="Q18" s="2">
        <v>169.5</v>
      </c>
      <c r="R18" t="s">
        <v>1</v>
      </c>
    </row>
    <row r="19" spans="1:18" x14ac:dyDescent="0.25">
      <c r="A19" t="s">
        <v>881</v>
      </c>
      <c r="B19" t="s">
        <v>888</v>
      </c>
      <c r="C19" t="s">
        <v>1</v>
      </c>
      <c r="D19" t="s">
        <v>0</v>
      </c>
      <c r="E19" t="s">
        <v>956</v>
      </c>
      <c r="F19" t="s">
        <v>957</v>
      </c>
      <c r="G19">
        <v>655</v>
      </c>
      <c r="H19">
        <v>655</v>
      </c>
      <c r="I19" t="s">
        <v>220</v>
      </c>
      <c r="J19" t="s">
        <v>221</v>
      </c>
      <c r="K19" s="2">
        <v>0</v>
      </c>
      <c r="L19" s="2">
        <v>0</v>
      </c>
      <c r="M19" s="2">
        <v>635.70000000000005</v>
      </c>
      <c r="N19" s="2">
        <v>82.641000000000005</v>
      </c>
      <c r="O19" s="2">
        <v>0</v>
      </c>
      <c r="P19" s="2">
        <v>0</v>
      </c>
      <c r="Q19" s="2">
        <v>718.34100000000001</v>
      </c>
      <c r="R19" t="s">
        <v>1</v>
      </c>
    </row>
    <row r="20" spans="1:18" x14ac:dyDescent="0.25">
      <c r="A20" t="s">
        <v>881</v>
      </c>
      <c r="B20" t="s">
        <v>884</v>
      </c>
      <c r="C20" t="s">
        <v>1</v>
      </c>
      <c r="D20" t="s">
        <v>0</v>
      </c>
      <c r="E20" t="s">
        <v>956</v>
      </c>
      <c r="F20" t="s">
        <v>957</v>
      </c>
      <c r="G20">
        <v>654</v>
      </c>
      <c r="H20">
        <v>654</v>
      </c>
      <c r="I20" t="s">
        <v>958</v>
      </c>
      <c r="J20" t="s">
        <v>959</v>
      </c>
      <c r="K20" s="2">
        <v>0</v>
      </c>
      <c r="L20" s="2">
        <v>0</v>
      </c>
      <c r="M20" s="2">
        <v>50</v>
      </c>
      <c r="N20" s="2">
        <v>6.5</v>
      </c>
      <c r="O20" s="2">
        <v>0</v>
      </c>
      <c r="P20" s="2">
        <v>0</v>
      </c>
      <c r="Q20" s="2">
        <v>56.5</v>
      </c>
      <c r="R20" t="s">
        <v>1</v>
      </c>
    </row>
    <row r="21" spans="1:18" x14ac:dyDescent="0.25">
      <c r="A21" t="s">
        <v>881</v>
      </c>
      <c r="B21" t="s">
        <v>884</v>
      </c>
      <c r="C21" t="s">
        <v>1</v>
      </c>
      <c r="D21" t="s">
        <v>0</v>
      </c>
      <c r="E21" t="s">
        <v>956</v>
      </c>
      <c r="F21" t="s">
        <v>957</v>
      </c>
      <c r="G21">
        <v>653</v>
      </c>
      <c r="H21">
        <v>653</v>
      </c>
      <c r="I21" t="s">
        <v>961</v>
      </c>
      <c r="J21" t="s">
        <v>962</v>
      </c>
      <c r="K21" s="2">
        <v>0</v>
      </c>
      <c r="L21" s="2">
        <v>0</v>
      </c>
      <c r="M21" s="2">
        <v>557.52</v>
      </c>
      <c r="N21" s="2">
        <v>72.477599999999995</v>
      </c>
      <c r="O21" s="2">
        <v>0</v>
      </c>
      <c r="P21" s="2">
        <v>0</v>
      </c>
      <c r="Q21" s="2">
        <v>629.99759999999992</v>
      </c>
      <c r="R21" t="s">
        <v>1</v>
      </c>
    </row>
    <row r="22" spans="1:18" x14ac:dyDescent="0.25">
      <c r="A22" t="s">
        <v>881</v>
      </c>
      <c r="B22" t="s">
        <v>884</v>
      </c>
      <c r="C22" t="s">
        <v>1</v>
      </c>
      <c r="D22" t="s">
        <v>0</v>
      </c>
      <c r="E22" t="s">
        <v>956</v>
      </c>
      <c r="F22" t="s">
        <v>957</v>
      </c>
      <c r="G22">
        <v>652</v>
      </c>
      <c r="H22">
        <v>652</v>
      </c>
      <c r="I22" t="s">
        <v>960</v>
      </c>
      <c r="J22" t="s">
        <v>113</v>
      </c>
      <c r="K22" s="2">
        <v>0</v>
      </c>
      <c r="L22" s="2">
        <v>0</v>
      </c>
      <c r="M22" s="2">
        <v>350</v>
      </c>
      <c r="N22" s="2">
        <v>45.5</v>
      </c>
      <c r="O22" s="2">
        <v>0</v>
      </c>
      <c r="P22" s="2">
        <v>0</v>
      </c>
      <c r="Q22" s="2">
        <v>395.5</v>
      </c>
      <c r="R22" t="s">
        <v>1</v>
      </c>
    </row>
    <row r="23" spans="1:18" x14ac:dyDescent="0.25">
      <c r="A23" t="s">
        <v>881</v>
      </c>
      <c r="B23" t="s">
        <v>887</v>
      </c>
      <c r="C23" t="s">
        <v>1</v>
      </c>
      <c r="D23" t="s">
        <v>0</v>
      </c>
      <c r="E23" t="s">
        <v>956</v>
      </c>
      <c r="F23" t="s">
        <v>957</v>
      </c>
      <c r="G23">
        <v>651</v>
      </c>
      <c r="H23">
        <v>651</v>
      </c>
      <c r="I23" t="s">
        <v>958</v>
      </c>
      <c r="J23" t="s">
        <v>959</v>
      </c>
      <c r="K23" s="2">
        <v>0</v>
      </c>
      <c r="L23" s="2">
        <v>0</v>
      </c>
      <c r="M23" s="2">
        <v>150</v>
      </c>
      <c r="N23" s="2">
        <v>19.5</v>
      </c>
      <c r="O23" s="2">
        <v>0</v>
      </c>
      <c r="P23" s="2">
        <v>0</v>
      </c>
      <c r="Q23" s="2">
        <v>169.5</v>
      </c>
      <c r="R23" t="s">
        <v>1</v>
      </c>
    </row>
    <row r="24" spans="1:18" x14ac:dyDescent="0.25">
      <c r="A24" t="s">
        <v>992</v>
      </c>
      <c r="B24" s="31">
        <v>44467</v>
      </c>
      <c r="C24" t="s">
        <v>1</v>
      </c>
      <c r="D24" t="s">
        <v>0</v>
      </c>
      <c r="E24" t="s">
        <v>956</v>
      </c>
      <c r="F24" t="s">
        <v>957</v>
      </c>
      <c r="G24">
        <v>637</v>
      </c>
      <c r="H24">
        <v>637</v>
      </c>
      <c r="I24" t="s">
        <v>958</v>
      </c>
      <c r="J24" t="s">
        <v>994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>
        <v>1</v>
      </c>
    </row>
    <row r="25" spans="1:18" x14ac:dyDescent="0.25">
      <c r="A25" t="s">
        <v>992</v>
      </c>
      <c r="B25" s="31">
        <v>44467</v>
      </c>
      <c r="C25" t="s">
        <v>1</v>
      </c>
      <c r="D25" t="s">
        <v>0</v>
      </c>
      <c r="E25" t="s">
        <v>956</v>
      </c>
      <c r="F25" t="s">
        <v>957</v>
      </c>
      <c r="G25">
        <v>636</v>
      </c>
      <c r="H25">
        <v>636</v>
      </c>
      <c r="I25" s="28" t="s">
        <v>961</v>
      </c>
      <c r="J25" t="s">
        <v>995</v>
      </c>
      <c r="K25" s="2">
        <v>0</v>
      </c>
      <c r="L25" s="2">
        <v>0</v>
      </c>
      <c r="M25" s="2">
        <v>495.58</v>
      </c>
      <c r="N25" s="2">
        <v>64.425399999999996</v>
      </c>
      <c r="O25" s="2">
        <v>0</v>
      </c>
      <c r="P25" s="2">
        <v>0</v>
      </c>
      <c r="Q25" s="2">
        <v>560.00540000000001</v>
      </c>
      <c r="R25">
        <v>1</v>
      </c>
    </row>
    <row r="26" spans="1:18" x14ac:dyDescent="0.25">
      <c r="A26" t="s">
        <v>992</v>
      </c>
      <c r="B26" s="31">
        <v>44467</v>
      </c>
      <c r="C26" t="s">
        <v>1</v>
      </c>
      <c r="D26" t="s">
        <v>0</v>
      </c>
      <c r="E26" t="s">
        <v>956</v>
      </c>
      <c r="F26" t="s">
        <v>957</v>
      </c>
      <c r="G26">
        <v>635</v>
      </c>
      <c r="H26">
        <v>635</v>
      </c>
      <c r="I26" s="28" t="s">
        <v>960</v>
      </c>
      <c r="J26" t="s">
        <v>996</v>
      </c>
      <c r="K26" s="2">
        <v>0</v>
      </c>
      <c r="L26" s="2">
        <v>0</v>
      </c>
      <c r="M26" s="2">
        <v>400</v>
      </c>
      <c r="N26" s="2">
        <v>52</v>
      </c>
      <c r="O26" s="2">
        <v>0</v>
      </c>
      <c r="P26" s="2">
        <v>0</v>
      </c>
      <c r="Q26" s="2">
        <v>452</v>
      </c>
      <c r="R26">
        <v>1</v>
      </c>
    </row>
    <row r="27" spans="1:18" x14ac:dyDescent="0.25">
      <c r="A27" t="s">
        <v>992</v>
      </c>
      <c r="B27" s="31">
        <v>44467</v>
      </c>
      <c r="C27" t="s">
        <v>1</v>
      </c>
      <c r="D27" t="s">
        <v>0</v>
      </c>
      <c r="E27" t="s">
        <v>956</v>
      </c>
      <c r="F27" t="s">
        <v>957</v>
      </c>
      <c r="G27">
        <v>634</v>
      </c>
      <c r="H27">
        <v>634</v>
      </c>
      <c r="I27" s="28" t="s">
        <v>998</v>
      </c>
      <c r="J27" t="s">
        <v>997</v>
      </c>
      <c r="K27" s="2">
        <v>0</v>
      </c>
      <c r="L27" s="2">
        <v>0</v>
      </c>
      <c r="M27" s="2">
        <v>100</v>
      </c>
      <c r="N27" s="2">
        <v>13</v>
      </c>
      <c r="O27" s="2">
        <v>0</v>
      </c>
      <c r="P27" s="2">
        <v>0</v>
      </c>
      <c r="Q27" s="2">
        <v>113</v>
      </c>
      <c r="R27">
        <v>1</v>
      </c>
    </row>
    <row r="28" spans="1:18" x14ac:dyDescent="0.25">
      <c r="A28" t="s">
        <v>992</v>
      </c>
      <c r="B28" s="31">
        <v>44459</v>
      </c>
      <c r="C28" t="s">
        <v>1</v>
      </c>
      <c r="D28" t="s">
        <v>0</v>
      </c>
      <c r="E28" t="s">
        <v>956</v>
      </c>
      <c r="F28" t="s">
        <v>957</v>
      </c>
      <c r="G28">
        <v>633</v>
      </c>
      <c r="H28">
        <v>633</v>
      </c>
      <c r="I28" s="28" t="s">
        <v>960</v>
      </c>
      <c r="J28" t="s">
        <v>996</v>
      </c>
      <c r="K28" s="2">
        <v>0</v>
      </c>
      <c r="L28" s="2">
        <v>0</v>
      </c>
      <c r="M28" s="2">
        <v>565</v>
      </c>
      <c r="N28" s="2">
        <v>73.45</v>
      </c>
      <c r="O28" s="2">
        <v>0</v>
      </c>
      <c r="P28" s="2">
        <v>0</v>
      </c>
      <c r="Q28" s="2">
        <v>638.45000000000005</v>
      </c>
      <c r="R28">
        <v>1</v>
      </c>
    </row>
    <row r="29" spans="1:18" x14ac:dyDescent="0.25">
      <c r="A29" t="s">
        <v>992</v>
      </c>
      <c r="B29" s="31">
        <v>44459</v>
      </c>
      <c r="C29" t="s">
        <v>1</v>
      </c>
      <c r="D29" t="s">
        <v>0</v>
      </c>
      <c r="E29" t="s">
        <v>956</v>
      </c>
      <c r="F29" t="s">
        <v>957</v>
      </c>
      <c r="G29">
        <v>632</v>
      </c>
      <c r="H29">
        <v>632</v>
      </c>
      <c r="I29" s="28" t="s">
        <v>958</v>
      </c>
      <c r="J29" t="s">
        <v>994</v>
      </c>
      <c r="K29" s="2">
        <v>0</v>
      </c>
      <c r="L29" s="2">
        <v>0</v>
      </c>
      <c r="M29" s="2">
        <v>100</v>
      </c>
      <c r="N29" s="2">
        <v>13</v>
      </c>
      <c r="O29" s="2">
        <v>0</v>
      </c>
      <c r="P29" s="2">
        <v>0</v>
      </c>
      <c r="Q29" s="2">
        <v>113</v>
      </c>
      <c r="R29">
        <v>1</v>
      </c>
    </row>
    <row r="30" spans="1:18" x14ac:dyDescent="0.25">
      <c r="A30" t="s">
        <v>992</v>
      </c>
      <c r="B30" s="31">
        <v>44448</v>
      </c>
      <c r="C30" t="s">
        <v>1</v>
      </c>
      <c r="D30" t="s">
        <v>0</v>
      </c>
      <c r="E30" t="s">
        <v>956</v>
      </c>
      <c r="F30" t="s">
        <v>957</v>
      </c>
      <c r="G30">
        <v>631</v>
      </c>
      <c r="H30">
        <v>631</v>
      </c>
      <c r="I30" s="28" t="s">
        <v>247</v>
      </c>
      <c r="J30" t="s">
        <v>248</v>
      </c>
      <c r="K30" s="2">
        <v>0</v>
      </c>
      <c r="L30" s="2">
        <v>0</v>
      </c>
      <c r="M30" s="2">
        <v>70</v>
      </c>
      <c r="N30" s="2">
        <v>9.1</v>
      </c>
      <c r="O30" s="2">
        <v>0</v>
      </c>
      <c r="P30" s="2">
        <v>0</v>
      </c>
      <c r="Q30" s="2">
        <v>79.099999999999994</v>
      </c>
      <c r="R30">
        <v>1</v>
      </c>
    </row>
    <row r="31" spans="1:18" x14ac:dyDescent="0.25">
      <c r="A31" t="s">
        <v>992</v>
      </c>
      <c r="B31" s="31">
        <v>44442</v>
      </c>
      <c r="C31" t="s">
        <v>1</v>
      </c>
      <c r="D31" t="s">
        <v>0</v>
      </c>
      <c r="E31" t="s">
        <v>956</v>
      </c>
      <c r="F31" t="s">
        <v>957</v>
      </c>
      <c r="G31">
        <v>630</v>
      </c>
      <c r="H31">
        <v>630</v>
      </c>
      <c r="I31" s="28" t="s">
        <v>958</v>
      </c>
      <c r="J31" t="s">
        <v>994</v>
      </c>
      <c r="K31" s="2">
        <v>0</v>
      </c>
      <c r="L31" s="2">
        <v>0</v>
      </c>
      <c r="M31" s="2">
        <v>50</v>
      </c>
      <c r="N31" s="2">
        <v>6.5</v>
      </c>
      <c r="O31" s="2">
        <v>0</v>
      </c>
      <c r="P31" s="2">
        <v>0</v>
      </c>
      <c r="Q31" s="2">
        <v>56.5</v>
      </c>
      <c r="R31">
        <v>1</v>
      </c>
    </row>
    <row r="32" spans="1:18" x14ac:dyDescent="0.25">
      <c r="A32" t="s">
        <v>992</v>
      </c>
      <c r="B32" s="31">
        <v>44442</v>
      </c>
      <c r="C32" t="s">
        <v>1</v>
      </c>
      <c r="D32" t="s">
        <v>0</v>
      </c>
      <c r="E32" t="s">
        <v>956</v>
      </c>
      <c r="F32" t="s">
        <v>957</v>
      </c>
      <c r="G32">
        <v>629</v>
      </c>
      <c r="H32">
        <v>629</v>
      </c>
      <c r="I32" s="28" t="s">
        <v>960</v>
      </c>
      <c r="J32" t="s">
        <v>996</v>
      </c>
      <c r="K32" s="2">
        <v>0</v>
      </c>
      <c r="L32" s="2">
        <v>0</v>
      </c>
      <c r="M32" s="2">
        <v>100</v>
      </c>
      <c r="N32" s="2">
        <v>13</v>
      </c>
      <c r="O32" s="2">
        <v>0</v>
      </c>
      <c r="P32" s="2">
        <v>0</v>
      </c>
      <c r="Q32" s="2">
        <v>113</v>
      </c>
      <c r="R32">
        <v>1</v>
      </c>
    </row>
    <row r="33" spans="1:18" x14ac:dyDescent="0.25">
      <c r="A33" t="s">
        <v>999</v>
      </c>
      <c r="B33" s="31">
        <v>44438</v>
      </c>
      <c r="C33">
        <v>1</v>
      </c>
      <c r="D33">
        <v>3</v>
      </c>
      <c r="E33" t="s">
        <v>963</v>
      </c>
      <c r="F33" t="s">
        <v>957</v>
      </c>
      <c r="G33">
        <v>628</v>
      </c>
      <c r="H33">
        <v>628</v>
      </c>
      <c r="I33" s="28" t="s">
        <v>961</v>
      </c>
      <c r="J33" t="s">
        <v>995</v>
      </c>
      <c r="K33" s="2">
        <v>0</v>
      </c>
      <c r="L33" s="2">
        <v>0</v>
      </c>
      <c r="M33" s="2">
        <v>681.42</v>
      </c>
      <c r="N33" s="2">
        <v>88.584599999999995</v>
      </c>
      <c r="O33" s="2">
        <v>0</v>
      </c>
      <c r="P33" s="2">
        <v>0</v>
      </c>
      <c r="Q33" s="2">
        <v>770.00459999999998</v>
      </c>
      <c r="R33">
        <v>1</v>
      </c>
    </row>
    <row r="34" spans="1:18" x14ac:dyDescent="0.25">
      <c r="A34" t="s">
        <v>999</v>
      </c>
      <c r="B34" s="31">
        <v>44438</v>
      </c>
      <c r="C34">
        <v>1</v>
      </c>
      <c r="D34">
        <v>3</v>
      </c>
      <c r="E34" t="s">
        <v>963</v>
      </c>
      <c r="F34" t="s">
        <v>957</v>
      </c>
      <c r="G34">
        <v>627</v>
      </c>
      <c r="H34">
        <v>627</v>
      </c>
      <c r="I34" s="28" t="s">
        <v>960</v>
      </c>
      <c r="J34" t="s">
        <v>996</v>
      </c>
      <c r="K34" s="2">
        <v>0</v>
      </c>
      <c r="L34" s="2">
        <v>0</v>
      </c>
      <c r="M34" s="2">
        <v>50</v>
      </c>
      <c r="N34" s="2">
        <v>6.5</v>
      </c>
      <c r="O34" s="2">
        <v>0</v>
      </c>
      <c r="P34" s="2">
        <v>0</v>
      </c>
      <c r="Q34" s="2">
        <v>56.5</v>
      </c>
      <c r="R34">
        <v>1</v>
      </c>
    </row>
    <row r="35" spans="1:18" x14ac:dyDescent="0.25">
      <c r="A35" t="s">
        <v>999</v>
      </c>
      <c r="B35" s="31">
        <v>44438</v>
      </c>
      <c r="C35">
        <v>1</v>
      </c>
      <c r="D35">
        <v>3</v>
      </c>
      <c r="E35" t="s">
        <v>963</v>
      </c>
      <c r="F35" t="s">
        <v>957</v>
      </c>
      <c r="G35">
        <v>626</v>
      </c>
      <c r="H35">
        <v>626</v>
      </c>
      <c r="I35" s="28" t="s">
        <v>961</v>
      </c>
      <c r="J35" t="s">
        <v>995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>
        <v>1</v>
      </c>
    </row>
    <row r="36" spans="1:18" x14ac:dyDescent="0.25">
      <c r="A36" t="s">
        <v>999</v>
      </c>
      <c r="B36" s="31">
        <v>44431</v>
      </c>
      <c r="C36">
        <v>1</v>
      </c>
      <c r="D36">
        <v>3</v>
      </c>
      <c r="E36" t="s">
        <v>963</v>
      </c>
      <c r="F36" t="s">
        <v>957</v>
      </c>
      <c r="G36">
        <v>625</v>
      </c>
      <c r="H36">
        <v>625</v>
      </c>
      <c r="I36" s="28" t="s">
        <v>220</v>
      </c>
      <c r="J36" t="s">
        <v>1000</v>
      </c>
      <c r="K36" s="2">
        <v>0</v>
      </c>
      <c r="L36" s="2">
        <v>0</v>
      </c>
      <c r="M36" s="2">
        <v>578.35</v>
      </c>
      <c r="N36" s="2">
        <v>75.185500000000005</v>
      </c>
      <c r="O36" s="2">
        <v>0</v>
      </c>
      <c r="P36" s="2">
        <v>0</v>
      </c>
      <c r="Q36" s="2">
        <v>653.53549999999996</v>
      </c>
      <c r="R36">
        <v>1</v>
      </c>
    </row>
    <row r="37" spans="1:18" x14ac:dyDescent="0.25">
      <c r="A37" t="s">
        <v>999</v>
      </c>
      <c r="B37" s="31">
        <v>44425</v>
      </c>
      <c r="C37">
        <v>1</v>
      </c>
      <c r="D37">
        <v>3</v>
      </c>
      <c r="E37" t="s">
        <v>963</v>
      </c>
      <c r="F37" t="s">
        <v>957</v>
      </c>
      <c r="G37">
        <v>624</v>
      </c>
      <c r="H37">
        <v>624</v>
      </c>
      <c r="I37" s="28" t="s">
        <v>960</v>
      </c>
      <c r="J37" t="s">
        <v>996</v>
      </c>
      <c r="K37" s="2">
        <v>0</v>
      </c>
      <c r="L37" s="2">
        <v>0</v>
      </c>
      <c r="M37" s="2">
        <v>250</v>
      </c>
      <c r="N37" s="2">
        <v>32.5</v>
      </c>
      <c r="O37" s="2">
        <v>0</v>
      </c>
      <c r="P37" s="2">
        <v>0</v>
      </c>
      <c r="Q37" s="2">
        <v>282.5</v>
      </c>
      <c r="R37">
        <v>1</v>
      </c>
    </row>
    <row r="38" spans="1:18" x14ac:dyDescent="0.25">
      <c r="A38" t="s">
        <v>999</v>
      </c>
      <c r="B38" s="31">
        <v>44420</v>
      </c>
      <c r="C38">
        <v>1</v>
      </c>
      <c r="D38">
        <v>3</v>
      </c>
      <c r="E38" t="s">
        <v>963</v>
      </c>
      <c r="F38" t="s">
        <v>957</v>
      </c>
      <c r="G38">
        <v>623</v>
      </c>
      <c r="H38">
        <v>623</v>
      </c>
      <c r="I38" s="28" t="s">
        <v>958</v>
      </c>
      <c r="J38" t="s">
        <v>994</v>
      </c>
      <c r="K38" s="2">
        <v>0</v>
      </c>
      <c r="L38" s="2">
        <v>0</v>
      </c>
      <c r="M38" s="2">
        <v>50</v>
      </c>
      <c r="N38" s="2">
        <v>6.5</v>
      </c>
      <c r="O38" s="2">
        <v>0</v>
      </c>
      <c r="P38" s="2">
        <v>0</v>
      </c>
      <c r="Q38" s="2">
        <v>56.5</v>
      </c>
      <c r="R38">
        <v>1</v>
      </c>
    </row>
    <row r="39" spans="1:18" x14ac:dyDescent="0.25">
      <c r="A39" t="s">
        <v>999</v>
      </c>
      <c r="B39" s="31">
        <v>44420</v>
      </c>
      <c r="C39">
        <v>1</v>
      </c>
      <c r="D39">
        <v>3</v>
      </c>
      <c r="E39" t="s">
        <v>963</v>
      </c>
      <c r="F39" t="s">
        <v>957</v>
      </c>
      <c r="G39">
        <v>622</v>
      </c>
      <c r="H39">
        <v>622</v>
      </c>
      <c r="I39" s="28" t="s">
        <v>642</v>
      </c>
      <c r="J39" t="s">
        <v>1001</v>
      </c>
      <c r="K39" s="2">
        <v>0</v>
      </c>
      <c r="L39" s="2">
        <v>0</v>
      </c>
      <c r="M39" s="2">
        <v>1250</v>
      </c>
      <c r="N39" s="2">
        <v>162.5</v>
      </c>
      <c r="O39" s="2">
        <v>0</v>
      </c>
      <c r="P39" s="2">
        <v>0</v>
      </c>
      <c r="Q39" s="2">
        <v>1412.5</v>
      </c>
      <c r="R39">
        <v>1</v>
      </c>
    </row>
    <row r="40" spans="1:18" x14ac:dyDescent="0.25">
      <c r="A40" s="1" t="s">
        <v>1005</v>
      </c>
      <c r="B40" s="1" t="s">
        <v>1015</v>
      </c>
      <c r="C40" t="s">
        <v>1</v>
      </c>
      <c r="D40" t="s">
        <v>0</v>
      </c>
      <c r="E40" t="s">
        <v>963</v>
      </c>
      <c r="F40" t="s">
        <v>957</v>
      </c>
      <c r="G40" t="s">
        <v>1019</v>
      </c>
      <c r="H40" t="s">
        <v>1019</v>
      </c>
      <c r="I40" s="28" t="s">
        <v>998</v>
      </c>
      <c r="J40" t="s">
        <v>997</v>
      </c>
      <c r="K40" s="2">
        <v>0</v>
      </c>
      <c r="L40" s="2">
        <v>0</v>
      </c>
      <c r="M40" s="2">
        <v>50</v>
      </c>
      <c r="N40" s="2">
        <v>6.5</v>
      </c>
      <c r="O40" s="2">
        <v>0</v>
      </c>
      <c r="P40" s="2">
        <v>0</v>
      </c>
      <c r="Q40" s="2">
        <v>56.5</v>
      </c>
      <c r="R40" t="s">
        <v>1</v>
      </c>
    </row>
    <row r="41" spans="1:18" x14ac:dyDescent="0.25">
      <c r="A41" s="1" t="s">
        <v>1005</v>
      </c>
      <c r="B41" s="1" t="s">
        <v>1015</v>
      </c>
      <c r="C41" t="s">
        <v>1</v>
      </c>
      <c r="D41" t="s">
        <v>0</v>
      </c>
      <c r="E41" t="s">
        <v>963</v>
      </c>
      <c r="F41" t="s">
        <v>957</v>
      </c>
      <c r="G41" t="s">
        <v>1020</v>
      </c>
      <c r="H41" t="s">
        <v>1020</v>
      </c>
      <c r="I41" s="28" t="s">
        <v>960</v>
      </c>
      <c r="J41" t="s">
        <v>996</v>
      </c>
      <c r="K41" s="2">
        <v>0</v>
      </c>
      <c r="L41" s="2">
        <v>0</v>
      </c>
      <c r="M41" s="2">
        <v>200</v>
      </c>
      <c r="N41" s="2">
        <v>26</v>
      </c>
      <c r="O41" s="2">
        <v>0</v>
      </c>
      <c r="P41" s="2">
        <v>0</v>
      </c>
      <c r="Q41" s="2">
        <v>226</v>
      </c>
      <c r="R41" t="s">
        <v>1</v>
      </c>
    </row>
    <row r="42" spans="1:18" x14ac:dyDescent="0.25">
      <c r="A42" s="1" t="s">
        <v>1005</v>
      </c>
      <c r="B42" s="1" t="s">
        <v>1015</v>
      </c>
      <c r="C42" t="s">
        <v>1</v>
      </c>
      <c r="D42" t="s">
        <v>0</v>
      </c>
      <c r="E42" t="s">
        <v>963</v>
      </c>
      <c r="F42" t="s">
        <v>957</v>
      </c>
      <c r="G42" t="s">
        <v>1021</v>
      </c>
      <c r="H42" t="s">
        <v>1021</v>
      </c>
      <c r="I42" s="28" t="s">
        <v>958</v>
      </c>
      <c r="J42" t="s">
        <v>994</v>
      </c>
      <c r="K42" s="2">
        <v>0</v>
      </c>
      <c r="L42" s="2">
        <v>0</v>
      </c>
      <c r="M42" s="2">
        <v>150</v>
      </c>
      <c r="N42" s="2">
        <v>19.5</v>
      </c>
      <c r="O42" s="2">
        <v>0</v>
      </c>
      <c r="P42" s="2">
        <v>0</v>
      </c>
      <c r="Q42" s="2">
        <v>169.5</v>
      </c>
      <c r="R42" t="s">
        <v>1</v>
      </c>
    </row>
    <row r="43" spans="1:18" x14ac:dyDescent="0.25">
      <c r="A43" s="1" t="s">
        <v>1005</v>
      </c>
      <c r="B43" s="1" t="s">
        <v>1016</v>
      </c>
      <c r="C43" t="s">
        <v>1</v>
      </c>
      <c r="D43" t="s">
        <v>0</v>
      </c>
      <c r="E43" t="s">
        <v>963</v>
      </c>
      <c r="F43" t="s">
        <v>957</v>
      </c>
      <c r="G43" t="s">
        <v>1022</v>
      </c>
      <c r="H43" t="s">
        <v>1022</v>
      </c>
      <c r="I43" s="28" t="s">
        <v>960</v>
      </c>
      <c r="J43" t="s">
        <v>996</v>
      </c>
      <c r="K43" s="2">
        <v>0</v>
      </c>
      <c r="L43" s="2">
        <v>0</v>
      </c>
      <c r="M43" s="2">
        <v>115</v>
      </c>
      <c r="N43" s="2">
        <v>14.95</v>
      </c>
      <c r="O43" s="2">
        <v>0</v>
      </c>
      <c r="P43" s="2">
        <v>0</v>
      </c>
      <c r="Q43" s="2">
        <v>129.94999999999999</v>
      </c>
      <c r="R43" t="s">
        <v>1</v>
      </c>
    </row>
    <row r="44" spans="1:18" x14ac:dyDescent="0.25">
      <c r="A44" s="1" t="s">
        <v>1005</v>
      </c>
      <c r="B44" s="1" t="s">
        <v>1017</v>
      </c>
      <c r="C44" t="s">
        <v>1</v>
      </c>
      <c r="D44" t="s">
        <v>0</v>
      </c>
      <c r="E44" t="s">
        <v>963</v>
      </c>
      <c r="F44" t="s">
        <v>957</v>
      </c>
      <c r="G44" t="s">
        <v>1023</v>
      </c>
      <c r="H44" t="s">
        <v>1023</v>
      </c>
      <c r="I44" s="28" t="s">
        <v>642</v>
      </c>
      <c r="J44" t="s">
        <v>643</v>
      </c>
      <c r="K44" s="2">
        <v>0</v>
      </c>
      <c r="L44" s="2">
        <v>0</v>
      </c>
      <c r="M44" s="2">
        <v>1000</v>
      </c>
      <c r="N44" s="2">
        <v>130</v>
      </c>
      <c r="O44" s="2">
        <v>0</v>
      </c>
      <c r="P44" s="2">
        <v>0</v>
      </c>
      <c r="Q44" s="2">
        <v>1130</v>
      </c>
      <c r="R44" t="s">
        <v>1</v>
      </c>
    </row>
    <row r="45" spans="1:18" x14ac:dyDescent="0.25">
      <c r="A45" s="1" t="s">
        <v>1005</v>
      </c>
      <c r="B45" s="1" t="s">
        <v>1018</v>
      </c>
      <c r="C45" t="s">
        <v>1</v>
      </c>
      <c r="D45" t="s">
        <v>0</v>
      </c>
      <c r="E45" t="s">
        <v>963</v>
      </c>
      <c r="F45" t="s">
        <v>957</v>
      </c>
      <c r="G45" t="s">
        <v>1024</v>
      </c>
      <c r="H45" t="s">
        <v>1024</v>
      </c>
      <c r="I45" s="28" t="s">
        <v>961</v>
      </c>
      <c r="J45" t="s">
        <v>995</v>
      </c>
      <c r="K45" s="2">
        <v>0</v>
      </c>
      <c r="L45" s="2">
        <v>0</v>
      </c>
      <c r="M45" s="2">
        <v>712.39</v>
      </c>
      <c r="N45" s="2">
        <v>92.610699999999994</v>
      </c>
      <c r="O45" s="2">
        <v>0</v>
      </c>
      <c r="P45" s="2">
        <v>0</v>
      </c>
      <c r="Q45" s="2">
        <v>805.00070000000005</v>
      </c>
      <c r="R45" t="s">
        <v>1</v>
      </c>
    </row>
    <row r="46" spans="1:18" x14ac:dyDescent="0.25">
      <c r="A46" s="1" t="s">
        <v>1005</v>
      </c>
      <c r="B46" s="1" t="s">
        <v>1018</v>
      </c>
      <c r="C46" t="s">
        <v>1</v>
      </c>
      <c r="D46" t="s">
        <v>0</v>
      </c>
      <c r="E46" t="s">
        <v>963</v>
      </c>
      <c r="F46" t="s">
        <v>957</v>
      </c>
      <c r="G46" t="s">
        <v>1025</v>
      </c>
      <c r="H46" t="s">
        <v>1025</v>
      </c>
      <c r="I46" s="28" t="s">
        <v>961</v>
      </c>
      <c r="J46" t="s">
        <v>995</v>
      </c>
      <c r="K46" s="2">
        <v>0</v>
      </c>
      <c r="L46" s="2">
        <v>0</v>
      </c>
      <c r="M46" s="2">
        <v>44.25</v>
      </c>
      <c r="N46" s="2">
        <v>5.7525000000000004</v>
      </c>
      <c r="O46" s="2">
        <v>0</v>
      </c>
      <c r="P46" s="2">
        <v>0</v>
      </c>
      <c r="Q46" s="2">
        <v>50.002499999999998</v>
      </c>
      <c r="R46" t="s">
        <v>1</v>
      </c>
    </row>
    <row r="47" spans="1:18" x14ac:dyDescent="0.25">
      <c r="A47" s="1" t="s">
        <v>1005</v>
      </c>
      <c r="B47" s="1" t="s">
        <v>1018</v>
      </c>
      <c r="C47" t="s">
        <v>1</v>
      </c>
      <c r="D47" t="s">
        <v>0</v>
      </c>
      <c r="E47" t="s">
        <v>963</v>
      </c>
      <c r="F47" t="s">
        <v>957</v>
      </c>
      <c r="G47" t="s">
        <v>1026</v>
      </c>
      <c r="H47" t="s">
        <v>1026</v>
      </c>
      <c r="I47" s="28" t="s">
        <v>958</v>
      </c>
      <c r="J47" t="s">
        <v>994</v>
      </c>
      <c r="K47" s="2">
        <v>0</v>
      </c>
      <c r="L47" s="2">
        <v>0</v>
      </c>
      <c r="M47" s="2">
        <v>50</v>
      </c>
      <c r="N47" s="2">
        <v>6.5</v>
      </c>
      <c r="O47" s="2">
        <v>0</v>
      </c>
      <c r="P47" s="2">
        <v>0</v>
      </c>
      <c r="Q47" s="2">
        <v>56.5</v>
      </c>
      <c r="R47" t="s">
        <v>1</v>
      </c>
    </row>
    <row r="48" spans="1:18" x14ac:dyDescent="0.25">
      <c r="A48" s="1" t="s">
        <v>1005</v>
      </c>
      <c r="B48" s="1" t="s">
        <v>1018</v>
      </c>
      <c r="C48" t="s">
        <v>1</v>
      </c>
      <c r="D48" t="s">
        <v>0</v>
      </c>
      <c r="E48" t="s">
        <v>963</v>
      </c>
      <c r="F48" t="s">
        <v>957</v>
      </c>
      <c r="G48" t="s">
        <v>1027</v>
      </c>
      <c r="H48" t="s">
        <v>1027</v>
      </c>
      <c r="I48" s="28" t="s">
        <v>960</v>
      </c>
      <c r="J48" t="s">
        <v>996</v>
      </c>
      <c r="K48" s="2">
        <v>0</v>
      </c>
      <c r="L48" s="2">
        <v>0</v>
      </c>
      <c r="M48" s="2">
        <v>100</v>
      </c>
      <c r="N48" s="2">
        <v>13</v>
      </c>
      <c r="O48" s="2">
        <v>0</v>
      </c>
      <c r="P48" s="2">
        <v>0</v>
      </c>
      <c r="Q48" s="2">
        <v>113</v>
      </c>
      <c r="R48" t="s">
        <v>1</v>
      </c>
    </row>
    <row r="49" spans="1:18" x14ac:dyDescent="0.25">
      <c r="A49" s="1" t="s">
        <v>1005</v>
      </c>
      <c r="B49" s="1" t="s">
        <v>1018</v>
      </c>
      <c r="C49" t="s">
        <v>1</v>
      </c>
      <c r="D49" t="s">
        <v>0</v>
      </c>
      <c r="E49" t="s">
        <v>963</v>
      </c>
      <c r="F49" t="s">
        <v>957</v>
      </c>
      <c r="G49" t="s">
        <v>1028</v>
      </c>
      <c r="H49" t="s">
        <v>1028</v>
      </c>
      <c r="I49" s="28" t="s">
        <v>998</v>
      </c>
      <c r="J49" t="s">
        <v>997</v>
      </c>
      <c r="K49" s="2">
        <v>0</v>
      </c>
      <c r="L49" s="2">
        <v>0</v>
      </c>
      <c r="M49" s="2">
        <v>50</v>
      </c>
      <c r="N49" s="2">
        <v>6.5</v>
      </c>
      <c r="O49" s="2">
        <v>0</v>
      </c>
      <c r="P49" s="2">
        <v>0</v>
      </c>
      <c r="Q49" s="2">
        <v>56.5</v>
      </c>
      <c r="R49" t="s">
        <v>1</v>
      </c>
    </row>
    <row r="50" spans="1:18" x14ac:dyDescent="0.25">
      <c r="A50" t="s">
        <v>1004</v>
      </c>
      <c r="B50" s="1" t="s">
        <v>1047</v>
      </c>
      <c r="C50" s="1" t="s">
        <v>1</v>
      </c>
      <c r="D50" s="1" t="s">
        <v>0</v>
      </c>
      <c r="E50" s="1" t="s">
        <v>963</v>
      </c>
      <c r="F50" s="1" t="s">
        <v>957</v>
      </c>
      <c r="G50" s="1" t="s">
        <v>1052</v>
      </c>
      <c r="H50" s="1" t="s">
        <v>1052</v>
      </c>
      <c r="I50" s="1" t="s">
        <v>998</v>
      </c>
      <c r="J50" s="33" t="s">
        <v>997</v>
      </c>
      <c r="K50" s="32">
        <v>0</v>
      </c>
      <c r="L50" s="32">
        <v>0</v>
      </c>
      <c r="M50" s="32">
        <v>130</v>
      </c>
      <c r="N50" s="34">
        <v>16.899999999999999</v>
      </c>
      <c r="O50" s="32">
        <v>0</v>
      </c>
      <c r="P50" s="32">
        <v>0</v>
      </c>
      <c r="Q50" s="34">
        <v>146.9</v>
      </c>
      <c r="R50" s="1" t="s">
        <v>1</v>
      </c>
    </row>
    <row r="51" spans="1:18" x14ac:dyDescent="0.25">
      <c r="A51" t="s">
        <v>1004</v>
      </c>
      <c r="B51" s="1" t="s">
        <v>1048</v>
      </c>
      <c r="C51" s="1" t="s">
        <v>1</v>
      </c>
      <c r="D51" s="1" t="s">
        <v>0</v>
      </c>
      <c r="E51" s="1" t="s">
        <v>963</v>
      </c>
      <c r="F51" s="1" t="s">
        <v>957</v>
      </c>
      <c r="G51" s="1" t="s">
        <v>1053</v>
      </c>
      <c r="H51" s="1" t="s">
        <v>1053</v>
      </c>
      <c r="I51" s="1" t="s">
        <v>960</v>
      </c>
      <c r="J51" s="33" t="s">
        <v>996</v>
      </c>
      <c r="K51" s="32">
        <v>0</v>
      </c>
      <c r="L51" s="32">
        <v>0</v>
      </c>
      <c r="M51" s="32">
        <v>150</v>
      </c>
      <c r="N51" s="34">
        <v>19.5</v>
      </c>
      <c r="O51" s="32">
        <v>0</v>
      </c>
      <c r="P51" s="32">
        <v>0</v>
      </c>
      <c r="Q51" s="34">
        <v>169.5</v>
      </c>
      <c r="R51" s="1" t="s">
        <v>1</v>
      </c>
    </row>
    <row r="52" spans="1:18" x14ac:dyDescent="0.25">
      <c r="A52" t="s">
        <v>1004</v>
      </c>
      <c r="B52" s="1" t="s">
        <v>1048</v>
      </c>
      <c r="C52" s="1" t="s">
        <v>1</v>
      </c>
      <c r="D52" s="1" t="s">
        <v>0</v>
      </c>
      <c r="E52" s="1" t="s">
        <v>963</v>
      </c>
      <c r="F52" s="1" t="s">
        <v>957</v>
      </c>
      <c r="G52" s="1" t="s">
        <v>1054</v>
      </c>
      <c r="H52" s="1" t="s">
        <v>1054</v>
      </c>
      <c r="I52" s="1" t="s">
        <v>958</v>
      </c>
      <c r="J52" s="33" t="s">
        <v>994</v>
      </c>
      <c r="K52" s="32">
        <v>0</v>
      </c>
      <c r="L52" s="32">
        <v>0</v>
      </c>
      <c r="M52" s="32">
        <v>100</v>
      </c>
      <c r="N52" s="34">
        <v>13</v>
      </c>
      <c r="O52" s="32">
        <v>0</v>
      </c>
      <c r="P52" s="32">
        <v>0</v>
      </c>
      <c r="Q52" s="34">
        <v>113</v>
      </c>
      <c r="R52" s="1" t="s">
        <v>1</v>
      </c>
    </row>
    <row r="53" spans="1:18" x14ac:dyDescent="0.25">
      <c r="A53" t="s">
        <v>1004</v>
      </c>
      <c r="B53" s="1" t="s">
        <v>1049</v>
      </c>
      <c r="C53" s="1" t="s">
        <v>1</v>
      </c>
      <c r="D53" s="1" t="s">
        <v>0</v>
      </c>
      <c r="E53" s="1" t="s">
        <v>963</v>
      </c>
      <c r="F53" s="1" t="s">
        <v>957</v>
      </c>
      <c r="G53" s="1" t="s">
        <v>1055</v>
      </c>
      <c r="H53" s="1" t="s">
        <v>1055</v>
      </c>
      <c r="I53" s="1" t="s">
        <v>220</v>
      </c>
      <c r="J53" s="33" t="s">
        <v>221</v>
      </c>
      <c r="K53" s="32">
        <v>0</v>
      </c>
      <c r="L53" s="32">
        <v>0</v>
      </c>
      <c r="M53" s="32">
        <v>1639.05</v>
      </c>
      <c r="N53" s="34">
        <v>213.07650000000001</v>
      </c>
      <c r="O53" s="32">
        <v>0</v>
      </c>
      <c r="P53" s="32">
        <v>0</v>
      </c>
      <c r="Q53" s="34">
        <v>1852.1265000000001</v>
      </c>
      <c r="R53" s="1" t="s">
        <v>1</v>
      </c>
    </row>
    <row r="54" spans="1:18" x14ac:dyDescent="0.25">
      <c r="A54" t="s">
        <v>1004</v>
      </c>
      <c r="B54" s="1" t="s">
        <v>1050</v>
      </c>
      <c r="C54" s="1" t="s">
        <v>1</v>
      </c>
      <c r="D54" s="1" t="s">
        <v>0</v>
      </c>
      <c r="E54" s="1" t="s">
        <v>963</v>
      </c>
      <c r="F54" s="1" t="s">
        <v>957</v>
      </c>
      <c r="G54" s="1" t="s">
        <v>1056</v>
      </c>
      <c r="H54" s="1" t="s">
        <v>1056</v>
      </c>
      <c r="I54" s="1" t="s">
        <v>958</v>
      </c>
      <c r="J54" s="33" t="s">
        <v>994</v>
      </c>
      <c r="K54" s="32">
        <v>0</v>
      </c>
      <c r="L54" s="32">
        <v>0</v>
      </c>
      <c r="M54" s="32">
        <v>100</v>
      </c>
      <c r="N54" s="34">
        <v>13</v>
      </c>
      <c r="O54" s="32">
        <v>0</v>
      </c>
      <c r="P54" s="32">
        <v>0</v>
      </c>
      <c r="Q54" s="34">
        <v>113</v>
      </c>
      <c r="R54" s="1" t="s">
        <v>1</v>
      </c>
    </row>
    <row r="55" spans="1:18" x14ac:dyDescent="0.25">
      <c r="A55" t="s">
        <v>1004</v>
      </c>
      <c r="B55" s="1" t="s">
        <v>1050</v>
      </c>
      <c r="C55" s="1" t="s">
        <v>1</v>
      </c>
      <c r="D55" s="1" t="s">
        <v>0</v>
      </c>
      <c r="E55" s="1" t="s">
        <v>963</v>
      </c>
      <c r="F55" s="1" t="s">
        <v>957</v>
      </c>
      <c r="G55" s="1" t="s">
        <v>1057</v>
      </c>
      <c r="H55" s="1" t="s">
        <v>1057</v>
      </c>
      <c r="I55" s="1" t="s">
        <v>960</v>
      </c>
      <c r="J55" s="33" t="s">
        <v>996</v>
      </c>
      <c r="K55" s="32">
        <v>0</v>
      </c>
      <c r="L55" s="32">
        <v>0</v>
      </c>
      <c r="M55" s="32">
        <v>200</v>
      </c>
      <c r="N55" s="34">
        <v>26</v>
      </c>
      <c r="O55" s="32">
        <v>0</v>
      </c>
      <c r="P55" s="32">
        <v>0</v>
      </c>
      <c r="Q55" s="34">
        <v>226</v>
      </c>
      <c r="R55" s="1" t="s">
        <v>1</v>
      </c>
    </row>
    <row r="56" spans="1:18" x14ac:dyDescent="0.25">
      <c r="A56" t="s">
        <v>1004</v>
      </c>
      <c r="B56" s="1" t="s">
        <v>1051</v>
      </c>
      <c r="C56" s="1" t="s">
        <v>1</v>
      </c>
      <c r="D56" s="1" t="s">
        <v>0</v>
      </c>
      <c r="E56" s="1" t="s">
        <v>963</v>
      </c>
      <c r="F56" s="1" t="s">
        <v>957</v>
      </c>
      <c r="G56" s="1" t="s">
        <v>1058</v>
      </c>
      <c r="H56" s="1" t="s">
        <v>1058</v>
      </c>
      <c r="I56" s="1" t="s">
        <v>961</v>
      </c>
      <c r="J56" s="33" t="s">
        <v>995</v>
      </c>
      <c r="K56" s="32">
        <v>0</v>
      </c>
      <c r="L56" s="32">
        <v>0</v>
      </c>
      <c r="M56" s="32">
        <v>743.36</v>
      </c>
      <c r="N56" s="34">
        <v>96.636799999999994</v>
      </c>
      <c r="O56" s="32">
        <v>0</v>
      </c>
      <c r="P56" s="32">
        <v>0</v>
      </c>
      <c r="Q56" s="34">
        <v>839.99680000000001</v>
      </c>
      <c r="R56" s="1" t="s">
        <v>1</v>
      </c>
    </row>
    <row r="57" spans="1:18" x14ac:dyDescent="0.25">
      <c r="A57" s="1" t="s">
        <v>1003</v>
      </c>
      <c r="B57" s="1" t="s">
        <v>1059</v>
      </c>
      <c r="C57" t="s">
        <v>1</v>
      </c>
      <c r="D57" t="s">
        <v>0</v>
      </c>
      <c r="E57" t="s">
        <v>963</v>
      </c>
      <c r="F57" t="s">
        <v>957</v>
      </c>
      <c r="G57">
        <v>593</v>
      </c>
      <c r="H57">
        <v>593</v>
      </c>
      <c r="I57" s="28" t="s">
        <v>430</v>
      </c>
      <c r="J57" t="s">
        <v>431</v>
      </c>
      <c r="K57" s="2">
        <v>0</v>
      </c>
      <c r="L57" s="2">
        <v>0</v>
      </c>
      <c r="M57" s="2">
        <v>70</v>
      </c>
      <c r="N57" s="2">
        <v>9.1</v>
      </c>
      <c r="O57" s="2">
        <v>0</v>
      </c>
      <c r="P57" s="2">
        <v>0</v>
      </c>
      <c r="Q57" s="2">
        <v>79.099999999999994</v>
      </c>
      <c r="R57" t="s">
        <v>1</v>
      </c>
    </row>
    <row r="58" spans="1:18" x14ac:dyDescent="0.25">
      <c r="A58" s="1" t="s">
        <v>1003</v>
      </c>
      <c r="B58" s="1" t="s">
        <v>1059</v>
      </c>
      <c r="C58" t="s">
        <v>1</v>
      </c>
      <c r="D58" t="s">
        <v>0</v>
      </c>
      <c r="E58" t="s">
        <v>963</v>
      </c>
      <c r="F58" t="s">
        <v>957</v>
      </c>
      <c r="G58">
        <v>594</v>
      </c>
      <c r="H58">
        <v>594</v>
      </c>
      <c r="I58" s="28" t="s">
        <v>430</v>
      </c>
      <c r="J58" t="s">
        <v>431</v>
      </c>
      <c r="K58" s="2">
        <v>0</v>
      </c>
      <c r="L58" s="2">
        <v>0</v>
      </c>
      <c r="M58" s="2">
        <v>145.44999999999999</v>
      </c>
      <c r="N58" s="2">
        <v>18.9085</v>
      </c>
      <c r="O58" s="2">
        <v>0</v>
      </c>
      <c r="P58" s="2">
        <v>0</v>
      </c>
      <c r="Q58" s="2">
        <v>164.35849999999999</v>
      </c>
      <c r="R58" t="s">
        <v>1</v>
      </c>
    </row>
    <row r="59" spans="1:18" x14ac:dyDescent="0.25">
      <c r="A59" s="1" t="s">
        <v>1003</v>
      </c>
      <c r="B59" s="1" t="s">
        <v>1060</v>
      </c>
      <c r="C59" t="s">
        <v>1</v>
      </c>
      <c r="D59" t="s">
        <v>0</v>
      </c>
      <c r="E59" t="s">
        <v>963</v>
      </c>
      <c r="F59" t="s">
        <v>957</v>
      </c>
      <c r="G59">
        <v>595</v>
      </c>
      <c r="H59">
        <v>595</v>
      </c>
      <c r="I59" s="28" t="s">
        <v>958</v>
      </c>
      <c r="J59" t="s">
        <v>994</v>
      </c>
      <c r="K59" s="2">
        <v>0</v>
      </c>
      <c r="L59" s="2">
        <v>0</v>
      </c>
      <c r="M59" s="2">
        <v>200</v>
      </c>
      <c r="N59" s="2">
        <v>26</v>
      </c>
      <c r="O59" s="2">
        <v>0</v>
      </c>
      <c r="P59" s="2">
        <v>0</v>
      </c>
      <c r="Q59" s="2">
        <v>226</v>
      </c>
      <c r="R59" t="s">
        <v>1</v>
      </c>
    </row>
    <row r="60" spans="1:18" x14ac:dyDescent="0.25">
      <c r="A60" s="1" t="s">
        <v>1003</v>
      </c>
      <c r="B60" s="1" t="s">
        <v>1060</v>
      </c>
      <c r="C60" t="s">
        <v>1</v>
      </c>
      <c r="D60" t="s">
        <v>0</v>
      </c>
      <c r="E60" t="s">
        <v>963</v>
      </c>
      <c r="F60" t="s">
        <v>957</v>
      </c>
      <c r="G60">
        <v>596</v>
      </c>
      <c r="H60">
        <v>596</v>
      </c>
      <c r="I60" s="28" t="s">
        <v>960</v>
      </c>
      <c r="J60" t="s">
        <v>996</v>
      </c>
      <c r="K60" s="2">
        <v>0</v>
      </c>
      <c r="L60" s="2">
        <v>0</v>
      </c>
      <c r="M60" s="2">
        <v>150</v>
      </c>
      <c r="N60" s="2">
        <v>19.5</v>
      </c>
      <c r="O60" s="2">
        <v>0</v>
      </c>
      <c r="P60" s="2">
        <v>0</v>
      </c>
      <c r="Q60" s="2">
        <v>169.5</v>
      </c>
      <c r="R60" t="s">
        <v>1</v>
      </c>
    </row>
    <row r="61" spans="1:18" x14ac:dyDescent="0.25">
      <c r="A61" s="1" t="s">
        <v>1003</v>
      </c>
      <c r="B61" s="1" t="s">
        <v>1060</v>
      </c>
      <c r="C61" t="s">
        <v>1</v>
      </c>
      <c r="D61" t="s">
        <v>0</v>
      </c>
      <c r="E61" t="s">
        <v>963</v>
      </c>
      <c r="F61" t="s">
        <v>957</v>
      </c>
      <c r="G61">
        <v>597</v>
      </c>
      <c r="H61">
        <v>597</v>
      </c>
      <c r="I61" s="28" t="s">
        <v>570</v>
      </c>
      <c r="J61" t="s">
        <v>571</v>
      </c>
      <c r="K61" s="2">
        <v>0</v>
      </c>
      <c r="L61" s="2">
        <v>0</v>
      </c>
      <c r="M61" s="2">
        <v>105</v>
      </c>
      <c r="N61" s="2">
        <v>13.65</v>
      </c>
      <c r="O61" s="2">
        <v>0</v>
      </c>
      <c r="P61" s="2">
        <v>0</v>
      </c>
      <c r="Q61" s="2">
        <v>118.65</v>
      </c>
      <c r="R61" t="s">
        <v>1</v>
      </c>
    </row>
    <row r="62" spans="1:18" x14ac:dyDescent="0.25">
      <c r="A62" s="1" t="s">
        <v>1003</v>
      </c>
      <c r="B62" s="1" t="s">
        <v>1061</v>
      </c>
      <c r="C62" t="s">
        <v>1</v>
      </c>
      <c r="D62" t="s">
        <v>0</v>
      </c>
      <c r="E62" t="s">
        <v>963</v>
      </c>
      <c r="F62" t="s">
        <v>957</v>
      </c>
      <c r="G62">
        <v>598</v>
      </c>
      <c r="H62">
        <v>598</v>
      </c>
      <c r="I62" s="28" t="s">
        <v>220</v>
      </c>
      <c r="J62" t="s">
        <v>221</v>
      </c>
      <c r="K62" s="2">
        <v>0</v>
      </c>
      <c r="L62" s="2">
        <v>0</v>
      </c>
      <c r="M62" s="2">
        <v>78.3</v>
      </c>
      <c r="N62" s="2">
        <v>10.179</v>
      </c>
      <c r="O62" s="2">
        <v>0</v>
      </c>
      <c r="P62" s="2">
        <v>0</v>
      </c>
      <c r="Q62" s="2">
        <v>88.478999999999999</v>
      </c>
      <c r="R62" t="s">
        <v>1</v>
      </c>
    </row>
    <row r="63" spans="1:18" x14ac:dyDescent="0.25">
      <c r="A63" s="1" t="s">
        <v>1003</v>
      </c>
      <c r="B63" s="1" t="s">
        <v>1062</v>
      </c>
      <c r="C63" t="s">
        <v>1</v>
      </c>
      <c r="D63" t="s">
        <v>0</v>
      </c>
      <c r="E63" t="s">
        <v>963</v>
      </c>
      <c r="F63" t="s">
        <v>957</v>
      </c>
      <c r="G63">
        <v>599</v>
      </c>
      <c r="H63">
        <v>599</v>
      </c>
      <c r="I63" s="28" t="s">
        <v>220</v>
      </c>
      <c r="J63" t="s">
        <v>221</v>
      </c>
      <c r="K63" s="2">
        <v>0</v>
      </c>
      <c r="L63" s="2">
        <v>0</v>
      </c>
      <c r="M63" s="2">
        <v>170.43</v>
      </c>
      <c r="N63" s="2">
        <v>22.155900000000003</v>
      </c>
      <c r="O63" s="2">
        <v>0</v>
      </c>
      <c r="P63" s="2">
        <v>0</v>
      </c>
      <c r="Q63" s="2">
        <v>192.58590000000001</v>
      </c>
      <c r="R63" t="s">
        <v>1</v>
      </c>
    </row>
    <row r="64" spans="1:18" x14ac:dyDescent="0.25">
      <c r="A64" s="1" t="s">
        <v>1003</v>
      </c>
      <c r="B64" s="1" t="s">
        <v>1062</v>
      </c>
      <c r="C64" t="s">
        <v>1</v>
      </c>
      <c r="D64" t="s">
        <v>0</v>
      </c>
      <c r="E64" t="s">
        <v>963</v>
      </c>
      <c r="F64" t="s">
        <v>957</v>
      </c>
      <c r="G64">
        <v>600</v>
      </c>
      <c r="H64">
        <v>600</v>
      </c>
      <c r="I64" s="28" t="s">
        <v>220</v>
      </c>
      <c r="J64" t="s">
        <v>221</v>
      </c>
      <c r="K64" s="2">
        <v>0</v>
      </c>
      <c r="L64" s="2">
        <v>0</v>
      </c>
      <c r="M64" s="2">
        <v>131.61000000000001</v>
      </c>
      <c r="N64" s="2">
        <v>17.109300000000001</v>
      </c>
      <c r="O64" s="2">
        <v>0</v>
      </c>
      <c r="P64" s="2">
        <v>0</v>
      </c>
      <c r="Q64" s="2">
        <v>148.7193</v>
      </c>
      <c r="R64" t="s">
        <v>1</v>
      </c>
    </row>
    <row r="65" spans="1:18" x14ac:dyDescent="0.25">
      <c r="A65" s="1" t="s">
        <v>1003</v>
      </c>
      <c r="B65" s="1" t="s">
        <v>1063</v>
      </c>
      <c r="C65" t="s">
        <v>1</v>
      </c>
      <c r="D65" t="s">
        <v>0</v>
      </c>
      <c r="E65" t="s">
        <v>963</v>
      </c>
      <c r="F65" t="s">
        <v>957</v>
      </c>
      <c r="G65">
        <v>601</v>
      </c>
      <c r="H65">
        <v>601</v>
      </c>
      <c r="I65" s="28" t="s">
        <v>220</v>
      </c>
      <c r="J65" t="s">
        <v>221</v>
      </c>
      <c r="K65" s="2">
        <v>0</v>
      </c>
      <c r="L65" s="2">
        <v>0</v>
      </c>
      <c r="M65" s="2">
        <v>205.6</v>
      </c>
      <c r="N65" s="2">
        <v>26.728000000000002</v>
      </c>
      <c r="O65" s="2">
        <v>0</v>
      </c>
      <c r="P65" s="2">
        <v>0</v>
      </c>
      <c r="Q65" s="2">
        <v>232.328</v>
      </c>
      <c r="R65" t="s">
        <v>1</v>
      </c>
    </row>
    <row r="66" spans="1:18" x14ac:dyDescent="0.25">
      <c r="A66" s="1" t="s">
        <v>1003</v>
      </c>
      <c r="B66" s="1" t="s">
        <v>1064</v>
      </c>
      <c r="C66" t="s">
        <v>1</v>
      </c>
      <c r="D66" t="s">
        <v>0</v>
      </c>
      <c r="E66" t="s">
        <v>963</v>
      </c>
      <c r="F66" t="s">
        <v>957</v>
      </c>
      <c r="G66">
        <v>602</v>
      </c>
      <c r="H66">
        <v>602</v>
      </c>
      <c r="I66" s="28" t="s">
        <v>960</v>
      </c>
      <c r="J66" t="s">
        <v>996</v>
      </c>
      <c r="K66" s="2">
        <v>0</v>
      </c>
      <c r="L66" s="2">
        <v>0</v>
      </c>
      <c r="M66" s="2">
        <v>150</v>
      </c>
      <c r="N66" s="2">
        <v>19.5</v>
      </c>
      <c r="O66" s="2">
        <v>0</v>
      </c>
      <c r="P66" s="2">
        <v>0</v>
      </c>
      <c r="Q66" s="2">
        <v>169.5</v>
      </c>
      <c r="R66" t="s">
        <v>1</v>
      </c>
    </row>
    <row r="67" spans="1:18" x14ac:dyDescent="0.25">
      <c r="A67" s="1" t="s">
        <v>1003</v>
      </c>
      <c r="B67" s="1" t="s">
        <v>1064</v>
      </c>
      <c r="C67" t="s">
        <v>1</v>
      </c>
      <c r="D67" t="s">
        <v>0</v>
      </c>
      <c r="E67" t="s">
        <v>963</v>
      </c>
      <c r="F67" t="s">
        <v>957</v>
      </c>
      <c r="G67">
        <v>603</v>
      </c>
      <c r="H67">
        <v>603</v>
      </c>
      <c r="I67" s="28" t="s">
        <v>961</v>
      </c>
      <c r="J67" t="s">
        <v>995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t="s">
        <v>1</v>
      </c>
    </row>
    <row r="68" spans="1:18" x14ac:dyDescent="0.25">
      <c r="A68" s="1" t="s">
        <v>1003</v>
      </c>
      <c r="B68" s="1" t="s">
        <v>1064</v>
      </c>
      <c r="C68" t="s">
        <v>1</v>
      </c>
      <c r="D68" t="s">
        <v>0</v>
      </c>
      <c r="E68" t="s">
        <v>963</v>
      </c>
      <c r="F68" t="s">
        <v>957</v>
      </c>
      <c r="G68">
        <v>604</v>
      </c>
      <c r="H68">
        <v>604</v>
      </c>
      <c r="I68" s="28" t="s">
        <v>961</v>
      </c>
      <c r="J68" t="s">
        <v>995</v>
      </c>
      <c r="K68" s="2">
        <v>0</v>
      </c>
      <c r="L68" s="2">
        <v>0</v>
      </c>
      <c r="M68" s="2">
        <v>557.52</v>
      </c>
      <c r="N68" s="2">
        <v>72.477599999999995</v>
      </c>
      <c r="O68" s="2">
        <v>0</v>
      </c>
      <c r="P68" s="2">
        <v>0</v>
      </c>
      <c r="Q68" s="2">
        <v>629.99759999999992</v>
      </c>
      <c r="R68" t="s">
        <v>1</v>
      </c>
    </row>
    <row r="69" spans="1:18" x14ac:dyDescent="0.25">
      <c r="A69" s="1" t="s">
        <v>1002</v>
      </c>
      <c r="B69" s="1" t="s">
        <v>1067</v>
      </c>
      <c r="C69" t="s">
        <v>1</v>
      </c>
      <c r="D69" t="s">
        <v>0</v>
      </c>
      <c r="E69" t="s">
        <v>963</v>
      </c>
      <c r="F69" t="s">
        <v>957</v>
      </c>
      <c r="G69">
        <v>581</v>
      </c>
      <c r="H69">
        <v>581</v>
      </c>
      <c r="I69" s="28" t="s">
        <v>1070</v>
      </c>
      <c r="J69" t="s">
        <v>1071</v>
      </c>
      <c r="K69" s="2">
        <v>0</v>
      </c>
      <c r="L69" s="2">
        <v>0</v>
      </c>
      <c r="M69" s="2">
        <v>48.67</v>
      </c>
      <c r="N69" s="2">
        <v>6.3270999999999997</v>
      </c>
      <c r="O69" s="2">
        <v>0</v>
      </c>
      <c r="P69" s="2">
        <v>0</v>
      </c>
      <c r="Q69" s="2">
        <v>54.997100000000003</v>
      </c>
      <c r="R69" t="s">
        <v>1</v>
      </c>
    </row>
    <row r="70" spans="1:18" x14ac:dyDescent="0.25">
      <c r="A70" s="1" t="s">
        <v>1002</v>
      </c>
      <c r="B70" s="1" t="s">
        <v>1067</v>
      </c>
      <c r="C70" t="s">
        <v>1</v>
      </c>
      <c r="D70" t="s">
        <v>0</v>
      </c>
      <c r="E70" t="s">
        <v>963</v>
      </c>
      <c r="F70" t="s">
        <v>957</v>
      </c>
      <c r="G70">
        <v>582</v>
      </c>
      <c r="H70">
        <v>582</v>
      </c>
      <c r="I70" s="28" t="s">
        <v>1072</v>
      </c>
      <c r="J70" t="s">
        <v>1073</v>
      </c>
      <c r="K70" s="2">
        <v>0</v>
      </c>
      <c r="L70" s="2">
        <v>0</v>
      </c>
      <c r="M70" s="2">
        <v>48.67</v>
      </c>
      <c r="N70" s="2">
        <v>6.3270999999999997</v>
      </c>
      <c r="O70" s="2">
        <v>0</v>
      </c>
      <c r="P70" s="2">
        <v>0</v>
      </c>
      <c r="Q70" s="2">
        <v>54.997100000000003</v>
      </c>
      <c r="R70" t="s">
        <v>1</v>
      </c>
    </row>
    <row r="71" spans="1:18" x14ac:dyDescent="0.25">
      <c r="A71" s="1" t="s">
        <v>1002</v>
      </c>
      <c r="B71" s="1" t="s">
        <v>1068</v>
      </c>
      <c r="C71" t="s">
        <v>1</v>
      </c>
      <c r="D71" t="s">
        <v>0</v>
      </c>
      <c r="E71" t="s">
        <v>963</v>
      </c>
      <c r="F71" t="s">
        <v>957</v>
      </c>
      <c r="G71">
        <v>583</v>
      </c>
      <c r="H71">
        <v>583</v>
      </c>
      <c r="I71" s="28" t="s">
        <v>960</v>
      </c>
      <c r="J71" t="s">
        <v>996</v>
      </c>
      <c r="K71" s="2">
        <v>0</v>
      </c>
      <c r="L71" s="2">
        <v>0</v>
      </c>
      <c r="M71" s="2">
        <v>165</v>
      </c>
      <c r="N71" s="2">
        <v>21.45</v>
      </c>
      <c r="O71" s="2">
        <v>0</v>
      </c>
      <c r="P71" s="2">
        <v>0</v>
      </c>
      <c r="Q71" s="2">
        <v>186.45</v>
      </c>
      <c r="R71" t="s">
        <v>1</v>
      </c>
    </row>
    <row r="72" spans="1:18" x14ac:dyDescent="0.25">
      <c r="A72" s="1" t="s">
        <v>1002</v>
      </c>
      <c r="B72" s="1" t="s">
        <v>1068</v>
      </c>
      <c r="C72" t="s">
        <v>1</v>
      </c>
      <c r="D72" t="s">
        <v>0</v>
      </c>
      <c r="E72" t="s">
        <v>963</v>
      </c>
      <c r="F72" t="s">
        <v>957</v>
      </c>
      <c r="G72">
        <v>584</v>
      </c>
      <c r="H72">
        <v>584</v>
      </c>
      <c r="I72" s="28" t="s">
        <v>958</v>
      </c>
      <c r="J72" t="s">
        <v>994</v>
      </c>
      <c r="K72" s="2">
        <v>0</v>
      </c>
      <c r="L72" s="2">
        <v>0</v>
      </c>
      <c r="M72" s="2">
        <v>100</v>
      </c>
      <c r="N72" s="2">
        <v>13</v>
      </c>
      <c r="O72" s="2">
        <v>0</v>
      </c>
      <c r="P72" s="2">
        <v>0</v>
      </c>
      <c r="Q72" s="2">
        <v>113</v>
      </c>
      <c r="R72" t="s">
        <v>1</v>
      </c>
    </row>
    <row r="73" spans="1:18" x14ac:dyDescent="0.25">
      <c r="A73" s="1" t="s">
        <v>1002</v>
      </c>
      <c r="B73" s="1" t="s">
        <v>1069</v>
      </c>
      <c r="C73" t="s">
        <v>1</v>
      </c>
      <c r="D73" t="s">
        <v>0</v>
      </c>
      <c r="E73" t="s">
        <v>963</v>
      </c>
      <c r="F73" t="s">
        <v>957</v>
      </c>
      <c r="G73">
        <v>585</v>
      </c>
      <c r="H73">
        <v>585</v>
      </c>
      <c r="I73" s="28" t="s">
        <v>560</v>
      </c>
      <c r="J73" t="s">
        <v>561</v>
      </c>
      <c r="K73" s="2">
        <v>0</v>
      </c>
      <c r="L73" s="2">
        <v>0</v>
      </c>
      <c r="M73" s="2">
        <v>391.5</v>
      </c>
      <c r="N73" s="2">
        <v>50.895000000000003</v>
      </c>
      <c r="O73" s="2">
        <v>0</v>
      </c>
      <c r="P73" s="2">
        <v>0</v>
      </c>
      <c r="Q73" s="2">
        <v>442.39499999999998</v>
      </c>
      <c r="R73" t="s">
        <v>1</v>
      </c>
    </row>
    <row r="74" spans="1:18" x14ac:dyDescent="0.25">
      <c r="A74" s="1" t="s">
        <v>1002</v>
      </c>
      <c r="B74" s="1" t="s">
        <v>1069</v>
      </c>
      <c r="C74" t="s">
        <v>1</v>
      </c>
      <c r="D74" t="s">
        <v>0</v>
      </c>
      <c r="E74" t="s">
        <v>963</v>
      </c>
      <c r="F74" t="s">
        <v>957</v>
      </c>
      <c r="G74">
        <v>586</v>
      </c>
      <c r="H74">
        <v>586</v>
      </c>
      <c r="I74" s="28" t="s">
        <v>1074</v>
      </c>
      <c r="J74" t="s">
        <v>1075</v>
      </c>
      <c r="K74" s="2">
        <v>0</v>
      </c>
      <c r="L74" s="2">
        <v>0</v>
      </c>
      <c r="M74" s="2">
        <v>50</v>
      </c>
      <c r="N74" s="2">
        <v>6.5</v>
      </c>
      <c r="O74" s="2">
        <v>0</v>
      </c>
      <c r="P74" s="2">
        <v>0</v>
      </c>
      <c r="Q74" s="2">
        <v>56.5</v>
      </c>
      <c r="R74" t="s">
        <v>1</v>
      </c>
    </row>
    <row r="75" spans="1:18" x14ac:dyDescent="0.25">
      <c r="A75" s="1" t="s">
        <v>1002</v>
      </c>
      <c r="B75" s="1" t="s">
        <v>1069</v>
      </c>
      <c r="C75" t="s">
        <v>1</v>
      </c>
      <c r="D75" t="s">
        <v>0</v>
      </c>
      <c r="E75" t="s">
        <v>963</v>
      </c>
      <c r="F75" t="s">
        <v>957</v>
      </c>
      <c r="G75">
        <v>587</v>
      </c>
      <c r="H75">
        <v>587</v>
      </c>
      <c r="I75" s="28" t="s">
        <v>958</v>
      </c>
      <c r="J75" t="s">
        <v>994</v>
      </c>
      <c r="K75" s="2">
        <v>0</v>
      </c>
      <c r="L75" s="2">
        <v>0</v>
      </c>
      <c r="M75" s="2">
        <v>50</v>
      </c>
      <c r="N75" s="2">
        <v>6.5</v>
      </c>
      <c r="O75" s="2">
        <v>0</v>
      </c>
      <c r="P75" s="2">
        <v>0</v>
      </c>
      <c r="Q75" s="2">
        <v>56.5</v>
      </c>
      <c r="R75" t="s">
        <v>1</v>
      </c>
    </row>
    <row r="76" spans="1:18" x14ac:dyDescent="0.25">
      <c r="A76" s="1" t="s">
        <v>1002</v>
      </c>
      <c r="B76" s="1" t="s">
        <v>1069</v>
      </c>
      <c r="C76" t="s">
        <v>1</v>
      </c>
      <c r="D76" t="s">
        <v>0</v>
      </c>
      <c r="E76" t="s">
        <v>963</v>
      </c>
      <c r="F76" t="s">
        <v>957</v>
      </c>
      <c r="G76">
        <v>588</v>
      </c>
      <c r="H76">
        <v>588</v>
      </c>
      <c r="I76" s="28" t="s">
        <v>960</v>
      </c>
      <c r="J76" t="s">
        <v>996</v>
      </c>
      <c r="K76" s="2">
        <v>0</v>
      </c>
      <c r="L76" s="2">
        <v>0</v>
      </c>
      <c r="M76" s="2">
        <v>150</v>
      </c>
      <c r="N76" s="2">
        <v>19.5</v>
      </c>
      <c r="O76" s="2">
        <v>0</v>
      </c>
      <c r="P76" s="2">
        <v>0</v>
      </c>
      <c r="Q76" s="2">
        <v>169.5</v>
      </c>
      <c r="R76" t="s">
        <v>1</v>
      </c>
    </row>
    <row r="77" spans="1:18" x14ac:dyDescent="0.25">
      <c r="A77" s="1" t="s">
        <v>1002</v>
      </c>
      <c r="B77" s="1" t="s">
        <v>1069</v>
      </c>
      <c r="C77" t="s">
        <v>1</v>
      </c>
      <c r="D77" t="s">
        <v>0</v>
      </c>
      <c r="E77" t="s">
        <v>963</v>
      </c>
      <c r="F77" t="s">
        <v>957</v>
      </c>
      <c r="G77">
        <v>589</v>
      </c>
      <c r="H77">
        <v>589</v>
      </c>
      <c r="I77" s="28" t="s">
        <v>961</v>
      </c>
      <c r="J77" t="s">
        <v>995</v>
      </c>
      <c r="K77" s="2">
        <v>0</v>
      </c>
      <c r="L77" s="2">
        <v>0</v>
      </c>
      <c r="M77" s="2">
        <v>185.84</v>
      </c>
      <c r="N77" s="2">
        <v>24.159199999999998</v>
      </c>
      <c r="O77" s="2">
        <v>0</v>
      </c>
      <c r="P77" s="2">
        <v>0</v>
      </c>
      <c r="Q77" s="2">
        <v>209.9992</v>
      </c>
      <c r="R77" t="s">
        <v>1</v>
      </c>
    </row>
    <row r="78" spans="1:18" x14ac:dyDescent="0.25">
      <c r="A78" s="1" t="s">
        <v>1002</v>
      </c>
      <c r="B78" s="1" t="s">
        <v>1069</v>
      </c>
      <c r="C78" t="s">
        <v>1</v>
      </c>
      <c r="D78" t="s">
        <v>0</v>
      </c>
      <c r="E78" t="s">
        <v>963</v>
      </c>
      <c r="F78" t="s">
        <v>957</v>
      </c>
      <c r="G78">
        <v>590</v>
      </c>
      <c r="H78">
        <v>590</v>
      </c>
      <c r="I78" s="28" t="s">
        <v>220</v>
      </c>
      <c r="J78" t="s">
        <v>221</v>
      </c>
      <c r="K78" s="2">
        <v>0</v>
      </c>
      <c r="L78" s="2">
        <v>0</v>
      </c>
      <c r="M78" s="2">
        <v>205.6</v>
      </c>
      <c r="N78" s="2">
        <v>26.728000000000002</v>
      </c>
      <c r="O78" s="2">
        <v>0</v>
      </c>
      <c r="P78" s="2">
        <v>0</v>
      </c>
      <c r="Q78" s="2">
        <v>232.328</v>
      </c>
      <c r="R78" t="s">
        <v>1</v>
      </c>
    </row>
    <row r="79" spans="1:18" x14ac:dyDescent="0.25">
      <c r="A79" s="1" t="s">
        <v>1002</v>
      </c>
      <c r="B79" s="1" t="s">
        <v>1069</v>
      </c>
      <c r="C79" t="s">
        <v>1</v>
      </c>
      <c r="D79" t="s">
        <v>0</v>
      </c>
      <c r="E79" t="s">
        <v>963</v>
      </c>
      <c r="F79" t="s">
        <v>957</v>
      </c>
      <c r="G79">
        <v>591</v>
      </c>
      <c r="H79">
        <v>591</v>
      </c>
      <c r="I79" t="s">
        <v>220</v>
      </c>
      <c r="J79" t="s">
        <v>221</v>
      </c>
      <c r="K79" s="2">
        <v>0</v>
      </c>
      <c r="L79" s="2">
        <v>0</v>
      </c>
      <c r="M79" s="2">
        <v>240.66</v>
      </c>
      <c r="N79" s="2">
        <v>31.285799999999998</v>
      </c>
      <c r="O79" s="2">
        <v>0</v>
      </c>
      <c r="P79" s="2">
        <v>0</v>
      </c>
      <c r="Q79" s="2">
        <v>271.94580000000002</v>
      </c>
      <c r="R79" t="s">
        <v>1</v>
      </c>
    </row>
    <row r="80" spans="1:18" x14ac:dyDescent="0.25">
      <c r="A80" s="1" t="s">
        <v>1002</v>
      </c>
      <c r="B80" s="1" t="s">
        <v>1069</v>
      </c>
      <c r="C80" t="s">
        <v>1</v>
      </c>
      <c r="D80" t="s">
        <v>0</v>
      </c>
      <c r="E80" t="s">
        <v>963</v>
      </c>
      <c r="F80" t="s">
        <v>957</v>
      </c>
      <c r="G80">
        <v>592</v>
      </c>
      <c r="H80">
        <v>592</v>
      </c>
      <c r="I80" t="s">
        <v>220</v>
      </c>
      <c r="J80" t="s">
        <v>221</v>
      </c>
      <c r="K80" s="2">
        <v>0</v>
      </c>
      <c r="L80" s="2">
        <v>0</v>
      </c>
      <c r="M80" s="2">
        <v>78.3</v>
      </c>
      <c r="N80" s="2">
        <v>10.179</v>
      </c>
      <c r="O80" s="2">
        <v>0</v>
      </c>
      <c r="P80" s="2">
        <v>0</v>
      </c>
      <c r="Q80" s="2">
        <v>88.478999999999999</v>
      </c>
      <c r="R80" t="s">
        <v>1</v>
      </c>
    </row>
    <row r="81" spans="1:18" x14ac:dyDescent="0.25">
      <c r="A81" s="1" t="s">
        <v>1076</v>
      </c>
      <c r="B81" s="1" t="s">
        <v>1080</v>
      </c>
      <c r="C81" t="s">
        <v>1</v>
      </c>
      <c r="D81" t="s">
        <v>0</v>
      </c>
      <c r="E81" t="s">
        <v>963</v>
      </c>
      <c r="F81" t="s">
        <v>957</v>
      </c>
      <c r="G81">
        <v>555</v>
      </c>
      <c r="H81">
        <v>555</v>
      </c>
      <c r="I81" t="s">
        <v>606</v>
      </c>
      <c r="J81" t="s">
        <v>607</v>
      </c>
      <c r="K81" s="2">
        <v>0</v>
      </c>
      <c r="L81" s="2">
        <v>0</v>
      </c>
      <c r="M81" s="2">
        <v>105</v>
      </c>
      <c r="N81" s="2">
        <v>13.65</v>
      </c>
      <c r="O81" s="2">
        <v>0</v>
      </c>
      <c r="P81" s="2">
        <v>0</v>
      </c>
      <c r="Q81" s="2">
        <v>118.65</v>
      </c>
      <c r="R81" t="s">
        <v>1</v>
      </c>
    </row>
    <row r="82" spans="1:18" x14ac:dyDescent="0.25">
      <c r="A82" s="1" t="s">
        <v>1076</v>
      </c>
      <c r="B82" s="1" t="s">
        <v>1080</v>
      </c>
      <c r="C82" t="s">
        <v>1</v>
      </c>
      <c r="D82" t="s">
        <v>0</v>
      </c>
      <c r="E82" t="s">
        <v>963</v>
      </c>
      <c r="F82" t="s">
        <v>957</v>
      </c>
      <c r="G82">
        <v>556</v>
      </c>
      <c r="H82">
        <v>556</v>
      </c>
      <c r="I82" t="s">
        <v>606</v>
      </c>
      <c r="J82" t="s">
        <v>607</v>
      </c>
      <c r="K82" s="2">
        <v>0</v>
      </c>
      <c r="L82" s="2">
        <v>0</v>
      </c>
      <c r="M82" s="2">
        <v>105</v>
      </c>
      <c r="N82" s="2">
        <v>13.65</v>
      </c>
      <c r="O82" s="2">
        <v>0</v>
      </c>
      <c r="P82" s="2">
        <v>0</v>
      </c>
      <c r="Q82" s="2">
        <v>118.65</v>
      </c>
      <c r="R82" t="s">
        <v>1</v>
      </c>
    </row>
    <row r="83" spans="1:18" x14ac:dyDescent="0.25">
      <c r="A83" s="1" t="s">
        <v>1076</v>
      </c>
      <c r="B83" s="1" t="s">
        <v>1081</v>
      </c>
      <c r="C83" t="s">
        <v>1</v>
      </c>
      <c r="D83" t="s">
        <v>0</v>
      </c>
      <c r="E83" t="s">
        <v>963</v>
      </c>
      <c r="F83" t="s">
        <v>957</v>
      </c>
      <c r="G83">
        <v>557</v>
      </c>
      <c r="H83">
        <v>557</v>
      </c>
      <c r="I83" t="s">
        <v>430</v>
      </c>
      <c r="J83" t="s">
        <v>431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1</v>
      </c>
    </row>
    <row r="84" spans="1:18" x14ac:dyDescent="0.25">
      <c r="A84" s="1" t="s">
        <v>1076</v>
      </c>
      <c r="B84" s="1" t="s">
        <v>1081</v>
      </c>
      <c r="C84" t="s">
        <v>1</v>
      </c>
      <c r="D84" t="s">
        <v>0</v>
      </c>
      <c r="E84" t="s">
        <v>963</v>
      </c>
      <c r="F84" t="s">
        <v>957</v>
      </c>
      <c r="G84">
        <v>558</v>
      </c>
      <c r="H84">
        <v>558</v>
      </c>
      <c r="I84" t="s">
        <v>430</v>
      </c>
      <c r="J84" t="s">
        <v>431</v>
      </c>
      <c r="K84" s="2">
        <v>0</v>
      </c>
      <c r="L84" s="2">
        <v>0</v>
      </c>
      <c r="M84" s="2">
        <v>113.31</v>
      </c>
      <c r="N84" s="2">
        <v>14.730300000000002</v>
      </c>
      <c r="O84" s="2">
        <v>0</v>
      </c>
      <c r="P84" s="2">
        <v>0</v>
      </c>
      <c r="Q84" s="2">
        <v>128.0403</v>
      </c>
      <c r="R84" t="s">
        <v>1</v>
      </c>
    </row>
    <row r="85" spans="1:18" x14ac:dyDescent="0.25">
      <c r="A85" s="1" t="s">
        <v>1076</v>
      </c>
      <c r="B85" s="1" t="s">
        <v>1082</v>
      </c>
      <c r="C85" t="s">
        <v>1</v>
      </c>
      <c r="D85" t="s">
        <v>0</v>
      </c>
      <c r="E85" t="s">
        <v>963</v>
      </c>
      <c r="F85" t="s">
        <v>957</v>
      </c>
      <c r="G85">
        <v>559</v>
      </c>
      <c r="H85">
        <v>559</v>
      </c>
      <c r="I85" t="s">
        <v>958</v>
      </c>
      <c r="J85" t="s">
        <v>994</v>
      </c>
      <c r="K85" s="2">
        <v>0</v>
      </c>
      <c r="L85" s="2">
        <v>0</v>
      </c>
      <c r="M85" s="2">
        <v>100</v>
      </c>
      <c r="N85" s="2">
        <v>13</v>
      </c>
      <c r="O85" s="2">
        <v>0</v>
      </c>
      <c r="P85" s="2">
        <v>0</v>
      </c>
      <c r="Q85" s="2">
        <v>113</v>
      </c>
      <c r="R85" t="s">
        <v>1</v>
      </c>
    </row>
    <row r="86" spans="1:18" x14ac:dyDescent="0.25">
      <c r="A86" s="1" t="s">
        <v>1076</v>
      </c>
      <c r="B86" s="1" t="s">
        <v>1082</v>
      </c>
      <c r="C86" t="s">
        <v>1</v>
      </c>
      <c r="D86" t="s">
        <v>0</v>
      </c>
      <c r="E86" t="s">
        <v>963</v>
      </c>
      <c r="F86" t="s">
        <v>957</v>
      </c>
      <c r="G86">
        <v>560</v>
      </c>
      <c r="H86">
        <v>560</v>
      </c>
      <c r="I86" t="s">
        <v>960</v>
      </c>
      <c r="J86" t="s">
        <v>996</v>
      </c>
      <c r="K86" s="2">
        <v>0</v>
      </c>
      <c r="L86" s="2">
        <v>0</v>
      </c>
      <c r="M86" s="2">
        <v>100</v>
      </c>
      <c r="N86" s="2">
        <v>13</v>
      </c>
      <c r="O86" s="2">
        <v>0</v>
      </c>
      <c r="P86" s="2">
        <v>0</v>
      </c>
      <c r="Q86" s="2">
        <v>113</v>
      </c>
      <c r="R86" t="s">
        <v>1</v>
      </c>
    </row>
    <row r="87" spans="1:18" x14ac:dyDescent="0.25">
      <c r="A87" s="1" t="s">
        <v>1076</v>
      </c>
      <c r="B87" s="1" t="s">
        <v>1083</v>
      </c>
      <c r="C87" t="s">
        <v>1</v>
      </c>
      <c r="D87" t="s">
        <v>0</v>
      </c>
      <c r="E87" t="s">
        <v>963</v>
      </c>
      <c r="F87" t="s">
        <v>957</v>
      </c>
      <c r="G87">
        <v>561</v>
      </c>
      <c r="H87">
        <v>561</v>
      </c>
      <c r="I87" t="s">
        <v>998</v>
      </c>
      <c r="J87" t="s">
        <v>997</v>
      </c>
      <c r="K87" s="2">
        <v>0</v>
      </c>
      <c r="L87" s="2">
        <v>0</v>
      </c>
      <c r="M87" s="2">
        <v>115</v>
      </c>
      <c r="N87" s="2">
        <v>14.950000000000001</v>
      </c>
      <c r="O87" s="2">
        <v>0</v>
      </c>
      <c r="P87" s="2">
        <v>0</v>
      </c>
      <c r="Q87" s="2">
        <v>129.94999999999999</v>
      </c>
      <c r="R87" t="s">
        <v>1</v>
      </c>
    </row>
    <row r="88" spans="1:18" x14ac:dyDescent="0.25">
      <c r="A88" s="1" t="s">
        <v>1076</v>
      </c>
      <c r="B88" s="1" t="s">
        <v>1084</v>
      </c>
      <c r="C88" t="s">
        <v>1</v>
      </c>
      <c r="D88" t="s">
        <v>0</v>
      </c>
      <c r="E88" t="s">
        <v>963</v>
      </c>
      <c r="F88" t="s">
        <v>957</v>
      </c>
      <c r="G88">
        <v>562</v>
      </c>
      <c r="H88">
        <v>562</v>
      </c>
      <c r="I88" t="s">
        <v>1090</v>
      </c>
      <c r="J88" t="s">
        <v>1091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t="s">
        <v>1</v>
      </c>
    </row>
    <row r="89" spans="1:18" x14ac:dyDescent="0.25">
      <c r="A89" s="1" t="s">
        <v>1076</v>
      </c>
      <c r="B89" s="1" t="s">
        <v>1084</v>
      </c>
      <c r="C89" t="s">
        <v>1</v>
      </c>
      <c r="D89" t="s">
        <v>0</v>
      </c>
      <c r="E89" t="s">
        <v>963</v>
      </c>
      <c r="F89" t="s">
        <v>957</v>
      </c>
      <c r="G89">
        <v>563</v>
      </c>
      <c r="H89">
        <v>563</v>
      </c>
      <c r="I89" t="s">
        <v>1090</v>
      </c>
      <c r="J89" t="s">
        <v>1091</v>
      </c>
      <c r="K89" s="2">
        <v>0</v>
      </c>
      <c r="L89" s="2">
        <v>0</v>
      </c>
      <c r="M89" s="2">
        <v>48.67</v>
      </c>
      <c r="N89" s="2">
        <v>6.3271000000000006</v>
      </c>
      <c r="O89" s="2">
        <v>0</v>
      </c>
      <c r="P89" s="2">
        <v>0</v>
      </c>
      <c r="Q89" s="2">
        <v>54.997100000000003</v>
      </c>
      <c r="R89" t="s">
        <v>1</v>
      </c>
    </row>
    <row r="90" spans="1:18" x14ac:dyDescent="0.25">
      <c r="A90" s="1" t="s">
        <v>1076</v>
      </c>
      <c r="B90" s="1" t="s">
        <v>1084</v>
      </c>
      <c r="C90" t="s">
        <v>1</v>
      </c>
      <c r="D90" t="s">
        <v>0</v>
      </c>
      <c r="E90" t="s">
        <v>963</v>
      </c>
      <c r="F90" t="s">
        <v>957</v>
      </c>
      <c r="G90">
        <v>564</v>
      </c>
      <c r="H90">
        <v>564</v>
      </c>
      <c r="I90" t="s">
        <v>220</v>
      </c>
      <c r="J90" t="s">
        <v>221</v>
      </c>
      <c r="K90" s="2">
        <v>0</v>
      </c>
      <c r="L90" s="2">
        <v>0</v>
      </c>
      <c r="M90" s="2">
        <v>863.15</v>
      </c>
      <c r="N90" s="2">
        <v>112.20950000000001</v>
      </c>
      <c r="O90" s="2">
        <v>0</v>
      </c>
      <c r="P90" s="2">
        <v>0</v>
      </c>
      <c r="Q90" s="2">
        <v>975.35950000000003</v>
      </c>
      <c r="R90" t="s">
        <v>1</v>
      </c>
    </row>
    <row r="91" spans="1:18" x14ac:dyDescent="0.25">
      <c r="A91" s="1" t="s">
        <v>1076</v>
      </c>
      <c r="B91" s="1" t="s">
        <v>1085</v>
      </c>
      <c r="C91" t="s">
        <v>1</v>
      </c>
      <c r="D91" t="s">
        <v>0</v>
      </c>
      <c r="E91" t="s">
        <v>963</v>
      </c>
      <c r="F91" t="s">
        <v>957</v>
      </c>
      <c r="G91">
        <v>565</v>
      </c>
      <c r="H91">
        <v>565</v>
      </c>
      <c r="I91" t="s">
        <v>654</v>
      </c>
      <c r="J91" t="s">
        <v>655</v>
      </c>
      <c r="K91" s="2">
        <v>0</v>
      </c>
      <c r="L91" s="2">
        <v>0</v>
      </c>
      <c r="M91" s="2">
        <v>105</v>
      </c>
      <c r="N91" s="2">
        <v>13.65</v>
      </c>
      <c r="O91" s="2">
        <v>0</v>
      </c>
      <c r="P91" s="2">
        <v>0</v>
      </c>
      <c r="Q91" s="2">
        <v>118.65</v>
      </c>
      <c r="R91" t="s">
        <v>1</v>
      </c>
    </row>
    <row r="92" spans="1:18" x14ac:dyDescent="0.25">
      <c r="A92" s="1" t="s">
        <v>1076</v>
      </c>
      <c r="B92" s="1" t="s">
        <v>1086</v>
      </c>
      <c r="C92" t="s">
        <v>1</v>
      </c>
      <c r="D92" t="s">
        <v>0</v>
      </c>
      <c r="E92" t="s">
        <v>963</v>
      </c>
      <c r="F92" t="s">
        <v>957</v>
      </c>
      <c r="G92">
        <v>566</v>
      </c>
      <c r="H92">
        <v>566</v>
      </c>
      <c r="I92" t="s">
        <v>1092</v>
      </c>
      <c r="J92" t="s">
        <v>1093</v>
      </c>
      <c r="K92" s="2">
        <v>0</v>
      </c>
      <c r="L92" s="2">
        <v>0</v>
      </c>
      <c r="M92" s="2">
        <v>315</v>
      </c>
      <c r="N92" s="2">
        <v>40.950000000000003</v>
      </c>
      <c r="O92" s="2">
        <v>0</v>
      </c>
      <c r="P92" s="2">
        <v>0</v>
      </c>
      <c r="Q92" s="2">
        <v>355.95</v>
      </c>
      <c r="R92" t="s">
        <v>1</v>
      </c>
    </row>
    <row r="93" spans="1:18" x14ac:dyDescent="0.25">
      <c r="A93" s="1" t="s">
        <v>1076</v>
      </c>
      <c r="B93" s="1" t="s">
        <v>1086</v>
      </c>
      <c r="C93" t="s">
        <v>1</v>
      </c>
      <c r="D93" t="s">
        <v>0</v>
      </c>
      <c r="E93" t="s">
        <v>963</v>
      </c>
      <c r="F93" t="s">
        <v>957</v>
      </c>
      <c r="G93">
        <v>567</v>
      </c>
      <c r="H93">
        <v>567</v>
      </c>
      <c r="I93" t="s">
        <v>960</v>
      </c>
      <c r="J93" t="s">
        <v>996</v>
      </c>
      <c r="K93" s="2">
        <v>0</v>
      </c>
      <c r="L93" s="2">
        <v>0</v>
      </c>
      <c r="M93" s="2">
        <v>115</v>
      </c>
      <c r="N93" s="2">
        <v>14.950000000000001</v>
      </c>
      <c r="O93" s="2">
        <v>0</v>
      </c>
      <c r="P93" s="2">
        <v>0</v>
      </c>
      <c r="Q93" s="2">
        <v>129.94999999999999</v>
      </c>
      <c r="R93" t="s">
        <v>1</v>
      </c>
    </row>
    <row r="94" spans="1:18" x14ac:dyDescent="0.25">
      <c r="A94" s="1" t="s">
        <v>1076</v>
      </c>
      <c r="B94" s="1" t="s">
        <v>1087</v>
      </c>
      <c r="C94" t="s">
        <v>1</v>
      </c>
      <c r="D94" t="s">
        <v>0</v>
      </c>
      <c r="E94" t="s">
        <v>963</v>
      </c>
      <c r="F94" t="s">
        <v>957</v>
      </c>
      <c r="G94">
        <v>568</v>
      </c>
      <c r="H94">
        <v>568</v>
      </c>
      <c r="I94" t="s">
        <v>1094</v>
      </c>
      <c r="J94" t="s">
        <v>1095</v>
      </c>
      <c r="K94" s="2">
        <v>0</v>
      </c>
      <c r="L94" s="2">
        <v>0</v>
      </c>
      <c r="M94" s="2">
        <v>108</v>
      </c>
      <c r="N94" s="2">
        <v>14.040000000000001</v>
      </c>
      <c r="O94" s="2">
        <v>0</v>
      </c>
      <c r="P94" s="2">
        <v>0</v>
      </c>
      <c r="Q94" s="2">
        <v>122.04</v>
      </c>
      <c r="R94" t="s">
        <v>1</v>
      </c>
    </row>
    <row r="95" spans="1:18" x14ac:dyDescent="0.25">
      <c r="A95" s="1" t="s">
        <v>1076</v>
      </c>
      <c r="B95" s="1" t="s">
        <v>1087</v>
      </c>
      <c r="C95" t="s">
        <v>1</v>
      </c>
      <c r="D95" t="s">
        <v>0</v>
      </c>
      <c r="E95" t="s">
        <v>963</v>
      </c>
      <c r="F95" t="s">
        <v>957</v>
      </c>
      <c r="G95">
        <v>569</v>
      </c>
      <c r="H95">
        <v>569</v>
      </c>
      <c r="I95" t="s">
        <v>560</v>
      </c>
      <c r="J95" t="s">
        <v>561</v>
      </c>
      <c r="K95" s="2">
        <v>0</v>
      </c>
      <c r="L95" s="2">
        <v>0</v>
      </c>
      <c r="M95" s="2">
        <v>110.6</v>
      </c>
      <c r="N95" s="2">
        <v>14.378</v>
      </c>
      <c r="O95" s="2">
        <v>0</v>
      </c>
      <c r="P95" s="2">
        <v>0</v>
      </c>
      <c r="Q95" s="2">
        <v>124.97799999999999</v>
      </c>
      <c r="R95" t="s">
        <v>1</v>
      </c>
    </row>
    <row r="96" spans="1:18" x14ac:dyDescent="0.25">
      <c r="A96" s="1" t="s">
        <v>1076</v>
      </c>
      <c r="B96" s="1" t="s">
        <v>1087</v>
      </c>
      <c r="C96" t="s">
        <v>1</v>
      </c>
      <c r="D96" t="s">
        <v>0</v>
      </c>
      <c r="E96" t="s">
        <v>963</v>
      </c>
      <c r="F96" t="s">
        <v>957</v>
      </c>
      <c r="G96">
        <v>570</v>
      </c>
      <c r="H96">
        <v>570</v>
      </c>
      <c r="I96" t="s">
        <v>560</v>
      </c>
      <c r="J96" t="s">
        <v>561</v>
      </c>
      <c r="K96" s="2">
        <v>0</v>
      </c>
      <c r="L96" s="2">
        <v>0</v>
      </c>
      <c r="M96" s="2">
        <v>24.76</v>
      </c>
      <c r="N96" s="2">
        <v>3.2188000000000003</v>
      </c>
      <c r="O96" s="2">
        <v>0</v>
      </c>
      <c r="P96" s="2">
        <v>0</v>
      </c>
      <c r="Q96" s="2">
        <v>27.9788</v>
      </c>
      <c r="R96" t="s">
        <v>1</v>
      </c>
    </row>
    <row r="97" spans="1:18" x14ac:dyDescent="0.25">
      <c r="A97" s="1" t="s">
        <v>1076</v>
      </c>
      <c r="B97" s="1" t="s">
        <v>1088</v>
      </c>
      <c r="C97" t="s">
        <v>1</v>
      </c>
      <c r="D97" t="s">
        <v>0</v>
      </c>
      <c r="E97" t="s">
        <v>963</v>
      </c>
      <c r="F97" t="s">
        <v>957</v>
      </c>
      <c r="G97">
        <v>571</v>
      </c>
      <c r="H97">
        <v>571</v>
      </c>
      <c r="I97" t="s">
        <v>1096</v>
      </c>
      <c r="J97" t="s">
        <v>1097</v>
      </c>
      <c r="K97" s="2">
        <v>0</v>
      </c>
      <c r="L97" s="2">
        <v>0</v>
      </c>
      <c r="M97" s="2">
        <v>796.46</v>
      </c>
      <c r="N97" s="2">
        <v>103.53980000000001</v>
      </c>
      <c r="O97" s="2">
        <v>0</v>
      </c>
      <c r="P97" s="2">
        <v>0</v>
      </c>
      <c r="Q97" s="2">
        <v>899.99980000000005</v>
      </c>
      <c r="R97" t="s">
        <v>1</v>
      </c>
    </row>
    <row r="98" spans="1:18" x14ac:dyDescent="0.25">
      <c r="A98" s="1" t="s">
        <v>1076</v>
      </c>
      <c r="B98" s="1" t="s">
        <v>1029</v>
      </c>
      <c r="C98" t="s">
        <v>1</v>
      </c>
      <c r="D98" t="s">
        <v>0</v>
      </c>
      <c r="E98" t="s">
        <v>963</v>
      </c>
      <c r="F98" t="s">
        <v>957</v>
      </c>
      <c r="G98">
        <v>572</v>
      </c>
      <c r="H98">
        <v>572</v>
      </c>
      <c r="I98" t="s">
        <v>560</v>
      </c>
      <c r="J98" t="s">
        <v>561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t="s">
        <v>1</v>
      </c>
    </row>
    <row r="99" spans="1:18" x14ac:dyDescent="0.25">
      <c r="A99" s="1" t="s">
        <v>1076</v>
      </c>
      <c r="B99" s="1" t="s">
        <v>1089</v>
      </c>
      <c r="C99" t="s">
        <v>1</v>
      </c>
      <c r="D99" t="s">
        <v>0</v>
      </c>
      <c r="E99" t="s">
        <v>963</v>
      </c>
      <c r="F99" t="s">
        <v>957</v>
      </c>
      <c r="G99">
        <v>573</v>
      </c>
      <c r="H99">
        <v>573</v>
      </c>
      <c r="I99" t="s">
        <v>958</v>
      </c>
      <c r="J99" t="s">
        <v>994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t="s">
        <v>1</v>
      </c>
    </row>
    <row r="100" spans="1:18" x14ac:dyDescent="0.25">
      <c r="A100" s="1" t="s">
        <v>1076</v>
      </c>
      <c r="B100" s="1" t="s">
        <v>1089</v>
      </c>
      <c r="C100" t="s">
        <v>1</v>
      </c>
      <c r="D100" t="s">
        <v>0</v>
      </c>
      <c r="E100" t="s">
        <v>963</v>
      </c>
      <c r="F100" t="s">
        <v>957</v>
      </c>
      <c r="G100">
        <v>574</v>
      </c>
      <c r="H100">
        <v>574</v>
      </c>
      <c r="I100" t="s">
        <v>961</v>
      </c>
      <c r="J100" t="s">
        <v>995</v>
      </c>
      <c r="K100" s="2">
        <v>0</v>
      </c>
      <c r="L100" s="2">
        <v>0</v>
      </c>
      <c r="M100" s="2">
        <v>495.58</v>
      </c>
      <c r="N100" s="2">
        <v>64.425399999999996</v>
      </c>
      <c r="O100" s="2">
        <v>0</v>
      </c>
      <c r="P100" s="2">
        <v>0</v>
      </c>
      <c r="Q100" s="2">
        <v>560.00540000000001</v>
      </c>
      <c r="R100" t="s">
        <v>1</v>
      </c>
    </row>
    <row r="101" spans="1:18" x14ac:dyDescent="0.25">
      <c r="A101" s="1" t="s">
        <v>1076</v>
      </c>
      <c r="B101" s="1" t="s">
        <v>1089</v>
      </c>
      <c r="C101" t="s">
        <v>1</v>
      </c>
      <c r="D101" t="s">
        <v>0</v>
      </c>
      <c r="E101" t="s">
        <v>963</v>
      </c>
      <c r="F101" t="s">
        <v>957</v>
      </c>
      <c r="G101">
        <v>575</v>
      </c>
      <c r="H101">
        <v>575</v>
      </c>
      <c r="I101" t="s">
        <v>960</v>
      </c>
      <c r="J101" t="s">
        <v>996</v>
      </c>
      <c r="K101" s="2">
        <v>0</v>
      </c>
      <c r="L101" s="2">
        <v>0</v>
      </c>
      <c r="M101" s="2">
        <v>50</v>
      </c>
      <c r="N101" s="2">
        <v>6.5</v>
      </c>
      <c r="O101" s="2">
        <v>0</v>
      </c>
      <c r="P101" s="2">
        <v>0</v>
      </c>
      <c r="Q101" s="2">
        <v>56.5</v>
      </c>
      <c r="R101" t="s">
        <v>1</v>
      </c>
    </row>
    <row r="102" spans="1:18" x14ac:dyDescent="0.25">
      <c r="A102" s="1" t="s">
        <v>1076</v>
      </c>
      <c r="B102" s="1" t="s">
        <v>1089</v>
      </c>
      <c r="C102" t="s">
        <v>1</v>
      </c>
      <c r="D102" t="s">
        <v>0</v>
      </c>
      <c r="E102" t="s">
        <v>963</v>
      </c>
      <c r="F102" t="s">
        <v>957</v>
      </c>
      <c r="G102">
        <v>576</v>
      </c>
      <c r="H102">
        <v>576</v>
      </c>
      <c r="I102" t="s">
        <v>958</v>
      </c>
      <c r="J102" t="s">
        <v>994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1</v>
      </c>
    </row>
    <row r="103" spans="1:18" x14ac:dyDescent="0.25">
      <c r="A103" s="1" t="s">
        <v>1076</v>
      </c>
      <c r="B103" s="1" t="s">
        <v>1089</v>
      </c>
      <c r="C103" t="s">
        <v>1</v>
      </c>
      <c r="D103" t="s">
        <v>0</v>
      </c>
      <c r="E103" t="s">
        <v>963</v>
      </c>
      <c r="F103" t="s">
        <v>957</v>
      </c>
      <c r="G103">
        <v>577</v>
      </c>
      <c r="H103">
        <v>577</v>
      </c>
      <c r="I103" t="s">
        <v>958</v>
      </c>
      <c r="J103" t="s">
        <v>994</v>
      </c>
      <c r="K103" s="2">
        <v>0</v>
      </c>
      <c r="L103" s="2">
        <v>0</v>
      </c>
      <c r="M103" s="2">
        <v>150</v>
      </c>
      <c r="N103" s="2">
        <v>19.5</v>
      </c>
      <c r="O103" s="2">
        <v>0</v>
      </c>
      <c r="P103" s="2">
        <v>0</v>
      </c>
      <c r="Q103" s="2">
        <v>169.5</v>
      </c>
      <c r="R103" t="s">
        <v>1</v>
      </c>
    </row>
    <row r="104" spans="1:18" x14ac:dyDescent="0.25">
      <c r="A104" s="1" t="s">
        <v>1076</v>
      </c>
      <c r="B104" s="1" t="s">
        <v>1089</v>
      </c>
      <c r="C104" t="s">
        <v>1</v>
      </c>
      <c r="D104" t="s">
        <v>0</v>
      </c>
      <c r="E104" t="s">
        <v>963</v>
      </c>
      <c r="F104" t="s">
        <v>957</v>
      </c>
      <c r="G104">
        <v>578</v>
      </c>
      <c r="H104">
        <v>578</v>
      </c>
      <c r="I104" t="s">
        <v>220</v>
      </c>
      <c r="J104" t="s">
        <v>221</v>
      </c>
      <c r="K104" s="2">
        <v>0</v>
      </c>
      <c r="L104" s="2">
        <v>0</v>
      </c>
      <c r="M104" s="2">
        <v>78.3</v>
      </c>
      <c r="N104" s="2">
        <v>10.179</v>
      </c>
      <c r="O104" s="2">
        <v>0</v>
      </c>
      <c r="P104" s="2">
        <v>0</v>
      </c>
      <c r="Q104" s="2">
        <v>88.478999999999999</v>
      </c>
      <c r="R104" t="s">
        <v>1</v>
      </c>
    </row>
    <row r="105" spans="1:18" x14ac:dyDescent="0.25">
      <c r="A105" s="1" t="s">
        <v>1076</v>
      </c>
      <c r="B105" s="1" t="s">
        <v>1089</v>
      </c>
      <c r="C105" t="s">
        <v>1</v>
      </c>
      <c r="D105" t="s">
        <v>0</v>
      </c>
      <c r="E105" t="s">
        <v>963</v>
      </c>
      <c r="F105" t="s">
        <v>957</v>
      </c>
      <c r="G105">
        <v>579</v>
      </c>
      <c r="H105">
        <v>579</v>
      </c>
      <c r="I105" t="s">
        <v>220</v>
      </c>
      <c r="J105" t="s">
        <v>221</v>
      </c>
      <c r="K105" s="2">
        <v>0</v>
      </c>
      <c r="L105" s="2">
        <v>0</v>
      </c>
      <c r="M105" s="2">
        <v>78.3</v>
      </c>
      <c r="N105" s="2">
        <v>10.179</v>
      </c>
      <c r="O105" s="2">
        <v>0</v>
      </c>
      <c r="P105" s="2">
        <v>0</v>
      </c>
      <c r="Q105" s="2">
        <v>88.478999999999999</v>
      </c>
      <c r="R105" t="s">
        <v>1</v>
      </c>
    </row>
    <row r="106" spans="1:18" x14ac:dyDescent="0.25">
      <c r="A106" s="1" t="s">
        <v>1076</v>
      </c>
      <c r="B106" s="1" t="s">
        <v>1089</v>
      </c>
      <c r="C106" t="s">
        <v>1</v>
      </c>
      <c r="D106" t="s">
        <v>0</v>
      </c>
      <c r="E106" t="s">
        <v>963</v>
      </c>
      <c r="F106" t="s">
        <v>957</v>
      </c>
      <c r="G106">
        <v>580</v>
      </c>
      <c r="H106">
        <v>580</v>
      </c>
      <c r="I106" t="s">
        <v>560</v>
      </c>
      <c r="J106" t="s">
        <v>561</v>
      </c>
      <c r="K106" s="2">
        <v>0</v>
      </c>
      <c r="L106" s="2">
        <v>0</v>
      </c>
      <c r="M106" s="2">
        <v>119.4</v>
      </c>
      <c r="N106" s="2">
        <v>15.522000000000002</v>
      </c>
      <c r="O106" s="2">
        <v>0</v>
      </c>
      <c r="P106" s="2">
        <v>0</v>
      </c>
      <c r="Q106" s="2">
        <v>134.922</v>
      </c>
      <c r="R106" t="s">
        <v>1</v>
      </c>
    </row>
    <row r="107" spans="1:18" x14ac:dyDescent="0.25">
      <c r="A107" s="1"/>
      <c r="B107" s="1"/>
    </row>
    <row r="108" spans="1:18" x14ac:dyDescent="0.25">
      <c r="A108" s="1"/>
      <c r="B108" s="1"/>
    </row>
    <row r="109" spans="1:18" x14ac:dyDescent="0.25">
      <c r="A109" s="1"/>
      <c r="B109" s="1"/>
    </row>
    <row r="110" spans="1:18" x14ac:dyDescent="0.25">
      <c r="A110" s="1"/>
      <c r="B110" s="1"/>
    </row>
    <row r="111" spans="1:18" ht="15.75" thickBot="1" x14ac:dyDescent="0.3">
      <c r="A111" s="1"/>
      <c r="B111" s="1"/>
    </row>
    <row r="112" spans="1:18" ht="15.75" thickBot="1" x14ac:dyDescent="0.3">
      <c r="A112" s="35" t="s">
        <v>203</v>
      </c>
      <c r="B112" s="36"/>
      <c r="C112" s="36"/>
      <c r="D112" s="36"/>
      <c r="E112" s="36"/>
      <c r="F112" s="36"/>
      <c r="G112" s="36"/>
      <c r="H112" s="36"/>
      <c r="I112" s="36"/>
      <c r="J112" s="37"/>
      <c r="K112" s="4">
        <f>+SUBTOTAL(9,Tabla2[VENTA EXENTA])</f>
        <v>0</v>
      </c>
      <c r="L112" s="4">
        <f>+SUBTOTAL(9,Tabla2[VENTA NO SUJETA])</f>
        <v>0</v>
      </c>
      <c r="M112" s="4">
        <f>+SUBTOTAL(9,Tabla2[V. GRAVADA])</f>
        <v>26765.599999999995</v>
      </c>
      <c r="N112" s="4">
        <f>+SUBTOTAL(9,Tabla2[D.FISCAL])</f>
        <v>3479.5280000000007</v>
      </c>
      <c r="O112" s="4">
        <f>+SUBTOTAL(9,Tabla2[V CTA DE 3])</f>
        <v>0</v>
      </c>
      <c r="P112" s="4">
        <f>+SUBTOTAL(9,Tabla2[D. FISCAL A 3])</f>
        <v>0</v>
      </c>
      <c r="Q112" s="4">
        <f>+SUBTOTAL(9,Tabla2[VENTA TOTAL])</f>
        <v>30245.128000000004</v>
      </c>
    </row>
  </sheetData>
  <mergeCells count="1">
    <mergeCell ref="A112:J112"/>
  </mergeCells>
  <phoneticPr fontId="9" type="noConversion"/>
  <conditionalFormatting sqref="G3:G111">
    <cfRule type="duplicateValues" dxfId="5" priority="15"/>
  </conditionalFormatting>
  <conditionalFormatting sqref="H57:H68">
    <cfRule type="duplicateValues" dxfId="4" priority="3"/>
  </conditionalFormatting>
  <conditionalFormatting sqref="H69:H80 H107:H111">
    <cfRule type="duplicateValues" dxfId="3" priority="2"/>
  </conditionalFormatting>
  <conditionalFormatting sqref="H81:H106">
    <cfRule type="duplicateValues" dxfId="0" priority="1"/>
  </conditionalFormatting>
  <pageMargins left="0.7" right="0.7" top="0.75" bottom="0.75" header="0.3" footer="0.3"/>
  <pageSetup orientation="portrait" horizontalDpi="4294967293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9">
    <tabColor theme="4"/>
  </sheetPr>
  <dimension ref="B1:I23"/>
  <sheetViews>
    <sheetView showGridLines="0" zoomScale="115" zoomScaleNormal="115" workbookViewId="0"/>
  </sheetViews>
  <sheetFormatPr baseColWidth="10" defaultRowHeight="15" x14ac:dyDescent="0.25"/>
  <cols>
    <col min="2" max="2" width="15.140625" customWidth="1"/>
    <col min="3" max="3" width="3.85546875" customWidth="1"/>
    <col min="4" max="4" width="25.85546875" customWidth="1"/>
    <col min="5" max="5" width="7.85546875" customWidth="1"/>
  </cols>
  <sheetData>
    <row r="1" spans="2:9" ht="79.5" customHeight="1" thickBot="1" x14ac:dyDescent="0.3"/>
    <row r="2" spans="2:9" x14ac:dyDescent="0.25">
      <c r="B2" s="5" t="s">
        <v>17</v>
      </c>
      <c r="D2" s="12" t="s">
        <v>970</v>
      </c>
    </row>
    <row r="3" spans="2:9" x14ac:dyDescent="0.25">
      <c r="B3" s="5" t="s">
        <v>2</v>
      </c>
      <c r="D3" s="13" t="s">
        <v>986</v>
      </c>
    </row>
    <row r="4" spans="2:9" x14ac:dyDescent="0.25">
      <c r="B4" s="5" t="s">
        <v>3</v>
      </c>
      <c r="D4" s="15" t="s">
        <v>1</v>
      </c>
    </row>
    <row r="5" spans="2:9" x14ac:dyDescent="0.25">
      <c r="B5" s="24" t="s">
        <v>4</v>
      </c>
      <c r="D5" s="15" t="s">
        <v>845</v>
      </c>
    </row>
    <row r="6" spans="2:9" x14ac:dyDescent="0.25">
      <c r="B6" s="6" t="s">
        <v>194</v>
      </c>
      <c r="D6" s="16" t="s">
        <v>963</v>
      </c>
    </row>
    <row r="7" spans="2:9" x14ac:dyDescent="0.25">
      <c r="B7" s="6" t="s">
        <v>193</v>
      </c>
      <c r="D7" s="16" t="s">
        <v>965</v>
      </c>
    </row>
    <row r="8" spans="2:9" x14ac:dyDescent="0.25">
      <c r="B8" s="6" t="s">
        <v>192</v>
      </c>
      <c r="D8" s="17"/>
    </row>
    <row r="9" spans="2:9" x14ac:dyDescent="0.25">
      <c r="B9" s="5" t="s">
        <v>191</v>
      </c>
      <c r="D9" s="18">
        <f>+D8</f>
        <v>0</v>
      </c>
    </row>
    <row r="10" spans="2:9" x14ac:dyDescent="0.25">
      <c r="B10" s="5" t="s">
        <v>192</v>
      </c>
      <c r="D10" s="25">
        <f>+D9</f>
        <v>0</v>
      </c>
    </row>
    <row r="11" spans="2:9" x14ac:dyDescent="0.25">
      <c r="B11" s="5" t="s">
        <v>191</v>
      </c>
      <c r="D11" s="22">
        <f>+D10</f>
        <v>0</v>
      </c>
    </row>
    <row r="12" spans="2:9" x14ac:dyDescent="0.25">
      <c r="B12" s="5" t="s">
        <v>190</v>
      </c>
      <c r="D12" s="22">
        <v>0</v>
      </c>
    </row>
    <row r="13" spans="2:9" x14ac:dyDescent="0.25">
      <c r="B13" s="5" t="s">
        <v>189</v>
      </c>
      <c r="D13" s="9">
        <v>0</v>
      </c>
      <c r="I13" s="27"/>
    </row>
    <row r="14" spans="2:9" x14ac:dyDescent="0.25">
      <c r="B14" s="5" t="s">
        <v>188</v>
      </c>
      <c r="D14" s="21">
        <v>0</v>
      </c>
    </row>
    <row r="15" spans="2:9" x14ac:dyDescent="0.25">
      <c r="B15" s="5" t="s">
        <v>187</v>
      </c>
      <c r="D15" s="21">
        <v>0</v>
      </c>
    </row>
    <row r="16" spans="2:9" x14ac:dyDescent="0.25">
      <c r="B16" s="5" t="s">
        <v>186</v>
      </c>
      <c r="D16" s="14">
        <v>0</v>
      </c>
    </row>
    <row r="17" spans="2:4" x14ac:dyDescent="0.25">
      <c r="B17" s="5" t="s">
        <v>185</v>
      </c>
      <c r="D17" s="9">
        <v>0</v>
      </c>
    </row>
    <row r="18" spans="2:4" x14ac:dyDescent="0.25">
      <c r="B18" s="5" t="s">
        <v>184</v>
      </c>
      <c r="D18" s="9">
        <v>0</v>
      </c>
    </row>
    <row r="19" spans="2:4" x14ac:dyDescent="0.25">
      <c r="B19" s="5" t="s">
        <v>183</v>
      </c>
      <c r="D19" s="9">
        <v>0</v>
      </c>
    </row>
    <row r="20" spans="2:4" x14ac:dyDescent="0.25">
      <c r="B20" s="5" t="s">
        <v>182</v>
      </c>
      <c r="D20" s="9">
        <v>0</v>
      </c>
    </row>
    <row r="21" spans="2:4" x14ac:dyDescent="0.25">
      <c r="B21" s="5" t="s">
        <v>181</v>
      </c>
      <c r="D21" s="9">
        <v>0</v>
      </c>
    </row>
    <row r="22" spans="2:4" x14ac:dyDescent="0.25">
      <c r="B22" s="5" t="s">
        <v>20</v>
      </c>
      <c r="D22" s="9">
        <f>SUM(D13:D21)</f>
        <v>0</v>
      </c>
    </row>
    <row r="23" spans="2:4" ht="15.75" thickBot="1" x14ac:dyDescent="0.3">
      <c r="B23" s="5" t="s">
        <v>19</v>
      </c>
      <c r="D23" s="23" t="s">
        <v>180</v>
      </c>
    </row>
  </sheetData>
  <dataValidations count="1">
    <dataValidation type="decimal" allowBlank="1" showInputMessage="1" showErrorMessage="1" errorTitle="Error de ingreso" error="Los datos ingresados no son validos solo se aceptan numeros" sqref="D9" xr:uid="{00000000-0002-0000-0400-000000000000}">
      <formula1>0</formula1>
      <formula2>10000000</formula2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10">
    <tabColor theme="5" tint="-0.249977111117893"/>
  </sheetPr>
  <dimension ref="A2:V60"/>
  <sheetViews>
    <sheetView tabSelected="1" workbookViewId="0">
      <selection activeCell="A26" sqref="A26"/>
    </sheetView>
  </sheetViews>
  <sheetFormatPr baseColWidth="10" defaultRowHeight="15" x14ac:dyDescent="0.25"/>
  <cols>
    <col min="3" max="3" width="15.42578125" customWidth="1"/>
    <col min="4" max="4" width="14.28515625" customWidth="1"/>
    <col min="5" max="5" width="14.5703125" customWidth="1"/>
    <col min="7" max="7" width="14.140625" customWidth="1"/>
    <col min="9" max="9" width="15.140625" customWidth="1"/>
    <col min="12" max="12" width="11.7109375" style="2" customWidth="1"/>
    <col min="13" max="13" width="13.42578125" style="2" customWidth="1"/>
    <col min="14" max="14" width="15.5703125" style="2" customWidth="1"/>
    <col min="15" max="15" width="14.85546875" style="2" customWidth="1"/>
    <col min="16" max="16" width="11.42578125" style="2"/>
    <col min="17" max="17" width="12.42578125" style="2" customWidth="1"/>
    <col min="18" max="18" width="12.85546875" style="2" customWidth="1"/>
    <col min="19" max="19" width="15.28515625" style="2" customWidth="1"/>
    <col min="20" max="20" width="15" style="2" customWidth="1"/>
    <col min="21" max="21" width="15.140625" style="2" customWidth="1"/>
  </cols>
  <sheetData>
    <row r="2" spans="1:22" x14ac:dyDescent="0.25">
      <c r="A2" t="s">
        <v>17</v>
      </c>
      <c r="B2" t="s">
        <v>2</v>
      </c>
      <c r="C2" t="s">
        <v>3</v>
      </c>
      <c r="D2" t="s">
        <v>4</v>
      </c>
      <c r="E2" t="s">
        <v>194</v>
      </c>
      <c r="F2" t="s">
        <v>193</v>
      </c>
      <c r="G2" t="s">
        <v>192</v>
      </c>
      <c r="H2" t="s">
        <v>191</v>
      </c>
      <c r="I2" t="s">
        <v>204</v>
      </c>
      <c r="J2" t="s">
        <v>205</v>
      </c>
      <c r="K2" t="s">
        <v>190</v>
      </c>
      <c r="L2" s="2" t="s">
        <v>189</v>
      </c>
      <c r="M2" s="2" t="s">
        <v>188</v>
      </c>
      <c r="N2" s="2" t="s">
        <v>187</v>
      </c>
      <c r="O2" s="2" t="s">
        <v>186</v>
      </c>
      <c r="P2" s="2" t="s">
        <v>185</v>
      </c>
      <c r="Q2" s="2" t="s">
        <v>184</v>
      </c>
      <c r="R2" s="2" t="s">
        <v>183</v>
      </c>
      <c r="S2" s="2" t="s">
        <v>182</v>
      </c>
      <c r="T2" s="2" t="s">
        <v>181</v>
      </c>
      <c r="U2" s="2" t="s">
        <v>20</v>
      </c>
      <c r="V2" t="s">
        <v>19</v>
      </c>
    </row>
    <row r="3" spans="1:22" x14ac:dyDescent="0.25">
      <c r="A3" t="s">
        <v>970</v>
      </c>
      <c r="B3" t="s">
        <v>986</v>
      </c>
      <c r="C3" t="s">
        <v>1</v>
      </c>
      <c r="D3" t="s">
        <v>845</v>
      </c>
      <c r="E3" t="s">
        <v>963</v>
      </c>
      <c r="F3" t="s">
        <v>965</v>
      </c>
      <c r="G3">
        <v>164</v>
      </c>
      <c r="H3">
        <v>164</v>
      </c>
      <c r="I3">
        <v>164</v>
      </c>
      <c r="J3">
        <v>164</v>
      </c>
      <c r="L3" s="2">
        <v>0</v>
      </c>
      <c r="M3" s="2">
        <v>0</v>
      </c>
      <c r="N3" s="2">
        <v>0</v>
      </c>
      <c r="O3" s="2">
        <v>0</v>
      </c>
      <c r="P3" s="2">
        <v>165</v>
      </c>
      <c r="Q3" s="2">
        <v>0</v>
      </c>
      <c r="R3" s="2">
        <v>0</v>
      </c>
      <c r="S3" s="2">
        <v>0</v>
      </c>
      <c r="T3" s="2">
        <v>0</v>
      </c>
      <c r="U3" s="2">
        <v>165</v>
      </c>
      <c r="V3" t="s">
        <v>180</v>
      </c>
    </row>
    <row r="4" spans="1:22" x14ac:dyDescent="0.25">
      <c r="A4" t="s">
        <v>970</v>
      </c>
      <c r="B4" t="s">
        <v>988</v>
      </c>
      <c r="C4" t="s">
        <v>1</v>
      </c>
      <c r="D4" t="s">
        <v>845</v>
      </c>
      <c r="E4" t="s">
        <v>963</v>
      </c>
      <c r="F4" t="s">
        <v>965</v>
      </c>
      <c r="G4">
        <v>163</v>
      </c>
      <c r="H4">
        <v>163</v>
      </c>
      <c r="I4">
        <v>163</v>
      </c>
      <c r="J4">
        <v>163</v>
      </c>
      <c r="L4" s="2">
        <v>0</v>
      </c>
      <c r="M4" s="2">
        <v>0</v>
      </c>
      <c r="N4" s="2">
        <v>0</v>
      </c>
      <c r="O4" s="2">
        <v>0</v>
      </c>
      <c r="P4" s="2">
        <v>180</v>
      </c>
      <c r="Q4" s="2">
        <v>0</v>
      </c>
      <c r="R4" s="2">
        <v>0</v>
      </c>
      <c r="S4" s="2">
        <v>0</v>
      </c>
      <c r="T4" s="2">
        <v>0</v>
      </c>
      <c r="U4" s="2">
        <v>180</v>
      </c>
      <c r="V4" t="s">
        <v>180</v>
      </c>
    </row>
    <row r="5" spans="1:22" x14ac:dyDescent="0.25">
      <c r="A5" t="s">
        <v>970</v>
      </c>
      <c r="B5" t="s">
        <v>987</v>
      </c>
      <c r="C5" t="s">
        <v>1</v>
      </c>
      <c r="D5" t="s">
        <v>813</v>
      </c>
      <c r="E5" t="s">
        <v>963</v>
      </c>
      <c r="F5" t="s">
        <v>965</v>
      </c>
      <c r="G5">
        <v>268</v>
      </c>
      <c r="H5">
        <v>268</v>
      </c>
      <c r="I5">
        <v>268</v>
      </c>
      <c r="J5">
        <v>268</v>
      </c>
      <c r="L5" s="2">
        <v>0</v>
      </c>
      <c r="M5" s="2">
        <v>0</v>
      </c>
      <c r="N5" s="2">
        <v>0</v>
      </c>
      <c r="O5" s="2">
        <v>9562.15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9562.15</v>
      </c>
      <c r="V5" t="s">
        <v>180</v>
      </c>
    </row>
    <row r="6" spans="1:22" x14ac:dyDescent="0.25">
      <c r="A6" t="s">
        <v>881</v>
      </c>
      <c r="B6" t="s">
        <v>891</v>
      </c>
      <c r="C6" t="s">
        <v>1</v>
      </c>
      <c r="D6" t="s">
        <v>813</v>
      </c>
      <c r="E6" t="s">
        <v>963</v>
      </c>
      <c r="F6" t="s">
        <v>965</v>
      </c>
      <c r="G6">
        <v>267</v>
      </c>
      <c r="H6">
        <v>267</v>
      </c>
      <c r="I6">
        <v>267</v>
      </c>
      <c r="J6">
        <v>267</v>
      </c>
      <c r="L6" s="2">
        <v>0</v>
      </c>
      <c r="M6" s="2">
        <v>0</v>
      </c>
      <c r="N6" s="2">
        <v>0</v>
      </c>
      <c r="O6" s="2">
        <v>9120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9120</v>
      </c>
      <c r="V6" t="s">
        <v>180</v>
      </c>
    </row>
    <row r="7" spans="1:22" x14ac:dyDescent="0.25">
      <c r="A7" t="s">
        <v>881</v>
      </c>
      <c r="B7" t="s">
        <v>882</v>
      </c>
      <c r="C7" t="s">
        <v>1</v>
      </c>
      <c r="D7" t="s">
        <v>813</v>
      </c>
      <c r="E7" t="s">
        <v>963</v>
      </c>
      <c r="F7" t="s">
        <v>965</v>
      </c>
      <c r="G7">
        <v>266</v>
      </c>
      <c r="H7">
        <v>266</v>
      </c>
      <c r="I7">
        <v>266</v>
      </c>
      <c r="J7">
        <v>266</v>
      </c>
      <c r="L7" s="2">
        <v>0</v>
      </c>
      <c r="M7" s="2">
        <v>0</v>
      </c>
      <c r="N7" s="2">
        <v>0</v>
      </c>
      <c r="O7" s="2">
        <v>33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33</v>
      </c>
      <c r="V7" t="s">
        <v>180</v>
      </c>
    </row>
    <row r="8" spans="1:22" x14ac:dyDescent="0.25">
      <c r="A8" t="s">
        <v>881</v>
      </c>
      <c r="B8" t="s">
        <v>889</v>
      </c>
      <c r="C8" t="s">
        <v>1</v>
      </c>
      <c r="D8" t="s">
        <v>845</v>
      </c>
      <c r="E8" t="s">
        <v>963</v>
      </c>
      <c r="F8" t="s">
        <v>964</v>
      </c>
      <c r="G8">
        <v>162</v>
      </c>
      <c r="H8">
        <v>162</v>
      </c>
      <c r="I8">
        <v>162</v>
      </c>
      <c r="J8">
        <v>162</v>
      </c>
      <c r="L8" s="2">
        <v>0</v>
      </c>
      <c r="M8" s="2">
        <v>0</v>
      </c>
      <c r="N8" s="2">
        <v>0</v>
      </c>
      <c r="O8" s="2">
        <v>0</v>
      </c>
      <c r="P8" s="2">
        <v>50</v>
      </c>
      <c r="Q8" s="2">
        <v>0</v>
      </c>
      <c r="R8" s="2">
        <v>0</v>
      </c>
      <c r="S8" s="2">
        <v>0</v>
      </c>
      <c r="T8" s="2">
        <v>0</v>
      </c>
      <c r="U8" s="2">
        <v>50</v>
      </c>
      <c r="V8" t="s">
        <v>180</v>
      </c>
    </row>
    <row r="9" spans="1:22" x14ac:dyDescent="0.25">
      <c r="A9" t="s">
        <v>881</v>
      </c>
      <c r="B9" t="s">
        <v>890</v>
      </c>
      <c r="C9" t="s">
        <v>1</v>
      </c>
      <c r="D9" t="s">
        <v>845</v>
      </c>
      <c r="E9" t="s">
        <v>963</v>
      </c>
      <c r="F9" t="s">
        <v>964</v>
      </c>
      <c r="G9">
        <v>161</v>
      </c>
      <c r="H9">
        <v>161</v>
      </c>
      <c r="I9">
        <v>161</v>
      </c>
      <c r="J9">
        <v>161</v>
      </c>
      <c r="L9" s="2">
        <v>0</v>
      </c>
      <c r="M9" s="2">
        <v>0</v>
      </c>
      <c r="N9" s="2">
        <v>0</v>
      </c>
      <c r="O9" s="2">
        <v>0</v>
      </c>
      <c r="P9" s="2">
        <v>115</v>
      </c>
      <c r="Q9" s="2">
        <v>0</v>
      </c>
      <c r="R9" s="2">
        <v>0</v>
      </c>
      <c r="S9" s="2">
        <v>0</v>
      </c>
      <c r="T9" s="2">
        <v>0</v>
      </c>
      <c r="U9" s="2">
        <v>115</v>
      </c>
      <c r="V9" t="s">
        <v>180</v>
      </c>
    </row>
    <row r="10" spans="1:22" x14ac:dyDescent="0.25">
      <c r="A10" t="s">
        <v>992</v>
      </c>
      <c r="B10" s="31">
        <v>44463</v>
      </c>
      <c r="C10">
        <v>1</v>
      </c>
      <c r="D10">
        <v>1</v>
      </c>
      <c r="E10" t="s">
        <v>963</v>
      </c>
      <c r="F10" t="s">
        <v>965</v>
      </c>
      <c r="G10">
        <v>259</v>
      </c>
      <c r="H10">
        <v>259</v>
      </c>
      <c r="I10">
        <v>259</v>
      </c>
      <c r="J10">
        <v>259</v>
      </c>
      <c r="L10" s="2">
        <v>0</v>
      </c>
      <c r="M10" s="2">
        <v>0</v>
      </c>
      <c r="N10" s="2">
        <v>0</v>
      </c>
      <c r="O10" s="2">
        <v>9999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9999</v>
      </c>
      <c r="V10">
        <v>2</v>
      </c>
    </row>
    <row r="11" spans="1:22" x14ac:dyDescent="0.25">
      <c r="A11" t="s">
        <v>992</v>
      </c>
      <c r="B11" s="31">
        <v>44459</v>
      </c>
      <c r="C11">
        <v>1</v>
      </c>
      <c r="D11">
        <v>1</v>
      </c>
      <c r="E11" t="s">
        <v>963</v>
      </c>
      <c r="F11" t="s">
        <v>965</v>
      </c>
      <c r="G11">
        <v>258</v>
      </c>
      <c r="H11">
        <v>258</v>
      </c>
      <c r="I11">
        <v>258</v>
      </c>
      <c r="J11">
        <v>258</v>
      </c>
      <c r="L11" s="2">
        <v>0</v>
      </c>
      <c r="M11" s="2">
        <v>0</v>
      </c>
      <c r="N11" s="2">
        <v>0</v>
      </c>
      <c r="O11" s="2">
        <v>6085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6085</v>
      </c>
      <c r="V11">
        <v>2</v>
      </c>
    </row>
    <row r="12" spans="1:22" x14ac:dyDescent="0.25">
      <c r="A12" t="s">
        <v>992</v>
      </c>
      <c r="B12" s="31">
        <v>44459</v>
      </c>
      <c r="C12">
        <v>1</v>
      </c>
      <c r="D12">
        <v>11</v>
      </c>
      <c r="E12" t="s">
        <v>963</v>
      </c>
      <c r="F12" t="s">
        <v>964</v>
      </c>
      <c r="G12">
        <v>160</v>
      </c>
      <c r="H12">
        <v>160</v>
      </c>
      <c r="I12">
        <v>160</v>
      </c>
      <c r="J12">
        <v>160</v>
      </c>
      <c r="L12" s="2">
        <v>0</v>
      </c>
      <c r="M12" s="2">
        <v>0</v>
      </c>
      <c r="N12" s="2">
        <v>0</v>
      </c>
      <c r="O12" s="2">
        <v>0</v>
      </c>
      <c r="P12" s="2">
        <v>115</v>
      </c>
      <c r="Q12" s="2">
        <v>0</v>
      </c>
      <c r="R12" s="2">
        <v>0</v>
      </c>
      <c r="S12" s="2">
        <v>0</v>
      </c>
      <c r="T12" s="2">
        <v>0</v>
      </c>
      <c r="U12" s="2">
        <v>115</v>
      </c>
      <c r="V12">
        <v>2</v>
      </c>
    </row>
    <row r="13" spans="1:22" x14ac:dyDescent="0.25">
      <c r="A13" t="s">
        <v>992</v>
      </c>
      <c r="B13" s="31">
        <v>44459</v>
      </c>
      <c r="C13">
        <v>1</v>
      </c>
      <c r="D13">
        <v>11</v>
      </c>
      <c r="E13" t="s">
        <v>963</v>
      </c>
      <c r="F13" t="s">
        <v>964</v>
      </c>
      <c r="G13">
        <v>159</v>
      </c>
      <c r="H13">
        <v>159</v>
      </c>
      <c r="I13">
        <v>159</v>
      </c>
      <c r="J13">
        <v>159</v>
      </c>
      <c r="L13" s="2">
        <v>0</v>
      </c>
      <c r="M13" s="2">
        <v>0</v>
      </c>
      <c r="N13" s="2">
        <v>0</v>
      </c>
      <c r="O13" s="2">
        <v>0</v>
      </c>
      <c r="P13" s="2">
        <v>50</v>
      </c>
      <c r="Q13" s="2">
        <v>0</v>
      </c>
      <c r="R13" s="2">
        <v>0</v>
      </c>
      <c r="S13" s="2">
        <v>0</v>
      </c>
      <c r="T13" s="2">
        <v>0</v>
      </c>
      <c r="U13" s="2">
        <v>50</v>
      </c>
      <c r="V13">
        <v>2</v>
      </c>
    </row>
    <row r="14" spans="1:22" x14ac:dyDescent="0.25">
      <c r="A14" t="s">
        <v>992</v>
      </c>
      <c r="B14" s="31">
        <v>44447</v>
      </c>
      <c r="C14">
        <v>1</v>
      </c>
      <c r="D14">
        <v>11</v>
      </c>
      <c r="E14" t="s">
        <v>963</v>
      </c>
      <c r="F14" t="s">
        <v>964</v>
      </c>
      <c r="G14">
        <v>158</v>
      </c>
      <c r="H14">
        <v>158</v>
      </c>
      <c r="I14">
        <v>158</v>
      </c>
      <c r="J14">
        <v>158</v>
      </c>
      <c r="L14" s="2">
        <v>0</v>
      </c>
      <c r="M14" s="2">
        <v>0</v>
      </c>
      <c r="N14" s="2">
        <v>0</v>
      </c>
      <c r="O14" s="2">
        <v>0</v>
      </c>
      <c r="P14" s="2">
        <v>115</v>
      </c>
      <c r="Q14" s="2">
        <v>0</v>
      </c>
      <c r="R14" s="2">
        <v>0</v>
      </c>
      <c r="S14" s="2">
        <v>0</v>
      </c>
      <c r="T14" s="2">
        <v>0</v>
      </c>
      <c r="U14" s="2">
        <v>115</v>
      </c>
      <c r="V14">
        <v>2</v>
      </c>
    </row>
    <row r="15" spans="1:22" x14ac:dyDescent="0.25">
      <c r="A15" t="s">
        <v>999</v>
      </c>
      <c r="B15" s="31">
        <v>44438</v>
      </c>
      <c r="C15">
        <v>1</v>
      </c>
      <c r="D15">
        <v>11</v>
      </c>
      <c r="E15" t="s">
        <v>963</v>
      </c>
      <c r="F15" t="s">
        <v>964</v>
      </c>
      <c r="G15">
        <v>157</v>
      </c>
      <c r="H15">
        <v>157</v>
      </c>
      <c r="I15">
        <v>157</v>
      </c>
      <c r="J15">
        <v>157</v>
      </c>
      <c r="L15" s="2">
        <v>0</v>
      </c>
      <c r="M15" s="2">
        <v>0</v>
      </c>
      <c r="N15" s="2">
        <v>0</v>
      </c>
      <c r="O15" s="2">
        <v>0</v>
      </c>
      <c r="P15" s="2">
        <v>50</v>
      </c>
      <c r="Q15" s="2">
        <v>0</v>
      </c>
      <c r="R15" s="2">
        <v>0</v>
      </c>
      <c r="S15" s="2">
        <v>0</v>
      </c>
      <c r="T15" s="2">
        <v>0</v>
      </c>
      <c r="U15" s="2">
        <v>50</v>
      </c>
      <c r="V15">
        <v>2</v>
      </c>
    </row>
    <row r="16" spans="1:22" x14ac:dyDescent="0.25">
      <c r="A16" t="s">
        <v>999</v>
      </c>
      <c r="B16" s="31">
        <v>44425</v>
      </c>
      <c r="C16">
        <v>1</v>
      </c>
      <c r="D16">
        <v>11</v>
      </c>
      <c r="E16" t="s">
        <v>963</v>
      </c>
      <c r="F16" t="s">
        <v>964</v>
      </c>
      <c r="G16">
        <v>156</v>
      </c>
      <c r="H16">
        <v>156</v>
      </c>
      <c r="I16">
        <v>156</v>
      </c>
      <c r="J16">
        <v>156</v>
      </c>
      <c r="L16" s="2">
        <v>0</v>
      </c>
      <c r="M16" s="2">
        <v>0</v>
      </c>
      <c r="N16" s="2">
        <v>0</v>
      </c>
      <c r="O16" s="2">
        <v>0</v>
      </c>
      <c r="P16" s="2">
        <v>165</v>
      </c>
      <c r="Q16" s="2">
        <v>0</v>
      </c>
      <c r="R16" s="2">
        <v>0</v>
      </c>
      <c r="S16" s="2">
        <v>0</v>
      </c>
      <c r="T16" s="2">
        <v>0</v>
      </c>
      <c r="U16" s="2">
        <v>165</v>
      </c>
      <c r="V16">
        <v>2</v>
      </c>
    </row>
    <row r="17" spans="1:22" x14ac:dyDescent="0.25">
      <c r="A17" t="s">
        <v>999</v>
      </c>
      <c r="B17" s="31">
        <v>44418</v>
      </c>
      <c r="C17">
        <v>1</v>
      </c>
      <c r="D17">
        <v>11</v>
      </c>
      <c r="E17" t="s">
        <v>963</v>
      </c>
      <c r="F17" t="s">
        <v>964</v>
      </c>
      <c r="G17">
        <v>155</v>
      </c>
      <c r="H17">
        <v>155</v>
      </c>
      <c r="I17">
        <v>155</v>
      </c>
      <c r="J17">
        <v>155</v>
      </c>
      <c r="L17" s="2">
        <v>0</v>
      </c>
      <c r="M17" s="2">
        <v>0</v>
      </c>
      <c r="N17" s="2">
        <v>0</v>
      </c>
      <c r="O17" s="2">
        <v>0</v>
      </c>
      <c r="P17" s="2">
        <v>525</v>
      </c>
      <c r="Q17" s="2">
        <v>0</v>
      </c>
      <c r="R17" s="2">
        <v>0</v>
      </c>
      <c r="S17" s="2">
        <v>0</v>
      </c>
      <c r="T17" s="2">
        <v>0</v>
      </c>
      <c r="U17" s="2">
        <v>525</v>
      </c>
      <c r="V17">
        <v>2</v>
      </c>
    </row>
    <row r="18" spans="1:22" x14ac:dyDescent="0.25">
      <c r="A18" t="s">
        <v>1005</v>
      </c>
      <c r="B18" s="31">
        <v>44390</v>
      </c>
      <c r="C18">
        <v>1</v>
      </c>
      <c r="D18">
        <v>1</v>
      </c>
      <c r="E18" t="s">
        <v>963</v>
      </c>
      <c r="F18" t="s">
        <v>965</v>
      </c>
      <c r="G18">
        <v>257</v>
      </c>
      <c r="H18">
        <v>257</v>
      </c>
      <c r="I18">
        <v>257</v>
      </c>
      <c r="J18">
        <v>257</v>
      </c>
      <c r="L18" s="2">
        <v>0</v>
      </c>
      <c r="M18" s="2">
        <v>0</v>
      </c>
      <c r="N18" s="2">
        <v>0</v>
      </c>
      <c r="O18" s="2">
        <v>10345.83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10345.83</v>
      </c>
      <c r="V18">
        <v>2</v>
      </c>
    </row>
    <row r="19" spans="1:22" x14ac:dyDescent="0.25">
      <c r="A19" t="s">
        <v>1005</v>
      </c>
      <c r="B19" s="31">
        <v>44399</v>
      </c>
      <c r="C19">
        <v>1</v>
      </c>
      <c r="D19">
        <v>11</v>
      </c>
      <c r="E19" t="s">
        <v>963</v>
      </c>
      <c r="F19" t="s">
        <v>964</v>
      </c>
      <c r="G19">
        <v>153</v>
      </c>
      <c r="H19">
        <v>153</v>
      </c>
      <c r="I19">
        <v>153</v>
      </c>
      <c r="J19">
        <v>153</v>
      </c>
      <c r="L19" s="2">
        <v>0</v>
      </c>
      <c r="M19" s="2">
        <v>0</v>
      </c>
      <c r="N19" s="2">
        <v>0</v>
      </c>
      <c r="O19" s="2">
        <v>0</v>
      </c>
      <c r="P19" s="2">
        <v>165</v>
      </c>
      <c r="Q19" s="2">
        <v>0</v>
      </c>
      <c r="R19" s="2">
        <v>0</v>
      </c>
      <c r="S19" s="2">
        <v>0</v>
      </c>
      <c r="T19" s="2">
        <v>0</v>
      </c>
      <c r="U19" s="2">
        <v>165</v>
      </c>
      <c r="V19">
        <v>2</v>
      </c>
    </row>
    <row r="20" spans="1:22" x14ac:dyDescent="0.25">
      <c r="A20" t="s">
        <v>1005</v>
      </c>
      <c r="B20" s="31">
        <v>44407</v>
      </c>
      <c r="C20">
        <v>1</v>
      </c>
      <c r="D20">
        <v>1</v>
      </c>
      <c r="E20" t="s">
        <v>963</v>
      </c>
      <c r="F20" t="s">
        <v>964</v>
      </c>
      <c r="G20">
        <v>154</v>
      </c>
      <c r="H20">
        <v>154</v>
      </c>
      <c r="I20">
        <v>154</v>
      </c>
      <c r="J20">
        <v>154</v>
      </c>
      <c r="L20" s="2">
        <v>0</v>
      </c>
      <c r="M20" s="2">
        <v>0</v>
      </c>
      <c r="N20" s="2">
        <v>0</v>
      </c>
      <c r="O20" s="2">
        <v>0</v>
      </c>
      <c r="P20" s="2">
        <v>50</v>
      </c>
      <c r="Q20" s="2">
        <v>0</v>
      </c>
      <c r="R20" s="2">
        <v>0</v>
      </c>
      <c r="S20" s="2">
        <v>0</v>
      </c>
      <c r="T20" s="2">
        <v>0</v>
      </c>
      <c r="U20" s="2">
        <v>50</v>
      </c>
      <c r="V20">
        <v>2</v>
      </c>
    </row>
    <row r="21" spans="1:22" x14ac:dyDescent="0.25">
      <c r="A21" t="s">
        <v>1004</v>
      </c>
      <c r="B21" t="s">
        <v>1048</v>
      </c>
      <c r="C21" t="s">
        <v>1</v>
      </c>
      <c r="D21" t="s">
        <v>845</v>
      </c>
      <c r="E21" t="s">
        <v>963</v>
      </c>
      <c r="F21" t="s">
        <v>964</v>
      </c>
      <c r="G21">
        <v>152</v>
      </c>
      <c r="H21">
        <v>152</v>
      </c>
      <c r="I21">
        <v>152</v>
      </c>
      <c r="J21">
        <v>152</v>
      </c>
      <c r="L21" s="2">
        <v>0</v>
      </c>
      <c r="M21" s="2">
        <v>0</v>
      </c>
      <c r="N21" s="2">
        <v>0</v>
      </c>
      <c r="O21" s="2">
        <v>0</v>
      </c>
      <c r="P21" s="2">
        <v>50</v>
      </c>
      <c r="Q21" s="2">
        <v>0</v>
      </c>
      <c r="R21" s="2">
        <v>0</v>
      </c>
      <c r="S21" s="2">
        <v>0</v>
      </c>
      <c r="T21" s="2">
        <v>0</v>
      </c>
      <c r="U21" s="2">
        <v>50</v>
      </c>
      <c r="V21">
        <v>2</v>
      </c>
    </row>
    <row r="22" spans="1:22" x14ac:dyDescent="0.25">
      <c r="A22" t="s">
        <v>1003</v>
      </c>
      <c r="B22" s="31">
        <v>44342</v>
      </c>
      <c r="C22">
        <v>1</v>
      </c>
      <c r="D22">
        <v>11</v>
      </c>
      <c r="E22" t="s">
        <v>963</v>
      </c>
      <c r="F22" t="s">
        <v>964</v>
      </c>
      <c r="G22">
        <v>151</v>
      </c>
      <c r="H22">
        <v>151</v>
      </c>
      <c r="I22">
        <v>151</v>
      </c>
      <c r="J22">
        <v>151</v>
      </c>
      <c r="L22" s="2">
        <v>0</v>
      </c>
      <c r="M22" s="2">
        <v>0</v>
      </c>
      <c r="N22" s="2">
        <v>0</v>
      </c>
      <c r="O22" s="2">
        <v>0</v>
      </c>
      <c r="P22" s="2">
        <v>460</v>
      </c>
      <c r="Q22" s="2">
        <v>0</v>
      </c>
      <c r="R22" s="2">
        <v>0</v>
      </c>
      <c r="S22" s="2">
        <v>0</v>
      </c>
      <c r="T22" s="2">
        <v>0</v>
      </c>
      <c r="U22" s="2">
        <v>460</v>
      </c>
      <c r="V22">
        <v>2</v>
      </c>
    </row>
    <row r="23" spans="1:22" x14ac:dyDescent="0.25">
      <c r="A23" t="s">
        <v>1002</v>
      </c>
      <c r="B23" s="1" t="s">
        <v>1068</v>
      </c>
      <c r="C23" t="s">
        <v>1</v>
      </c>
      <c r="D23" t="s">
        <v>845</v>
      </c>
      <c r="E23" t="s">
        <v>963</v>
      </c>
      <c r="F23" t="s">
        <v>964</v>
      </c>
      <c r="G23">
        <v>150</v>
      </c>
      <c r="H23">
        <v>150</v>
      </c>
      <c r="I23">
        <v>150</v>
      </c>
      <c r="J23">
        <v>150</v>
      </c>
      <c r="L23" s="2">
        <v>0</v>
      </c>
      <c r="M23" s="2">
        <v>0</v>
      </c>
      <c r="N23" s="2">
        <v>0</v>
      </c>
      <c r="O23" s="2">
        <v>0</v>
      </c>
      <c r="P23" s="2">
        <v>165</v>
      </c>
      <c r="Q23" s="2">
        <v>0</v>
      </c>
      <c r="R23" s="2">
        <v>0</v>
      </c>
      <c r="S23" s="2">
        <v>0</v>
      </c>
      <c r="T23" s="2">
        <v>0</v>
      </c>
      <c r="U23" s="2">
        <v>165</v>
      </c>
      <c r="V23">
        <v>2</v>
      </c>
    </row>
    <row r="24" spans="1:22" x14ac:dyDescent="0.25">
      <c r="A24" t="s">
        <v>1076</v>
      </c>
      <c r="B24" s="1" t="s">
        <v>1082</v>
      </c>
      <c r="C24" t="s">
        <v>1</v>
      </c>
      <c r="D24" t="s">
        <v>845</v>
      </c>
      <c r="E24" t="s">
        <v>963</v>
      </c>
      <c r="F24" t="s">
        <v>964</v>
      </c>
      <c r="G24">
        <v>149</v>
      </c>
      <c r="H24">
        <v>149</v>
      </c>
      <c r="I24">
        <v>149</v>
      </c>
      <c r="J24">
        <v>149</v>
      </c>
      <c r="L24" s="2">
        <v>0</v>
      </c>
      <c r="M24" s="2">
        <v>0</v>
      </c>
      <c r="N24" s="2">
        <v>0</v>
      </c>
      <c r="O24" s="2">
        <v>0</v>
      </c>
      <c r="P24" s="2">
        <v>115</v>
      </c>
      <c r="Q24" s="2">
        <v>0</v>
      </c>
      <c r="R24" s="2">
        <v>0</v>
      </c>
      <c r="S24" s="2">
        <v>0</v>
      </c>
      <c r="T24" s="2">
        <v>0</v>
      </c>
      <c r="U24" s="2">
        <v>115</v>
      </c>
      <c r="V24">
        <v>2</v>
      </c>
    </row>
    <row r="25" spans="1:22" x14ac:dyDescent="0.25">
      <c r="A25" t="s">
        <v>1076</v>
      </c>
      <c r="B25" s="1" t="s">
        <v>1098</v>
      </c>
      <c r="C25" t="s">
        <v>1</v>
      </c>
      <c r="D25" t="s">
        <v>813</v>
      </c>
      <c r="E25" t="s">
        <v>963</v>
      </c>
      <c r="F25" t="s">
        <v>965</v>
      </c>
      <c r="G25">
        <v>256</v>
      </c>
      <c r="H25">
        <v>256</v>
      </c>
      <c r="I25">
        <v>256</v>
      </c>
      <c r="J25">
        <v>256</v>
      </c>
      <c r="L25" s="2">
        <v>0</v>
      </c>
      <c r="M25" s="2">
        <v>0</v>
      </c>
      <c r="N25" s="2">
        <v>0</v>
      </c>
      <c r="O25" s="2">
        <v>237.3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237.3</v>
      </c>
      <c r="V25">
        <v>2</v>
      </c>
    </row>
    <row r="59" spans="1:21" ht="15.75" thickBot="1" x14ac:dyDescent="0.3"/>
    <row r="60" spans="1:21" ht="15.75" thickBot="1" x14ac:dyDescent="0.3">
      <c r="A60" s="35" t="s">
        <v>203</v>
      </c>
      <c r="B60" s="36"/>
      <c r="C60" s="36"/>
      <c r="D60" s="36"/>
      <c r="E60" s="36"/>
      <c r="F60" s="36"/>
      <c r="G60" s="36"/>
      <c r="H60" s="36"/>
      <c r="I60" s="36"/>
      <c r="J60" s="36"/>
      <c r="K60" s="37"/>
      <c r="L60" s="4">
        <f>+SUBTOTAL(9,Tabla3[V EXENTA])</f>
        <v>0</v>
      </c>
      <c r="M60" s="4">
        <f>+SUBTOTAL(9,Tabla3[VENTAS NO])</f>
        <v>0</v>
      </c>
      <c r="N60" s="4">
        <f>+SUBTOTAL(9,Tabla3[V NO SUJETAS])</f>
        <v>0</v>
      </c>
      <c r="O60" s="4">
        <f>+SUBTOTAL(9,Tabla3[V GRAVADAS])</f>
        <v>45382.280000000006</v>
      </c>
      <c r="P60" s="4">
        <f>+SUBTOTAL(9,Tabla3[EX IN CA])</f>
        <v>2535</v>
      </c>
      <c r="Q60" s="4">
        <f>+SUBTOTAL(9,Tabla3[EX OUT CA])</f>
        <v>0</v>
      </c>
      <c r="R60" s="4">
        <f>+SUBTOTAL(9,Tabla3[EX SERVICE])</f>
        <v>0</v>
      </c>
      <c r="S60" s="4">
        <f>+SUBTOTAL(9,Tabla3[V ZONA FRAN])</f>
        <v>0</v>
      </c>
      <c r="T60" s="4">
        <f>+SUBTOTAL(9,Tabla3[V CTA A 3ERO])</f>
        <v>0</v>
      </c>
      <c r="U60" s="4">
        <f>+SUBTOTAL(9,Tabla3[TOTAL VENTA])</f>
        <v>47917.280000000006</v>
      </c>
    </row>
  </sheetData>
  <mergeCells count="1">
    <mergeCell ref="A60:K60"/>
  </mergeCells>
  <conditionalFormatting sqref="G60:G1048576 G1:G8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tabColor rgb="FF00B0F0"/>
  </sheetPr>
  <dimension ref="A1:H496"/>
  <sheetViews>
    <sheetView workbookViewId="0"/>
  </sheetViews>
  <sheetFormatPr baseColWidth="10" defaultRowHeight="15" x14ac:dyDescent="0.25"/>
  <cols>
    <col min="1" max="1" width="16.7109375" customWidth="1"/>
    <col min="2" max="2" width="48" bestFit="1" customWidth="1"/>
    <col min="5" max="5" width="17.28515625" bestFit="1" customWidth="1"/>
  </cols>
  <sheetData>
    <row r="1" spans="1:8" x14ac:dyDescent="0.25">
      <c r="A1" s="1" t="s">
        <v>179</v>
      </c>
      <c r="B1" t="s">
        <v>178</v>
      </c>
    </row>
    <row r="2" spans="1:8" x14ac:dyDescent="0.25">
      <c r="A2" s="1" t="s">
        <v>177</v>
      </c>
      <c r="B2" t="s">
        <v>176</v>
      </c>
      <c r="E2" s="1"/>
      <c r="F2" s="1"/>
      <c r="G2" s="1"/>
      <c r="H2" s="1"/>
    </row>
    <row r="3" spans="1:8" x14ac:dyDescent="0.25">
      <c r="A3" s="1" t="s">
        <v>175</v>
      </c>
      <c r="B3" t="s">
        <v>174</v>
      </c>
      <c r="E3" s="1"/>
      <c r="F3" s="1"/>
      <c r="G3" s="1"/>
      <c r="H3" s="1"/>
    </row>
    <row r="4" spans="1:8" x14ac:dyDescent="0.25">
      <c r="A4" s="1" t="s">
        <v>173</v>
      </c>
      <c r="B4" t="s">
        <v>172</v>
      </c>
      <c r="E4" s="1"/>
      <c r="F4" s="1"/>
      <c r="G4" s="1"/>
      <c r="H4" s="1"/>
    </row>
    <row r="5" spans="1:8" x14ac:dyDescent="0.25">
      <c r="A5" s="1" t="s">
        <v>171</v>
      </c>
      <c r="B5" t="s">
        <v>170</v>
      </c>
      <c r="E5" s="1"/>
      <c r="F5" s="1"/>
      <c r="G5" s="1"/>
      <c r="H5" s="1"/>
    </row>
    <row r="6" spans="1:8" x14ac:dyDescent="0.25">
      <c r="A6" s="1" t="s">
        <v>169</v>
      </c>
      <c r="B6" t="s">
        <v>168</v>
      </c>
      <c r="E6" s="1"/>
      <c r="F6" s="1"/>
      <c r="G6" s="1"/>
      <c r="H6" s="1"/>
    </row>
    <row r="7" spans="1:8" x14ac:dyDescent="0.25">
      <c r="A7" s="1" t="s">
        <v>167</v>
      </c>
      <c r="B7" t="s">
        <v>166</v>
      </c>
      <c r="E7" s="1"/>
      <c r="F7" s="1"/>
      <c r="G7" s="1"/>
      <c r="H7" s="1"/>
    </row>
    <row r="8" spans="1:8" x14ac:dyDescent="0.25">
      <c r="A8" s="1" t="s">
        <v>165</v>
      </c>
      <c r="B8" t="s">
        <v>164</v>
      </c>
      <c r="E8" s="1"/>
      <c r="F8" s="1"/>
      <c r="G8" s="1"/>
      <c r="H8" s="1"/>
    </row>
    <row r="9" spans="1:8" x14ac:dyDescent="0.25">
      <c r="A9" s="1" t="s">
        <v>163</v>
      </c>
      <c r="B9" t="s">
        <v>162</v>
      </c>
      <c r="E9" s="1"/>
      <c r="F9" s="1"/>
      <c r="G9" s="1"/>
      <c r="H9" s="1"/>
    </row>
    <row r="10" spans="1:8" x14ac:dyDescent="0.25">
      <c r="A10" s="1" t="s">
        <v>161</v>
      </c>
      <c r="B10" t="s">
        <v>160</v>
      </c>
      <c r="E10" s="1"/>
      <c r="F10" s="1"/>
      <c r="G10" s="1"/>
      <c r="H10" s="1"/>
    </row>
    <row r="11" spans="1:8" x14ac:dyDescent="0.25">
      <c r="A11" s="1" t="s">
        <v>159</v>
      </c>
      <c r="B11" t="s">
        <v>158</v>
      </c>
      <c r="E11" s="1"/>
      <c r="F11" s="1"/>
      <c r="G11" s="1"/>
      <c r="H11" s="1"/>
    </row>
    <row r="12" spans="1:8" x14ac:dyDescent="0.25">
      <c r="A12" s="1" t="s">
        <v>157</v>
      </c>
      <c r="B12" t="s">
        <v>156</v>
      </c>
      <c r="E12" s="1"/>
      <c r="F12" s="1"/>
      <c r="G12" s="1"/>
      <c r="H12" s="1"/>
    </row>
    <row r="13" spans="1:8" x14ac:dyDescent="0.25">
      <c r="A13" s="1" t="s">
        <v>155</v>
      </c>
      <c r="B13" t="s">
        <v>154</v>
      </c>
    </row>
    <row r="14" spans="1:8" x14ac:dyDescent="0.25">
      <c r="A14" s="1" t="s">
        <v>153</v>
      </c>
      <c r="B14" t="s">
        <v>152</v>
      </c>
    </row>
    <row r="15" spans="1:8" x14ac:dyDescent="0.25">
      <c r="A15" s="1" t="s">
        <v>151</v>
      </c>
      <c r="B15" t="s">
        <v>150</v>
      </c>
    </row>
    <row r="16" spans="1:8" x14ac:dyDescent="0.25">
      <c r="A16" s="1" t="s">
        <v>149</v>
      </c>
      <c r="B16" t="s">
        <v>148</v>
      </c>
    </row>
    <row r="17" spans="1:2" x14ac:dyDescent="0.25">
      <c r="A17" s="1" t="s">
        <v>147</v>
      </c>
      <c r="B17" t="s">
        <v>146</v>
      </c>
    </row>
    <row r="18" spans="1:2" x14ac:dyDescent="0.25">
      <c r="A18" s="1" t="s">
        <v>145</v>
      </c>
      <c r="B18" t="s">
        <v>144</v>
      </c>
    </row>
    <row r="19" spans="1:2" x14ac:dyDescent="0.25">
      <c r="A19" s="1" t="s">
        <v>143</v>
      </c>
      <c r="B19" t="s">
        <v>142</v>
      </c>
    </row>
    <row r="20" spans="1:2" x14ac:dyDescent="0.25">
      <c r="A20" s="1" t="s">
        <v>141</v>
      </c>
      <c r="B20" t="s">
        <v>140</v>
      </c>
    </row>
    <row r="21" spans="1:2" x14ac:dyDescent="0.25">
      <c r="A21" s="1" t="s">
        <v>139</v>
      </c>
      <c r="B21" t="s">
        <v>138</v>
      </c>
    </row>
    <row r="22" spans="1:2" x14ac:dyDescent="0.25">
      <c r="A22" s="1" t="s">
        <v>137</v>
      </c>
      <c r="B22" t="s">
        <v>136</v>
      </c>
    </row>
    <row r="23" spans="1:2" x14ac:dyDescent="0.25">
      <c r="A23" s="1" t="s">
        <v>135</v>
      </c>
      <c r="B23" t="s">
        <v>134</v>
      </c>
    </row>
    <row r="24" spans="1:2" x14ac:dyDescent="0.25">
      <c r="A24" s="1" t="s">
        <v>133</v>
      </c>
      <c r="B24" t="s">
        <v>132</v>
      </c>
    </row>
    <row r="25" spans="1:2" x14ac:dyDescent="0.25">
      <c r="A25" s="1" t="s">
        <v>131</v>
      </c>
      <c r="B25" t="s">
        <v>130</v>
      </c>
    </row>
    <row r="26" spans="1:2" x14ac:dyDescent="0.25">
      <c r="A26" s="1" t="s">
        <v>129</v>
      </c>
      <c r="B26" t="s">
        <v>128</v>
      </c>
    </row>
    <row r="27" spans="1:2" x14ac:dyDescent="0.25">
      <c r="A27" s="1" t="s">
        <v>127</v>
      </c>
      <c r="B27" t="s">
        <v>126</v>
      </c>
    </row>
    <row r="28" spans="1:2" x14ac:dyDescent="0.25">
      <c r="A28" s="1" t="s">
        <v>125</v>
      </c>
      <c r="B28" t="s">
        <v>124</v>
      </c>
    </row>
    <row r="29" spans="1:2" x14ac:dyDescent="0.25">
      <c r="A29" s="1" t="s">
        <v>123</v>
      </c>
      <c r="B29" t="s">
        <v>122</v>
      </c>
    </row>
    <row r="30" spans="1:2" x14ac:dyDescent="0.25">
      <c r="A30" s="1" t="s">
        <v>121</v>
      </c>
      <c r="B30" t="s">
        <v>120</v>
      </c>
    </row>
    <row r="31" spans="1:2" x14ac:dyDescent="0.25">
      <c r="A31" s="1" t="s">
        <v>119</v>
      </c>
      <c r="B31" t="s">
        <v>118</v>
      </c>
    </row>
    <row r="32" spans="1:2" x14ac:dyDescent="0.25">
      <c r="A32" s="1" t="s">
        <v>117</v>
      </c>
      <c r="B32" t="s">
        <v>116</v>
      </c>
    </row>
    <row r="33" spans="1:2" x14ac:dyDescent="0.25">
      <c r="A33" s="1" t="s">
        <v>115</v>
      </c>
      <c r="B33" t="s">
        <v>114</v>
      </c>
    </row>
    <row r="34" spans="1:2" x14ac:dyDescent="0.25">
      <c r="A34" s="30" t="s">
        <v>960</v>
      </c>
      <c r="B34" t="s">
        <v>113</v>
      </c>
    </row>
    <row r="35" spans="1:2" x14ac:dyDescent="0.25">
      <c r="A35" s="1" t="s">
        <v>112</v>
      </c>
      <c r="B35" t="s">
        <v>111</v>
      </c>
    </row>
    <row r="36" spans="1:2" x14ac:dyDescent="0.25">
      <c r="A36" s="1" t="s">
        <v>110</v>
      </c>
      <c r="B36" t="s">
        <v>109</v>
      </c>
    </row>
    <row r="37" spans="1:2" x14ac:dyDescent="0.25">
      <c r="A37" s="1" t="s">
        <v>108</v>
      </c>
      <c r="B37" t="s">
        <v>107</v>
      </c>
    </row>
    <row r="38" spans="1:2" x14ac:dyDescent="0.25">
      <c r="A38" s="1" t="s">
        <v>106</v>
      </c>
      <c r="B38" t="s">
        <v>105</v>
      </c>
    </row>
    <row r="39" spans="1:2" x14ac:dyDescent="0.25">
      <c r="A39" s="1" t="s">
        <v>104</v>
      </c>
      <c r="B39" t="s">
        <v>103</v>
      </c>
    </row>
    <row r="40" spans="1:2" x14ac:dyDescent="0.25">
      <c r="A40" s="1" t="s">
        <v>102</v>
      </c>
      <c r="B40" t="s">
        <v>101</v>
      </c>
    </row>
    <row r="41" spans="1:2" x14ac:dyDescent="0.25">
      <c r="A41" s="1" t="s">
        <v>100</v>
      </c>
      <c r="B41" t="s">
        <v>99</v>
      </c>
    </row>
    <row r="42" spans="1:2" x14ac:dyDescent="0.25">
      <c r="A42" s="1" t="s">
        <v>98</v>
      </c>
      <c r="B42" t="s">
        <v>97</v>
      </c>
    </row>
    <row r="43" spans="1:2" x14ac:dyDescent="0.25">
      <c r="A43" s="1" t="s">
        <v>96</v>
      </c>
      <c r="B43" t="s">
        <v>95</v>
      </c>
    </row>
    <row r="44" spans="1:2" x14ac:dyDescent="0.25">
      <c r="A44" s="1" t="s">
        <v>94</v>
      </c>
      <c r="B44" t="s">
        <v>93</v>
      </c>
    </row>
    <row r="45" spans="1:2" x14ac:dyDescent="0.25">
      <c r="A45" s="1" t="s">
        <v>92</v>
      </c>
      <c r="B45" t="s">
        <v>91</v>
      </c>
    </row>
    <row r="46" spans="1:2" x14ac:dyDescent="0.25">
      <c r="A46" s="1" t="s">
        <v>90</v>
      </c>
      <c r="B46" t="s">
        <v>89</v>
      </c>
    </row>
    <row r="47" spans="1:2" x14ac:dyDescent="0.25">
      <c r="A47" s="1" t="s">
        <v>88</v>
      </c>
      <c r="B47" t="s">
        <v>87</v>
      </c>
    </row>
    <row r="48" spans="1:2" x14ac:dyDescent="0.25">
      <c r="A48" s="1" t="s">
        <v>86</v>
      </c>
      <c r="B48" s="1" t="s">
        <v>85</v>
      </c>
    </row>
    <row r="49" spans="1:2" x14ac:dyDescent="0.25">
      <c r="A49" s="1" t="s">
        <v>84</v>
      </c>
      <c r="B49" t="s">
        <v>83</v>
      </c>
    </row>
    <row r="50" spans="1:2" x14ac:dyDescent="0.25">
      <c r="A50" s="1" t="s">
        <v>82</v>
      </c>
      <c r="B50" t="s">
        <v>81</v>
      </c>
    </row>
    <row r="51" spans="1:2" x14ac:dyDescent="0.25">
      <c r="A51" s="1" t="s">
        <v>80</v>
      </c>
      <c r="B51" t="s">
        <v>79</v>
      </c>
    </row>
    <row r="52" spans="1:2" x14ac:dyDescent="0.25">
      <c r="A52" s="1" t="s">
        <v>78</v>
      </c>
      <c r="B52" t="s">
        <v>77</v>
      </c>
    </row>
    <row r="53" spans="1:2" x14ac:dyDescent="0.25">
      <c r="A53" s="1" t="s">
        <v>76</v>
      </c>
      <c r="B53" t="s">
        <v>75</v>
      </c>
    </row>
    <row r="54" spans="1:2" x14ac:dyDescent="0.25">
      <c r="A54" s="1" t="s">
        <v>74</v>
      </c>
      <c r="B54" t="s">
        <v>73</v>
      </c>
    </row>
    <row r="55" spans="1:2" x14ac:dyDescent="0.25">
      <c r="A55" s="1" t="s">
        <v>72</v>
      </c>
      <c r="B55" t="s">
        <v>71</v>
      </c>
    </row>
    <row r="56" spans="1:2" x14ac:dyDescent="0.25">
      <c r="A56" s="1" t="s">
        <v>70</v>
      </c>
      <c r="B56" t="s">
        <v>69</v>
      </c>
    </row>
    <row r="57" spans="1:2" x14ac:dyDescent="0.25">
      <c r="A57" s="1" t="s">
        <v>68</v>
      </c>
      <c r="B57" t="s">
        <v>67</v>
      </c>
    </row>
    <row r="58" spans="1:2" x14ac:dyDescent="0.25">
      <c r="A58" s="1" t="s">
        <v>66</v>
      </c>
      <c r="B58" t="s">
        <v>65</v>
      </c>
    </row>
    <row r="59" spans="1:2" x14ac:dyDescent="0.25">
      <c r="A59" s="1" t="s">
        <v>64</v>
      </c>
      <c r="B59" t="s">
        <v>63</v>
      </c>
    </row>
    <row r="60" spans="1:2" x14ac:dyDescent="0.25">
      <c r="A60" s="1" t="s">
        <v>62</v>
      </c>
      <c r="B60" t="s">
        <v>61</v>
      </c>
    </row>
    <row r="61" spans="1:2" x14ac:dyDescent="0.25">
      <c r="A61" s="1" t="s">
        <v>60</v>
      </c>
      <c r="B61" t="s">
        <v>59</v>
      </c>
    </row>
    <row r="62" spans="1:2" x14ac:dyDescent="0.25">
      <c r="A62" s="1" t="s">
        <v>58</v>
      </c>
      <c r="B62" t="s">
        <v>57</v>
      </c>
    </row>
    <row r="63" spans="1:2" x14ac:dyDescent="0.25">
      <c r="A63" s="1" t="s">
        <v>56</v>
      </c>
      <c r="B63" t="s">
        <v>55</v>
      </c>
    </row>
    <row r="64" spans="1:2" x14ac:dyDescent="0.25">
      <c r="A64" s="1" t="s">
        <v>54</v>
      </c>
      <c r="B64" t="s">
        <v>53</v>
      </c>
    </row>
    <row r="65" spans="1:2" x14ac:dyDescent="0.25">
      <c r="A65" s="1" t="s">
        <v>52</v>
      </c>
      <c r="B65" t="s">
        <v>51</v>
      </c>
    </row>
    <row r="66" spans="1:2" x14ac:dyDescent="0.25">
      <c r="A66" s="1" t="s">
        <v>50</v>
      </c>
      <c r="B66" t="s">
        <v>49</v>
      </c>
    </row>
    <row r="67" spans="1:2" x14ac:dyDescent="0.25">
      <c r="A67" s="1" t="s">
        <v>48</v>
      </c>
      <c r="B67" t="s">
        <v>47</v>
      </c>
    </row>
    <row r="68" spans="1:2" x14ac:dyDescent="0.25">
      <c r="A68" s="1" t="s">
        <v>46</v>
      </c>
      <c r="B68" t="s">
        <v>45</v>
      </c>
    </row>
    <row r="69" spans="1:2" x14ac:dyDescent="0.25">
      <c r="A69" s="1" t="s">
        <v>44</v>
      </c>
      <c r="B69" t="s">
        <v>43</v>
      </c>
    </row>
    <row r="70" spans="1:2" x14ac:dyDescent="0.25">
      <c r="A70" s="1" t="s">
        <v>42</v>
      </c>
      <c r="B70" t="s">
        <v>41</v>
      </c>
    </row>
    <row r="71" spans="1:2" x14ac:dyDescent="0.25">
      <c r="A71" s="1" t="s">
        <v>40</v>
      </c>
      <c r="B71" t="s">
        <v>39</v>
      </c>
    </row>
    <row r="72" spans="1:2" x14ac:dyDescent="0.25">
      <c r="A72" s="1" t="s">
        <v>38</v>
      </c>
      <c r="B72" t="s">
        <v>37</v>
      </c>
    </row>
    <row r="73" spans="1:2" x14ac:dyDescent="0.25">
      <c r="A73" s="1" t="s">
        <v>36</v>
      </c>
      <c r="B73" t="s">
        <v>35</v>
      </c>
    </row>
    <row r="74" spans="1:2" x14ac:dyDescent="0.25">
      <c r="A74" s="1" t="s">
        <v>34</v>
      </c>
      <c r="B74" t="s">
        <v>33</v>
      </c>
    </row>
    <row r="75" spans="1:2" x14ac:dyDescent="0.25">
      <c r="A75" s="1" t="s">
        <v>32</v>
      </c>
      <c r="B75" t="s">
        <v>31</v>
      </c>
    </row>
    <row r="76" spans="1:2" x14ac:dyDescent="0.25">
      <c r="A76" s="1" t="s">
        <v>18</v>
      </c>
      <c r="B76" t="s">
        <v>30</v>
      </c>
    </row>
    <row r="77" spans="1:2" x14ac:dyDescent="0.25">
      <c r="A77" s="1" t="s">
        <v>195</v>
      </c>
      <c r="B77" t="s">
        <v>196</v>
      </c>
    </row>
    <row r="78" spans="1:2" x14ac:dyDescent="0.25">
      <c r="A78" t="s">
        <v>177</v>
      </c>
      <c r="B78" t="s">
        <v>176</v>
      </c>
    </row>
    <row r="79" spans="1:2" x14ac:dyDescent="0.25">
      <c r="A79" t="s">
        <v>175</v>
      </c>
      <c r="B79" t="s">
        <v>174</v>
      </c>
    </row>
    <row r="80" spans="1:2" x14ac:dyDescent="0.25">
      <c r="A80" t="s">
        <v>173</v>
      </c>
      <c r="B80" t="s">
        <v>172</v>
      </c>
    </row>
    <row r="81" spans="1:2" x14ac:dyDescent="0.25">
      <c r="A81" t="s">
        <v>171</v>
      </c>
      <c r="B81" t="s">
        <v>170</v>
      </c>
    </row>
    <row r="82" spans="1:2" x14ac:dyDescent="0.25">
      <c r="A82" t="s">
        <v>169</v>
      </c>
      <c r="B82" t="s">
        <v>168</v>
      </c>
    </row>
    <row r="83" spans="1:2" x14ac:dyDescent="0.25">
      <c r="A83" t="s">
        <v>167</v>
      </c>
      <c r="B83" t="s">
        <v>166</v>
      </c>
    </row>
    <row r="84" spans="1:2" x14ac:dyDescent="0.25">
      <c r="A84" t="s">
        <v>165</v>
      </c>
      <c r="B84" t="s">
        <v>164</v>
      </c>
    </row>
    <row r="85" spans="1:2" x14ac:dyDescent="0.25">
      <c r="A85" t="s">
        <v>163</v>
      </c>
      <c r="B85" t="s">
        <v>162</v>
      </c>
    </row>
    <row r="86" spans="1:2" x14ac:dyDescent="0.25">
      <c r="A86" t="s">
        <v>161</v>
      </c>
      <c r="B86" t="s">
        <v>160</v>
      </c>
    </row>
    <row r="87" spans="1:2" x14ac:dyDescent="0.25">
      <c r="A87" t="s">
        <v>159</v>
      </c>
      <c r="B87" t="s">
        <v>158</v>
      </c>
    </row>
    <row r="88" spans="1:2" x14ac:dyDescent="0.25">
      <c r="A88" t="s">
        <v>157</v>
      </c>
      <c r="B88" t="s">
        <v>156</v>
      </c>
    </row>
    <row r="89" spans="1:2" x14ac:dyDescent="0.25">
      <c r="A89" t="s">
        <v>155</v>
      </c>
      <c r="B89" t="s">
        <v>154</v>
      </c>
    </row>
    <row r="90" spans="1:2" x14ac:dyDescent="0.25">
      <c r="A90" t="s">
        <v>153</v>
      </c>
      <c r="B90" t="s">
        <v>152</v>
      </c>
    </row>
    <row r="91" spans="1:2" x14ac:dyDescent="0.25">
      <c r="A91" t="s">
        <v>151</v>
      </c>
      <c r="B91" t="s">
        <v>150</v>
      </c>
    </row>
    <row r="92" spans="1:2" x14ac:dyDescent="0.25">
      <c r="A92" t="s">
        <v>149</v>
      </c>
      <c r="B92" t="s">
        <v>148</v>
      </c>
    </row>
    <row r="93" spans="1:2" x14ac:dyDescent="0.25">
      <c r="A93" t="s">
        <v>147</v>
      </c>
      <c r="B93" t="s">
        <v>146</v>
      </c>
    </row>
    <row r="94" spans="1:2" x14ac:dyDescent="0.25">
      <c r="A94" t="s">
        <v>145</v>
      </c>
      <c r="B94" t="s">
        <v>144</v>
      </c>
    </row>
    <row r="95" spans="1:2" x14ac:dyDescent="0.25">
      <c r="A95" t="s">
        <v>143</v>
      </c>
      <c r="B95" t="s">
        <v>142</v>
      </c>
    </row>
    <row r="96" spans="1:2" x14ac:dyDescent="0.25">
      <c r="A96" t="s">
        <v>141</v>
      </c>
      <c r="B96" t="s">
        <v>140</v>
      </c>
    </row>
    <row r="97" spans="1:2" x14ac:dyDescent="0.25">
      <c r="A97" t="s">
        <v>206</v>
      </c>
      <c r="B97" t="s">
        <v>207</v>
      </c>
    </row>
    <row r="98" spans="1:2" x14ac:dyDescent="0.25">
      <c r="A98" t="s">
        <v>208</v>
      </c>
      <c r="B98" t="s">
        <v>209</v>
      </c>
    </row>
    <row r="99" spans="1:2" x14ac:dyDescent="0.25">
      <c r="A99" t="s">
        <v>210</v>
      </c>
      <c r="B99" t="s">
        <v>211</v>
      </c>
    </row>
    <row r="100" spans="1:2" x14ac:dyDescent="0.25">
      <c r="A100" t="s">
        <v>212</v>
      </c>
      <c r="B100" t="s">
        <v>213</v>
      </c>
    </row>
    <row r="101" spans="1:2" x14ac:dyDescent="0.25">
      <c r="A101" t="s">
        <v>214</v>
      </c>
      <c r="B101" t="s">
        <v>215</v>
      </c>
    </row>
    <row r="102" spans="1:2" x14ac:dyDescent="0.25">
      <c r="A102" t="s">
        <v>216</v>
      </c>
      <c r="B102" t="s">
        <v>217</v>
      </c>
    </row>
    <row r="103" spans="1:2" x14ac:dyDescent="0.25">
      <c r="A103" t="s">
        <v>218</v>
      </c>
      <c r="B103" t="s">
        <v>219</v>
      </c>
    </row>
    <row r="104" spans="1:2" x14ac:dyDescent="0.25">
      <c r="A104" t="s">
        <v>220</v>
      </c>
      <c r="B104" t="s">
        <v>221</v>
      </c>
    </row>
    <row r="105" spans="1:2" x14ac:dyDescent="0.25">
      <c r="A105" t="s">
        <v>222</v>
      </c>
      <c r="B105" t="s">
        <v>223</v>
      </c>
    </row>
    <row r="106" spans="1:2" x14ac:dyDescent="0.25">
      <c r="A106" t="s">
        <v>70</v>
      </c>
      <c r="B106" t="s">
        <v>224</v>
      </c>
    </row>
    <row r="107" spans="1:2" x14ac:dyDescent="0.25">
      <c r="A107" t="s">
        <v>225</v>
      </c>
      <c r="B107" t="s">
        <v>226</v>
      </c>
    </row>
    <row r="108" spans="1:2" x14ac:dyDescent="0.25">
      <c r="A108" t="s">
        <v>227</v>
      </c>
      <c r="B108" t="s">
        <v>228</v>
      </c>
    </row>
    <row r="109" spans="1:2" x14ac:dyDescent="0.25">
      <c r="A109" t="s">
        <v>229</v>
      </c>
      <c r="B109" t="s">
        <v>230</v>
      </c>
    </row>
    <row r="110" spans="1:2" x14ac:dyDescent="0.25">
      <c r="A110" t="s">
        <v>231</v>
      </c>
      <c r="B110" t="s">
        <v>232</v>
      </c>
    </row>
    <row r="111" spans="1:2" x14ac:dyDescent="0.25">
      <c r="A111" t="s">
        <v>233</v>
      </c>
      <c r="B111" t="s">
        <v>234</v>
      </c>
    </row>
    <row r="112" spans="1:2" x14ac:dyDescent="0.25">
      <c r="A112" t="s">
        <v>235</v>
      </c>
      <c r="B112" t="s">
        <v>236</v>
      </c>
    </row>
    <row r="113" spans="1:2" x14ac:dyDescent="0.25">
      <c r="A113" t="s">
        <v>237</v>
      </c>
      <c r="B113" t="s">
        <v>238</v>
      </c>
    </row>
    <row r="114" spans="1:2" x14ac:dyDescent="0.25">
      <c r="A114" t="s">
        <v>239</v>
      </c>
      <c r="B114" t="s">
        <v>240</v>
      </c>
    </row>
    <row r="115" spans="1:2" x14ac:dyDescent="0.25">
      <c r="A115" t="s">
        <v>241</v>
      </c>
      <c r="B115" t="s">
        <v>242</v>
      </c>
    </row>
    <row r="116" spans="1:2" x14ac:dyDescent="0.25">
      <c r="A116" t="s">
        <v>243</v>
      </c>
      <c r="B116" t="s">
        <v>244</v>
      </c>
    </row>
    <row r="117" spans="1:2" x14ac:dyDescent="0.25">
      <c r="A117" t="s">
        <v>245</v>
      </c>
      <c r="B117" t="s">
        <v>246</v>
      </c>
    </row>
    <row r="118" spans="1:2" x14ac:dyDescent="0.25">
      <c r="A118" t="s">
        <v>247</v>
      </c>
      <c r="B118" t="s">
        <v>248</v>
      </c>
    </row>
    <row r="119" spans="1:2" x14ac:dyDescent="0.25">
      <c r="A119" t="s">
        <v>249</v>
      </c>
      <c r="B119" t="s">
        <v>250</v>
      </c>
    </row>
    <row r="120" spans="1:2" x14ac:dyDescent="0.25">
      <c r="A120" t="s">
        <v>251</v>
      </c>
      <c r="B120" t="s">
        <v>252</v>
      </c>
    </row>
    <row r="121" spans="1:2" x14ac:dyDescent="0.25">
      <c r="A121" t="s">
        <v>253</v>
      </c>
      <c r="B121" t="s">
        <v>254</v>
      </c>
    </row>
    <row r="122" spans="1:2" x14ac:dyDescent="0.25">
      <c r="A122" t="s">
        <v>255</v>
      </c>
      <c r="B122" t="s">
        <v>256</v>
      </c>
    </row>
    <row r="123" spans="1:2" x14ac:dyDescent="0.25">
      <c r="A123" t="s">
        <v>257</v>
      </c>
      <c r="B123" t="s">
        <v>258</v>
      </c>
    </row>
    <row r="124" spans="1:2" x14ac:dyDescent="0.25">
      <c r="A124" s="28" t="s">
        <v>905</v>
      </c>
      <c r="B124" t="s">
        <v>906</v>
      </c>
    </row>
    <row r="125" spans="1:2" x14ac:dyDescent="0.25">
      <c r="A125" t="s">
        <v>259</v>
      </c>
      <c r="B125" t="s">
        <v>260</v>
      </c>
    </row>
    <row r="126" spans="1:2" x14ac:dyDescent="0.25">
      <c r="A126" t="s">
        <v>261</v>
      </c>
      <c r="B126" t="s">
        <v>262</v>
      </c>
    </row>
    <row r="127" spans="1:2" x14ac:dyDescent="0.25">
      <c r="A127" s="28" t="s">
        <v>811</v>
      </c>
      <c r="B127" t="s">
        <v>907</v>
      </c>
    </row>
    <row r="128" spans="1:2" x14ac:dyDescent="0.25">
      <c r="A128" t="s">
        <v>263</v>
      </c>
      <c r="B128" t="s">
        <v>264</v>
      </c>
    </row>
    <row r="129" spans="1:2" x14ac:dyDescent="0.25">
      <c r="A129" t="s">
        <v>265</v>
      </c>
      <c r="B129" t="s">
        <v>266</v>
      </c>
    </row>
    <row r="130" spans="1:2" x14ac:dyDescent="0.25">
      <c r="A130" s="28" t="s">
        <v>958</v>
      </c>
      <c r="B130" t="s">
        <v>959</v>
      </c>
    </row>
    <row r="131" spans="1:2" x14ac:dyDescent="0.25">
      <c r="A131" t="s">
        <v>267</v>
      </c>
      <c r="B131" t="s">
        <v>268</v>
      </c>
    </row>
    <row r="132" spans="1:2" x14ac:dyDescent="0.25">
      <c r="A132" t="s">
        <v>269</v>
      </c>
      <c r="B132" t="s">
        <v>270</v>
      </c>
    </row>
    <row r="133" spans="1:2" x14ac:dyDescent="0.25">
      <c r="A133" t="s">
        <v>271</v>
      </c>
      <c r="B133" t="s">
        <v>272</v>
      </c>
    </row>
    <row r="134" spans="1:2" x14ac:dyDescent="0.25">
      <c r="A134" t="s">
        <v>936</v>
      </c>
      <c r="B134" t="s">
        <v>937</v>
      </c>
    </row>
    <row r="135" spans="1:2" x14ac:dyDescent="0.25">
      <c r="A135" t="s">
        <v>273</v>
      </c>
      <c r="B135" t="s">
        <v>274</v>
      </c>
    </row>
    <row r="136" spans="1:2" x14ac:dyDescent="0.25">
      <c r="A136" s="28" t="s">
        <v>806</v>
      </c>
      <c r="B136" t="s">
        <v>923</v>
      </c>
    </row>
    <row r="137" spans="1:2" x14ac:dyDescent="0.25">
      <c r="A137" s="28" t="s">
        <v>839</v>
      </c>
      <c r="B137" t="s">
        <v>924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797</v>
      </c>
      <c r="B140" t="s">
        <v>925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867</v>
      </c>
      <c r="B143" t="s">
        <v>938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810</v>
      </c>
      <c r="B152" t="s">
        <v>939</v>
      </c>
    </row>
    <row r="153" spans="1:2" x14ac:dyDescent="0.25">
      <c r="A153" t="s">
        <v>805</v>
      </c>
      <c r="B153" t="s">
        <v>940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135</v>
      </c>
      <c r="B158" t="s">
        <v>307</v>
      </c>
    </row>
    <row r="159" spans="1:2" x14ac:dyDescent="0.25">
      <c r="A159" t="s">
        <v>308</v>
      </c>
      <c r="B159" t="s">
        <v>309</v>
      </c>
    </row>
    <row r="160" spans="1:2" x14ac:dyDescent="0.25">
      <c r="A160" t="s">
        <v>941</v>
      </c>
      <c r="B160" t="s">
        <v>942</v>
      </c>
    </row>
    <row r="161" spans="1:2" x14ac:dyDescent="0.25">
      <c r="A161" t="s">
        <v>943</v>
      </c>
      <c r="B161" t="s">
        <v>944</v>
      </c>
    </row>
    <row r="162" spans="1:2" x14ac:dyDescent="0.25">
      <c r="A162" t="s">
        <v>812</v>
      </c>
      <c r="B162" t="s">
        <v>945</v>
      </c>
    </row>
    <row r="163" spans="1:2" x14ac:dyDescent="0.25">
      <c r="A163" t="s">
        <v>310</v>
      </c>
      <c r="B163" t="s">
        <v>311</v>
      </c>
    </row>
    <row r="164" spans="1:2" x14ac:dyDescent="0.25">
      <c r="A164" t="s">
        <v>946</v>
      </c>
      <c r="B164" t="s">
        <v>947</v>
      </c>
    </row>
    <row r="165" spans="1:2" x14ac:dyDescent="0.25">
      <c r="A165" t="s">
        <v>802</v>
      </c>
      <c r="B165" t="s">
        <v>948</v>
      </c>
    </row>
    <row r="166" spans="1:2" x14ac:dyDescent="0.25">
      <c r="A166" t="s">
        <v>949</v>
      </c>
      <c r="B166" t="s">
        <v>950</v>
      </c>
    </row>
    <row r="167" spans="1:2" x14ac:dyDescent="0.25">
      <c r="A167" t="s">
        <v>312</v>
      </c>
      <c r="B167" t="s">
        <v>313</v>
      </c>
    </row>
    <row r="168" spans="1:2" x14ac:dyDescent="0.25">
      <c r="A168" t="s">
        <v>314</v>
      </c>
      <c r="B168" t="s">
        <v>315</v>
      </c>
    </row>
    <row r="169" spans="1:2" x14ac:dyDescent="0.25">
      <c r="A169" t="s">
        <v>316</v>
      </c>
      <c r="B169" t="s">
        <v>317</v>
      </c>
    </row>
    <row r="170" spans="1:2" x14ac:dyDescent="0.25">
      <c r="A170" t="s">
        <v>106</v>
      </c>
      <c r="B170" t="s">
        <v>318</v>
      </c>
    </row>
    <row r="171" spans="1:2" x14ac:dyDescent="0.25">
      <c r="A171" t="s">
        <v>840</v>
      </c>
      <c r="B171" t="s">
        <v>841</v>
      </c>
    </row>
    <row r="172" spans="1:2" x14ac:dyDescent="0.25">
      <c r="A172" t="s">
        <v>951</v>
      </c>
      <c r="B172" t="s">
        <v>952</v>
      </c>
    </row>
    <row r="173" spans="1:2" x14ac:dyDescent="0.25">
      <c r="A173" t="s">
        <v>807</v>
      </c>
      <c r="B173" t="s">
        <v>953</v>
      </c>
    </row>
    <row r="174" spans="1:2" x14ac:dyDescent="0.25">
      <c r="A174" t="s">
        <v>954</v>
      </c>
      <c r="B174" t="s">
        <v>955</v>
      </c>
    </row>
    <row r="175" spans="1:2" x14ac:dyDescent="0.25">
      <c r="A175" t="s">
        <v>319</v>
      </c>
      <c r="B175" t="s">
        <v>320</v>
      </c>
    </row>
    <row r="176" spans="1:2" x14ac:dyDescent="0.25">
      <c r="A176" t="s">
        <v>961</v>
      </c>
      <c r="B176" t="s">
        <v>962</v>
      </c>
    </row>
    <row r="177" spans="1:2" x14ac:dyDescent="0.25">
      <c r="A177" t="s">
        <v>321</v>
      </c>
      <c r="B177" t="s">
        <v>322</v>
      </c>
    </row>
    <row r="178" spans="1:2" x14ac:dyDescent="0.25">
      <c r="A178" t="s">
        <v>323</v>
      </c>
      <c r="B178" t="s">
        <v>324</v>
      </c>
    </row>
    <row r="179" spans="1:2" x14ac:dyDescent="0.25">
      <c r="A179" t="s">
        <v>325</v>
      </c>
      <c r="B179" t="s">
        <v>326</v>
      </c>
    </row>
    <row r="180" spans="1:2" x14ac:dyDescent="0.25">
      <c r="A180" t="s">
        <v>327</v>
      </c>
      <c r="B180" t="s">
        <v>328</v>
      </c>
    </row>
    <row r="181" spans="1:2" x14ac:dyDescent="0.25">
      <c r="A181" t="s">
        <v>966</v>
      </c>
      <c r="B181" t="s">
        <v>967</v>
      </c>
    </row>
    <row r="182" spans="1:2" x14ac:dyDescent="0.25">
      <c r="A182" t="s">
        <v>329</v>
      </c>
      <c r="B182" t="s">
        <v>330</v>
      </c>
    </row>
    <row r="183" spans="1:2" x14ac:dyDescent="0.25">
      <c r="A183" t="s">
        <v>331</v>
      </c>
      <c r="B183" t="s">
        <v>332</v>
      </c>
    </row>
    <row r="184" spans="1:2" x14ac:dyDescent="0.25">
      <c r="A184" t="s">
        <v>968</v>
      </c>
      <c r="B184" t="s">
        <v>969</v>
      </c>
    </row>
    <row r="185" spans="1:2" x14ac:dyDescent="0.25">
      <c r="A185" t="s">
        <v>333</v>
      </c>
      <c r="B185" t="s">
        <v>334</v>
      </c>
    </row>
    <row r="186" spans="1:2" x14ac:dyDescent="0.25">
      <c r="B186" t="s">
        <v>335</v>
      </c>
    </row>
    <row r="187" spans="1:2" x14ac:dyDescent="0.25">
      <c r="A187" t="s">
        <v>336</v>
      </c>
      <c r="B187" t="s">
        <v>337</v>
      </c>
    </row>
    <row r="188" spans="1:2" x14ac:dyDescent="0.25">
      <c r="A188" t="s">
        <v>139</v>
      </c>
      <c r="B188" t="s">
        <v>338</v>
      </c>
    </row>
    <row r="189" spans="1:2" x14ac:dyDescent="0.25">
      <c r="B189" t="s">
        <v>339</v>
      </c>
    </row>
    <row r="190" spans="1:2" x14ac:dyDescent="0.25">
      <c r="B190" t="s">
        <v>340</v>
      </c>
    </row>
    <row r="191" spans="1:2" x14ac:dyDescent="0.25">
      <c r="A191" t="s">
        <v>341</v>
      </c>
      <c r="B191" t="s">
        <v>342</v>
      </c>
    </row>
    <row r="192" spans="1:2" x14ac:dyDescent="0.25">
      <c r="A192" t="s">
        <v>343</v>
      </c>
      <c r="B192" t="s">
        <v>344</v>
      </c>
    </row>
    <row r="193" spans="1:2" x14ac:dyDescent="0.25">
      <c r="A193" t="s">
        <v>345</v>
      </c>
      <c r="B193" t="s">
        <v>346</v>
      </c>
    </row>
    <row r="194" spans="1:2" x14ac:dyDescent="0.25">
      <c r="A194" t="s">
        <v>347</v>
      </c>
      <c r="B194" t="s">
        <v>348</v>
      </c>
    </row>
    <row r="195" spans="1:2" x14ac:dyDescent="0.25">
      <c r="A195" t="s">
        <v>349</v>
      </c>
      <c r="B195" t="s">
        <v>350</v>
      </c>
    </row>
    <row r="196" spans="1:2" x14ac:dyDescent="0.25">
      <c r="B196" t="s">
        <v>351</v>
      </c>
    </row>
    <row r="197" spans="1:2" x14ac:dyDescent="0.25">
      <c r="A197" t="s">
        <v>352</v>
      </c>
      <c r="B197" t="s">
        <v>353</v>
      </c>
    </row>
    <row r="198" spans="1:2" x14ac:dyDescent="0.25">
      <c r="A198" t="s">
        <v>354</v>
      </c>
      <c r="B198" t="s">
        <v>355</v>
      </c>
    </row>
    <row r="199" spans="1:2" x14ac:dyDescent="0.25">
      <c r="A199" t="s">
        <v>356</v>
      </c>
      <c r="B199" t="s">
        <v>357</v>
      </c>
    </row>
    <row r="200" spans="1:2" x14ac:dyDescent="0.25">
      <c r="A200" t="s">
        <v>358</v>
      </c>
      <c r="B200" t="s">
        <v>359</v>
      </c>
    </row>
    <row r="201" spans="1:2" x14ac:dyDescent="0.25">
      <c r="A201" t="s">
        <v>360</v>
      </c>
      <c r="B201" t="s">
        <v>361</v>
      </c>
    </row>
    <row r="202" spans="1:2" x14ac:dyDescent="0.25">
      <c r="B202" t="s">
        <v>362</v>
      </c>
    </row>
    <row r="203" spans="1:2" x14ac:dyDescent="0.25">
      <c r="A203" t="s">
        <v>363</v>
      </c>
      <c r="B203" t="s">
        <v>364</v>
      </c>
    </row>
    <row r="204" spans="1:2" x14ac:dyDescent="0.25">
      <c r="A204" t="s">
        <v>365</v>
      </c>
      <c r="B204" t="s">
        <v>366</v>
      </c>
    </row>
    <row r="205" spans="1:2" x14ac:dyDescent="0.25">
      <c r="A205" t="s">
        <v>842</v>
      </c>
      <c r="B205" t="s">
        <v>926</v>
      </c>
    </row>
    <row r="206" spans="1:2" x14ac:dyDescent="0.25">
      <c r="A206" t="s">
        <v>367</v>
      </c>
      <c r="B206" t="s">
        <v>368</v>
      </c>
    </row>
    <row r="207" spans="1:2" x14ac:dyDescent="0.25">
      <c r="A207" t="s">
        <v>927</v>
      </c>
      <c r="B207" t="s">
        <v>928</v>
      </c>
    </row>
    <row r="208" spans="1:2" x14ac:dyDescent="0.25">
      <c r="A208" t="s">
        <v>369</v>
      </c>
      <c r="B208" t="s">
        <v>370</v>
      </c>
    </row>
    <row r="209" spans="1:2" x14ac:dyDescent="0.25">
      <c r="A209" t="s">
        <v>371</v>
      </c>
      <c r="B209" t="s">
        <v>372</v>
      </c>
    </row>
    <row r="210" spans="1:2" x14ac:dyDescent="0.25">
      <c r="A210" t="s">
        <v>373</v>
      </c>
      <c r="B210" t="s">
        <v>374</v>
      </c>
    </row>
    <row r="211" spans="1:2" x14ac:dyDescent="0.25">
      <c r="A211" t="s">
        <v>796</v>
      </c>
      <c r="B211" t="s">
        <v>929</v>
      </c>
    </row>
    <row r="212" spans="1:2" x14ac:dyDescent="0.25">
      <c r="A212" t="s">
        <v>843</v>
      </c>
      <c r="B212" t="s">
        <v>930</v>
      </c>
    </row>
    <row r="213" spans="1:2" x14ac:dyDescent="0.25">
      <c r="A213" t="s">
        <v>375</v>
      </c>
      <c r="B213" t="s">
        <v>376</v>
      </c>
    </row>
    <row r="214" spans="1:2" x14ac:dyDescent="0.25">
      <c r="A214" t="s">
        <v>866</v>
      </c>
      <c r="B214" t="s">
        <v>931</v>
      </c>
    </row>
    <row r="215" spans="1:2" x14ac:dyDescent="0.25">
      <c r="A215" t="s">
        <v>808</v>
      </c>
      <c r="B215" t="s">
        <v>932</v>
      </c>
    </row>
    <row r="216" spans="1:2" x14ac:dyDescent="0.25">
      <c r="A216" t="s">
        <v>377</v>
      </c>
      <c r="B216" t="s">
        <v>378</v>
      </c>
    </row>
    <row r="217" spans="1:2" x14ac:dyDescent="0.25">
      <c r="A217" t="s">
        <v>933</v>
      </c>
      <c r="B217" t="s">
        <v>934</v>
      </c>
    </row>
    <row r="218" spans="1:2" x14ac:dyDescent="0.25">
      <c r="A218" t="s">
        <v>379</v>
      </c>
      <c r="B218" t="s">
        <v>380</v>
      </c>
    </row>
    <row r="219" spans="1:2" x14ac:dyDescent="0.25">
      <c r="A219" t="s">
        <v>381</v>
      </c>
      <c r="B219" t="s">
        <v>382</v>
      </c>
    </row>
    <row r="220" spans="1:2" x14ac:dyDescent="0.25">
      <c r="A220" t="s">
        <v>803</v>
      </c>
      <c r="B220" t="s">
        <v>935</v>
      </c>
    </row>
    <row r="221" spans="1:2" x14ac:dyDescent="0.25">
      <c r="A221" t="s">
        <v>383</v>
      </c>
      <c r="B221" t="s">
        <v>384</v>
      </c>
    </row>
    <row r="222" spans="1:2" x14ac:dyDescent="0.25">
      <c r="A222" t="s">
        <v>385</v>
      </c>
      <c r="B222" t="s">
        <v>386</v>
      </c>
    </row>
    <row r="223" spans="1:2" x14ac:dyDescent="0.25">
      <c r="A223" t="s">
        <v>387</v>
      </c>
      <c r="B223" t="s">
        <v>388</v>
      </c>
    </row>
    <row r="224" spans="1:2" x14ac:dyDescent="0.25">
      <c r="A224" t="s">
        <v>115</v>
      </c>
      <c r="B224" t="s">
        <v>389</v>
      </c>
    </row>
    <row r="225" spans="1:2" x14ac:dyDescent="0.25">
      <c r="A225" t="s">
        <v>80</v>
      </c>
      <c r="B225" t="s">
        <v>79</v>
      </c>
    </row>
    <row r="226" spans="1:2" x14ac:dyDescent="0.25">
      <c r="B226" t="s">
        <v>390</v>
      </c>
    </row>
    <row r="227" spans="1:2" x14ac:dyDescent="0.25">
      <c r="A227" t="s">
        <v>391</v>
      </c>
      <c r="B227" t="s">
        <v>392</v>
      </c>
    </row>
    <row r="228" spans="1:2" x14ac:dyDescent="0.25">
      <c r="B228" t="s">
        <v>393</v>
      </c>
    </row>
    <row r="229" spans="1:2" x14ac:dyDescent="0.25">
      <c r="B229" t="s">
        <v>394</v>
      </c>
    </row>
    <row r="230" spans="1:2" x14ac:dyDescent="0.25">
      <c r="A230" t="s">
        <v>395</v>
      </c>
      <c r="B230" t="s">
        <v>396</v>
      </c>
    </row>
    <row r="231" spans="1:2" x14ac:dyDescent="0.25">
      <c r="B231" t="s">
        <v>397</v>
      </c>
    </row>
    <row r="232" spans="1:2" x14ac:dyDescent="0.25">
      <c r="B232" t="s">
        <v>398</v>
      </c>
    </row>
    <row r="233" spans="1:2" x14ac:dyDescent="0.25">
      <c r="A233" t="s">
        <v>399</v>
      </c>
      <c r="B233" t="s">
        <v>400</v>
      </c>
    </row>
    <row r="234" spans="1:2" x14ac:dyDescent="0.25">
      <c r="A234" t="s">
        <v>401</v>
      </c>
      <c r="B234" t="s">
        <v>402</v>
      </c>
    </row>
    <row r="235" spans="1:2" x14ac:dyDescent="0.25">
      <c r="A235" t="s">
        <v>403</v>
      </c>
      <c r="B235" t="s">
        <v>404</v>
      </c>
    </row>
    <row r="236" spans="1:2" x14ac:dyDescent="0.25">
      <c r="B236" t="s">
        <v>405</v>
      </c>
    </row>
    <row r="237" spans="1:2" x14ac:dyDescent="0.25">
      <c r="A237" t="s">
        <v>406</v>
      </c>
      <c r="B237" t="s">
        <v>407</v>
      </c>
    </row>
    <row r="238" spans="1:2" x14ac:dyDescent="0.25">
      <c r="A238" t="s">
        <v>408</v>
      </c>
      <c r="B238" t="s">
        <v>409</v>
      </c>
    </row>
    <row r="239" spans="1:2" x14ac:dyDescent="0.25">
      <c r="A239" t="s">
        <v>410</v>
      </c>
      <c r="B239" t="s">
        <v>411</v>
      </c>
    </row>
    <row r="240" spans="1:2" x14ac:dyDescent="0.25">
      <c r="A240" t="s">
        <v>412</v>
      </c>
      <c r="B240" t="s">
        <v>413</v>
      </c>
    </row>
    <row r="241" spans="1:2" x14ac:dyDescent="0.25">
      <c r="A241" t="s">
        <v>414</v>
      </c>
      <c r="B241" t="s">
        <v>415</v>
      </c>
    </row>
    <row r="242" spans="1:2" x14ac:dyDescent="0.25">
      <c r="A242" t="s">
        <v>416</v>
      </c>
      <c r="B242" t="s">
        <v>417</v>
      </c>
    </row>
    <row r="243" spans="1:2" x14ac:dyDescent="0.25">
      <c r="A243" t="s">
        <v>418</v>
      </c>
      <c r="B243" t="s">
        <v>419</v>
      </c>
    </row>
    <row r="244" spans="1:2" x14ac:dyDescent="0.25">
      <c r="B244" t="s">
        <v>420</v>
      </c>
    </row>
    <row r="245" spans="1:2" x14ac:dyDescent="0.25">
      <c r="A245" t="s">
        <v>421</v>
      </c>
      <c r="B245" t="s">
        <v>422</v>
      </c>
    </row>
    <row r="246" spans="1:2" x14ac:dyDescent="0.25">
      <c r="B246" t="s">
        <v>423</v>
      </c>
    </row>
    <row r="247" spans="1:2" x14ac:dyDescent="0.25">
      <c r="A247" t="s">
        <v>424</v>
      </c>
      <c r="B247" t="s">
        <v>425</v>
      </c>
    </row>
    <row r="248" spans="1:2" x14ac:dyDescent="0.25">
      <c r="A248" t="s">
        <v>426</v>
      </c>
      <c r="B248" t="s">
        <v>427</v>
      </c>
    </row>
    <row r="249" spans="1:2" x14ac:dyDescent="0.25">
      <c r="A249" t="s">
        <v>428</v>
      </c>
      <c r="B249" t="s">
        <v>429</v>
      </c>
    </row>
    <row r="250" spans="1:2" x14ac:dyDescent="0.25">
      <c r="A250" t="s">
        <v>430</v>
      </c>
      <c r="B250" t="s">
        <v>431</v>
      </c>
    </row>
    <row r="251" spans="1:2" x14ac:dyDescent="0.25">
      <c r="A251" t="s">
        <v>432</v>
      </c>
      <c r="B251" t="s">
        <v>433</v>
      </c>
    </row>
    <row r="252" spans="1:2" x14ac:dyDescent="0.25">
      <c r="A252" t="s">
        <v>434</v>
      </c>
      <c r="B252" t="s">
        <v>435</v>
      </c>
    </row>
    <row r="253" spans="1:2" x14ac:dyDescent="0.25">
      <c r="A253" t="s">
        <v>436</v>
      </c>
      <c r="B253" t="s">
        <v>437</v>
      </c>
    </row>
    <row r="254" spans="1:2" x14ac:dyDescent="0.25">
      <c r="A254" t="s">
        <v>438</v>
      </c>
      <c r="B254" t="s">
        <v>439</v>
      </c>
    </row>
    <row r="255" spans="1:2" x14ac:dyDescent="0.25">
      <c r="A255" t="s">
        <v>440</v>
      </c>
      <c r="B255" t="s">
        <v>441</v>
      </c>
    </row>
    <row r="256" spans="1:2" x14ac:dyDescent="0.25">
      <c r="A256" t="s">
        <v>442</v>
      </c>
      <c r="B256" t="s">
        <v>443</v>
      </c>
    </row>
    <row r="257" spans="1:2" x14ac:dyDescent="0.25">
      <c r="A257" t="s">
        <v>444</v>
      </c>
      <c r="B257" t="s">
        <v>445</v>
      </c>
    </row>
    <row r="258" spans="1:2" x14ac:dyDescent="0.25">
      <c r="A258" t="s">
        <v>446</v>
      </c>
      <c r="B258" t="s">
        <v>447</v>
      </c>
    </row>
    <row r="259" spans="1:2" x14ac:dyDescent="0.25">
      <c r="A259" t="s">
        <v>448</v>
      </c>
      <c r="B259" t="s">
        <v>449</v>
      </c>
    </row>
    <row r="260" spans="1:2" x14ac:dyDescent="0.25">
      <c r="A260" t="s">
        <v>450</v>
      </c>
      <c r="B260" t="s">
        <v>451</v>
      </c>
    </row>
    <row r="261" spans="1:2" x14ac:dyDescent="0.25">
      <c r="A261" t="s">
        <v>452</v>
      </c>
      <c r="B261" t="s">
        <v>453</v>
      </c>
    </row>
    <row r="262" spans="1:2" x14ac:dyDescent="0.25">
      <c r="A262" t="s">
        <v>454</v>
      </c>
      <c r="B262" t="s">
        <v>455</v>
      </c>
    </row>
    <row r="263" spans="1:2" x14ac:dyDescent="0.25">
      <c r="A263" t="s">
        <v>456</v>
      </c>
      <c r="B263" t="s">
        <v>457</v>
      </c>
    </row>
    <row r="264" spans="1:2" x14ac:dyDescent="0.25">
      <c r="A264" t="s">
        <v>458</v>
      </c>
      <c r="B264" t="s">
        <v>459</v>
      </c>
    </row>
    <row r="265" spans="1:2" x14ac:dyDescent="0.25">
      <c r="A265" t="s">
        <v>460</v>
      </c>
      <c r="B265" t="s">
        <v>461</v>
      </c>
    </row>
    <row r="266" spans="1:2" x14ac:dyDescent="0.25">
      <c r="A266" t="s">
        <v>462</v>
      </c>
      <c r="B266" t="s">
        <v>463</v>
      </c>
    </row>
    <row r="267" spans="1:2" x14ac:dyDescent="0.25">
      <c r="A267" t="s">
        <v>464</v>
      </c>
      <c r="B267" t="s">
        <v>465</v>
      </c>
    </row>
    <row r="268" spans="1:2" x14ac:dyDescent="0.25">
      <c r="A268" t="s">
        <v>466</v>
      </c>
      <c r="B268" t="s">
        <v>467</v>
      </c>
    </row>
    <row r="269" spans="1:2" x14ac:dyDescent="0.25">
      <c r="A269" t="s">
        <v>468</v>
      </c>
      <c r="B269" t="s">
        <v>469</v>
      </c>
    </row>
    <row r="270" spans="1:2" x14ac:dyDescent="0.25">
      <c r="A270" t="s">
        <v>470</v>
      </c>
      <c r="B270" t="s">
        <v>471</v>
      </c>
    </row>
    <row r="271" spans="1:2" x14ac:dyDescent="0.25">
      <c r="A271" t="s">
        <v>472</v>
      </c>
      <c r="B271" t="s">
        <v>473</v>
      </c>
    </row>
    <row r="272" spans="1:2" x14ac:dyDescent="0.25">
      <c r="A272" t="s">
        <v>474</v>
      </c>
      <c r="B272" t="s">
        <v>475</v>
      </c>
    </row>
    <row r="273" spans="1:2" x14ac:dyDescent="0.25">
      <c r="A273" t="s">
        <v>476</v>
      </c>
      <c r="B273" t="s">
        <v>477</v>
      </c>
    </row>
    <row r="274" spans="1:2" x14ac:dyDescent="0.25">
      <c r="A274" t="s">
        <v>478</v>
      </c>
      <c r="B274" t="s">
        <v>479</v>
      </c>
    </row>
    <row r="275" spans="1:2" x14ac:dyDescent="0.25">
      <c r="A275" t="s">
        <v>480</v>
      </c>
      <c r="B275" t="s">
        <v>481</v>
      </c>
    </row>
    <row r="276" spans="1:2" x14ac:dyDescent="0.25">
      <c r="A276" t="s">
        <v>482</v>
      </c>
      <c r="B276" t="s">
        <v>483</v>
      </c>
    </row>
    <row r="277" spans="1:2" x14ac:dyDescent="0.25">
      <c r="A277" t="s">
        <v>484</v>
      </c>
      <c r="B277" t="s">
        <v>485</v>
      </c>
    </row>
    <row r="278" spans="1:2" x14ac:dyDescent="0.25">
      <c r="A278" t="s">
        <v>486</v>
      </c>
      <c r="B278" t="s">
        <v>487</v>
      </c>
    </row>
    <row r="279" spans="1:2" x14ac:dyDescent="0.25">
      <c r="A279" t="s">
        <v>488</v>
      </c>
      <c r="B279" t="s">
        <v>489</v>
      </c>
    </row>
    <row r="280" spans="1:2" x14ac:dyDescent="0.25">
      <c r="A280" t="s">
        <v>490</v>
      </c>
      <c r="B280" t="s">
        <v>491</v>
      </c>
    </row>
    <row r="281" spans="1:2" x14ac:dyDescent="0.25">
      <c r="A281" t="s">
        <v>492</v>
      </c>
      <c r="B281" t="s">
        <v>493</v>
      </c>
    </row>
    <row r="282" spans="1:2" x14ac:dyDescent="0.25">
      <c r="A282" t="s">
        <v>494</v>
      </c>
      <c r="B282" t="s">
        <v>495</v>
      </c>
    </row>
    <row r="283" spans="1:2" x14ac:dyDescent="0.25">
      <c r="A283" t="s">
        <v>496</v>
      </c>
      <c r="B283" t="s">
        <v>497</v>
      </c>
    </row>
    <row r="284" spans="1:2" x14ac:dyDescent="0.25">
      <c r="A284" t="s">
        <v>498</v>
      </c>
      <c r="B284" t="s">
        <v>499</v>
      </c>
    </row>
    <row r="285" spans="1:2" x14ac:dyDescent="0.25">
      <c r="A285" t="s">
        <v>500</v>
      </c>
      <c r="B285" t="s">
        <v>501</v>
      </c>
    </row>
    <row r="286" spans="1:2" x14ac:dyDescent="0.25">
      <c r="A286" t="s">
        <v>502</v>
      </c>
      <c r="B286" t="s">
        <v>503</v>
      </c>
    </row>
    <row r="287" spans="1:2" x14ac:dyDescent="0.25">
      <c r="A287" t="s">
        <v>504</v>
      </c>
      <c r="B287" t="s">
        <v>505</v>
      </c>
    </row>
    <row r="288" spans="1:2" x14ac:dyDescent="0.25">
      <c r="A288" t="s">
        <v>506</v>
      </c>
      <c r="B288" t="s">
        <v>507</v>
      </c>
    </row>
    <row r="289" spans="1:2" x14ac:dyDescent="0.25">
      <c r="A289" t="s">
        <v>508</v>
      </c>
      <c r="B289" t="s">
        <v>509</v>
      </c>
    </row>
    <row r="290" spans="1:2" x14ac:dyDescent="0.25">
      <c r="A290" t="s">
        <v>510</v>
      </c>
      <c r="B290" t="s">
        <v>511</v>
      </c>
    </row>
    <row r="291" spans="1:2" x14ac:dyDescent="0.25">
      <c r="A291" t="s">
        <v>512</v>
      </c>
      <c r="B291" t="s">
        <v>513</v>
      </c>
    </row>
    <row r="292" spans="1:2" x14ac:dyDescent="0.25">
      <c r="A292" t="s">
        <v>514</v>
      </c>
      <c r="B292" t="s">
        <v>515</v>
      </c>
    </row>
    <row r="293" spans="1:2" x14ac:dyDescent="0.25">
      <c r="A293" t="s">
        <v>516</v>
      </c>
      <c r="B293" t="s">
        <v>517</v>
      </c>
    </row>
    <row r="294" spans="1:2" x14ac:dyDescent="0.25">
      <c r="A294" t="s">
        <v>518</v>
      </c>
      <c r="B294" t="s">
        <v>519</v>
      </c>
    </row>
    <row r="295" spans="1:2" x14ac:dyDescent="0.25">
      <c r="A295" t="s">
        <v>520</v>
      </c>
      <c r="B295" t="s">
        <v>521</v>
      </c>
    </row>
    <row r="296" spans="1:2" x14ac:dyDescent="0.25">
      <c r="A296" t="s">
        <v>522</v>
      </c>
      <c r="B296" t="s">
        <v>523</v>
      </c>
    </row>
    <row r="297" spans="1:2" x14ac:dyDescent="0.25">
      <c r="A297" t="s">
        <v>524</v>
      </c>
      <c r="B297" t="s">
        <v>525</v>
      </c>
    </row>
    <row r="298" spans="1:2" x14ac:dyDescent="0.25">
      <c r="A298" t="s">
        <v>526</v>
      </c>
      <c r="B298" t="s">
        <v>527</v>
      </c>
    </row>
    <row r="299" spans="1:2" x14ac:dyDescent="0.25">
      <c r="A299" t="s">
        <v>528</v>
      </c>
      <c r="B299" t="s">
        <v>529</v>
      </c>
    </row>
    <row r="300" spans="1:2" x14ac:dyDescent="0.25">
      <c r="A300" t="s">
        <v>530</v>
      </c>
      <c r="B300" t="s">
        <v>531</v>
      </c>
    </row>
    <row r="301" spans="1:2" x14ac:dyDescent="0.25">
      <c r="A301" t="s">
        <v>532</v>
      </c>
      <c r="B301" t="s">
        <v>533</v>
      </c>
    </row>
    <row r="302" spans="1:2" x14ac:dyDescent="0.25">
      <c r="A302" t="s">
        <v>534</v>
      </c>
      <c r="B302" t="s">
        <v>535</v>
      </c>
    </row>
    <row r="303" spans="1:2" x14ac:dyDescent="0.25">
      <c r="A303" t="s">
        <v>536</v>
      </c>
      <c r="B303" t="s">
        <v>537</v>
      </c>
    </row>
    <row r="304" spans="1:2" x14ac:dyDescent="0.25">
      <c r="A304" t="s">
        <v>538</v>
      </c>
      <c r="B304" t="s">
        <v>539</v>
      </c>
    </row>
    <row r="305" spans="1:2" x14ac:dyDescent="0.25">
      <c r="A305" t="s">
        <v>540</v>
      </c>
      <c r="B305" t="s">
        <v>541</v>
      </c>
    </row>
    <row r="306" spans="1:2" x14ac:dyDescent="0.25">
      <c r="A306" t="s">
        <v>542</v>
      </c>
      <c r="B306" t="s">
        <v>543</v>
      </c>
    </row>
    <row r="307" spans="1:2" x14ac:dyDescent="0.25">
      <c r="A307" t="s">
        <v>544</v>
      </c>
      <c r="B307" t="s">
        <v>545</v>
      </c>
    </row>
    <row r="308" spans="1:2" x14ac:dyDescent="0.25">
      <c r="A308" t="s">
        <v>546</v>
      </c>
      <c r="B308" t="s">
        <v>547</v>
      </c>
    </row>
    <row r="309" spans="1:2" x14ac:dyDescent="0.25">
      <c r="A309" t="s">
        <v>548</v>
      </c>
      <c r="B309" t="s">
        <v>549</v>
      </c>
    </row>
    <row r="310" spans="1:2" x14ac:dyDescent="0.25">
      <c r="A310" t="s">
        <v>550</v>
      </c>
      <c r="B310" t="s">
        <v>551</v>
      </c>
    </row>
    <row r="311" spans="1:2" x14ac:dyDescent="0.25">
      <c r="A311" t="s">
        <v>552</v>
      </c>
      <c r="B311" t="s">
        <v>553</v>
      </c>
    </row>
    <row r="312" spans="1:2" x14ac:dyDescent="0.25">
      <c r="A312" t="s">
        <v>554</v>
      </c>
      <c r="B312" t="s">
        <v>555</v>
      </c>
    </row>
    <row r="313" spans="1:2" x14ac:dyDescent="0.25">
      <c r="A313" t="s">
        <v>556</v>
      </c>
      <c r="B313" t="s">
        <v>557</v>
      </c>
    </row>
    <row r="314" spans="1:2" x14ac:dyDescent="0.25">
      <c r="A314" t="s">
        <v>558</v>
      </c>
      <c r="B314" t="s">
        <v>559</v>
      </c>
    </row>
    <row r="315" spans="1:2" x14ac:dyDescent="0.25">
      <c r="A315" t="s">
        <v>560</v>
      </c>
      <c r="B315" t="s">
        <v>561</v>
      </c>
    </row>
    <row r="316" spans="1:2" x14ac:dyDescent="0.25">
      <c r="A316" t="s">
        <v>562</v>
      </c>
      <c r="B316" t="s">
        <v>563</v>
      </c>
    </row>
    <row r="317" spans="1:2" x14ac:dyDescent="0.25">
      <c r="A317" t="s">
        <v>564</v>
      </c>
      <c r="B317" t="s">
        <v>565</v>
      </c>
    </row>
    <row r="318" spans="1:2" x14ac:dyDescent="0.25">
      <c r="A318" t="s">
        <v>566</v>
      </c>
      <c r="B318" t="s">
        <v>567</v>
      </c>
    </row>
    <row r="319" spans="1:2" x14ac:dyDescent="0.25">
      <c r="A319" t="s">
        <v>568</v>
      </c>
      <c r="B319" t="s">
        <v>569</v>
      </c>
    </row>
    <row r="320" spans="1:2" x14ac:dyDescent="0.25">
      <c r="A320" t="s">
        <v>570</v>
      </c>
      <c r="B320" t="s">
        <v>571</v>
      </c>
    </row>
    <row r="321" spans="1:2" x14ac:dyDescent="0.25">
      <c r="A321" t="s">
        <v>572</v>
      </c>
      <c r="B321" t="s">
        <v>573</v>
      </c>
    </row>
    <row r="322" spans="1:2" x14ac:dyDescent="0.25">
      <c r="A322" t="s">
        <v>574</v>
      </c>
      <c r="B322" t="s">
        <v>575</v>
      </c>
    </row>
    <row r="323" spans="1:2" x14ac:dyDescent="0.25">
      <c r="A323" t="s">
        <v>576</v>
      </c>
      <c r="B323" t="s">
        <v>577</v>
      </c>
    </row>
    <row r="324" spans="1:2" x14ac:dyDescent="0.25">
      <c r="A324" t="s">
        <v>578</v>
      </c>
      <c r="B324" t="s">
        <v>579</v>
      </c>
    </row>
    <row r="325" spans="1:2" x14ac:dyDescent="0.25">
      <c r="A325" t="s">
        <v>580</v>
      </c>
      <c r="B325" t="s">
        <v>581</v>
      </c>
    </row>
    <row r="326" spans="1:2" x14ac:dyDescent="0.25">
      <c r="A326" t="s">
        <v>582</v>
      </c>
      <c r="B326" t="s">
        <v>583</v>
      </c>
    </row>
    <row r="327" spans="1:2" x14ac:dyDescent="0.25">
      <c r="A327" t="s">
        <v>584</v>
      </c>
      <c r="B327" t="s">
        <v>585</v>
      </c>
    </row>
    <row r="328" spans="1:2" x14ac:dyDescent="0.25">
      <c r="A328" t="s">
        <v>586</v>
      </c>
      <c r="B328" t="s">
        <v>587</v>
      </c>
    </row>
    <row r="329" spans="1:2" x14ac:dyDescent="0.25">
      <c r="A329" t="s">
        <v>588</v>
      </c>
      <c r="B329" t="s">
        <v>589</v>
      </c>
    </row>
    <row r="330" spans="1:2" x14ac:dyDescent="0.25">
      <c r="A330" t="s">
        <v>590</v>
      </c>
      <c r="B330" t="s">
        <v>591</v>
      </c>
    </row>
    <row r="331" spans="1:2" x14ac:dyDescent="0.25">
      <c r="A331" t="s">
        <v>592</v>
      </c>
      <c r="B331" t="s">
        <v>593</v>
      </c>
    </row>
    <row r="332" spans="1:2" x14ac:dyDescent="0.25">
      <c r="A332" t="s">
        <v>594</v>
      </c>
      <c r="B332" t="s">
        <v>595</v>
      </c>
    </row>
    <row r="333" spans="1:2" x14ac:dyDescent="0.25">
      <c r="A333" t="s">
        <v>596</v>
      </c>
      <c r="B333" t="s">
        <v>597</v>
      </c>
    </row>
    <row r="334" spans="1:2" x14ac:dyDescent="0.25">
      <c r="A334" t="s">
        <v>598</v>
      </c>
      <c r="B334" t="s">
        <v>599</v>
      </c>
    </row>
    <row r="335" spans="1:2" x14ac:dyDescent="0.25">
      <c r="A335" t="s">
        <v>600</v>
      </c>
      <c r="B335" t="s">
        <v>601</v>
      </c>
    </row>
    <row r="336" spans="1:2" x14ac:dyDescent="0.25">
      <c r="A336" t="s">
        <v>602</v>
      </c>
      <c r="B336" t="s">
        <v>603</v>
      </c>
    </row>
    <row r="337" spans="1:2" x14ac:dyDescent="0.25">
      <c r="A337" t="s">
        <v>604</v>
      </c>
      <c r="B337" t="s">
        <v>605</v>
      </c>
    </row>
    <row r="338" spans="1:2" x14ac:dyDescent="0.25">
      <c r="A338" t="s">
        <v>606</v>
      </c>
      <c r="B338" t="s">
        <v>607</v>
      </c>
    </row>
    <row r="339" spans="1:2" x14ac:dyDescent="0.25">
      <c r="A339" t="s">
        <v>608</v>
      </c>
      <c r="B339" t="s">
        <v>609</v>
      </c>
    </row>
    <row r="340" spans="1:2" x14ac:dyDescent="0.25">
      <c r="A340" t="s">
        <v>610</v>
      </c>
      <c r="B340" t="s">
        <v>611</v>
      </c>
    </row>
    <row r="341" spans="1:2" x14ac:dyDescent="0.25">
      <c r="A341" t="s">
        <v>612</v>
      </c>
      <c r="B341" t="s">
        <v>613</v>
      </c>
    </row>
    <row r="342" spans="1:2" x14ac:dyDescent="0.25">
      <c r="A342" t="s">
        <v>614</v>
      </c>
      <c r="B342" t="s">
        <v>615</v>
      </c>
    </row>
    <row r="343" spans="1:2" x14ac:dyDescent="0.25">
      <c r="A343" t="s">
        <v>616</v>
      </c>
      <c r="B343" t="s">
        <v>617</v>
      </c>
    </row>
    <row r="344" spans="1:2" x14ac:dyDescent="0.25">
      <c r="A344" t="s">
        <v>618</v>
      </c>
      <c r="B344" t="s">
        <v>619</v>
      </c>
    </row>
    <row r="345" spans="1:2" x14ac:dyDescent="0.25">
      <c r="A345" t="s">
        <v>620</v>
      </c>
      <c r="B345" t="s">
        <v>621</v>
      </c>
    </row>
    <row r="346" spans="1:2" x14ac:dyDescent="0.25">
      <c r="A346" t="s">
        <v>622</v>
      </c>
      <c r="B346" t="s">
        <v>623</v>
      </c>
    </row>
    <row r="347" spans="1:2" x14ac:dyDescent="0.25">
      <c r="A347" t="s">
        <v>624</v>
      </c>
      <c r="B347" t="s">
        <v>625</v>
      </c>
    </row>
    <row r="348" spans="1:2" x14ac:dyDescent="0.25">
      <c r="A348" t="s">
        <v>626</v>
      </c>
      <c r="B348" t="s">
        <v>627</v>
      </c>
    </row>
    <row r="349" spans="1:2" x14ac:dyDescent="0.25">
      <c r="A349" t="s">
        <v>628</v>
      </c>
      <c r="B349" t="s">
        <v>629</v>
      </c>
    </row>
    <row r="350" spans="1:2" x14ac:dyDescent="0.25">
      <c r="A350" t="s">
        <v>630</v>
      </c>
      <c r="B350" t="s">
        <v>631</v>
      </c>
    </row>
    <row r="351" spans="1:2" x14ac:dyDescent="0.25">
      <c r="A351" t="s">
        <v>632</v>
      </c>
      <c r="B351" t="s">
        <v>633</v>
      </c>
    </row>
    <row r="352" spans="1:2" x14ac:dyDescent="0.25">
      <c r="A352" t="s">
        <v>634</v>
      </c>
      <c r="B352" t="s">
        <v>635</v>
      </c>
    </row>
    <row r="353" spans="1:2" x14ac:dyDescent="0.25">
      <c r="A353" t="s">
        <v>636</v>
      </c>
      <c r="B353" t="s">
        <v>637</v>
      </c>
    </row>
    <row r="354" spans="1:2" x14ac:dyDescent="0.25">
      <c r="A354" t="s">
        <v>638</v>
      </c>
      <c r="B354" t="s">
        <v>639</v>
      </c>
    </row>
    <row r="355" spans="1:2" x14ac:dyDescent="0.25">
      <c r="A355" t="s">
        <v>640</v>
      </c>
      <c r="B355" t="s">
        <v>641</v>
      </c>
    </row>
    <row r="356" spans="1:2" x14ac:dyDescent="0.25">
      <c r="A356" t="s">
        <v>642</v>
      </c>
      <c r="B356" t="s">
        <v>643</v>
      </c>
    </row>
    <row r="357" spans="1:2" x14ac:dyDescent="0.25">
      <c r="A357" t="s">
        <v>644</v>
      </c>
      <c r="B357" t="s">
        <v>645</v>
      </c>
    </row>
    <row r="358" spans="1:2" x14ac:dyDescent="0.25">
      <c r="A358" t="s">
        <v>646</v>
      </c>
      <c r="B358" t="s">
        <v>647</v>
      </c>
    </row>
    <row r="359" spans="1:2" x14ac:dyDescent="0.25">
      <c r="A359" t="s">
        <v>648</v>
      </c>
      <c r="B359" t="s">
        <v>649</v>
      </c>
    </row>
    <row r="360" spans="1:2" x14ac:dyDescent="0.25">
      <c r="A360" t="s">
        <v>650</v>
      </c>
      <c r="B360" t="s">
        <v>651</v>
      </c>
    </row>
    <row r="361" spans="1:2" x14ac:dyDescent="0.25">
      <c r="A361" t="s">
        <v>652</v>
      </c>
      <c r="B361" t="s">
        <v>653</v>
      </c>
    </row>
    <row r="362" spans="1:2" x14ac:dyDescent="0.25">
      <c r="A362" t="s">
        <v>654</v>
      </c>
      <c r="B362" t="s">
        <v>655</v>
      </c>
    </row>
    <row r="363" spans="1:2" x14ac:dyDescent="0.25">
      <c r="A363" t="s">
        <v>656</v>
      </c>
      <c r="B363" t="s">
        <v>657</v>
      </c>
    </row>
    <row r="364" spans="1:2" x14ac:dyDescent="0.25">
      <c r="A364" t="s">
        <v>658</v>
      </c>
      <c r="B364" t="s">
        <v>659</v>
      </c>
    </row>
    <row r="365" spans="1:2" x14ac:dyDescent="0.25">
      <c r="A365" t="s">
        <v>660</v>
      </c>
      <c r="B365" t="s">
        <v>661</v>
      </c>
    </row>
    <row r="366" spans="1:2" x14ac:dyDescent="0.25">
      <c r="A366" t="s">
        <v>662</v>
      </c>
      <c r="B366" t="s">
        <v>663</v>
      </c>
    </row>
    <row r="367" spans="1:2" x14ac:dyDescent="0.25">
      <c r="A367" t="s">
        <v>664</v>
      </c>
      <c r="B367" t="s">
        <v>665</v>
      </c>
    </row>
    <row r="368" spans="1:2" x14ac:dyDescent="0.25">
      <c r="A368" t="s">
        <v>666</v>
      </c>
      <c r="B368" t="s">
        <v>667</v>
      </c>
    </row>
    <row r="369" spans="1:2" x14ac:dyDescent="0.25">
      <c r="A369" t="s">
        <v>668</v>
      </c>
      <c r="B369" t="s">
        <v>669</v>
      </c>
    </row>
    <row r="370" spans="1:2" x14ac:dyDescent="0.25">
      <c r="A370" t="s">
        <v>670</v>
      </c>
      <c r="B370" t="s">
        <v>671</v>
      </c>
    </row>
    <row r="371" spans="1:2" x14ac:dyDescent="0.25">
      <c r="A371" t="s">
        <v>672</v>
      </c>
      <c r="B371" t="s">
        <v>673</v>
      </c>
    </row>
    <row r="372" spans="1:2" x14ac:dyDescent="0.25">
      <c r="A372" t="s">
        <v>674</v>
      </c>
      <c r="B372" t="s">
        <v>675</v>
      </c>
    </row>
    <row r="373" spans="1:2" x14ac:dyDescent="0.25">
      <c r="A373" t="s">
        <v>676</v>
      </c>
      <c r="B373" t="s">
        <v>677</v>
      </c>
    </row>
    <row r="374" spans="1:2" x14ac:dyDescent="0.25">
      <c r="A374" t="s">
        <v>678</v>
      </c>
      <c r="B374" t="s">
        <v>679</v>
      </c>
    </row>
    <row r="375" spans="1:2" x14ac:dyDescent="0.25">
      <c r="A375" t="s">
        <v>680</v>
      </c>
      <c r="B375" t="s">
        <v>681</v>
      </c>
    </row>
    <row r="376" spans="1:2" x14ac:dyDescent="0.25">
      <c r="A376" t="s">
        <v>682</v>
      </c>
      <c r="B376" t="s">
        <v>683</v>
      </c>
    </row>
    <row r="377" spans="1:2" x14ac:dyDescent="0.25">
      <c r="A377" t="s">
        <v>684</v>
      </c>
      <c r="B377" t="s">
        <v>685</v>
      </c>
    </row>
    <row r="378" spans="1:2" x14ac:dyDescent="0.25">
      <c r="A378" t="s">
        <v>686</v>
      </c>
      <c r="B378" t="s">
        <v>687</v>
      </c>
    </row>
    <row r="379" spans="1:2" x14ac:dyDescent="0.25">
      <c r="A379" t="s">
        <v>688</v>
      </c>
      <c r="B379" t="s">
        <v>689</v>
      </c>
    </row>
    <row r="380" spans="1:2" x14ac:dyDescent="0.25">
      <c r="A380" t="s">
        <v>690</v>
      </c>
      <c r="B380" t="s">
        <v>691</v>
      </c>
    </row>
    <row r="381" spans="1:2" x14ac:dyDescent="0.25">
      <c r="A381" t="s">
        <v>692</v>
      </c>
      <c r="B381" t="s">
        <v>693</v>
      </c>
    </row>
    <row r="382" spans="1:2" x14ac:dyDescent="0.25">
      <c r="A382" t="s">
        <v>694</v>
      </c>
      <c r="B382" t="s">
        <v>695</v>
      </c>
    </row>
    <row r="383" spans="1:2" x14ac:dyDescent="0.25">
      <c r="A383" t="s">
        <v>696</v>
      </c>
      <c r="B383" t="s">
        <v>697</v>
      </c>
    </row>
    <row r="384" spans="1:2" x14ac:dyDescent="0.25">
      <c r="A384" t="s">
        <v>698</v>
      </c>
      <c r="B384" t="s">
        <v>699</v>
      </c>
    </row>
    <row r="385" spans="1:2" x14ac:dyDescent="0.25">
      <c r="A385" t="s">
        <v>700</v>
      </c>
      <c r="B385" t="s">
        <v>701</v>
      </c>
    </row>
    <row r="386" spans="1:2" x14ac:dyDescent="0.25">
      <c r="A386" t="s">
        <v>702</v>
      </c>
      <c r="B386" t="s">
        <v>703</v>
      </c>
    </row>
    <row r="387" spans="1:2" x14ac:dyDescent="0.25">
      <c r="A387" t="s">
        <v>704</v>
      </c>
      <c r="B387" t="s">
        <v>705</v>
      </c>
    </row>
    <row r="388" spans="1:2" x14ac:dyDescent="0.25">
      <c r="A388" t="s">
        <v>706</v>
      </c>
      <c r="B388" t="s">
        <v>707</v>
      </c>
    </row>
    <row r="389" spans="1:2" x14ac:dyDescent="0.25">
      <c r="A389" t="s">
        <v>708</v>
      </c>
      <c r="B389" t="s">
        <v>709</v>
      </c>
    </row>
    <row r="390" spans="1:2" x14ac:dyDescent="0.25">
      <c r="A390" t="s">
        <v>710</v>
      </c>
      <c r="B390" t="s">
        <v>711</v>
      </c>
    </row>
    <row r="391" spans="1:2" x14ac:dyDescent="0.25">
      <c r="A391" t="s">
        <v>712</v>
      </c>
      <c r="B391" t="s">
        <v>713</v>
      </c>
    </row>
    <row r="392" spans="1:2" x14ac:dyDescent="0.25">
      <c r="A392" t="s">
        <v>714</v>
      </c>
      <c r="B392" t="s">
        <v>715</v>
      </c>
    </row>
    <row r="393" spans="1:2" x14ac:dyDescent="0.25">
      <c r="A393" t="s">
        <v>716</v>
      </c>
      <c r="B393" t="s">
        <v>717</v>
      </c>
    </row>
    <row r="394" spans="1:2" x14ac:dyDescent="0.25">
      <c r="A394" t="s">
        <v>718</v>
      </c>
      <c r="B394" t="s">
        <v>719</v>
      </c>
    </row>
    <row r="395" spans="1:2" x14ac:dyDescent="0.25">
      <c r="A395" t="s">
        <v>720</v>
      </c>
      <c r="B395" t="s">
        <v>721</v>
      </c>
    </row>
    <row r="396" spans="1:2" x14ac:dyDescent="0.25">
      <c r="A396" t="s">
        <v>722</v>
      </c>
      <c r="B396" t="s">
        <v>723</v>
      </c>
    </row>
    <row r="397" spans="1:2" x14ac:dyDescent="0.25">
      <c r="A397" t="s">
        <v>724</v>
      </c>
      <c r="B397" t="s">
        <v>725</v>
      </c>
    </row>
    <row r="398" spans="1:2" x14ac:dyDescent="0.25">
      <c r="A398" t="s">
        <v>726</v>
      </c>
      <c r="B398" t="s">
        <v>727</v>
      </c>
    </row>
    <row r="399" spans="1:2" x14ac:dyDescent="0.25">
      <c r="A399" t="s">
        <v>728</v>
      </c>
      <c r="B399" t="s">
        <v>729</v>
      </c>
    </row>
    <row r="400" spans="1:2" x14ac:dyDescent="0.25">
      <c r="A400" t="s">
        <v>730</v>
      </c>
      <c r="B400" t="s">
        <v>731</v>
      </c>
    </row>
    <row r="401" spans="1:2" x14ac:dyDescent="0.25">
      <c r="A401" t="s">
        <v>732</v>
      </c>
      <c r="B401" t="s">
        <v>733</v>
      </c>
    </row>
    <row r="402" spans="1:2" x14ac:dyDescent="0.25">
      <c r="A402" t="s">
        <v>734</v>
      </c>
      <c r="B402" t="s">
        <v>735</v>
      </c>
    </row>
    <row r="403" spans="1:2" x14ac:dyDescent="0.25">
      <c r="A403" t="s">
        <v>736</v>
      </c>
      <c r="B403" t="s">
        <v>737</v>
      </c>
    </row>
    <row r="404" spans="1:2" x14ac:dyDescent="0.25">
      <c r="A404" t="s">
        <v>738</v>
      </c>
      <c r="B404" t="s">
        <v>739</v>
      </c>
    </row>
    <row r="405" spans="1:2" x14ac:dyDescent="0.25">
      <c r="A405" t="s">
        <v>740</v>
      </c>
      <c r="B405" t="s">
        <v>741</v>
      </c>
    </row>
    <row r="406" spans="1:2" x14ac:dyDescent="0.25">
      <c r="A406" t="s">
        <v>742</v>
      </c>
      <c r="B406" t="s">
        <v>743</v>
      </c>
    </row>
    <row r="407" spans="1:2" x14ac:dyDescent="0.25">
      <c r="A407" t="s">
        <v>744</v>
      </c>
      <c r="B407" t="s">
        <v>745</v>
      </c>
    </row>
    <row r="408" spans="1:2" x14ac:dyDescent="0.25">
      <c r="A408" t="s">
        <v>746</v>
      </c>
      <c r="B408" t="s">
        <v>747</v>
      </c>
    </row>
    <row r="409" spans="1:2" x14ac:dyDescent="0.25">
      <c r="A409" t="s">
        <v>748</v>
      </c>
      <c r="B409" t="s">
        <v>749</v>
      </c>
    </row>
    <row r="410" spans="1:2" x14ac:dyDescent="0.25">
      <c r="A410" t="s">
        <v>750</v>
      </c>
      <c r="B410" t="s">
        <v>751</v>
      </c>
    </row>
    <row r="411" spans="1:2" x14ac:dyDescent="0.25">
      <c r="A411" t="s">
        <v>752</v>
      </c>
      <c r="B411" t="s">
        <v>753</v>
      </c>
    </row>
    <row r="412" spans="1:2" x14ac:dyDescent="0.25">
      <c r="A412" t="s">
        <v>754</v>
      </c>
      <c r="B412" t="s">
        <v>755</v>
      </c>
    </row>
    <row r="413" spans="1:2" x14ac:dyDescent="0.25">
      <c r="A413" t="s">
        <v>756</v>
      </c>
      <c r="B413" t="s">
        <v>757</v>
      </c>
    </row>
    <row r="414" spans="1:2" x14ac:dyDescent="0.25">
      <c r="A414" t="s">
        <v>758</v>
      </c>
      <c r="B414" t="s">
        <v>759</v>
      </c>
    </row>
    <row r="415" spans="1:2" x14ac:dyDescent="0.25">
      <c r="A415" t="s">
        <v>760</v>
      </c>
      <c r="B415" t="s">
        <v>761</v>
      </c>
    </row>
    <row r="416" spans="1:2" x14ac:dyDescent="0.25">
      <c r="A416" t="s">
        <v>762</v>
      </c>
      <c r="B416" t="s">
        <v>763</v>
      </c>
    </row>
    <row r="417" spans="1:2" x14ac:dyDescent="0.25">
      <c r="A417" t="s">
        <v>764</v>
      </c>
      <c r="B417" t="s">
        <v>765</v>
      </c>
    </row>
    <row r="418" spans="1:2" x14ac:dyDescent="0.25">
      <c r="A418" t="s">
        <v>766</v>
      </c>
      <c r="B418" t="s">
        <v>767</v>
      </c>
    </row>
    <row r="419" spans="1:2" x14ac:dyDescent="0.25">
      <c r="A419" t="s">
        <v>768</v>
      </c>
      <c r="B419" t="s">
        <v>769</v>
      </c>
    </row>
    <row r="420" spans="1:2" x14ac:dyDescent="0.25">
      <c r="A420" t="s">
        <v>770</v>
      </c>
      <c r="B420" t="s">
        <v>771</v>
      </c>
    </row>
    <row r="421" spans="1:2" x14ac:dyDescent="0.25">
      <c r="A421" t="s">
        <v>772</v>
      </c>
      <c r="B421" t="s">
        <v>773</v>
      </c>
    </row>
    <row r="422" spans="1:2" x14ac:dyDescent="0.25">
      <c r="A422" t="s">
        <v>774</v>
      </c>
      <c r="B422" t="s">
        <v>775</v>
      </c>
    </row>
    <row r="423" spans="1:2" x14ac:dyDescent="0.25">
      <c r="A423" t="s">
        <v>776</v>
      </c>
      <c r="B423" t="s">
        <v>777</v>
      </c>
    </row>
    <row r="424" spans="1:2" x14ac:dyDescent="0.25">
      <c r="A424" t="s">
        <v>778</v>
      </c>
      <c r="B424" t="s">
        <v>779</v>
      </c>
    </row>
    <row r="425" spans="1:2" x14ac:dyDescent="0.25">
      <c r="A425" t="s">
        <v>780</v>
      </c>
      <c r="B425" t="s">
        <v>781</v>
      </c>
    </row>
    <row r="426" spans="1:2" x14ac:dyDescent="0.25">
      <c r="A426" t="s">
        <v>782</v>
      </c>
      <c r="B426" t="s">
        <v>783</v>
      </c>
    </row>
    <row r="427" spans="1:2" x14ac:dyDescent="0.25">
      <c r="A427" t="s">
        <v>784</v>
      </c>
      <c r="B427" t="s">
        <v>785</v>
      </c>
    </row>
    <row r="428" spans="1:2" x14ac:dyDescent="0.25">
      <c r="A428" t="s">
        <v>786</v>
      </c>
      <c r="B428" t="s">
        <v>787</v>
      </c>
    </row>
    <row r="429" spans="1:2" x14ac:dyDescent="0.25">
      <c r="A429" t="s">
        <v>788</v>
      </c>
      <c r="B429" t="s">
        <v>789</v>
      </c>
    </row>
    <row r="430" spans="1:2" x14ac:dyDescent="0.25">
      <c r="A430" t="s">
        <v>790</v>
      </c>
      <c r="B430" t="s">
        <v>791</v>
      </c>
    </row>
    <row r="431" spans="1:2" x14ac:dyDescent="0.25">
      <c r="A431" t="s">
        <v>792</v>
      </c>
      <c r="B431" t="s">
        <v>793</v>
      </c>
    </row>
    <row r="432" spans="1:2" x14ac:dyDescent="0.25">
      <c r="A432" t="s">
        <v>794</v>
      </c>
      <c r="B432" t="s">
        <v>795</v>
      </c>
    </row>
    <row r="433" spans="1:2" x14ac:dyDescent="0.25">
      <c r="A433" s="1" t="s">
        <v>814</v>
      </c>
      <c r="B433" s="1" t="s">
        <v>815</v>
      </c>
    </row>
    <row r="434" spans="1:2" x14ac:dyDescent="0.25">
      <c r="A434" s="1" t="s">
        <v>816</v>
      </c>
      <c r="B434" s="1" t="s">
        <v>817</v>
      </c>
    </row>
    <row r="435" spans="1:2" x14ac:dyDescent="0.25">
      <c r="A435" s="1" t="s">
        <v>818</v>
      </c>
      <c r="B435" s="1" t="s">
        <v>819</v>
      </c>
    </row>
    <row r="436" spans="1:2" x14ac:dyDescent="0.25">
      <c r="A436" s="1" t="s">
        <v>820</v>
      </c>
      <c r="B436" s="1" t="s">
        <v>821</v>
      </c>
    </row>
    <row r="437" spans="1:2" x14ac:dyDescent="0.25">
      <c r="A437" s="1" t="s">
        <v>822</v>
      </c>
      <c r="B437" s="1" t="s">
        <v>823</v>
      </c>
    </row>
    <row r="438" spans="1:2" x14ac:dyDescent="0.25">
      <c r="A438" s="1" t="s">
        <v>824</v>
      </c>
      <c r="B438" s="1" t="s">
        <v>825</v>
      </c>
    </row>
    <row r="439" spans="1:2" x14ac:dyDescent="0.25">
      <c r="A439" s="1" t="s">
        <v>826</v>
      </c>
      <c r="B439" s="1" t="s">
        <v>827</v>
      </c>
    </row>
    <row r="440" spans="1:2" x14ac:dyDescent="0.25">
      <c r="A440" s="1" t="s">
        <v>828</v>
      </c>
      <c r="B440" s="1" t="s">
        <v>673</v>
      </c>
    </row>
    <row r="441" spans="1:2" x14ac:dyDescent="0.25">
      <c r="A441" s="1" t="s">
        <v>829</v>
      </c>
      <c r="B441" s="1" t="s">
        <v>830</v>
      </c>
    </row>
    <row r="442" spans="1:2" x14ac:dyDescent="0.25">
      <c r="A442" s="1" t="s">
        <v>831</v>
      </c>
      <c r="B442" s="1" t="s">
        <v>832</v>
      </c>
    </row>
    <row r="443" spans="1:2" x14ac:dyDescent="0.25">
      <c r="A443" s="1" t="s">
        <v>835</v>
      </c>
      <c r="B443" s="1" t="s">
        <v>833</v>
      </c>
    </row>
    <row r="444" spans="1:2" x14ac:dyDescent="0.25">
      <c r="A444" s="1" t="s">
        <v>834</v>
      </c>
      <c r="B444" s="1" t="s">
        <v>836</v>
      </c>
    </row>
    <row r="445" spans="1:2" x14ac:dyDescent="0.25">
      <c r="A445" s="1" t="s">
        <v>837</v>
      </c>
      <c r="B445" s="1" t="s">
        <v>838</v>
      </c>
    </row>
    <row r="446" spans="1:2" x14ac:dyDescent="0.25">
      <c r="A446" s="1" t="s">
        <v>846</v>
      </c>
      <c r="B446" s="1" t="s">
        <v>847</v>
      </c>
    </row>
    <row r="447" spans="1:2" x14ac:dyDescent="0.25">
      <c r="A447" s="1" t="s">
        <v>848</v>
      </c>
      <c r="B447" s="1" t="s">
        <v>849</v>
      </c>
    </row>
    <row r="448" spans="1:2" x14ac:dyDescent="0.25">
      <c r="A448" s="1" t="s">
        <v>850</v>
      </c>
      <c r="B448" s="1" t="s">
        <v>851</v>
      </c>
    </row>
    <row r="449" spans="1:2" x14ac:dyDescent="0.25">
      <c r="A449" s="1" t="s">
        <v>852</v>
      </c>
      <c r="B449" s="1" t="s">
        <v>853</v>
      </c>
    </row>
    <row r="450" spans="1:2" x14ac:dyDescent="0.25">
      <c r="A450" s="1" t="s">
        <v>857</v>
      </c>
      <c r="B450" s="1" t="s">
        <v>854</v>
      </c>
    </row>
    <row r="451" spans="1:2" x14ac:dyDescent="0.25">
      <c r="A451" s="1" t="s">
        <v>855</v>
      </c>
      <c r="B451" s="1" t="s">
        <v>856</v>
      </c>
    </row>
    <row r="452" spans="1:2" x14ac:dyDescent="0.25">
      <c r="A452" s="1" t="s">
        <v>858</v>
      </c>
      <c r="B452" s="1" t="s">
        <v>859</v>
      </c>
    </row>
    <row r="453" spans="1:2" x14ac:dyDescent="0.25">
      <c r="A453" s="1" t="s">
        <v>860</v>
      </c>
      <c r="B453" s="1" t="s">
        <v>861</v>
      </c>
    </row>
    <row r="454" spans="1:2" x14ac:dyDescent="0.25">
      <c r="A454" s="1" t="s">
        <v>862</v>
      </c>
      <c r="B454" s="1" t="s">
        <v>863</v>
      </c>
    </row>
    <row r="455" spans="1:2" x14ac:dyDescent="0.25">
      <c r="A455" s="1" t="s">
        <v>868</v>
      </c>
      <c r="B455" s="1" t="s">
        <v>854</v>
      </c>
    </row>
    <row r="456" spans="1:2" x14ac:dyDescent="0.25">
      <c r="A456" s="1" t="s">
        <v>869</v>
      </c>
      <c r="B456" s="1" t="s">
        <v>870</v>
      </c>
    </row>
    <row r="457" spans="1:2" x14ac:dyDescent="0.25">
      <c r="A457" s="1" t="s">
        <v>871</v>
      </c>
      <c r="B457" s="1" t="s">
        <v>872</v>
      </c>
    </row>
    <row r="458" spans="1:2" x14ac:dyDescent="0.25">
      <c r="A458" s="1" t="s">
        <v>873</v>
      </c>
      <c r="B458" s="1" t="s">
        <v>874</v>
      </c>
    </row>
    <row r="459" spans="1:2" x14ac:dyDescent="0.25">
      <c r="A459" s="1" t="s">
        <v>875</v>
      </c>
      <c r="B459" s="1" t="s">
        <v>876</v>
      </c>
    </row>
    <row r="460" spans="1:2" x14ac:dyDescent="0.25">
      <c r="A460" s="1" t="s">
        <v>877</v>
      </c>
      <c r="B460" s="1" t="s">
        <v>878</v>
      </c>
    </row>
    <row r="461" spans="1:2" x14ac:dyDescent="0.25">
      <c r="A461" s="1" t="s">
        <v>879</v>
      </c>
      <c r="B461" s="1" t="s">
        <v>880</v>
      </c>
    </row>
    <row r="462" spans="1:2" x14ac:dyDescent="0.25">
      <c r="A462" s="1" t="s">
        <v>885</v>
      </c>
      <c r="B462" s="1" t="s">
        <v>886</v>
      </c>
    </row>
    <row r="463" spans="1:2" x14ac:dyDescent="0.25">
      <c r="A463" s="1" t="s">
        <v>893</v>
      </c>
      <c r="B463" s="1" t="s">
        <v>894</v>
      </c>
    </row>
    <row r="464" spans="1:2" x14ac:dyDescent="0.25">
      <c r="A464" s="1" t="s">
        <v>895</v>
      </c>
      <c r="B464" s="1" t="s">
        <v>896</v>
      </c>
    </row>
    <row r="465" spans="1:2" x14ac:dyDescent="0.25">
      <c r="A465" s="1" t="s">
        <v>897</v>
      </c>
      <c r="B465" s="1" t="s">
        <v>898</v>
      </c>
    </row>
    <row r="466" spans="1:2" x14ac:dyDescent="0.25">
      <c r="A466" s="1" t="s">
        <v>899</v>
      </c>
      <c r="B466" s="1" t="s">
        <v>900</v>
      </c>
    </row>
    <row r="467" spans="1:2" x14ac:dyDescent="0.25">
      <c r="A467" s="1" t="s">
        <v>903</v>
      </c>
      <c r="B467" s="1" t="s">
        <v>904</v>
      </c>
    </row>
    <row r="468" spans="1:2" x14ac:dyDescent="0.25">
      <c r="A468" s="1" t="s">
        <v>804</v>
      </c>
      <c r="B468" s="1" t="s">
        <v>908</v>
      </c>
    </row>
    <row r="469" spans="1:2" x14ac:dyDescent="0.25">
      <c r="A469" s="1" t="s">
        <v>909</v>
      </c>
      <c r="B469" s="1" t="s">
        <v>910</v>
      </c>
    </row>
    <row r="470" spans="1:2" x14ac:dyDescent="0.25">
      <c r="A470" s="1" t="s">
        <v>911</v>
      </c>
      <c r="B470" s="1" t="s">
        <v>912</v>
      </c>
    </row>
    <row r="471" spans="1:2" x14ac:dyDescent="0.25">
      <c r="A471" s="1" t="s">
        <v>913</v>
      </c>
      <c r="B471" s="1" t="s">
        <v>914</v>
      </c>
    </row>
    <row r="472" spans="1:2" x14ac:dyDescent="0.25">
      <c r="A472" s="1" t="s">
        <v>799</v>
      </c>
      <c r="B472" s="1" t="s">
        <v>915</v>
      </c>
    </row>
    <row r="473" spans="1:2" x14ac:dyDescent="0.25">
      <c r="A473" s="1" t="s">
        <v>916</v>
      </c>
      <c r="B473" s="1" t="s">
        <v>917</v>
      </c>
    </row>
    <row r="474" spans="1:2" x14ac:dyDescent="0.25">
      <c r="A474" s="1" t="s">
        <v>800</v>
      </c>
      <c r="B474" s="1" t="s">
        <v>918</v>
      </c>
    </row>
    <row r="475" spans="1:2" x14ac:dyDescent="0.25">
      <c r="A475" s="1" t="s">
        <v>809</v>
      </c>
      <c r="B475" s="1" t="s">
        <v>919</v>
      </c>
    </row>
    <row r="476" spans="1:2" x14ac:dyDescent="0.25">
      <c r="A476" s="1" t="s">
        <v>798</v>
      </c>
      <c r="B476" s="1" t="s">
        <v>920</v>
      </c>
    </row>
    <row r="477" spans="1:2" x14ac:dyDescent="0.25">
      <c r="A477" s="1" t="s">
        <v>865</v>
      </c>
      <c r="B477" s="1" t="s">
        <v>921</v>
      </c>
    </row>
    <row r="478" spans="1:2" x14ac:dyDescent="0.25">
      <c r="A478" s="1" t="s">
        <v>801</v>
      </c>
      <c r="B478" s="1" t="s">
        <v>922</v>
      </c>
    </row>
    <row r="479" spans="1:2" x14ac:dyDescent="0.25">
      <c r="A479" s="1" t="s">
        <v>989</v>
      </c>
      <c r="B479" s="1" t="s">
        <v>990</v>
      </c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</sheetData>
  <conditionalFormatting sqref="A1:A1048576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Compras</vt:lpstr>
      <vt:lpstr>Libro de Compras</vt:lpstr>
      <vt:lpstr>Contribuyente</vt:lpstr>
      <vt:lpstr>Libro de Contribuyente</vt:lpstr>
      <vt:lpstr>Consumidor</vt:lpstr>
      <vt:lpstr>Libro de Consumidor</vt:lpstr>
      <vt:lpstr>base de clientes</vt:lpstr>
      <vt:lpstr>Contribuyente!Área_de_impresión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cesar Perez</cp:lastModifiedBy>
  <dcterms:created xsi:type="dcterms:W3CDTF">2021-04-05T22:54:25Z</dcterms:created>
  <dcterms:modified xsi:type="dcterms:W3CDTF">2024-02-29T23:50:22Z</dcterms:modified>
</cp:coreProperties>
</file>