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CLIENTES DE IVA CESAR\LIBROS DE IVA DESPACHO\SAMUEL ZALDAÑA\2021\COMPRAS Y VENTAS\"/>
    </mc:Choice>
  </mc:AlternateContent>
  <xr:revisionPtr revIDLastSave="0" documentId="13_ncr:1_{99AD721E-F754-411B-A885-C5B407569263}" xr6:coauthVersionLast="47" xr6:coauthVersionMax="47" xr10:uidLastSave="{00000000-0000-0000-0000-000000000000}"/>
  <bookViews>
    <workbookView xWindow="-120" yWindow="-120" windowWidth="29040" windowHeight="15990" tabRatio="696" activeTab="1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_FilterDatabase" localSheetId="7" hidden="1">Hoja1!$A$1:$G$1</definedName>
    <definedName name="_xlnm.Print_Area" localSheetId="2">Contribuyente!$A$1:$E$23</definedName>
    <definedName name="SegmentaciónDeDatos_MES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O195" i="10" l="1"/>
  <c r="O197" i="10" s="1"/>
  <c r="O198" i="10" s="1"/>
  <c r="P190" i="7"/>
  <c r="O190" i="7"/>
  <c r="K190" i="7"/>
  <c r="H190" i="7"/>
  <c r="Q190" i="7"/>
  <c r="O199" i="10" l="1"/>
  <c r="U195" i="10"/>
  <c r="D11" i="5"/>
  <c r="D9" i="5"/>
  <c r="D9" i="6" l="1"/>
  <c r="D9" i="9" l="1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<sst xmlns="http://schemas.openxmlformats.org/spreadsheetml/2006/main" count="3322" uniqueCount="639">
  <si>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</si>
  <si>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</si>
  <si>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</si>
  <si>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</si>
  <si>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</si>
  <si>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</si>
  <si>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</si>
  <si>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</si>
  <si>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</si>
  <si>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</si>
  <si>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</si>
  <si>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</si>
  <si>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</si>
  <si>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</si>
  <si>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</si>
  <si>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</si>
  <si>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</si>
  <si>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</si>
  <si>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</si>
  <si>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</si>
  <si>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</si>
  <si>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</si>
  <si>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</si>
  <si>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</si>
  <si>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</si>
  <si>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</si>
  <si>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</si>
  <si>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</si>
  <si>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</si>
  <si>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</si>
  <si>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</si>
  <si>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</si>
  <si>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</si>
  <si>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</si>
  <si>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</si>
  <si>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</si>
  <si>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</si>
  <si>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</si>
  <si>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</si>
  <si>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</si>
  <si>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</si>
  <si>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</si>
  <si>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</si>
  <si>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</si>
  <si>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</si>
  <si>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</si>
  <si>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</si>
  <si>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</si>
  <si>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</si>
  <si>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</si>
  <si>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</si>
  <si>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</si>
  <si>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</si>
  <si>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</si>
  <si>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</si>
  <si>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</si>
  <si>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</si>
  <si>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</si>
  <si>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</si>
  <si>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</si>
  <si>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</si>
  <si>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</si>
  <si>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</si>
  <si>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</si>
  <si>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</si>
  <si>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</si>
  <si>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</si>
  <si>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</si>
  <si>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</si>
  <si>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</si>
  <si>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</si>
  <si>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</si>
  <si>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</si>
  <si>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</si>
  <si>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</si>
  <si>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</si>
  <si>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</si>
  <si>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</si>
  <si>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</si>
  <si>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</si>
  <si>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</si>
  <si>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</si>
  <si>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</si>
  <si>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</si>
  <si>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</si>
  <si>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</si>
  <si>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</si>
  <si>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</si>
  <si>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</si>
  <si>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</si>
  <si>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</si>
  <si>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</si>
  <si>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</si>
  <si>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</si>
  <si>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</si>
  <si>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</si>
  <si>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</si>
  <si>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</si>
  <si>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</si>
  <si>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</si>
  <si>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</si>
  <si>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</si>
  <si>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</si>
  <si>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</si>
  <si>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</si>
  <si>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</si>
  <si>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</si>
  <si>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</si>
  <si>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</si>
  <si>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</si>
  <si>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</si>
  <si>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</si>
  <si>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</si>
  <si>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</si>
  <si>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</si>
  <si>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</si>
  <si>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</si>
  <si>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</si>
  <si>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</si>
  <si>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</si>
  <si>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</si>
  <si>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</si>
  <si>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</si>
  <si>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</si>
  <si>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</si>
  <si>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</si>
  <si>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</si>
  <si>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</si>
  <si>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</si>
  <si>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</si>
  <si>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</si>
  <si>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</si>
  <si>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</si>
  <si>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</si>
  <si>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</si>
  <si>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</si>
  <si>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</si>
  <si>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</si>
  <si>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</si>
  <si>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</si>
  <si>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</si>
  <si>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</si>
  <si>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</si>
  <si>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</si>
  <si>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</si>
  <si>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</si>
  <si>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</si>
  <si>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</si>
  <si>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</si>
  <si>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</si>
  <si>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</si>
  <si>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</si>
  <si>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</si>
  <si>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</si>
  <si>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</si>
  <si>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</si>
  <si>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</si>
  <si>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</si>
  <si>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</si>
  <si>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</si>
  <si>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</si>
  <si>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</si>
  <si>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</si>
  <si>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</si>
  <si>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</si>
  <si>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</si>
  <si>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</si>
  <si>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</si>
  <si>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</si>
  <si>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</si>
  <si>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</si>
  <si>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</si>
  <si>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</si>
  <si>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</si>
  <si>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</si>
  <si>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</si>
  <si>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</si>
  <si>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</si>
  <si>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</si>
  <si>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</si>
  <si>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</si>
  <si>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</si>
  <si>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</si>
  <si>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</si>
  <si>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</si>
  <si>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</si>
  <si>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</si>
  <si>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</si>
  <si>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</si>
  <si>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</si>
  <si>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</si>
  <si>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</si>
  <si>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</si>
  <si>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</si>
  <si>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</si>
  <si>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</si>
  <si>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</si>
  <si>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</si>
  <si>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</si>
  <si>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</si>
  <si>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</si>
  <si>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</si>
  <si>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</si>
  <si>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</si>
  <si>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</si>
  <si>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</si>
  <si>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</si>
  <si>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</si>
  <si>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</si>
  <si>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</si>
  <si>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</si>
  <si>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</si>
  <si>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</si>
  <si>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</si>
  <si>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</si>
  <si>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</si>
  <si>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</si>
  <si>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</si>
  <si>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</si>
  <si>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</si>
  <si>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</si>
  <si>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</si>
  <si>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</si>
  <si>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</si>
  <si>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</si>
  <si>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</si>
  <si>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</si>
  <si>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</si>
  <si>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</si>
  <si>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</si>
  <si>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</si>
  <si>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</si>
  <si>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</si>
  <si>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</si>
  <si>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</si>
  <si>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</si>
  <si>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</si>
  <si>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</si>
  <si>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</si>
  <si>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</si>
  <si>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</si>
  <si>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</si>
  <si>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</si>
  <si>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</si>
  <si>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</si>
  <si>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</si>
  <si>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</si>
  <si>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</si>
  <si>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</si>
  <si>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</si>
  <si>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</si>
  <si>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</si>
  <si>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15041RESCR305742019</t>
  </si>
  <si>
    <t>19BL000F</t>
  </si>
  <si>
    <t>03/08/2021</t>
  </si>
  <si>
    <t>04/08/2021</t>
  </si>
  <si>
    <t>11/08/2021</t>
  </si>
  <si>
    <t>13/08/2021</t>
  </si>
  <si>
    <t>16/08/2021</t>
  </si>
  <si>
    <t>17/08/2021</t>
  </si>
  <si>
    <t>18/08/2021</t>
  </si>
  <si>
    <t>19/08/2021</t>
  </si>
  <si>
    <t>20/08/2021</t>
  </si>
  <si>
    <t>21/08/2021</t>
  </si>
  <si>
    <t>26/08/2021</t>
  </si>
  <si>
    <t>29/08/2021</t>
  </si>
  <si>
    <t>01/09/2021</t>
  </si>
  <si>
    <t>SEPTIEMBRE</t>
  </si>
  <si>
    <t>06140102021043</t>
  </si>
  <si>
    <t>INVERSIONES GIBRALTAR S.A DE C.V.</t>
  </si>
  <si>
    <t>09060403540016</t>
  </si>
  <si>
    <t>VICTOR MANUEL HERNANDEZ QUINTEROS</t>
  </si>
  <si>
    <t>24/08/2021</t>
  </si>
  <si>
    <t>31/08/2021</t>
  </si>
  <si>
    <t>06143005051069</t>
  </si>
  <si>
    <t>PROAGROFE S.A DE C.V.</t>
  </si>
  <si>
    <t>12/08/2021</t>
  </si>
  <si>
    <t>15/08/2021</t>
  </si>
  <si>
    <t>06140108580017</t>
  </si>
  <si>
    <t>FREUND S.A DE C.V.</t>
  </si>
  <si>
    <t>14/08/2021</t>
  </si>
  <si>
    <t>06142212650014</t>
  </si>
  <si>
    <t>FASANI S.A DE C.V</t>
  </si>
  <si>
    <t>05/08/2021</t>
  </si>
  <si>
    <t>02/08/2021</t>
  </si>
  <si>
    <t>RAMIREZ VENTURA S.A DE C.V.</t>
  </si>
  <si>
    <t>Total</t>
  </si>
  <si>
    <t>07/09/2021</t>
  </si>
  <si>
    <t>08/09/2021</t>
  </si>
  <si>
    <t>16/09/2021</t>
  </si>
  <si>
    <t>18/09/2021</t>
  </si>
  <si>
    <t>20/09/2021</t>
  </si>
  <si>
    <t>22/09/2021</t>
  </si>
  <si>
    <t>25/09/2021</t>
  </si>
  <si>
    <t>10/09/2021</t>
  </si>
  <si>
    <t>06142410141010</t>
  </si>
  <si>
    <t xml:space="preserve">ACTIVIDADES PETROLERAS DE EL SALVADOR S.A DE C.V </t>
  </si>
  <si>
    <t>06142604071063</t>
  </si>
  <si>
    <t>INVERSIONES RAMIREZ QUINTANILLA S.A DE C.V.</t>
  </si>
  <si>
    <t>05110610820011</t>
  </si>
  <si>
    <t>EL SURCO S.A DE C.V</t>
  </si>
  <si>
    <t>23/08/2021</t>
  </si>
  <si>
    <t>24/09/2021</t>
  </si>
  <si>
    <t>03/09/2021</t>
  </si>
  <si>
    <t>17/09/2021</t>
  </si>
  <si>
    <t>09/09/2021</t>
  </si>
  <si>
    <t>06142101860018</t>
  </si>
  <si>
    <t>VILLAVAR S.A DE C.V.</t>
  </si>
  <si>
    <t>13/09/2021</t>
  </si>
  <si>
    <t>11/09/2021</t>
  </si>
  <si>
    <t>21/09/2021</t>
  </si>
  <si>
    <t xml:space="preserve">SUPER REPUESTOS EL SALVADOR </t>
  </si>
  <si>
    <t>02/09/2021</t>
  </si>
  <si>
    <t>29/09/2021</t>
  </si>
  <si>
    <t>27/09/2021</t>
  </si>
  <si>
    <t>30/09/2021</t>
  </si>
  <si>
    <t>23/09/2021</t>
  </si>
  <si>
    <t>LLANTAS Y ACCESORIOS S.A DE C.V.</t>
  </si>
  <si>
    <t>28/09/2021</t>
  </si>
  <si>
    <t>OCTUBRE</t>
  </si>
  <si>
    <t>01/10/2021</t>
  </si>
  <si>
    <t>07</t>
  </si>
  <si>
    <t>08</t>
  </si>
  <si>
    <t>15</t>
  </si>
  <si>
    <t>16</t>
  </si>
  <si>
    <t>19</t>
  </si>
  <si>
    <t>25</t>
  </si>
  <si>
    <t>26</t>
  </si>
  <si>
    <t>27</t>
  </si>
  <si>
    <t>29</t>
  </si>
  <si>
    <t>10</t>
  </si>
  <si>
    <t>2021</t>
  </si>
  <si>
    <t>/</t>
  </si>
  <si>
    <t>29/10/2021</t>
  </si>
  <si>
    <t>27/10/2021</t>
  </si>
  <si>
    <t>26/10/2021</t>
  </si>
  <si>
    <t>25/10/2021</t>
  </si>
  <si>
    <t>19/10/2021</t>
  </si>
  <si>
    <t>16/10/2021</t>
  </si>
  <si>
    <t>15/10/2021</t>
  </si>
  <si>
    <t>08/10/2021</t>
  </si>
  <si>
    <t>07/10/2021</t>
  </si>
  <si>
    <t>23/10/2021</t>
  </si>
  <si>
    <t>06141903931021</t>
  </si>
  <si>
    <t>T.V OFFER, S.A DE C.V.</t>
  </si>
  <si>
    <t>20/10/2021</t>
  </si>
  <si>
    <t>21/10/2021</t>
  </si>
  <si>
    <t>05/10/2021</t>
  </si>
  <si>
    <t>06/10/2021</t>
  </si>
  <si>
    <t>09/10/2021</t>
  </si>
  <si>
    <t>11/10/2021</t>
  </si>
  <si>
    <t>13/10/2021</t>
  </si>
  <si>
    <t>14/10/2021</t>
  </si>
  <si>
    <t>18/10/2021</t>
  </si>
  <si>
    <t>12/10/2021</t>
  </si>
  <si>
    <t>31/10/2021</t>
  </si>
  <si>
    <t>03/10/2021</t>
  </si>
  <si>
    <t>30/10/2021</t>
  </si>
  <si>
    <t>28/10/2021</t>
  </si>
  <si>
    <t>22/10/2021</t>
  </si>
  <si>
    <t>NOVIEMBRE</t>
  </si>
  <si>
    <t>01/11/2021</t>
  </si>
  <si>
    <t>05/11/2021</t>
  </si>
  <si>
    <t>16/11/2021</t>
  </si>
  <si>
    <t>18/11/2021</t>
  </si>
  <si>
    <t>19/11/2021</t>
  </si>
  <si>
    <t>22/11/2021</t>
  </si>
  <si>
    <t>27/11/2021</t>
  </si>
  <si>
    <t>11/11/2021</t>
  </si>
  <si>
    <t>29/11/2021</t>
  </si>
  <si>
    <t>10/11/2021</t>
  </si>
  <si>
    <t>02101911710016</t>
  </si>
  <si>
    <t>ALMACENES VIDRI, S.A DE C.V.</t>
  </si>
  <si>
    <t>02/11/2021</t>
  </si>
  <si>
    <t>03/11/2021</t>
  </si>
  <si>
    <t>02/12/2021</t>
  </si>
  <si>
    <t>05/12/2021</t>
  </si>
  <si>
    <t>09/12/2021</t>
  </si>
  <si>
    <t>11/12/2021</t>
  </si>
  <si>
    <t>18/12/2021</t>
  </si>
  <si>
    <t>20/12/2021</t>
  </si>
  <si>
    <t>22/12/2021</t>
  </si>
  <si>
    <t>28/12/2021</t>
  </si>
  <si>
    <t>29/12/2021</t>
  </si>
  <si>
    <t>30/12/2021</t>
  </si>
  <si>
    <t>DICIEMBRE</t>
  </si>
  <si>
    <t>12/11/2021</t>
  </si>
  <si>
    <t>05033001211017</t>
  </si>
  <si>
    <t>EDKASA, S.A DE C.V.</t>
  </si>
  <si>
    <t>24/11/2021</t>
  </si>
  <si>
    <t>05021704650019</t>
  </si>
  <si>
    <t>ANBAL ARTEAGA RIVERA</t>
  </si>
  <si>
    <t>25/11/2021</t>
  </si>
  <si>
    <t>04/11/2021</t>
  </si>
  <si>
    <t>09/11/2021</t>
  </si>
  <si>
    <t>06141805181057</t>
  </si>
  <si>
    <t>A &amp; A MULTISERVICIOS, S.A DE C.V.</t>
  </si>
  <si>
    <t>26/12/2021</t>
  </si>
  <si>
    <t>17/12/2021</t>
  </si>
  <si>
    <t>06141403161033</t>
  </si>
  <si>
    <t>ECSA OPERADORA EL SALVADOR S.A DE C.V.</t>
  </si>
  <si>
    <t>13/12/2021</t>
  </si>
  <si>
    <t>10/12/2021</t>
  </si>
  <si>
    <t>06/12/2021</t>
  </si>
  <si>
    <t>27/12/2021</t>
  </si>
  <si>
    <t>14/12/2021</t>
  </si>
  <si>
    <t>01/12/2021</t>
  </si>
  <si>
    <t>05020712861028</t>
  </si>
  <si>
    <t>GARDENIA FLOR DE MARIA LOPEZ</t>
  </si>
  <si>
    <t>JULIO</t>
  </si>
  <si>
    <t>03/07/2021</t>
  </si>
  <si>
    <t>158</t>
  </si>
  <si>
    <t>05/07/2021</t>
  </si>
  <si>
    <t>159</t>
  </si>
  <si>
    <t>160</t>
  </si>
  <si>
    <t>161</t>
  </si>
  <si>
    <t>06/07/2021</t>
  </si>
  <si>
    <t>162</t>
  </si>
  <si>
    <t>07/07/2021</t>
  </si>
  <si>
    <t>163</t>
  </si>
  <si>
    <t>164</t>
  </si>
  <si>
    <t>11/07/2021</t>
  </si>
  <si>
    <t>165</t>
  </si>
  <si>
    <t>15/07/2021</t>
  </si>
  <si>
    <t>166</t>
  </si>
  <si>
    <t>167</t>
  </si>
  <si>
    <t>168</t>
  </si>
  <si>
    <t>18/07/2021</t>
  </si>
  <si>
    <t>169</t>
  </si>
  <si>
    <t>170</t>
  </si>
  <si>
    <t>171</t>
  </si>
  <si>
    <t>20/07/2021</t>
  </si>
  <si>
    <t>172</t>
  </si>
  <si>
    <t>173</t>
  </si>
  <si>
    <t>28/07/2021</t>
  </si>
  <si>
    <t>174</t>
  </si>
  <si>
    <t>175</t>
  </si>
  <si>
    <t>176</t>
  </si>
  <si>
    <t>JUNIO</t>
  </si>
  <si>
    <t>01/06/2021</t>
  </si>
  <si>
    <t>434</t>
  </si>
  <si>
    <t>435</t>
  </si>
  <si>
    <t>02/06/2021</t>
  </si>
  <si>
    <t>436</t>
  </si>
  <si>
    <t>437</t>
  </si>
  <si>
    <t>438</t>
  </si>
  <si>
    <t>439</t>
  </si>
  <si>
    <t>440</t>
  </si>
  <si>
    <t>15/06/2021</t>
  </si>
  <si>
    <t>441</t>
  </si>
  <si>
    <t>16/06/2021</t>
  </si>
  <si>
    <t>442</t>
  </si>
  <si>
    <t>443</t>
  </si>
  <si>
    <t>19/06/2021</t>
  </si>
  <si>
    <t>444</t>
  </si>
  <si>
    <t>445</t>
  </si>
  <si>
    <t>446</t>
  </si>
  <si>
    <t>20/06/2021</t>
  </si>
  <si>
    <t>447</t>
  </si>
  <si>
    <t>448</t>
  </si>
  <si>
    <t>23/06/2021</t>
  </si>
  <si>
    <t>449</t>
  </si>
  <si>
    <t>450</t>
  </si>
  <si>
    <t>25/06/2021</t>
  </si>
  <si>
    <t>151</t>
  </si>
  <si>
    <t>27/06/2021</t>
  </si>
  <si>
    <t>152</t>
  </si>
  <si>
    <t>153</t>
  </si>
  <si>
    <t>30/06/2021</t>
  </si>
  <si>
    <t>154</t>
  </si>
  <si>
    <t>155</t>
  </si>
  <si>
    <t>156</t>
  </si>
  <si>
    <t>157</t>
  </si>
  <si>
    <t>MAYO</t>
  </si>
  <si>
    <t>02/05/2021</t>
  </si>
  <si>
    <t>416</t>
  </si>
  <si>
    <t>417</t>
  </si>
  <si>
    <t>07/05/2021</t>
  </si>
  <si>
    <t>418</t>
  </si>
  <si>
    <t>419</t>
  </si>
  <si>
    <t>11/05/2021</t>
  </si>
  <si>
    <t>420</t>
  </si>
  <si>
    <t>14/05/2021</t>
  </si>
  <si>
    <t>421</t>
  </si>
  <si>
    <t>19/05/2021</t>
  </si>
  <si>
    <t>422</t>
  </si>
  <si>
    <t>423</t>
  </si>
  <si>
    <t>424</t>
  </si>
  <si>
    <t>425</t>
  </si>
  <si>
    <t>426</t>
  </si>
  <si>
    <t>427</t>
  </si>
  <si>
    <t>21/05/2021</t>
  </si>
  <si>
    <t>428</t>
  </si>
  <si>
    <t>429</t>
  </si>
  <si>
    <t>430</t>
  </si>
  <si>
    <t>22/05/2021</t>
  </si>
  <si>
    <t>431</t>
  </si>
  <si>
    <t>24/05/2021</t>
  </si>
  <si>
    <t>432</t>
  </si>
  <si>
    <t>433</t>
  </si>
  <si>
    <t>ABRIL</t>
  </si>
  <si>
    <t>01/04/2021</t>
  </si>
  <si>
    <t>403</t>
  </si>
  <si>
    <t>404</t>
  </si>
  <si>
    <t>405</t>
  </si>
  <si>
    <t>406</t>
  </si>
  <si>
    <t>407</t>
  </si>
  <si>
    <t>408</t>
  </si>
  <si>
    <t>05/04/2021</t>
  </si>
  <si>
    <t>409</t>
  </si>
  <si>
    <t>17/04/2021</t>
  </si>
  <si>
    <t>410</t>
  </si>
  <si>
    <t>20/04/2021</t>
  </si>
  <si>
    <t>411</t>
  </si>
  <si>
    <t>412</t>
  </si>
  <si>
    <t>413</t>
  </si>
  <si>
    <t>21/04/2021</t>
  </si>
  <si>
    <t>414</t>
  </si>
  <si>
    <t>30/04/2021</t>
  </si>
  <si>
    <t>415</t>
  </si>
  <si>
    <t>13/03/2021</t>
  </si>
  <si>
    <t>7448</t>
  </si>
  <si>
    <t>3</t>
  </si>
  <si>
    <t>14/03/2021</t>
  </si>
  <si>
    <t>2071</t>
  </si>
  <si>
    <t>18/03/2021</t>
  </si>
  <si>
    <t>767</t>
  </si>
  <si>
    <t>22/03/2021</t>
  </si>
  <si>
    <t>7609</t>
  </si>
  <si>
    <t>1802303</t>
  </si>
  <si>
    <t>23/03/2021</t>
  </si>
  <si>
    <t>1811314</t>
  </si>
  <si>
    <t>27/03/2021</t>
  </si>
  <si>
    <t>1810180</t>
  </si>
  <si>
    <t>75916</t>
  </si>
  <si>
    <t>02/04/2021</t>
  </si>
  <si>
    <t>108295</t>
  </si>
  <si>
    <t>202160</t>
  </si>
  <si>
    <t>621</t>
  </si>
  <si>
    <t>04/04/2021</t>
  </si>
  <si>
    <t>7910</t>
  </si>
  <si>
    <t>7900</t>
  </si>
  <si>
    <t>07/04/2021</t>
  </si>
  <si>
    <t>7993</t>
  </si>
  <si>
    <t>09/04/2021</t>
  </si>
  <si>
    <t>80024</t>
  </si>
  <si>
    <t>14/04/2021</t>
  </si>
  <si>
    <t>658</t>
  </si>
  <si>
    <t>81969</t>
  </si>
  <si>
    <t>19/04/2021</t>
  </si>
  <si>
    <t>83507</t>
  </si>
  <si>
    <t>8266</t>
  </si>
  <si>
    <t>22/04/2021</t>
  </si>
  <si>
    <t>689</t>
  </si>
  <si>
    <t>24/04/2021</t>
  </si>
  <si>
    <t>97237</t>
  </si>
  <si>
    <t>06141708001052</t>
  </si>
  <si>
    <t>SERTRACEN S.A DE C.V.</t>
  </si>
  <si>
    <t>200348</t>
  </si>
  <si>
    <t>26/04/2021</t>
  </si>
  <si>
    <t>8409</t>
  </si>
  <si>
    <t>209522</t>
  </si>
  <si>
    <t>29/05/2021</t>
  </si>
  <si>
    <t>212354</t>
  </si>
  <si>
    <t>30/05/2021</t>
  </si>
  <si>
    <t>110302</t>
  </si>
  <si>
    <t>9257</t>
  </si>
  <si>
    <t>1550</t>
  </si>
  <si>
    <t>03/05/2021</t>
  </si>
  <si>
    <t>203279</t>
  </si>
  <si>
    <t>15/05/2021</t>
  </si>
  <si>
    <t>634</t>
  </si>
  <si>
    <t>995</t>
  </si>
  <si>
    <t>8583</t>
  </si>
  <si>
    <t>13/05/2021</t>
  </si>
  <si>
    <t>8796</t>
  </si>
  <si>
    <t>914</t>
  </si>
  <si>
    <t>09/05/2021</t>
  </si>
  <si>
    <t>1479</t>
  </si>
  <si>
    <t>1449</t>
  </si>
  <si>
    <t>06/05/2021</t>
  </si>
  <si>
    <t>8670</t>
  </si>
  <si>
    <t>8979</t>
  </si>
  <si>
    <t>232</t>
  </si>
  <si>
    <t>06140309760011</t>
  </si>
  <si>
    <t>PRODUCTOS TECNOLOGICOS</t>
  </si>
  <si>
    <t>18/06/2021</t>
  </si>
  <si>
    <t>1632</t>
  </si>
  <si>
    <t>9014</t>
  </si>
  <si>
    <t>9712</t>
  </si>
  <si>
    <t>1064</t>
  </si>
  <si>
    <t>13/06/2021</t>
  </si>
  <si>
    <t>9004</t>
  </si>
  <si>
    <t>6042</t>
  </si>
  <si>
    <t>21/06/2021</t>
  </si>
  <si>
    <t>9754</t>
  </si>
  <si>
    <t>9008</t>
  </si>
  <si>
    <t>219519</t>
  </si>
  <si>
    <t>10/06/2021</t>
  </si>
  <si>
    <t>9003</t>
  </si>
  <si>
    <t>03/06/2021</t>
  </si>
  <si>
    <t>9357</t>
  </si>
  <si>
    <t>1095</t>
  </si>
  <si>
    <t>6063</t>
  </si>
  <si>
    <t>27/07/2021</t>
  </si>
  <si>
    <t>14519</t>
  </si>
  <si>
    <t>06141404161045</t>
  </si>
  <si>
    <t>GRUPO FERRESAL Y JM CONSTRUCCIONES</t>
  </si>
  <si>
    <t>295883</t>
  </si>
  <si>
    <t>31/07/2021</t>
  </si>
  <si>
    <t>687</t>
  </si>
  <si>
    <t>02/07/2021</t>
  </si>
  <si>
    <t>224647</t>
  </si>
  <si>
    <t>19/07/2021</t>
  </si>
  <si>
    <t>9038</t>
  </si>
  <si>
    <t>218014</t>
  </si>
  <si>
    <t>23/07/2021</t>
  </si>
  <si>
    <t>1026</t>
  </si>
  <si>
    <t>25/07/2021</t>
  </si>
  <si>
    <t>1031</t>
  </si>
  <si>
    <t>1888</t>
  </si>
  <si>
    <t>1191</t>
  </si>
  <si>
    <t>356227</t>
  </si>
  <si>
    <t>14/07/2021</t>
  </si>
  <si>
    <t>9034</t>
  </si>
  <si>
    <t>353856</t>
  </si>
  <si>
    <t>340</t>
  </si>
  <si>
    <t>29/07/2021</t>
  </si>
  <si>
    <t>25216</t>
  </si>
  <si>
    <t>06143012871071</t>
  </si>
  <si>
    <t>CORINA MARGARITA SOSA DE HERNANDEZ</t>
  </si>
  <si>
    <t>6613</t>
  </si>
  <si>
    <t>384</t>
  </si>
  <si>
    <t>05/06/2021</t>
  </si>
  <si>
    <t>1582</t>
  </si>
  <si>
    <t>07/06/2021</t>
  </si>
  <si>
    <t>9455</t>
  </si>
  <si>
    <t>9296</t>
  </si>
  <si>
    <t>9435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</si>
</sst>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4" fontId="0" fillId="0" borderId="0" xfId="1" applyFont="1"/>
    <xf numFmtId="44" fontId="0" fillId="0" borderId="1" xfId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Border="1" applyAlignment="1">
      <alignment horizontal="center"/>
    </xf>
    <xf numFmtId="0" fontId="7" fillId="3" borderId="6" xfId="0" applyFont="1" applyFill="1" applyBorder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Border="1"/>
    <xf numFmtId="0" fontId="8" fillId="4" borderId="8" xfId="0" applyFont="1" applyFill="1" applyBorder="1"/>
    <xf numFmtId="44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3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342900</xdr:colOff>
      <xdr:row>15</xdr:row>
      <xdr:rowOff>0</xdr:rowOff>
    </xdr:from>
    <xdr:to>
      <xdr:col>10</xdr:col>
      <xdr:colOff>542925</xdr:colOff>
      <xdr:row>28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ED5C84A3-8782-EB69-9F92-0743B121D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354103</xdr:colOff>
      <xdr:row>15</xdr:row>
      <xdr:rowOff>2802</xdr:rowOff>
    </xdr:from>
    <xdr:to>
      <xdr:col>5</xdr:col>
      <xdr:colOff>723898</xdr:colOff>
      <xdr:row>16</xdr:row>
      <xdr:rowOff>36419</xdr:rowOff>
    </xdr:to>
    <xdr:sp macro="[2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108074" y="36783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44BF2DED-A5EF-4BCF-91BA-690B8C0B56A7}" sourceName="ME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2DB291FC-8975-446D-8EDB-BF6335AF6571}" cache="SegmentaciónDeDatos_MES" caption="MES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Q190" totalsRowCount="1">
  <autoFilter ref="A3:Q189" xr:uid="{00000000-000C-0000-FFFF-FFFF00000000}">
    <filterColumn colId="0">
      <filters>
        <filter val="DICIEMBRE"/>
      </filters>
    </filterColumn>
  </autoFilter>
  <sortState xmlns:xlrd2="http://schemas.microsoft.com/office/spreadsheetml/2017/richdata2" ref="A3:Q74">
    <sortCondition ref="B2:B74"/>
  </sortState>
  <tableColumns count="17">
    <tableColumn id="1" xr3:uid="{00000000-0010-0000-0000-000001000000}" name="MES" totalsRowLabel="Total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8" dataCellStyle="Moneda"/>
    <tableColumn id="9" xr3:uid="{00000000-0010-0000-0000-000009000000}" name="I. EXENTAS" totalsRowDxfId="7" dataCellStyle="Moneda"/>
    <tableColumn id="10" xr3:uid="{00000000-0010-0000-0000-00000A000000}" name="IMPOR EX" totalsRowDxfId="6" dataCellStyle="Moneda"/>
    <tableColumn id="11" xr3:uid="{00000000-0010-0000-0000-00000B000000}" name="C. GRAVADA" totalsRowFunction="sum" totalsRowDxfId="5" dataCellStyle="Moneda"/>
    <tableColumn id="12" xr3:uid="{00000000-0010-0000-0000-00000C000000}" name="INTER GRAVA" totalsRowDxfId="4" dataCellStyle="Moneda"/>
    <tableColumn id="13" xr3:uid="{00000000-0010-0000-0000-00000D000000}" name="IMPOR BIENES" totalsRowDxfId="3" dataCellStyle="Moneda"/>
    <tableColumn id="14" xr3:uid="{00000000-0010-0000-0000-00000E000000}" name="IMPOR SERV" totalsRowDxfId="2" dataCellStyle="Moneda"/>
    <tableColumn id="15" xr3:uid="{00000000-0010-0000-0000-00000F000000}" name="IVA" totalsRowFunction="sum" totalsRowDxfId="1" dataCellStyle="Moneda"/>
    <tableColumn id="16" xr3:uid="{00000000-0010-0000-0000-000010000000}" name="TOTAL C." totalsRowFunction="sum" totalsRowDxfId="0" dataCellStyle="Moneda"/>
    <tableColumn id="17" xr3:uid="{00000000-0010-0000-0000-000011000000}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R4" totalsRowShown="0">
  <autoFilter ref="A2:R4" xr:uid="{00000000-0009-0000-0100-000002000000}"/>
  <sortState xmlns:xlrd2="http://schemas.microsoft.com/office/spreadsheetml/2017/richdata2" ref="A3:R87">
    <sortCondition ref="G2:G87"/>
  </sortState>
  <tableColumns count="18">
    <tableColumn id="1" xr3:uid="{00000000-0010-0000-0100-000001000000}" name="MES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dataCellStyle="Moneda"/>
    <tableColumn id="12" xr3:uid="{00000000-0010-0000-0100-00000C000000}" name="VENTA NO SUJETA" dataCellStyle="Moneda"/>
    <tableColumn id="13" xr3:uid="{00000000-0010-0000-0100-00000D000000}" name="V. GRAVADA" dataCellStyle="Moneda"/>
    <tableColumn id="14" xr3:uid="{00000000-0010-0000-0100-00000E000000}" name="D.FISCAL" dataCellStyle="Moneda"/>
    <tableColumn id="15" xr3:uid="{00000000-0010-0000-0100-00000F000000}" name="V CTA DE 3" dataCellStyle="Moneda"/>
    <tableColumn id="16" xr3:uid="{00000000-0010-0000-0100-000010000000}" name="D. FISCAL A 3" dataCellStyle="Moneda"/>
    <tableColumn id="17" xr3:uid="{00000000-0010-0000-0100-000011000000}" name="VENTA TOTAL" dataCellStyle="Moneda"/>
    <tableColumn id="18" xr3:uid="{00000000-0010-0000-0100-000012000000}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195" totalsRowCount="1">
  <autoFilter ref="A2:V194" xr:uid="{00000000-000C-0000-FFFF-FFFF02000000}"/>
  <sortState xmlns:xlrd2="http://schemas.microsoft.com/office/spreadsheetml/2017/richdata2" ref="A3:V26">
    <sortCondition descending="1" ref="G2:G26"/>
  </sortState>
  <tableColumns count="22">
    <tableColumn id="1" xr3:uid="{00000000-0010-0000-0200-000001000000}" name="MES" totalsRowLabel="Total"/>
    <tableColumn id="2" xr3:uid="{00000000-0010-0000-0200-000002000000}" name="FECHA" dataDxfId="33"/>
    <tableColumn id="3" xr3:uid="{00000000-0010-0000-0200-000003000000}" name="CLASE DE DOC"/>
    <tableColumn id="4" xr3:uid="{00000000-0010-0000-0200-000004000000}" name="TIPO DE DOC" dataDxfId="32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dataDxfId="31" totalsRowDxfId="30" dataCellStyle="Moneda"/>
    <tableColumn id="13" xr3:uid="{00000000-0010-0000-0200-00000D000000}" name="VENTAS NO" dataDxfId="29" totalsRowDxfId="28" dataCellStyle="Moneda"/>
    <tableColumn id="14" xr3:uid="{00000000-0010-0000-0200-00000E000000}" name="V NO SUJETAS" dataDxfId="27" totalsRowDxfId="26" dataCellStyle="Moneda"/>
    <tableColumn id="15" xr3:uid="{00000000-0010-0000-0200-00000F000000}" name="V GRAVADAS" totalsRowFunction="sum" totalsRowDxfId="25" dataCellStyle="Moneda"/>
    <tableColumn id="16" xr3:uid="{00000000-0010-0000-0200-000010000000}" name="EX IN CA" dataDxfId="24" totalsRowDxfId="23" dataCellStyle="Moneda"/>
    <tableColumn id="17" xr3:uid="{00000000-0010-0000-0200-000011000000}" name="EX OUT CA" dataDxfId="22" totalsRowDxfId="21" dataCellStyle="Moneda"/>
    <tableColumn id="18" xr3:uid="{00000000-0010-0000-0200-000012000000}" name="EX SERVICE" dataDxfId="20" totalsRowDxfId="19" dataCellStyle="Moneda"/>
    <tableColumn id="19" xr3:uid="{00000000-0010-0000-0200-000013000000}" name="V ZONA FRAN" dataDxfId="18" totalsRowDxfId="17" dataCellStyle="Moneda"/>
    <tableColumn id="20" xr3:uid="{00000000-0010-0000-0200-000014000000}" name="V CTA A 3ERO" dataDxfId="16" totalsRowDxfId="15" dataCellStyle="Moneda"/>
    <tableColumn id="21" xr3:uid="{00000000-0010-0000-0200-000015000000}" name="TOTAL VENTA" totalsRowFunction="sum" dataDxfId="14" totalsRowDxfId="13" dataCellStyle="Moneda"/>
    <tableColumn id="22" xr3:uid="{00000000-0010-0000-0200-000016000000}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4" t="s">
        <v>17</v>
      </c>
      <c r="D3" s="10" t="s">
        <v>385</v>
      </c>
    </row>
    <row r="4" spans="2:4" x14ac:dyDescent="0.25">
      <c r="B4" s="4" t="s">
        <v>2</v>
      </c>
      <c r="D4" s="11" t="s">
        <v>379</v>
      </c>
    </row>
    <row r="5" spans="2:4" x14ac:dyDescent="0.25">
      <c r="B5" s="4" t="s">
        <v>3</v>
      </c>
      <c r="D5" s="6" t="s">
        <v>1</v>
      </c>
    </row>
    <row r="6" spans="2:4" x14ac:dyDescent="0.25">
      <c r="B6" s="4" t="s">
        <v>4</v>
      </c>
      <c r="D6" s="6" t="s">
        <v>0</v>
      </c>
    </row>
    <row r="7" spans="2:4" x14ac:dyDescent="0.25">
      <c r="B7" s="4" t="s">
        <v>5</v>
      </c>
      <c r="D7" s="12"/>
    </row>
    <row r="8" spans="2:4" x14ac:dyDescent="0.25">
      <c r="B8" s="4" t="s">
        <v>6</v>
      </c>
      <c r="D8" s="11" t="s">
        <v>407</v>
      </c>
    </row>
    <row r="9" spans="2:4" x14ac:dyDescent="0.25">
      <c r="B9" s="4" t="s">
        <v>86</v>
      </c>
      <c r="D9" s="25" t="str">
        <f>IFERROR(VLOOKUP(D8,'[1]BASE DE PROVEEDORES'!$A:$B,2,0),"No Existe")</f>
        <v>GARDENIA FLOR DE MARIA LOPEZ</v>
      </c>
    </row>
    <row r="10" spans="2:4" x14ac:dyDescent="0.25">
      <c r="B10" s="4" t="s">
        <v>7</v>
      </c>
      <c r="D10" s="7">
        <v>0</v>
      </c>
    </row>
    <row r="11" spans="2:4" x14ac:dyDescent="0.25">
      <c r="B11" s="4" t="s">
        <v>8</v>
      </c>
      <c r="D11" s="7">
        <v>0</v>
      </c>
    </row>
    <row r="12" spans="2:4" x14ac:dyDescent="0.25">
      <c r="B12" s="4" t="s">
        <v>9</v>
      </c>
      <c r="D12" s="7">
        <v>0</v>
      </c>
    </row>
    <row r="13" spans="2:4" x14ac:dyDescent="0.25">
      <c r="B13" s="4" t="s">
        <v>10</v>
      </c>
      <c r="D13" s="13"/>
    </row>
    <row r="14" spans="2:4" x14ac:dyDescent="0.25">
      <c r="B14" s="4" t="s">
        <v>11</v>
      </c>
      <c r="D14" s="7">
        <v>0</v>
      </c>
    </row>
    <row r="15" spans="2:4" x14ac:dyDescent="0.25">
      <c r="B15" s="4" t="s">
        <v>13</v>
      </c>
      <c r="D15" s="7">
        <v>0</v>
      </c>
    </row>
    <row r="16" spans="2:4" x14ac:dyDescent="0.25">
      <c r="B16" s="4" t="s">
        <v>12</v>
      </c>
      <c r="D16" s="7">
        <v>0</v>
      </c>
    </row>
    <row r="17" spans="2:4" x14ac:dyDescent="0.25">
      <c r="B17" s="4" t="s">
        <v>14</v>
      </c>
      <c r="D17" s="7">
        <f>+(D16++D15+D14+D13)*0.13</f>
        <v>0</v>
      </c>
    </row>
    <row r="18" spans="2:4" x14ac:dyDescent="0.25">
      <c r="B18" s="4" t="s">
        <v>15</v>
      </c>
      <c r="D18" s="7">
        <f>+SUBTOTAL(9,D10,D11,D12,D13,D14,D15,D16,D17)</f>
        <v>0</v>
      </c>
    </row>
    <row r="19" spans="2:4" ht="15.75" thickBot="1" x14ac:dyDescent="0.3">
      <c r="B19" s="4" t="s">
        <v>16</v>
      </c>
      <c r="D19" s="9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  <dataValidation type="textLength" allowBlank="1" showInputMessage="1" showErrorMessage="1" sqref="D4" xr:uid="{00000000-0002-0000-0000-000002000000}">
      <formula1>10</formula1>
      <formula2>10</formula2>
    </dataValidation>
    <dataValidation type="textLength" allowBlank="1" showInputMessage="1" showErrorMessage="1" sqref="D8" xr:uid="{00000000-0002-0000-0000-000003000000}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3:Q190"/>
  <sheetViews>
    <sheetView tabSelected="1" topLeftCell="A3" workbookViewId="0">
      <selection activeCell="O4" sqref="O4:P31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16</v>
      </c>
    </row>
    <row r="4" spans="1:17" x14ac:dyDescent="0.25">
      <c r="A4" t="s">
        <v>385</v>
      </c>
      <c r="B4" t="s">
        <v>379</v>
      </c>
      <c r="C4" t="s">
        <v>1</v>
      </c>
      <c r="D4" t="s">
        <v>0</v>
      </c>
      <c r="E4">
        <v>16</v>
      </c>
      <c r="F4" t="s">
        <v>407</v>
      </c>
      <c r="G4" t="s">
        <v>408</v>
      </c>
      <c r="H4" s="2">
        <v>0</v>
      </c>
      <c r="I4" s="2">
        <v>0</v>
      </c>
      <c r="J4" s="2">
        <v>0</v>
      </c>
      <c r="K4" s="2">
        <v>36.28</v>
      </c>
      <c r="L4" s="2">
        <v>0</v>
      </c>
      <c r="M4" s="2">
        <v>0</v>
      </c>
      <c r="N4" s="2">
        <v>0</v>
      </c>
      <c r="O4" s="2">
        <v>4.7164000000000001</v>
      </c>
      <c r="P4" s="2">
        <v>40.996400000000001</v>
      </c>
      <c r="Q4">
        <v>3</v>
      </c>
    </row>
    <row r="5" spans="1:17" x14ac:dyDescent="0.25">
      <c r="A5" t="s">
        <v>385</v>
      </c>
      <c r="B5" t="s">
        <v>379</v>
      </c>
      <c r="C5" t="s">
        <v>1</v>
      </c>
      <c r="D5" t="s">
        <v>0</v>
      </c>
      <c r="E5">
        <v>15</v>
      </c>
      <c r="F5" t="s">
        <v>407</v>
      </c>
      <c r="G5" t="s">
        <v>408</v>
      </c>
      <c r="H5" s="2">
        <v>0</v>
      </c>
      <c r="I5" s="2">
        <v>0</v>
      </c>
      <c r="J5" s="2">
        <v>0</v>
      </c>
      <c r="K5" s="2">
        <v>99.24</v>
      </c>
      <c r="L5" s="2">
        <v>0</v>
      </c>
      <c r="M5" s="2">
        <v>0</v>
      </c>
      <c r="N5" s="2">
        <v>0</v>
      </c>
      <c r="O5" s="2">
        <v>12.901199999999999</v>
      </c>
      <c r="P5" s="2">
        <v>112.1412</v>
      </c>
      <c r="Q5">
        <v>3</v>
      </c>
    </row>
    <row r="6" spans="1:17" x14ac:dyDescent="0.25">
      <c r="A6" t="s">
        <v>385</v>
      </c>
      <c r="B6" t="s">
        <v>406</v>
      </c>
      <c r="C6" t="s">
        <v>1</v>
      </c>
      <c r="D6" t="s">
        <v>0</v>
      </c>
      <c r="E6">
        <v>3066</v>
      </c>
      <c r="F6" t="s">
        <v>274</v>
      </c>
      <c r="G6" t="s">
        <v>275</v>
      </c>
      <c r="H6" s="2">
        <v>0</v>
      </c>
      <c r="I6" s="2">
        <v>0</v>
      </c>
      <c r="J6" s="2">
        <v>0</v>
      </c>
      <c r="K6" s="2">
        <v>29.35</v>
      </c>
      <c r="L6" s="2">
        <v>0</v>
      </c>
      <c r="M6" s="2">
        <v>0</v>
      </c>
      <c r="N6" s="2">
        <v>0</v>
      </c>
      <c r="O6" s="2">
        <v>3.8155000000000001</v>
      </c>
      <c r="P6" s="2">
        <v>33.165500000000002</v>
      </c>
      <c r="Q6">
        <v>3</v>
      </c>
    </row>
    <row r="7" spans="1:17" x14ac:dyDescent="0.25">
      <c r="A7" t="s">
        <v>385</v>
      </c>
      <c r="B7" t="s">
        <v>405</v>
      </c>
      <c r="C7" t="s">
        <v>1</v>
      </c>
      <c r="D7" t="s">
        <v>0</v>
      </c>
      <c r="E7">
        <v>3363</v>
      </c>
      <c r="F7" t="s">
        <v>274</v>
      </c>
      <c r="G7" t="s">
        <v>275</v>
      </c>
      <c r="H7" s="2">
        <v>0</v>
      </c>
      <c r="I7" s="2">
        <v>0</v>
      </c>
      <c r="J7" s="2">
        <v>0</v>
      </c>
      <c r="K7" s="2">
        <v>29.35</v>
      </c>
      <c r="L7" s="2">
        <v>0</v>
      </c>
      <c r="M7" s="2">
        <v>0</v>
      </c>
      <c r="N7" s="2">
        <v>0</v>
      </c>
      <c r="O7" s="2">
        <v>3.8155000000000001</v>
      </c>
      <c r="P7" s="2">
        <v>33.165500000000002</v>
      </c>
      <c r="Q7">
        <v>3</v>
      </c>
    </row>
    <row r="8" spans="1:17" x14ac:dyDescent="0.25">
      <c r="A8" t="s">
        <v>385</v>
      </c>
      <c r="B8" t="s">
        <v>382</v>
      </c>
      <c r="C8" t="s">
        <v>1</v>
      </c>
      <c r="D8" t="s">
        <v>0</v>
      </c>
      <c r="E8">
        <v>136961</v>
      </c>
      <c r="F8" t="s">
        <v>295</v>
      </c>
      <c r="G8" t="s">
        <v>296</v>
      </c>
      <c r="H8" s="2">
        <v>0.91</v>
      </c>
      <c r="I8" s="2">
        <v>0</v>
      </c>
      <c r="J8" s="2">
        <v>0</v>
      </c>
      <c r="K8" s="2">
        <v>8.0399999999999991</v>
      </c>
      <c r="L8" s="2">
        <v>0</v>
      </c>
      <c r="M8" s="2">
        <v>0</v>
      </c>
      <c r="N8" s="2">
        <v>0</v>
      </c>
      <c r="O8" s="2">
        <v>1.0451999999999999</v>
      </c>
      <c r="P8" s="2">
        <v>9.9951999999999988</v>
      </c>
      <c r="Q8">
        <v>3</v>
      </c>
    </row>
    <row r="9" spans="1:17" x14ac:dyDescent="0.25">
      <c r="A9" t="s">
        <v>385</v>
      </c>
      <c r="B9" t="s">
        <v>404</v>
      </c>
      <c r="C9" t="s">
        <v>1</v>
      </c>
      <c r="D9" t="s">
        <v>0</v>
      </c>
      <c r="E9">
        <v>3651</v>
      </c>
      <c r="F9" t="s">
        <v>274</v>
      </c>
      <c r="G9" t="s">
        <v>275</v>
      </c>
      <c r="H9" s="2">
        <v>0</v>
      </c>
      <c r="I9" s="2">
        <v>0</v>
      </c>
      <c r="J9" s="2">
        <v>0</v>
      </c>
      <c r="K9" s="2">
        <v>67.430000000000007</v>
      </c>
      <c r="L9" s="2">
        <v>0</v>
      </c>
      <c r="M9" s="2">
        <v>0</v>
      </c>
      <c r="N9" s="2">
        <v>0</v>
      </c>
      <c r="O9" s="2">
        <v>8.765900000000002</v>
      </c>
      <c r="P9" s="2">
        <v>76.195900000000009</v>
      </c>
      <c r="Q9">
        <v>3</v>
      </c>
    </row>
    <row r="10" spans="1:17" x14ac:dyDescent="0.25">
      <c r="A10" t="s">
        <v>385</v>
      </c>
      <c r="B10" t="s">
        <v>403</v>
      </c>
      <c r="C10" t="s">
        <v>1</v>
      </c>
      <c r="D10" t="s">
        <v>0</v>
      </c>
      <c r="E10">
        <v>134781</v>
      </c>
      <c r="F10" t="s">
        <v>295</v>
      </c>
      <c r="G10" t="s">
        <v>296</v>
      </c>
      <c r="H10" s="2">
        <v>1.03</v>
      </c>
      <c r="I10" s="2">
        <v>0</v>
      </c>
      <c r="J10" s="2">
        <v>0</v>
      </c>
      <c r="K10" s="2">
        <v>9.7100000000000009</v>
      </c>
      <c r="L10" s="2">
        <v>0</v>
      </c>
      <c r="M10" s="2">
        <v>0</v>
      </c>
      <c r="N10" s="2">
        <v>0</v>
      </c>
      <c r="O10" s="2">
        <v>1.2623000000000002</v>
      </c>
      <c r="P10" s="2">
        <v>12.0023</v>
      </c>
      <c r="Q10">
        <v>3</v>
      </c>
    </row>
    <row r="11" spans="1:17" x14ac:dyDescent="0.25">
      <c r="A11" t="s">
        <v>385</v>
      </c>
      <c r="B11" t="s">
        <v>402</v>
      </c>
      <c r="C11" t="s">
        <v>1</v>
      </c>
      <c r="D11" t="s">
        <v>0</v>
      </c>
      <c r="E11">
        <v>20631</v>
      </c>
      <c r="F11" t="s">
        <v>268</v>
      </c>
      <c r="G11" t="s">
        <v>269</v>
      </c>
      <c r="H11" s="2">
        <v>0.79</v>
      </c>
      <c r="I11" s="2">
        <v>0</v>
      </c>
      <c r="J11" s="2">
        <v>0</v>
      </c>
      <c r="K11" s="2">
        <v>8.15</v>
      </c>
      <c r="L11" s="2">
        <v>0</v>
      </c>
      <c r="M11" s="2">
        <v>0</v>
      </c>
      <c r="N11" s="2">
        <v>0</v>
      </c>
      <c r="O11" s="2">
        <v>1.0595000000000001</v>
      </c>
      <c r="P11" s="2">
        <v>9.9995000000000012</v>
      </c>
      <c r="Q11">
        <v>3</v>
      </c>
    </row>
    <row r="12" spans="1:17" x14ac:dyDescent="0.25">
      <c r="A12" t="s">
        <v>385</v>
      </c>
      <c r="B12" t="s">
        <v>401</v>
      </c>
      <c r="C12" t="s">
        <v>1</v>
      </c>
      <c r="D12" t="s">
        <v>0</v>
      </c>
      <c r="E12">
        <v>1808205</v>
      </c>
      <c r="F12" t="s">
        <v>278</v>
      </c>
      <c r="G12" t="s">
        <v>279</v>
      </c>
      <c r="H12" s="2">
        <v>0</v>
      </c>
      <c r="I12" s="2">
        <v>0</v>
      </c>
      <c r="J12" s="2">
        <v>0</v>
      </c>
      <c r="K12" s="2">
        <v>11.79</v>
      </c>
      <c r="L12" s="2">
        <v>0</v>
      </c>
      <c r="M12" s="2">
        <v>0</v>
      </c>
      <c r="N12" s="2">
        <v>0</v>
      </c>
      <c r="O12" s="2">
        <v>1.5327</v>
      </c>
      <c r="P12" s="2">
        <v>13.322699999999999</v>
      </c>
      <c r="Q12">
        <v>3</v>
      </c>
    </row>
    <row r="13" spans="1:17" x14ac:dyDescent="0.25">
      <c r="A13" t="s">
        <v>385</v>
      </c>
      <c r="B13" t="s">
        <v>377</v>
      </c>
      <c r="C13" t="s">
        <v>1</v>
      </c>
      <c r="D13" t="s">
        <v>0</v>
      </c>
      <c r="E13">
        <v>2411</v>
      </c>
      <c r="F13" t="s">
        <v>281</v>
      </c>
      <c r="G13" t="s">
        <v>282</v>
      </c>
      <c r="H13" s="2">
        <v>0</v>
      </c>
      <c r="I13" s="2">
        <v>0</v>
      </c>
      <c r="J13" s="2">
        <v>0</v>
      </c>
      <c r="K13" s="2">
        <v>23.06</v>
      </c>
      <c r="L13" s="2">
        <v>0</v>
      </c>
      <c r="M13" s="2">
        <v>0</v>
      </c>
      <c r="N13" s="2">
        <v>0</v>
      </c>
      <c r="O13" s="2">
        <v>2.9977999999999998</v>
      </c>
      <c r="P13" s="2">
        <v>26.0578</v>
      </c>
      <c r="Q13">
        <v>3</v>
      </c>
    </row>
    <row r="14" spans="1:17" x14ac:dyDescent="0.25">
      <c r="A14" t="s">
        <v>385</v>
      </c>
      <c r="B14" t="s">
        <v>398</v>
      </c>
      <c r="C14" t="s">
        <v>1</v>
      </c>
      <c r="D14" t="s">
        <v>0</v>
      </c>
      <c r="E14">
        <v>211426</v>
      </c>
      <c r="F14" t="s">
        <v>399</v>
      </c>
      <c r="G14" t="s">
        <v>400</v>
      </c>
      <c r="H14" s="2">
        <v>0.9</v>
      </c>
      <c r="I14" s="2">
        <v>0</v>
      </c>
      <c r="J14" s="2">
        <v>0</v>
      </c>
      <c r="K14" s="2">
        <v>8.0500000000000007</v>
      </c>
      <c r="L14" s="2">
        <v>0</v>
      </c>
      <c r="M14" s="2">
        <v>0</v>
      </c>
      <c r="N14" s="2">
        <v>0</v>
      </c>
      <c r="O14" s="2">
        <v>1.0465000000000002</v>
      </c>
      <c r="P14" s="2">
        <v>9.9965000000000011</v>
      </c>
      <c r="Q14">
        <v>3</v>
      </c>
    </row>
    <row r="15" spans="1:17" x14ac:dyDescent="0.25">
      <c r="A15" t="s">
        <v>385</v>
      </c>
      <c r="B15" t="s">
        <v>379</v>
      </c>
      <c r="C15" t="s">
        <v>1</v>
      </c>
      <c r="D15" t="s">
        <v>0</v>
      </c>
      <c r="E15">
        <v>1748</v>
      </c>
      <c r="F15" t="s">
        <v>281</v>
      </c>
      <c r="G15" t="s">
        <v>282</v>
      </c>
      <c r="H15" s="2">
        <v>0</v>
      </c>
      <c r="I15" s="2">
        <v>0</v>
      </c>
      <c r="J15" s="2">
        <v>0</v>
      </c>
      <c r="K15" s="2">
        <v>15.48</v>
      </c>
      <c r="L15" s="2">
        <v>0</v>
      </c>
      <c r="M15" s="2">
        <v>0</v>
      </c>
      <c r="N15" s="2">
        <v>0</v>
      </c>
      <c r="O15" s="2">
        <v>2.0124</v>
      </c>
      <c r="P15" s="2">
        <v>17.4924</v>
      </c>
      <c r="Q15">
        <v>3</v>
      </c>
    </row>
    <row r="16" spans="1:17" x14ac:dyDescent="0.25">
      <c r="A16" t="s">
        <v>385</v>
      </c>
      <c r="B16" t="s">
        <v>381</v>
      </c>
      <c r="C16" t="s">
        <v>1</v>
      </c>
      <c r="D16" t="s">
        <v>0</v>
      </c>
      <c r="E16">
        <v>136444</v>
      </c>
      <c r="F16" t="s">
        <v>295</v>
      </c>
      <c r="G16" t="s">
        <v>296</v>
      </c>
      <c r="H16" s="2">
        <v>0.89999999999999991</v>
      </c>
      <c r="I16" s="2">
        <v>0</v>
      </c>
      <c r="J16" s="2">
        <v>0</v>
      </c>
      <c r="K16" s="2">
        <v>8.0500000000000007</v>
      </c>
      <c r="L16" s="2">
        <v>0</v>
      </c>
      <c r="M16" s="2">
        <v>0</v>
      </c>
      <c r="N16" s="2">
        <v>0</v>
      </c>
      <c r="O16" s="2">
        <v>1.0465000000000002</v>
      </c>
      <c r="P16" s="2">
        <v>9.9965000000000011</v>
      </c>
      <c r="Q16">
        <v>3</v>
      </c>
    </row>
    <row r="17" spans="1:17" x14ac:dyDescent="0.25">
      <c r="A17" t="s">
        <v>385</v>
      </c>
      <c r="B17" t="s">
        <v>397</v>
      </c>
      <c r="C17" t="s">
        <v>1</v>
      </c>
      <c r="D17" t="s">
        <v>0</v>
      </c>
      <c r="E17">
        <v>1948619</v>
      </c>
      <c r="F17" t="s">
        <v>278</v>
      </c>
      <c r="G17" t="s">
        <v>279</v>
      </c>
      <c r="H17" s="2">
        <v>0</v>
      </c>
      <c r="I17" s="2">
        <v>0</v>
      </c>
      <c r="J17" s="2">
        <v>0</v>
      </c>
      <c r="K17" s="2">
        <v>10</v>
      </c>
      <c r="L17" s="2">
        <v>0</v>
      </c>
      <c r="M17" s="2">
        <v>0</v>
      </c>
      <c r="N17" s="2">
        <v>0</v>
      </c>
      <c r="O17" s="2">
        <v>1.3</v>
      </c>
      <c r="P17" s="2">
        <v>11.3</v>
      </c>
      <c r="Q17">
        <v>3</v>
      </c>
    </row>
    <row r="18" spans="1:17" x14ac:dyDescent="0.25">
      <c r="A18" t="s">
        <v>385</v>
      </c>
      <c r="B18" t="s">
        <v>382</v>
      </c>
      <c r="C18" t="s">
        <v>1</v>
      </c>
      <c r="D18" t="s">
        <v>0</v>
      </c>
      <c r="E18">
        <v>2478</v>
      </c>
      <c r="F18" t="s">
        <v>281</v>
      </c>
      <c r="G18" t="s">
        <v>282</v>
      </c>
      <c r="H18" s="2">
        <v>0</v>
      </c>
      <c r="I18" s="2">
        <v>0</v>
      </c>
      <c r="J18" s="2">
        <v>0</v>
      </c>
      <c r="K18" s="2">
        <v>23.06</v>
      </c>
      <c r="L18" s="2">
        <v>0</v>
      </c>
      <c r="M18" s="2">
        <v>0</v>
      </c>
      <c r="N18" s="2">
        <v>0</v>
      </c>
      <c r="O18" s="2">
        <v>2.9977999999999998</v>
      </c>
      <c r="P18" s="2">
        <v>26.0578</v>
      </c>
      <c r="Q18">
        <v>3</v>
      </c>
    </row>
    <row r="19" spans="1:17" x14ac:dyDescent="0.25">
      <c r="A19" t="s">
        <v>385</v>
      </c>
      <c r="B19" t="s">
        <v>393</v>
      </c>
      <c r="C19" t="s">
        <v>1</v>
      </c>
      <c r="D19" t="s">
        <v>0</v>
      </c>
      <c r="E19">
        <v>943</v>
      </c>
      <c r="F19" t="s">
        <v>395</v>
      </c>
      <c r="G19" t="s">
        <v>396</v>
      </c>
      <c r="H19" s="2">
        <v>0</v>
      </c>
      <c r="I19" s="2">
        <v>0</v>
      </c>
      <c r="J19" s="2">
        <v>0</v>
      </c>
      <c r="K19" s="2">
        <v>1000</v>
      </c>
      <c r="L19" s="2">
        <v>0</v>
      </c>
      <c r="M19" s="2">
        <v>0</v>
      </c>
      <c r="N19" s="2">
        <v>0</v>
      </c>
      <c r="O19" s="2">
        <v>130</v>
      </c>
      <c r="P19" s="2">
        <v>1130</v>
      </c>
      <c r="Q19">
        <v>3</v>
      </c>
    </row>
    <row r="20" spans="1:17" x14ac:dyDescent="0.25">
      <c r="A20" t="s">
        <v>385</v>
      </c>
      <c r="B20" t="s">
        <v>368</v>
      </c>
      <c r="C20" t="s">
        <v>1</v>
      </c>
      <c r="D20" t="s">
        <v>0</v>
      </c>
      <c r="E20">
        <v>642</v>
      </c>
      <c r="F20" t="s">
        <v>274</v>
      </c>
      <c r="G20" t="s">
        <v>275</v>
      </c>
      <c r="H20" s="2">
        <v>0</v>
      </c>
      <c r="I20" s="2">
        <v>0</v>
      </c>
      <c r="J20" s="2">
        <v>0</v>
      </c>
      <c r="K20" s="2">
        <v>16.11</v>
      </c>
      <c r="L20" s="2">
        <v>0</v>
      </c>
      <c r="M20" s="2">
        <v>0</v>
      </c>
      <c r="N20" s="2">
        <v>0</v>
      </c>
      <c r="O20" s="2">
        <v>2.0943000000000001</v>
      </c>
      <c r="P20" s="2">
        <v>18.2043</v>
      </c>
      <c r="Q20">
        <v>3</v>
      </c>
    </row>
    <row r="21" spans="1:17" x14ac:dyDescent="0.25">
      <c r="A21" t="s">
        <v>385</v>
      </c>
      <c r="B21" t="s">
        <v>394</v>
      </c>
      <c r="C21" t="s">
        <v>1</v>
      </c>
      <c r="D21" t="s">
        <v>0</v>
      </c>
      <c r="E21">
        <v>18840</v>
      </c>
      <c r="F21" t="s">
        <v>268</v>
      </c>
      <c r="G21" t="s">
        <v>269</v>
      </c>
      <c r="H21" s="2">
        <v>0.77</v>
      </c>
      <c r="I21" s="2">
        <v>0</v>
      </c>
      <c r="J21" s="2">
        <v>0</v>
      </c>
      <c r="K21" s="2">
        <v>8.17</v>
      </c>
      <c r="L21" s="2">
        <v>0</v>
      </c>
      <c r="M21" s="2">
        <v>0</v>
      </c>
      <c r="N21" s="2">
        <v>0</v>
      </c>
      <c r="O21" s="2">
        <v>1.0621</v>
      </c>
      <c r="P21" s="2">
        <v>10.002099999999999</v>
      </c>
      <c r="Q21">
        <v>3</v>
      </c>
    </row>
    <row r="22" spans="1:17" x14ac:dyDescent="0.25">
      <c r="A22" t="s">
        <v>385</v>
      </c>
      <c r="B22" t="s">
        <v>393</v>
      </c>
      <c r="C22" t="s">
        <v>1</v>
      </c>
      <c r="D22" t="s">
        <v>0</v>
      </c>
      <c r="E22">
        <v>485088</v>
      </c>
      <c r="F22" t="s">
        <v>297</v>
      </c>
      <c r="G22" t="s">
        <v>298</v>
      </c>
      <c r="H22" s="2">
        <v>1.24</v>
      </c>
      <c r="I22" s="2">
        <v>0</v>
      </c>
      <c r="J22" s="2">
        <v>0</v>
      </c>
      <c r="K22" s="2">
        <v>12.18</v>
      </c>
      <c r="L22" s="2">
        <v>0</v>
      </c>
      <c r="M22" s="2">
        <v>0</v>
      </c>
      <c r="N22" s="2">
        <v>0</v>
      </c>
      <c r="O22" s="2">
        <v>1.5833999999999999</v>
      </c>
      <c r="P22" s="2">
        <v>15.003399999999999</v>
      </c>
      <c r="Q22">
        <v>3</v>
      </c>
    </row>
    <row r="23" spans="1:17" x14ac:dyDescent="0.25">
      <c r="A23" t="s">
        <v>385</v>
      </c>
      <c r="B23" t="s">
        <v>365</v>
      </c>
      <c r="C23" t="s">
        <v>1</v>
      </c>
      <c r="D23" t="s">
        <v>0</v>
      </c>
      <c r="E23">
        <v>2779</v>
      </c>
      <c r="F23" t="s">
        <v>274</v>
      </c>
      <c r="G23" t="s">
        <v>275</v>
      </c>
      <c r="H23" s="2">
        <v>0</v>
      </c>
      <c r="I23" s="2">
        <v>0</v>
      </c>
      <c r="J23" s="2">
        <v>0</v>
      </c>
      <c r="K23" s="2">
        <v>9.73</v>
      </c>
      <c r="L23" s="2">
        <v>0</v>
      </c>
      <c r="M23" s="2">
        <v>0</v>
      </c>
      <c r="N23" s="2">
        <v>0</v>
      </c>
      <c r="O23" s="2">
        <v>1.2649000000000001</v>
      </c>
      <c r="P23" s="2">
        <v>10.994900000000001</v>
      </c>
      <c r="Q23">
        <v>3</v>
      </c>
    </row>
    <row r="24" spans="1:17" x14ac:dyDescent="0.25">
      <c r="A24" t="s">
        <v>385</v>
      </c>
      <c r="B24" t="s">
        <v>366</v>
      </c>
      <c r="C24" t="s">
        <v>1</v>
      </c>
      <c r="D24" t="s">
        <v>0</v>
      </c>
      <c r="E24">
        <v>50681</v>
      </c>
      <c r="F24" t="s">
        <v>297</v>
      </c>
      <c r="G24" t="s">
        <v>298</v>
      </c>
      <c r="H24" s="2">
        <v>1.25</v>
      </c>
      <c r="I24" s="2">
        <v>0</v>
      </c>
      <c r="J24" s="2">
        <v>0</v>
      </c>
      <c r="K24" s="2">
        <v>12.17</v>
      </c>
      <c r="L24" s="2">
        <v>0</v>
      </c>
      <c r="M24" s="2">
        <v>0</v>
      </c>
      <c r="N24" s="2">
        <v>0</v>
      </c>
      <c r="O24" s="2">
        <v>1.5821000000000001</v>
      </c>
      <c r="P24" s="2">
        <v>15.0021</v>
      </c>
      <c r="Q24">
        <v>3</v>
      </c>
    </row>
    <row r="25" spans="1:17" x14ac:dyDescent="0.25">
      <c r="A25" t="s">
        <v>385</v>
      </c>
      <c r="B25" t="s">
        <v>368</v>
      </c>
      <c r="C25" t="s">
        <v>1</v>
      </c>
      <c r="D25" t="s">
        <v>0</v>
      </c>
      <c r="E25">
        <v>127190</v>
      </c>
      <c r="F25" t="s">
        <v>227</v>
      </c>
      <c r="G25" t="s">
        <v>311</v>
      </c>
      <c r="H25" s="2">
        <v>0</v>
      </c>
      <c r="I25" s="2">
        <v>0</v>
      </c>
      <c r="J25" s="2">
        <v>0</v>
      </c>
      <c r="K25" s="2">
        <v>224.48</v>
      </c>
      <c r="L25" s="2">
        <v>0</v>
      </c>
      <c r="M25" s="2">
        <v>0</v>
      </c>
      <c r="N25" s="2">
        <v>0</v>
      </c>
      <c r="O25" s="2">
        <v>29.182400000000001</v>
      </c>
      <c r="P25" s="2">
        <v>253.66239999999999</v>
      </c>
      <c r="Q25">
        <v>3</v>
      </c>
    </row>
    <row r="26" spans="1:17" x14ac:dyDescent="0.25">
      <c r="A26" t="s">
        <v>385</v>
      </c>
      <c r="B26" t="s">
        <v>392</v>
      </c>
      <c r="C26" t="s">
        <v>1</v>
      </c>
      <c r="D26" t="s">
        <v>0</v>
      </c>
      <c r="E26">
        <v>2801</v>
      </c>
      <c r="F26" t="s">
        <v>274</v>
      </c>
      <c r="G26" t="s">
        <v>275</v>
      </c>
      <c r="H26" s="2">
        <v>0</v>
      </c>
      <c r="I26" s="2">
        <v>0</v>
      </c>
      <c r="J26" s="2">
        <v>0</v>
      </c>
      <c r="K26" s="2">
        <v>17.14</v>
      </c>
      <c r="L26" s="2">
        <v>0</v>
      </c>
      <c r="M26" s="2">
        <v>0</v>
      </c>
      <c r="N26" s="2">
        <v>0</v>
      </c>
      <c r="O26" s="2">
        <v>2.2282000000000002</v>
      </c>
      <c r="P26" s="2">
        <v>19.368200000000002</v>
      </c>
      <c r="Q26">
        <v>3</v>
      </c>
    </row>
    <row r="27" spans="1:17" x14ac:dyDescent="0.25">
      <c r="A27" t="s">
        <v>385</v>
      </c>
      <c r="B27" t="s">
        <v>365</v>
      </c>
      <c r="C27" t="s">
        <v>1</v>
      </c>
      <c r="D27" t="s">
        <v>0</v>
      </c>
      <c r="E27">
        <v>2306</v>
      </c>
      <c r="F27" t="s">
        <v>281</v>
      </c>
      <c r="G27" t="s">
        <v>282</v>
      </c>
      <c r="H27" s="2">
        <v>0</v>
      </c>
      <c r="I27" s="2">
        <v>0</v>
      </c>
      <c r="J27" s="2">
        <v>0</v>
      </c>
      <c r="K27" s="2">
        <v>12.51</v>
      </c>
      <c r="L27" s="2">
        <v>0</v>
      </c>
      <c r="M27" s="2">
        <v>0</v>
      </c>
      <c r="N27" s="2">
        <v>0</v>
      </c>
      <c r="O27" s="2">
        <v>1.6263000000000001</v>
      </c>
      <c r="P27" s="2">
        <v>14.1363</v>
      </c>
      <c r="Q27">
        <v>3</v>
      </c>
    </row>
    <row r="28" spans="1:17" x14ac:dyDescent="0.25">
      <c r="A28" t="s">
        <v>385</v>
      </c>
      <c r="B28" t="s">
        <v>389</v>
      </c>
      <c r="C28" t="s">
        <v>1</v>
      </c>
      <c r="D28" t="s">
        <v>0</v>
      </c>
      <c r="E28">
        <v>1576</v>
      </c>
      <c r="F28" t="s">
        <v>390</v>
      </c>
      <c r="G28" t="s">
        <v>391</v>
      </c>
      <c r="H28" s="2">
        <v>0</v>
      </c>
      <c r="I28" s="2">
        <v>0</v>
      </c>
      <c r="J28" s="2">
        <v>0</v>
      </c>
      <c r="K28" s="2">
        <v>29.73</v>
      </c>
      <c r="L28" s="2">
        <v>0</v>
      </c>
      <c r="M28" s="2">
        <v>0</v>
      </c>
      <c r="N28" s="2">
        <v>0</v>
      </c>
      <c r="O28" s="2">
        <v>3.8649</v>
      </c>
      <c r="P28" s="2">
        <v>33.594900000000003</v>
      </c>
      <c r="Q28">
        <v>3</v>
      </c>
    </row>
    <row r="29" spans="1:17" x14ac:dyDescent="0.25">
      <c r="A29" t="s">
        <v>385</v>
      </c>
      <c r="B29" t="s">
        <v>386</v>
      </c>
      <c r="C29" t="s">
        <v>1</v>
      </c>
      <c r="D29" t="s">
        <v>0</v>
      </c>
      <c r="E29">
        <v>202</v>
      </c>
      <c r="F29" t="s">
        <v>387</v>
      </c>
      <c r="G29" t="s">
        <v>388</v>
      </c>
      <c r="H29" s="2">
        <v>0</v>
      </c>
      <c r="I29" s="2">
        <v>0</v>
      </c>
      <c r="J29" s="2">
        <v>0</v>
      </c>
      <c r="K29" s="2">
        <v>141.55000000000001</v>
      </c>
      <c r="L29" s="2">
        <v>0</v>
      </c>
      <c r="M29" s="2">
        <v>0</v>
      </c>
      <c r="N29" s="2">
        <v>0</v>
      </c>
      <c r="O29" s="2">
        <v>18.401500000000002</v>
      </c>
      <c r="P29" s="2">
        <v>159.95150000000001</v>
      </c>
      <c r="Q29">
        <v>3</v>
      </c>
    </row>
    <row r="30" spans="1:17" x14ac:dyDescent="0.25">
      <c r="A30" t="s">
        <v>385</v>
      </c>
      <c r="B30" t="s">
        <v>358</v>
      </c>
      <c r="C30" t="s">
        <v>1</v>
      </c>
      <c r="D30" t="s">
        <v>0</v>
      </c>
      <c r="E30">
        <v>731759</v>
      </c>
      <c r="F30" t="s">
        <v>278</v>
      </c>
      <c r="G30" t="s">
        <v>279</v>
      </c>
      <c r="H30" s="2">
        <v>0</v>
      </c>
      <c r="I30" s="2">
        <v>0</v>
      </c>
      <c r="J30" s="2">
        <v>0</v>
      </c>
      <c r="K30" s="2">
        <v>6.19</v>
      </c>
      <c r="L30" s="2">
        <v>0</v>
      </c>
      <c r="M30" s="2">
        <v>0</v>
      </c>
      <c r="N30" s="2">
        <v>0</v>
      </c>
      <c r="O30" s="2">
        <v>0.80470000000000008</v>
      </c>
      <c r="P30" s="2">
        <v>6.9947000000000008</v>
      </c>
      <c r="Q30">
        <v>3</v>
      </c>
    </row>
    <row r="31" spans="1:17" x14ac:dyDescent="0.25">
      <c r="A31" t="s">
        <v>385</v>
      </c>
      <c r="B31" t="s">
        <v>346</v>
      </c>
      <c r="C31" t="s">
        <v>1</v>
      </c>
      <c r="D31" t="s">
        <v>0</v>
      </c>
      <c r="E31">
        <v>747745</v>
      </c>
      <c r="F31" t="s">
        <v>278</v>
      </c>
      <c r="G31" t="s">
        <v>279</v>
      </c>
      <c r="H31" s="2">
        <v>0</v>
      </c>
      <c r="I31" s="2">
        <v>0</v>
      </c>
      <c r="J31" s="2">
        <v>0</v>
      </c>
      <c r="K31" s="2">
        <v>31</v>
      </c>
      <c r="L31" s="2">
        <v>0</v>
      </c>
      <c r="M31" s="2">
        <v>0</v>
      </c>
      <c r="N31" s="2">
        <v>0</v>
      </c>
      <c r="O31" s="2">
        <v>4.03</v>
      </c>
      <c r="P31" s="2">
        <v>35.03</v>
      </c>
      <c r="Q31">
        <v>3</v>
      </c>
    </row>
    <row r="32" spans="1:17" hidden="1" x14ac:dyDescent="0.25">
      <c r="A32" t="s">
        <v>360</v>
      </c>
      <c r="B32" t="s">
        <v>374</v>
      </c>
      <c r="C32" t="s">
        <v>1</v>
      </c>
      <c r="D32" t="s">
        <v>0</v>
      </c>
      <c r="E32">
        <v>484728</v>
      </c>
      <c r="F32" t="s">
        <v>297</v>
      </c>
      <c r="G32" t="s">
        <v>298</v>
      </c>
      <c r="H32" s="2">
        <v>0</v>
      </c>
      <c r="I32" s="2">
        <v>0</v>
      </c>
      <c r="J32" s="2">
        <v>0</v>
      </c>
      <c r="K32" s="2">
        <v>24.35</v>
      </c>
      <c r="L32" s="2">
        <v>0</v>
      </c>
      <c r="M32" s="2">
        <v>0</v>
      </c>
      <c r="N32" s="2">
        <v>0</v>
      </c>
      <c r="O32" s="2">
        <v>3.1655000000000002</v>
      </c>
      <c r="P32" s="2">
        <v>27.515500000000003</v>
      </c>
      <c r="Q32">
        <v>3</v>
      </c>
    </row>
    <row r="33" spans="1:17" hidden="1" x14ac:dyDescent="0.25">
      <c r="A33" t="s">
        <v>360</v>
      </c>
      <c r="B33" t="s">
        <v>374</v>
      </c>
      <c r="C33" t="s">
        <v>1</v>
      </c>
      <c r="D33" t="s">
        <v>0</v>
      </c>
      <c r="E33">
        <v>3499</v>
      </c>
      <c r="F33" t="s">
        <v>281</v>
      </c>
      <c r="G33" t="s">
        <v>282</v>
      </c>
      <c r="H33" s="2">
        <v>0</v>
      </c>
      <c r="I33" s="2">
        <v>0</v>
      </c>
      <c r="J33" s="2">
        <v>0</v>
      </c>
      <c r="K33" s="2">
        <v>23.28</v>
      </c>
      <c r="L33" s="2">
        <v>0</v>
      </c>
      <c r="M33" s="2">
        <v>0</v>
      </c>
      <c r="N33" s="2">
        <v>0</v>
      </c>
      <c r="O33" s="2">
        <v>3.0264000000000002</v>
      </c>
      <c r="P33" s="2">
        <v>26.3064</v>
      </c>
      <c r="Q33">
        <v>3</v>
      </c>
    </row>
    <row r="34" spans="1:17" hidden="1" x14ac:dyDescent="0.25">
      <c r="A34" t="s">
        <v>360</v>
      </c>
      <c r="B34" t="s">
        <v>374</v>
      </c>
      <c r="C34" t="s">
        <v>1</v>
      </c>
      <c r="D34" t="s">
        <v>0</v>
      </c>
      <c r="E34">
        <v>2446</v>
      </c>
      <c r="F34" t="s">
        <v>274</v>
      </c>
      <c r="G34" t="s">
        <v>275</v>
      </c>
      <c r="H34" s="2">
        <v>0</v>
      </c>
      <c r="I34" s="2">
        <v>0</v>
      </c>
      <c r="J34" s="2">
        <v>0</v>
      </c>
      <c r="K34" s="2">
        <v>13.27</v>
      </c>
      <c r="L34" s="2">
        <v>0</v>
      </c>
      <c r="M34" s="2">
        <v>0</v>
      </c>
      <c r="N34" s="2">
        <v>0</v>
      </c>
      <c r="O34" s="2">
        <v>1.7251000000000001</v>
      </c>
      <c r="P34" s="2">
        <v>14.995099999999999</v>
      </c>
      <c r="Q34">
        <v>3</v>
      </c>
    </row>
    <row r="35" spans="1:17" hidden="1" x14ac:dyDescent="0.25">
      <c r="A35" t="s">
        <v>360</v>
      </c>
      <c r="B35" t="s">
        <v>374</v>
      </c>
      <c r="C35" t="s">
        <v>1</v>
      </c>
      <c r="D35" t="s">
        <v>0</v>
      </c>
      <c r="E35">
        <v>2435</v>
      </c>
      <c r="F35" t="s">
        <v>274</v>
      </c>
      <c r="G35" t="s">
        <v>275</v>
      </c>
      <c r="H35" s="2">
        <v>0</v>
      </c>
      <c r="I35" s="2">
        <v>0</v>
      </c>
      <c r="J35" s="2">
        <v>0</v>
      </c>
      <c r="K35" s="2">
        <v>190.27</v>
      </c>
      <c r="L35" s="2">
        <v>0</v>
      </c>
      <c r="M35" s="2">
        <v>0</v>
      </c>
      <c r="N35" s="2">
        <v>0</v>
      </c>
      <c r="O35" s="2">
        <v>24.735100000000003</v>
      </c>
      <c r="P35" s="2">
        <v>215.00510000000003</v>
      </c>
      <c r="Q35">
        <v>3</v>
      </c>
    </row>
    <row r="36" spans="1:17" hidden="1" x14ac:dyDescent="0.25">
      <c r="A36" t="s">
        <v>360</v>
      </c>
      <c r="B36" t="s">
        <v>357</v>
      </c>
      <c r="C36" t="s">
        <v>1</v>
      </c>
      <c r="D36" t="s">
        <v>0</v>
      </c>
      <c r="E36">
        <v>2713</v>
      </c>
      <c r="F36" t="s">
        <v>306</v>
      </c>
      <c r="G36" t="s">
        <v>307</v>
      </c>
      <c r="H36" s="2">
        <v>0</v>
      </c>
      <c r="I36" s="2">
        <v>0</v>
      </c>
      <c r="J36" s="2">
        <v>0</v>
      </c>
      <c r="K36" s="2">
        <v>5.74</v>
      </c>
      <c r="L36" s="2">
        <v>0</v>
      </c>
      <c r="M36" s="2">
        <v>0</v>
      </c>
      <c r="N36" s="2">
        <v>0</v>
      </c>
      <c r="O36" s="2">
        <v>0.74620000000000009</v>
      </c>
      <c r="P36" s="2">
        <v>6.4862000000000002</v>
      </c>
      <c r="Q36">
        <v>3</v>
      </c>
    </row>
    <row r="37" spans="1:17" hidden="1" x14ac:dyDescent="0.25">
      <c r="A37" t="s">
        <v>360</v>
      </c>
      <c r="B37" t="s">
        <v>374</v>
      </c>
      <c r="C37" t="s">
        <v>1</v>
      </c>
      <c r="D37" t="s">
        <v>0</v>
      </c>
      <c r="E37">
        <v>2737</v>
      </c>
      <c r="F37" t="s">
        <v>306</v>
      </c>
      <c r="G37" t="s">
        <v>307</v>
      </c>
      <c r="H37" s="2">
        <v>0</v>
      </c>
      <c r="I37" s="2">
        <v>0</v>
      </c>
      <c r="J37" s="2">
        <v>0</v>
      </c>
      <c r="K37" s="2">
        <v>34.51</v>
      </c>
      <c r="L37" s="2">
        <v>0</v>
      </c>
      <c r="M37" s="2">
        <v>0</v>
      </c>
      <c r="N37" s="2">
        <v>0</v>
      </c>
      <c r="O37" s="2">
        <v>4.4863</v>
      </c>
      <c r="P37" s="2">
        <v>38.996299999999998</v>
      </c>
      <c r="Q37">
        <v>3</v>
      </c>
    </row>
    <row r="38" spans="1:17" hidden="1" x14ac:dyDescent="0.25">
      <c r="A38" t="s">
        <v>360</v>
      </c>
      <c r="B38" t="s">
        <v>363</v>
      </c>
      <c r="C38" t="s">
        <v>1</v>
      </c>
      <c r="D38" t="s">
        <v>0</v>
      </c>
      <c r="E38">
        <v>2420</v>
      </c>
      <c r="F38" t="s">
        <v>306</v>
      </c>
      <c r="G38" t="s">
        <v>307</v>
      </c>
      <c r="H38" s="2">
        <v>0</v>
      </c>
      <c r="I38" s="2">
        <v>0</v>
      </c>
      <c r="J38" s="2">
        <v>0</v>
      </c>
      <c r="K38" s="2">
        <v>55.31</v>
      </c>
      <c r="L38" s="2">
        <v>0</v>
      </c>
      <c r="M38" s="2">
        <v>0</v>
      </c>
      <c r="N38" s="2">
        <v>0</v>
      </c>
      <c r="O38" s="2">
        <v>7.1903000000000006</v>
      </c>
      <c r="P38" s="2">
        <v>62.500300000000003</v>
      </c>
      <c r="Q38">
        <v>3</v>
      </c>
    </row>
    <row r="39" spans="1:17" hidden="1" x14ac:dyDescent="0.25">
      <c r="A39" t="s">
        <v>360</v>
      </c>
      <c r="B39" t="s">
        <v>373</v>
      </c>
      <c r="C39" t="s">
        <v>1</v>
      </c>
      <c r="D39" t="s">
        <v>0</v>
      </c>
      <c r="E39">
        <v>1183152</v>
      </c>
      <c r="F39" t="s">
        <v>278</v>
      </c>
      <c r="G39" t="s">
        <v>279</v>
      </c>
      <c r="H39" s="2">
        <v>0</v>
      </c>
      <c r="I39" s="2">
        <v>0</v>
      </c>
      <c r="J39" s="2">
        <v>0</v>
      </c>
      <c r="K39" s="2">
        <v>388.5</v>
      </c>
      <c r="L39" s="2">
        <v>0</v>
      </c>
      <c r="M39" s="2">
        <v>0</v>
      </c>
      <c r="N39" s="2">
        <v>0</v>
      </c>
      <c r="O39" s="2">
        <v>50.505000000000003</v>
      </c>
      <c r="P39" s="2">
        <v>439.005</v>
      </c>
      <c r="Q39">
        <v>3</v>
      </c>
    </row>
    <row r="40" spans="1:17" hidden="1" x14ac:dyDescent="0.25">
      <c r="A40" t="s">
        <v>360</v>
      </c>
      <c r="B40" t="s">
        <v>334</v>
      </c>
      <c r="C40" t="s">
        <v>1</v>
      </c>
      <c r="D40" t="s">
        <v>0</v>
      </c>
      <c r="E40">
        <v>1188831</v>
      </c>
      <c r="F40" t="s">
        <v>278</v>
      </c>
      <c r="G40" t="s">
        <v>279</v>
      </c>
      <c r="H40" s="2">
        <v>0</v>
      </c>
      <c r="I40" s="2">
        <v>0</v>
      </c>
      <c r="J40" s="2">
        <v>0</v>
      </c>
      <c r="K40" s="2">
        <v>20.440000000000001</v>
      </c>
      <c r="L40" s="2">
        <v>0</v>
      </c>
      <c r="M40" s="2">
        <v>0</v>
      </c>
      <c r="N40" s="2">
        <v>0</v>
      </c>
      <c r="O40" s="2">
        <v>2.6572000000000005</v>
      </c>
      <c r="P40" s="2">
        <v>23.097200000000001</v>
      </c>
      <c r="Q40">
        <v>3</v>
      </c>
    </row>
    <row r="41" spans="1:17" hidden="1" x14ac:dyDescent="0.25">
      <c r="A41" t="s">
        <v>360</v>
      </c>
      <c r="B41" t="s">
        <v>334</v>
      </c>
      <c r="C41" t="s">
        <v>1</v>
      </c>
      <c r="D41" t="s">
        <v>0</v>
      </c>
      <c r="E41">
        <v>11178019</v>
      </c>
      <c r="F41" t="s">
        <v>278</v>
      </c>
      <c r="G41" t="s">
        <v>279</v>
      </c>
      <c r="H41" s="2">
        <v>0</v>
      </c>
      <c r="I41" s="2">
        <v>0</v>
      </c>
      <c r="J41" s="2">
        <v>0</v>
      </c>
      <c r="K41" s="2">
        <v>30.93</v>
      </c>
      <c r="L41" s="2">
        <v>0</v>
      </c>
      <c r="M41" s="2">
        <v>0</v>
      </c>
      <c r="N41" s="2">
        <v>0</v>
      </c>
      <c r="O41" s="2">
        <v>4.0209000000000001</v>
      </c>
      <c r="P41" s="2">
        <v>34.950899999999997</v>
      </c>
      <c r="Q41">
        <v>3</v>
      </c>
    </row>
    <row r="42" spans="1:17" hidden="1" x14ac:dyDescent="0.25">
      <c r="A42" t="s">
        <v>360</v>
      </c>
      <c r="B42" t="s">
        <v>335</v>
      </c>
      <c r="C42" t="s">
        <v>1</v>
      </c>
      <c r="D42" t="s">
        <v>0</v>
      </c>
      <c r="E42">
        <v>745384</v>
      </c>
      <c r="F42" t="s">
        <v>278</v>
      </c>
      <c r="G42" t="s">
        <v>279</v>
      </c>
      <c r="H42" s="2">
        <v>0</v>
      </c>
      <c r="I42" s="2">
        <v>0</v>
      </c>
      <c r="J42" s="2">
        <v>0</v>
      </c>
      <c r="K42" s="2">
        <v>474.74</v>
      </c>
      <c r="L42" s="2">
        <v>0</v>
      </c>
      <c r="M42" s="2">
        <v>0</v>
      </c>
      <c r="N42" s="2">
        <v>0</v>
      </c>
      <c r="O42" s="2">
        <v>61.716200000000001</v>
      </c>
      <c r="P42" s="2">
        <v>536.45619999999997</v>
      </c>
      <c r="Q42">
        <v>3</v>
      </c>
    </row>
    <row r="43" spans="1:17" hidden="1" x14ac:dyDescent="0.25">
      <c r="A43" t="s">
        <v>360</v>
      </c>
      <c r="B43" t="s">
        <v>336</v>
      </c>
      <c r="C43" t="s">
        <v>1</v>
      </c>
      <c r="D43" t="s">
        <v>0</v>
      </c>
      <c r="E43">
        <v>357103</v>
      </c>
      <c r="F43" t="s">
        <v>371</v>
      </c>
      <c r="G43" t="s">
        <v>372</v>
      </c>
      <c r="H43" s="2">
        <v>0</v>
      </c>
      <c r="I43" s="2">
        <v>0</v>
      </c>
      <c r="J43" s="2">
        <v>0</v>
      </c>
      <c r="K43" s="2">
        <v>5.8</v>
      </c>
      <c r="L43" s="2">
        <v>0</v>
      </c>
      <c r="M43" s="2">
        <v>0</v>
      </c>
      <c r="N43" s="2">
        <v>0</v>
      </c>
      <c r="O43" s="2">
        <v>0.754</v>
      </c>
      <c r="P43" s="2">
        <v>6.5540000000000003</v>
      </c>
      <c r="Q43">
        <v>3</v>
      </c>
    </row>
    <row r="44" spans="1:17" hidden="1" x14ac:dyDescent="0.25">
      <c r="A44" t="s">
        <v>360</v>
      </c>
      <c r="B44" t="s">
        <v>346</v>
      </c>
      <c r="C44" t="s">
        <v>1</v>
      </c>
      <c r="D44" t="s">
        <v>0</v>
      </c>
      <c r="E44">
        <v>17572</v>
      </c>
      <c r="F44" t="s">
        <v>306</v>
      </c>
      <c r="G44" t="s">
        <v>307</v>
      </c>
      <c r="H44" s="2">
        <v>0</v>
      </c>
      <c r="I44" s="2">
        <v>0</v>
      </c>
      <c r="J44" s="2">
        <v>0</v>
      </c>
      <c r="K44" s="2">
        <v>24.51</v>
      </c>
      <c r="L44" s="2">
        <v>0</v>
      </c>
      <c r="M44" s="2">
        <v>0</v>
      </c>
      <c r="N44" s="2">
        <v>0</v>
      </c>
      <c r="O44" s="2">
        <v>3.1863000000000001</v>
      </c>
      <c r="P44" s="2">
        <v>27.696300000000001</v>
      </c>
      <c r="Q44">
        <v>3</v>
      </c>
    </row>
    <row r="45" spans="1:17" hidden="1" x14ac:dyDescent="0.25">
      <c r="A45" t="s">
        <v>360</v>
      </c>
      <c r="B45" t="s">
        <v>337</v>
      </c>
      <c r="C45" t="s">
        <v>1</v>
      </c>
      <c r="D45" t="s">
        <v>0</v>
      </c>
      <c r="E45">
        <v>353731</v>
      </c>
      <c r="F45" t="s">
        <v>371</v>
      </c>
      <c r="G45" t="s">
        <v>372</v>
      </c>
      <c r="H45" s="2">
        <v>0</v>
      </c>
      <c r="I45" s="2">
        <v>0</v>
      </c>
      <c r="J45" s="2">
        <v>0</v>
      </c>
      <c r="K45" s="2">
        <v>3.76</v>
      </c>
      <c r="L45" s="2">
        <v>0</v>
      </c>
      <c r="M45" s="2">
        <v>0</v>
      </c>
      <c r="N45" s="2">
        <v>0</v>
      </c>
      <c r="O45" s="2">
        <v>0.48880000000000001</v>
      </c>
      <c r="P45" s="2">
        <v>4.2488000000000001</v>
      </c>
      <c r="Q45">
        <v>3</v>
      </c>
    </row>
    <row r="46" spans="1:17" hidden="1" x14ac:dyDescent="0.25">
      <c r="A46" t="s">
        <v>360</v>
      </c>
      <c r="B46" t="s">
        <v>364</v>
      </c>
      <c r="C46" t="s">
        <v>1</v>
      </c>
      <c r="D46" t="s">
        <v>0</v>
      </c>
      <c r="E46">
        <v>647</v>
      </c>
      <c r="F46" t="s">
        <v>274</v>
      </c>
      <c r="G46" t="s">
        <v>275</v>
      </c>
      <c r="H46" s="2">
        <v>0</v>
      </c>
      <c r="I46" s="2">
        <v>0</v>
      </c>
      <c r="J46" s="2">
        <v>0</v>
      </c>
      <c r="K46" s="2">
        <v>26.55</v>
      </c>
      <c r="L46" s="2">
        <v>0</v>
      </c>
      <c r="M46" s="2">
        <v>0</v>
      </c>
      <c r="N46" s="2">
        <v>0</v>
      </c>
      <c r="O46" s="2">
        <v>3.4515000000000002</v>
      </c>
      <c r="P46" s="2">
        <v>30.0015</v>
      </c>
      <c r="Q46">
        <v>3</v>
      </c>
    </row>
    <row r="47" spans="1:17" hidden="1" x14ac:dyDescent="0.25">
      <c r="A47" t="s">
        <v>360</v>
      </c>
      <c r="B47" t="s">
        <v>370</v>
      </c>
      <c r="C47" t="s">
        <v>1</v>
      </c>
      <c r="D47" t="s">
        <v>0</v>
      </c>
      <c r="E47">
        <v>1522410</v>
      </c>
      <c r="F47" t="s">
        <v>278</v>
      </c>
      <c r="G47" t="s">
        <v>279</v>
      </c>
      <c r="H47" s="2">
        <v>0</v>
      </c>
      <c r="I47" s="2">
        <v>0</v>
      </c>
      <c r="J47" s="2">
        <v>0</v>
      </c>
      <c r="K47" s="2">
        <v>23.04</v>
      </c>
      <c r="L47" s="2">
        <v>0</v>
      </c>
      <c r="M47" s="2">
        <v>0</v>
      </c>
      <c r="N47" s="2">
        <v>0</v>
      </c>
      <c r="O47" s="2">
        <v>2.9952000000000001</v>
      </c>
      <c r="P47" s="2">
        <v>26.0352</v>
      </c>
      <c r="Q47">
        <v>3</v>
      </c>
    </row>
    <row r="48" spans="1:17" hidden="1" x14ac:dyDescent="0.25">
      <c r="A48" t="s">
        <v>360</v>
      </c>
      <c r="B48" t="s">
        <v>369</v>
      </c>
      <c r="C48" t="s">
        <v>1</v>
      </c>
      <c r="D48" t="s">
        <v>0</v>
      </c>
      <c r="E48">
        <v>134063</v>
      </c>
      <c r="F48" t="s">
        <v>295</v>
      </c>
      <c r="G48" t="s">
        <v>296</v>
      </c>
      <c r="H48" s="2">
        <v>0</v>
      </c>
      <c r="I48" s="2">
        <v>0</v>
      </c>
      <c r="J48" s="2">
        <v>0</v>
      </c>
      <c r="K48" s="2">
        <v>12.16</v>
      </c>
      <c r="L48" s="2">
        <v>0</v>
      </c>
      <c r="M48" s="2">
        <v>0</v>
      </c>
      <c r="N48" s="2">
        <v>0</v>
      </c>
      <c r="O48" s="2">
        <v>1.5808</v>
      </c>
      <c r="P48" s="2">
        <v>13.7408</v>
      </c>
      <c r="Q48">
        <v>3</v>
      </c>
    </row>
    <row r="49" spans="1:17" hidden="1" x14ac:dyDescent="0.25">
      <c r="A49" t="s">
        <v>360</v>
      </c>
      <c r="B49" t="s">
        <v>368</v>
      </c>
      <c r="C49" t="s">
        <v>1</v>
      </c>
      <c r="D49" t="s">
        <v>0</v>
      </c>
      <c r="E49">
        <v>1187000</v>
      </c>
      <c r="F49" t="s">
        <v>278</v>
      </c>
      <c r="G49" t="s">
        <v>279</v>
      </c>
      <c r="H49" s="2">
        <v>0</v>
      </c>
      <c r="I49" s="2">
        <v>0</v>
      </c>
      <c r="J49" s="2">
        <v>0</v>
      </c>
      <c r="K49" s="2">
        <v>6.86</v>
      </c>
      <c r="L49" s="2">
        <v>0</v>
      </c>
      <c r="M49" s="2">
        <v>0</v>
      </c>
      <c r="N49" s="2">
        <v>0</v>
      </c>
      <c r="O49" s="2">
        <v>0.89180000000000004</v>
      </c>
      <c r="P49" s="2">
        <v>7.7518000000000002</v>
      </c>
      <c r="Q49">
        <v>3</v>
      </c>
    </row>
    <row r="50" spans="1:17" hidden="1" x14ac:dyDescent="0.25">
      <c r="A50" t="s">
        <v>319</v>
      </c>
      <c r="B50" t="s">
        <v>336</v>
      </c>
      <c r="C50" t="s">
        <v>1</v>
      </c>
      <c r="D50" t="s">
        <v>0</v>
      </c>
      <c r="E50">
        <v>482034</v>
      </c>
      <c r="F50" t="s">
        <v>297</v>
      </c>
      <c r="G50" t="s">
        <v>298</v>
      </c>
      <c r="H50" s="2">
        <v>0.87</v>
      </c>
      <c r="I50" s="2">
        <v>0</v>
      </c>
      <c r="J50" s="2">
        <v>0</v>
      </c>
      <c r="K50" s="2">
        <v>8.08</v>
      </c>
      <c r="L50" s="2">
        <v>0</v>
      </c>
      <c r="M50" s="2">
        <v>0</v>
      </c>
      <c r="N50" s="2">
        <v>0</v>
      </c>
      <c r="O50" s="2">
        <v>1.0504</v>
      </c>
      <c r="P50" s="2">
        <v>10.000399999999999</v>
      </c>
      <c r="Q50">
        <v>3</v>
      </c>
    </row>
    <row r="51" spans="1:17" hidden="1" x14ac:dyDescent="0.25">
      <c r="A51" t="s">
        <v>319</v>
      </c>
      <c r="B51" t="s">
        <v>359</v>
      </c>
      <c r="C51" t="s">
        <v>1</v>
      </c>
      <c r="D51" t="s">
        <v>0</v>
      </c>
      <c r="E51">
        <v>2257</v>
      </c>
      <c r="F51" t="s">
        <v>274</v>
      </c>
      <c r="G51" t="s">
        <v>275</v>
      </c>
      <c r="H51" s="2">
        <v>0</v>
      </c>
      <c r="I51" s="2">
        <v>0</v>
      </c>
      <c r="J51" s="2">
        <v>0</v>
      </c>
      <c r="K51" s="2">
        <v>11.59</v>
      </c>
      <c r="L51" s="2">
        <v>0</v>
      </c>
      <c r="M51" s="2">
        <v>0</v>
      </c>
      <c r="N51" s="2">
        <v>0</v>
      </c>
      <c r="O51" s="2">
        <v>1.5066999999999999</v>
      </c>
      <c r="P51" s="2">
        <v>13.0967</v>
      </c>
      <c r="Q51">
        <v>3</v>
      </c>
    </row>
    <row r="52" spans="1:17" hidden="1" x14ac:dyDescent="0.25">
      <c r="A52" t="s">
        <v>319</v>
      </c>
      <c r="B52" t="s">
        <v>358</v>
      </c>
      <c r="C52" t="s">
        <v>1</v>
      </c>
      <c r="D52" t="s">
        <v>0</v>
      </c>
      <c r="E52">
        <v>130724</v>
      </c>
      <c r="F52" t="s">
        <v>295</v>
      </c>
      <c r="G52" t="s">
        <v>296</v>
      </c>
      <c r="H52" s="2">
        <v>1.04</v>
      </c>
      <c r="I52" s="2">
        <v>0</v>
      </c>
      <c r="J52" s="2">
        <v>0</v>
      </c>
      <c r="K52" s="2">
        <v>9.6999999999999993</v>
      </c>
      <c r="L52" s="2">
        <v>0</v>
      </c>
      <c r="M52" s="2">
        <v>0</v>
      </c>
      <c r="N52" s="2">
        <v>0</v>
      </c>
      <c r="O52" s="2">
        <v>1.2609999999999999</v>
      </c>
      <c r="P52" s="2">
        <v>12.000999999999998</v>
      </c>
      <c r="Q52">
        <v>3</v>
      </c>
    </row>
    <row r="53" spans="1:17" hidden="1" x14ac:dyDescent="0.25">
      <c r="A53" t="s">
        <v>319</v>
      </c>
      <c r="B53" t="s">
        <v>357</v>
      </c>
      <c r="C53" t="s">
        <v>1</v>
      </c>
      <c r="D53" t="s">
        <v>0</v>
      </c>
      <c r="E53">
        <v>130915</v>
      </c>
      <c r="F53" t="s">
        <v>295</v>
      </c>
      <c r="G53" t="s">
        <v>296</v>
      </c>
      <c r="H53" s="2">
        <v>0.87</v>
      </c>
      <c r="I53" s="2">
        <v>0</v>
      </c>
      <c r="J53" s="2">
        <v>0</v>
      </c>
      <c r="K53" s="2">
        <v>8.08</v>
      </c>
      <c r="L53" s="2">
        <v>0</v>
      </c>
      <c r="M53" s="2">
        <v>0</v>
      </c>
      <c r="N53" s="2">
        <v>0</v>
      </c>
      <c r="O53" s="2">
        <v>1.0504</v>
      </c>
      <c r="P53" s="2">
        <v>10.000399999999999</v>
      </c>
      <c r="Q53">
        <v>3</v>
      </c>
    </row>
    <row r="54" spans="1:17" hidden="1" x14ac:dyDescent="0.25">
      <c r="A54" t="s">
        <v>319</v>
      </c>
      <c r="B54" t="s">
        <v>351</v>
      </c>
      <c r="C54" t="s">
        <v>1</v>
      </c>
      <c r="D54" t="s">
        <v>0</v>
      </c>
      <c r="E54">
        <v>1375</v>
      </c>
      <c r="F54" t="s">
        <v>281</v>
      </c>
      <c r="G54" t="s">
        <v>282</v>
      </c>
      <c r="H54" s="2">
        <v>0</v>
      </c>
      <c r="I54" s="2">
        <v>0</v>
      </c>
      <c r="J54" s="2">
        <v>0</v>
      </c>
      <c r="K54" s="2">
        <v>23.06</v>
      </c>
      <c r="L54" s="2">
        <v>0</v>
      </c>
      <c r="M54" s="2">
        <v>0</v>
      </c>
      <c r="N54" s="2">
        <v>0</v>
      </c>
      <c r="O54" s="2">
        <v>2.9977999999999998</v>
      </c>
      <c r="P54" s="2">
        <v>26.0578</v>
      </c>
      <c r="Q54">
        <v>3</v>
      </c>
    </row>
    <row r="55" spans="1:17" hidden="1" x14ac:dyDescent="0.25">
      <c r="A55" t="s">
        <v>319</v>
      </c>
      <c r="B55" t="s">
        <v>337</v>
      </c>
      <c r="C55" t="s">
        <v>1</v>
      </c>
      <c r="D55" t="s">
        <v>0</v>
      </c>
      <c r="E55">
        <v>129857</v>
      </c>
      <c r="F55" t="s">
        <v>295</v>
      </c>
      <c r="G55" t="s">
        <v>296</v>
      </c>
      <c r="H55" s="2">
        <v>0.87</v>
      </c>
      <c r="I55" s="2">
        <v>0</v>
      </c>
      <c r="J55" s="2">
        <v>0</v>
      </c>
      <c r="K55" s="2">
        <v>8.08</v>
      </c>
      <c r="L55" s="2">
        <v>0</v>
      </c>
      <c r="M55" s="2">
        <v>0</v>
      </c>
      <c r="N55" s="2">
        <v>0</v>
      </c>
      <c r="O55" s="2">
        <v>1.0504</v>
      </c>
      <c r="P55" s="2">
        <v>10.000399999999999</v>
      </c>
      <c r="Q55">
        <v>3</v>
      </c>
    </row>
    <row r="56" spans="1:17" hidden="1" x14ac:dyDescent="0.25">
      <c r="A56" t="s">
        <v>319</v>
      </c>
      <c r="B56" t="s">
        <v>338</v>
      </c>
      <c r="C56" t="s">
        <v>1</v>
      </c>
      <c r="D56" t="s">
        <v>0</v>
      </c>
      <c r="E56">
        <v>129494</v>
      </c>
      <c r="F56" t="s">
        <v>295</v>
      </c>
      <c r="G56" t="s">
        <v>296</v>
      </c>
      <c r="H56" s="2">
        <v>0.91</v>
      </c>
      <c r="I56" s="2">
        <v>0</v>
      </c>
      <c r="J56" s="2">
        <v>0</v>
      </c>
      <c r="K56" s="2">
        <v>8.0399999999999991</v>
      </c>
      <c r="L56" s="2">
        <v>0</v>
      </c>
      <c r="M56" s="2">
        <v>0</v>
      </c>
      <c r="N56" s="2">
        <v>0</v>
      </c>
      <c r="O56" s="2">
        <v>1.0451999999999999</v>
      </c>
      <c r="P56" s="2">
        <v>9.9951999999999988</v>
      </c>
      <c r="Q56">
        <v>3</v>
      </c>
    </row>
    <row r="57" spans="1:17" hidden="1" x14ac:dyDescent="0.25">
      <c r="A57" t="s">
        <v>319</v>
      </c>
      <c r="B57" t="s">
        <v>348</v>
      </c>
      <c r="C57" t="s">
        <v>1</v>
      </c>
      <c r="D57" t="s">
        <v>0</v>
      </c>
      <c r="E57">
        <v>621</v>
      </c>
      <c r="F57" t="s">
        <v>274</v>
      </c>
      <c r="G57" t="s">
        <v>275</v>
      </c>
      <c r="H57" s="2">
        <v>0</v>
      </c>
      <c r="I57" s="2">
        <v>0</v>
      </c>
      <c r="J57" s="2">
        <v>0</v>
      </c>
      <c r="K57" s="2">
        <v>36.28</v>
      </c>
      <c r="L57" s="2">
        <v>0</v>
      </c>
      <c r="M57" s="2">
        <v>0</v>
      </c>
      <c r="N57" s="2">
        <v>0</v>
      </c>
      <c r="O57" s="2">
        <v>4.7164000000000001</v>
      </c>
      <c r="P57" s="2">
        <v>40.996400000000001</v>
      </c>
      <c r="Q57">
        <v>3</v>
      </c>
    </row>
    <row r="58" spans="1:17" hidden="1" x14ac:dyDescent="0.25">
      <c r="A58" t="s">
        <v>319</v>
      </c>
      <c r="B58" t="s">
        <v>351</v>
      </c>
      <c r="C58" t="s">
        <v>1</v>
      </c>
      <c r="D58" t="s">
        <v>0</v>
      </c>
      <c r="E58">
        <v>625</v>
      </c>
      <c r="F58" t="s">
        <v>274</v>
      </c>
      <c r="G58" t="s">
        <v>275</v>
      </c>
      <c r="H58" s="2">
        <v>0</v>
      </c>
      <c r="I58" s="2">
        <v>0</v>
      </c>
      <c r="J58" s="2">
        <v>0</v>
      </c>
      <c r="K58" s="2">
        <v>13.01</v>
      </c>
      <c r="L58" s="2">
        <v>0</v>
      </c>
      <c r="M58" s="2">
        <v>0</v>
      </c>
      <c r="N58" s="2">
        <v>0</v>
      </c>
      <c r="O58" s="2">
        <v>1.6913</v>
      </c>
      <c r="P58" s="2">
        <v>14.7013</v>
      </c>
      <c r="Q58">
        <v>3</v>
      </c>
    </row>
    <row r="59" spans="1:17" hidden="1" x14ac:dyDescent="0.25">
      <c r="A59" t="s">
        <v>319</v>
      </c>
      <c r="B59" t="s">
        <v>356</v>
      </c>
      <c r="C59" t="s">
        <v>1</v>
      </c>
      <c r="D59" t="s">
        <v>0</v>
      </c>
      <c r="E59">
        <v>450374</v>
      </c>
      <c r="F59" t="s">
        <v>297</v>
      </c>
      <c r="G59" t="s">
        <v>298</v>
      </c>
      <c r="H59" s="2">
        <v>0.92999999999999994</v>
      </c>
      <c r="I59" s="2">
        <v>0</v>
      </c>
      <c r="J59" s="2">
        <v>0</v>
      </c>
      <c r="K59" s="2">
        <v>8.0299999999999994</v>
      </c>
      <c r="L59" s="2">
        <v>0</v>
      </c>
      <c r="M59" s="2">
        <v>0</v>
      </c>
      <c r="N59" s="2">
        <v>0</v>
      </c>
      <c r="O59" s="2">
        <v>1.0439000000000001</v>
      </c>
      <c r="P59" s="2">
        <v>10.0039</v>
      </c>
      <c r="Q59">
        <v>3</v>
      </c>
    </row>
    <row r="60" spans="1:17" hidden="1" x14ac:dyDescent="0.25">
      <c r="A60" t="s">
        <v>319</v>
      </c>
      <c r="B60" t="s">
        <v>355</v>
      </c>
      <c r="C60" t="s">
        <v>1</v>
      </c>
      <c r="D60" t="s">
        <v>0</v>
      </c>
      <c r="E60">
        <v>1461</v>
      </c>
      <c r="F60" t="s">
        <v>281</v>
      </c>
      <c r="G60" t="s">
        <v>282</v>
      </c>
      <c r="H60" s="2">
        <v>0</v>
      </c>
      <c r="I60" s="2">
        <v>0</v>
      </c>
      <c r="J60" s="2">
        <v>0</v>
      </c>
      <c r="K60" s="2">
        <v>21.13</v>
      </c>
      <c r="L60" s="2">
        <v>0</v>
      </c>
      <c r="M60" s="2">
        <v>0</v>
      </c>
      <c r="N60" s="2">
        <v>0</v>
      </c>
      <c r="O60" s="2">
        <v>2.7469000000000001</v>
      </c>
      <c r="P60" s="2">
        <v>23.876899999999999</v>
      </c>
      <c r="Q60">
        <v>3</v>
      </c>
    </row>
    <row r="61" spans="1:17" hidden="1" x14ac:dyDescent="0.25">
      <c r="A61" t="s">
        <v>319</v>
      </c>
      <c r="B61" t="s">
        <v>341</v>
      </c>
      <c r="C61" t="s">
        <v>1</v>
      </c>
      <c r="D61" t="s">
        <v>0</v>
      </c>
      <c r="E61">
        <v>157720</v>
      </c>
      <c r="F61" t="s">
        <v>295</v>
      </c>
      <c r="G61" t="s">
        <v>296</v>
      </c>
      <c r="H61" s="2">
        <v>0.86999999999999988</v>
      </c>
      <c r="I61" s="2">
        <v>0</v>
      </c>
      <c r="J61" s="2">
        <v>0</v>
      </c>
      <c r="K61" s="2">
        <v>8.08</v>
      </c>
      <c r="L61" s="2">
        <v>0</v>
      </c>
      <c r="M61" s="2">
        <v>0</v>
      </c>
      <c r="N61" s="2">
        <v>0</v>
      </c>
      <c r="O61" s="2">
        <v>1.0504</v>
      </c>
      <c r="P61" s="2">
        <v>10.000399999999999</v>
      </c>
      <c r="Q61">
        <v>3</v>
      </c>
    </row>
    <row r="62" spans="1:17" hidden="1" x14ac:dyDescent="0.25">
      <c r="A62" t="s">
        <v>319</v>
      </c>
      <c r="B62" t="s">
        <v>338</v>
      </c>
      <c r="C62" t="s">
        <v>1</v>
      </c>
      <c r="D62" t="s">
        <v>0</v>
      </c>
      <c r="E62">
        <v>2156</v>
      </c>
      <c r="F62" t="s">
        <v>274</v>
      </c>
      <c r="G62" t="s">
        <v>275</v>
      </c>
      <c r="H62" s="2">
        <v>0</v>
      </c>
      <c r="I62" s="2">
        <v>0</v>
      </c>
      <c r="J62" s="2">
        <v>0</v>
      </c>
      <c r="K62" s="2">
        <v>23.27</v>
      </c>
      <c r="L62" s="2">
        <v>0</v>
      </c>
      <c r="M62" s="2">
        <v>0</v>
      </c>
      <c r="N62" s="2">
        <v>0</v>
      </c>
      <c r="O62" s="2">
        <v>3.0251000000000001</v>
      </c>
      <c r="P62" s="2">
        <v>26.295099999999998</v>
      </c>
      <c r="Q62">
        <v>3</v>
      </c>
    </row>
    <row r="63" spans="1:17" hidden="1" x14ac:dyDescent="0.25">
      <c r="A63" t="s">
        <v>319</v>
      </c>
      <c r="B63" t="s">
        <v>354</v>
      </c>
      <c r="C63" t="s">
        <v>1</v>
      </c>
      <c r="D63" t="s">
        <v>0</v>
      </c>
      <c r="E63">
        <v>129027</v>
      </c>
      <c r="F63" t="s">
        <v>295</v>
      </c>
      <c r="G63" t="s">
        <v>296</v>
      </c>
      <c r="H63" s="2">
        <v>0.91</v>
      </c>
      <c r="I63" s="2">
        <v>0</v>
      </c>
      <c r="J63" s="2">
        <v>0</v>
      </c>
      <c r="K63" s="2">
        <v>8.0399999999999991</v>
      </c>
      <c r="L63" s="2">
        <v>0</v>
      </c>
      <c r="M63" s="2">
        <v>0</v>
      </c>
      <c r="N63" s="2">
        <v>0</v>
      </c>
      <c r="O63" s="2">
        <v>1.0451999999999999</v>
      </c>
      <c r="P63" s="2">
        <v>9.9951999999999988</v>
      </c>
      <c r="Q63">
        <v>3</v>
      </c>
    </row>
    <row r="64" spans="1:17" hidden="1" x14ac:dyDescent="0.25">
      <c r="A64" t="s">
        <v>319</v>
      </c>
      <c r="B64" t="s">
        <v>353</v>
      </c>
      <c r="C64" t="s">
        <v>1</v>
      </c>
      <c r="D64" t="s">
        <v>0</v>
      </c>
      <c r="E64">
        <v>2218269</v>
      </c>
      <c r="F64" t="s">
        <v>227</v>
      </c>
      <c r="G64" t="s">
        <v>311</v>
      </c>
      <c r="H64" s="2">
        <v>0</v>
      </c>
      <c r="I64" s="2">
        <v>0</v>
      </c>
      <c r="J64" s="2">
        <v>0</v>
      </c>
      <c r="K64" s="2">
        <v>29.08</v>
      </c>
      <c r="L64" s="2">
        <v>0</v>
      </c>
      <c r="M64" s="2">
        <v>0</v>
      </c>
      <c r="N64" s="2">
        <v>0</v>
      </c>
      <c r="O64" s="2">
        <v>3.7803999999999998</v>
      </c>
      <c r="P64" s="2">
        <v>32.860399999999998</v>
      </c>
      <c r="Q64">
        <v>3</v>
      </c>
    </row>
    <row r="65" spans="1:17" hidden="1" x14ac:dyDescent="0.25">
      <c r="A65" t="s">
        <v>319</v>
      </c>
      <c r="B65" t="s">
        <v>352</v>
      </c>
      <c r="C65" t="s">
        <v>1</v>
      </c>
      <c r="D65" t="s">
        <v>0</v>
      </c>
      <c r="E65">
        <v>7549</v>
      </c>
      <c r="F65" t="s">
        <v>306</v>
      </c>
      <c r="G65" t="s">
        <v>307</v>
      </c>
      <c r="H65" s="2">
        <v>0</v>
      </c>
      <c r="I65" s="2">
        <v>0</v>
      </c>
      <c r="J65" s="2">
        <v>0</v>
      </c>
      <c r="K65" s="2">
        <v>93.45</v>
      </c>
      <c r="L65" s="2">
        <v>0</v>
      </c>
      <c r="M65" s="2">
        <v>0</v>
      </c>
      <c r="N65" s="2">
        <v>0</v>
      </c>
      <c r="O65" s="2">
        <v>12.1485</v>
      </c>
      <c r="P65" s="2">
        <v>105.5985</v>
      </c>
      <c r="Q65">
        <v>3</v>
      </c>
    </row>
    <row r="66" spans="1:17" hidden="1" x14ac:dyDescent="0.25">
      <c r="A66" t="s">
        <v>319</v>
      </c>
      <c r="B66" t="s">
        <v>351</v>
      </c>
      <c r="C66" t="s">
        <v>1</v>
      </c>
      <c r="D66" t="s">
        <v>0</v>
      </c>
      <c r="E66">
        <v>7542</v>
      </c>
      <c r="F66" t="s">
        <v>306</v>
      </c>
      <c r="G66" t="s">
        <v>307</v>
      </c>
      <c r="H66" s="2">
        <v>0</v>
      </c>
      <c r="I66" s="2">
        <v>0</v>
      </c>
      <c r="J66" s="2">
        <v>0</v>
      </c>
      <c r="K66" s="2">
        <v>77.88</v>
      </c>
      <c r="L66" s="2">
        <v>0</v>
      </c>
      <c r="M66" s="2">
        <v>0</v>
      </c>
      <c r="N66" s="2">
        <v>0</v>
      </c>
      <c r="O66" s="2">
        <v>10.1244</v>
      </c>
      <c r="P66" s="2">
        <v>88.00439999999999</v>
      </c>
      <c r="Q66">
        <v>3</v>
      </c>
    </row>
    <row r="67" spans="1:17" hidden="1" x14ac:dyDescent="0.25">
      <c r="A67" t="s">
        <v>319</v>
      </c>
      <c r="B67" t="s">
        <v>350</v>
      </c>
      <c r="C67" t="s">
        <v>1</v>
      </c>
      <c r="D67" t="s">
        <v>0</v>
      </c>
      <c r="E67">
        <v>7508</v>
      </c>
      <c r="F67" t="s">
        <v>306</v>
      </c>
      <c r="G67" t="s">
        <v>307</v>
      </c>
      <c r="H67" s="2">
        <v>0</v>
      </c>
      <c r="I67" s="2">
        <v>0</v>
      </c>
      <c r="J67" s="2">
        <v>0</v>
      </c>
      <c r="K67" s="2">
        <v>76.11</v>
      </c>
      <c r="L67" s="2">
        <v>0</v>
      </c>
      <c r="M67" s="2">
        <v>0</v>
      </c>
      <c r="N67" s="2">
        <v>0</v>
      </c>
      <c r="O67" s="2">
        <v>9.8942999999999994</v>
      </c>
      <c r="P67" s="2">
        <v>86.004300000000001</v>
      </c>
      <c r="Q67">
        <v>3</v>
      </c>
    </row>
    <row r="68" spans="1:17" hidden="1" x14ac:dyDescent="0.25">
      <c r="A68" t="s">
        <v>319</v>
      </c>
      <c r="B68" t="s">
        <v>349</v>
      </c>
      <c r="C68" t="s">
        <v>1</v>
      </c>
      <c r="D68" t="s">
        <v>0</v>
      </c>
      <c r="E68">
        <v>7488</v>
      </c>
      <c r="F68" t="s">
        <v>306</v>
      </c>
      <c r="G68" t="s">
        <v>307</v>
      </c>
      <c r="H68" s="2">
        <v>0</v>
      </c>
      <c r="I68" s="2">
        <v>0</v>
      </c>
      <c r="J68" s="2">
        <v>0</v>
      </c>
      <c r="K68" s="2">
        <v>75.22</v>
      </c>
      <c r="L68" s="2">
        <v>0</v>
      </c>
      <c r="M68" s="2">
        <v>0</v>
      </c>
      <c r="N68" s="2">
        <v>0</v>
      </c>
      <c r="O68" s="2">
        <v>9.7786000000000008</v>
      </c>
      <c r="P68" s="2">
        <v>84.998599999999996</v>
      </c>
      <c r="Q68">
        <v>3</v>
      </c>
    </row>
    <row r="69" spans="1:17" hidden="1" x14ac:dyDescent="0.25">
      <c r="A69" t="s">
        <v>319</v>
      </c>
      <c r="B69" t="s">
        <v>340</v>
      </c>
      <c r="C69" t="s">
        <v>1</v>
      </c>
      <c r="D69" t="s">
        <v>0</v>
      </c>
      <c r="E69">
        <v>17485</v>
      </c>
      <c r="F69" t="s">
        <v>306</v>
      </c>
      <c r="G69" t="s">
        <v>307</v>
      </c>
      <c r="H69" s="2">
        <v>0</v>
      </c>
      <c r="I69" s="2">
        <v>0</v>
      </c>
      <c r="J69" s="2">
        <v>0</v>
      </c>
      <c r="K69" s="2">
        <v>75.22</v>
      </c>
      <c r="L69" s="2">
        <v>0</v>
      </c>
      <c r="M69" s="2">
        <v>0</v>
      </c>
      <c r="N69" s="2">
        <v>0</v>
      </c>
      <c r="O69" s="2">
        <v>9.7786000000000008</v>
      </c>
      <c r="P69" s="2">
        <v>84.998599999999996</v>
      </c>
      <c r="Q69">
        <v>3</v>
      </c>
    </row>
    <row r="70" spans="1:17" hidden="1" x14ac:dyDescent="0.25">
      <c r="A70" t="s">
        <v>319</v>
      </c>
      <c r="B70" t="s">
        <v>341</v>
      </c>
      <c r="C70" t="s">
        <v>1</v>
      </c>
      <c r="D70" t="s">
        <v>0</v>
      </c>
      <c r="E70">
        <v>7473</v>
      </c>
      <c r="F70" t="s">
        <v>306</v>
      </c>
      <c r="G70" t="s">
        <v>307</v>
      </c>
      <c r="H70" s="2">
        <v>0</v>
      </c>
      <c r="I70" s="2">
        <v>0</v>
      </c>
      <c r="J70" s="2">
        <v>0</v>
      </c>
      <c r="K70" s="2">
        <v>91.33</v>
      </c>
      <c r="L70" s="2">
        <v>0</v>
      </c>
      <c r="M70" s="2">
        <v>0</v>
      </c>
      <c r="N70" s="2">
        <v>0</v>
      </c>
      <c r="O70" s="2">
        <v>11.8729</v>
      </c>
      <c r="P70" s="2">
        <v>103.2029</v>
      </c>
      <c r="Q70">
        <v>3</v>
      </c>
    </row>
    <row r="71" spans="1:17" hidden="1" x14ac:dyDescent="0.25">
      <c r="A71" t="s">
        <v>319</v>
      </c>
      <c r="B71" t="s">
        <v>348</v>
      </c>
      <c r="C71" t="s">
        <v>1</v>
      </c>
      <c r="D71" t="s">
        <v>0</v>
      </c>
      <c r="E71">
        <v>7462</v>
      </c>
      <c r="F71" t="s">
        <v>306</v>
      </c>
      <c r="G71" t="s">
        <v>307</v>
      </c>
      <c r="H71" s="2">
        <v>0</v>
      </c>
      <c r="I71" s="2">
        <v>0</v>
      </c>
      <c r="J71" s="2">
        <v>0</v>
      </c>
      <c r="K71" s="2">
        <v>4.6500000000000004</v>
      </c>
      <c r="L71" s="2">
        <v>0</v>
      </c>
      <c r="M71" s="2">
        <v>0</v>
      </c>
      <c r="N71" s="2">
        <v>0</v>
      </c>
      <c r="O71" s="2">
        <v>0.60450000000000004</v>
      </c>
      <c r="P71" s="2">
        <v>5.2545000000000002</v>
      </c>
      <c r="Q71">
        <v>3</v>
      </c>
    </row>
    <row r="72" spans="1:17" hidden="1" x14ac:dyDescent="0.25">
      <c r="A72" t="s">
        <v>319</v>
      </c>
      <c r="B72" t="s">
        <v>347</v>
      </c>
      <c r="C72" t="s">
        <v>1</v>
      </c>
      <c r="D72" t="s">
        <v>0</v>
      </c>
      <c r="E72">
        <v>17462</v>
      </c>
      <c r="F72" t="s">
        <v>306</v>
      </c>
      <c r="G72" t="s">
        <v>307</v>
      </c>
      <c r="H72" s="2">
        <v>0</v>
      </c>
      <c r="I72" s="2">
        <v>0</v>
      </c>
      <c r="J72" s="2">
        <v>0</v>
      </c>
      <c r="K72" s="2">
        <v>91.33</v>
      </c>
      <c r="L72" s="2">
        <v>0</v>
      </c>
      <c r="M72" s="2">
        <v>0</v>
      </c>
      <c r="N72" s="2">
        <v>0</v>
      </c>
      <c r="O72" s="2">
        <v>11.8729</v>
      </c>
      <c r="P72" s="2">
        <v>103.2029</v>
      </c>
      <c r="Q72">
        <v>3</v>
      </c>
    </row>
    <row r="73" spans="1:17" hidden="1" x14ac:dyDescent="0.25">
      <c r="A73" t="s">
        <v>319</v>
      </c>
      <c r="B73" t="s">
        <v>346</v>
      </c>
      <c r="C73" t="s">
        <v>1</v>
      </c>
      <c r="D73" t="s">
        <v>0</v>
      </c>
      <c r="E73">
        <v>634</v>
      </c>
      <c r="F73" t="s">
        <v>274</v>
      </c>
      <c r="G73" t="s">
        <v>275</v>
      </c>
      <c r="H73" s="2">
        <v>0</v>
      </c>
      <c r="I73" s="2">
        <v>0</v>
      </c>
      <c r="J73" s="2">
        <v>0</v>
      </c>
      <c r="K73" s="2">
        <v>11.94</v>
      </c>
      <c r="L73" s="2">
        <v>0</v>
      </c>
      <c r="M73" s="2">
        <v>0</v>
      </c>
      <c r="N73" s="2">
        <v>0</v>
      </c>
      <c r="O73" s="2">
        <v>1.5522</v>
      </c>
      <c r="P73" s="2">
        <v>13.4922</v>
      </c>
      <c r="Q73">
        <v>3</v>
      </c>
    </row>
    <row r="74" spans="1:17" hidden="1" x14ac:dyDescent="0.25">
      <c r="A74" t="s">
        <v>319</v>
      </c>
      <c r="B74" t="s">
        <v>345</v>
      </c>
      <c r="C74" t="s">
        <v>1</v>
      </c>
      <c r="D74" t="s">
        <v>0</v>
      </c>
      <c r="E74">
        <v>1189038</v>
      </c>
      <c r="F74" t="s">
        <v>278</v>
      </c>
      <c r="G74" t="s">
        <v>279</v>
      </c>
      <c r="H74" s="2">
        <v>0</v>
      </c>
      <c r="I74" s="2">
        <v>0</v>
      </c>
      <c r="J74" s="2">
        <v>0</v>
      </c>
      <c r="K74" s="2">
        <v>842.45</v>
      </c>
      <c r="L74" s="2">
        <v>0</v>
      </c>
      <c r="M74" s="2">
        <v>0</v>
      </c>
      <c r="N74" s="2">
        <v>0</v>
      </c>
      <c r="O74" s="2">
        <v>109.5185</v>
      </c>
      <c r="P74" s="2">
        <v>951.96850000000006</v>
      </c>
      <c r="Q74">
        <v>3</v>
      </c>
    </row>
    <row r="75" spans="1:17" hidden="1" x14ac:dyDescent="0.25">
      <c r="A75" t="s">
        <v>319</v>
      </c>
      <c r="B75" t="s">
        <v>342</v>
      </c>
      <c r="C75" t="s">
        <v>1</v>
      </c>
      <c r="D75" t="s">
        <v>0</v>
      </c>
      <c r="E75">
        <v>400</v>
      </c>
      <c r="F75" t="s">
        <v>343</v>
      </c>
      <c r="G75" t="s">
        <v>344</v>
      </c>
      <c r="H75" s="2">
        <v>0</v>
      </c>
      <c r="I75" s="2">
        <v>0</v>
      </c>
      <c r="J75" s="2">
        <v>0</v>
      </c>
      <c r="K75" s="2">
        <v>26.54</v>
      </c>
      <c r="L75" s="2">
        <v>0</v>
      </c>
      <c r="M75" s="2">
        <v>0</v>
      </c>
      <c r="N75" s="2">
        <v>0</v>
      </c>
      <c r="O75" s="2">
        <v>3.4502000000000002</v>
      </c>
      <c r="P75" s="2">
        <v>29.990199999999998</v>
      </c>
      <c r="Q75">
        <v>3</v>
      </c>
    </row>
    <row r="76" spans="1:17" hidden="1" x14ac:dyDescent="0.25">
      <c r="A76" t="s">
        <v>267</v>
      </c>
      <c r="B76" t="s">
        <v>318</v>
      </c>
      <c r="C76" t="s">
        <v>1</v>
      </c>
      <c r="D76" t="s">
        <v>0</v>
      </c>
      <c r="E76">
        <v>17418</v>
      </c>
      <c r="F76" t="s">
        <v>306</v>
      </c>
      <c r="G76" t="s">
        <v>307</v>
      </c>
      <c r="H76" s="2">
        <v>0</v>
      </c>
      <c r="I76" s="2">
        <v>0</v>
      </c>
      <c r="J76" s="2">
        <v>0</v>
      </c>
      <c r="K76" s="2">
        <v>76.11</v>
      </c>
      <c r="L76" s="2">
        <v>0</v>
      </c>
      <c r="M76" s="2">
        <v>0</v>
      </c>
      <c r="N76" s="2">
        <v>0</v>
      </c>
      <c r="O76" s="2">
        <v>9.8942999999999994</v>
      </c>
      <c r="P76" s="2">
        <v>86.004300000000001</v>
      </c>
      <c r="Q76">
        <v>3</v>
      </c>
    </row>
    <row r="77" spans="1:17" hidden="1" x14ac:dyDescent="0.25">
      <c r="A77" t="s">
        <v>267</v>
      </c>
      <c r="B77" t="s">
        <v>313</v>
      </c>
      <c r="C77" t="s">
        <v>1</v>
      </c>
      <c r="D77" t="s">
        <v>0</v>
      </c>
      <c r="E77">
        <v>7357</v>
      </c>
      <c r="F77" t="s">
        <v>306</v>
      </c>
      <c r="G77" t="s">
        <v>307</v>
      </c>
      <c r="H77" s="2">
        <v>0</v>
      </c>
      <c r="I77" s="2">
        <v>0</v>
      </c>
      <c r="J77" s="2">
        <v>0</v>
      </c>
      <c r="K77" s="2">
        <v>91.33</v>
      </c>
      <c r="L77" s="2">
        <v>0</v>
      </c>
      <c r="M77" s="2">
        <v>0</v>
      </c>
      <c r="N77" s="2">
        <v>0</v>
      </c>
      <c r="O77" s="2">
        <v>11.8729</v>
      </c>
      <c r="P77" s="2">
        <v>103.2029</v>
      </c>
      <c r="Q77">
        <v>3</v>
      </c>
    </row>
    <row r="78" spans="1:17" hidden="1" x14ac:dyDescent="0.25">
      <c r="A78" t="s">
        <v>267</v>
      </c>
      <c r="B78" t="s">
        <v>293</v>
      </c>
      <c r="C78" t="s">
        <v>1</v>
      </c>
      <c r="D78" t="s">
        <v>0</v>
      </c>
      <c r="E78">
        <v>17397</v>
      </c>
      <c r="F78" t="s">
        <v>306</v>
      </c>
      <c r="G78" t="s">
        <v>307</v>
      </c>
      <c r="H78" s="2">
        <v>0</v>
      </c>
      <c r="I78" s="2">
        <v>0</v>
      </c>
      <c r="J78" s="2">
        <v>0</v>
      </c>
      <c r="K78" s="2">
        <v>156.11000000000001</v>
      </c>
      <c r="L78" s="2">
        <v>0</v>
      </c>
      <c r="M78" s="2">
        <v>0</v>
      </c>
      <c r="N78" s="2">
        <v>0</v>
      </c>
      <c r="O78" s="2">
        <v>20.294300000000003</v>
      </c>
      <c r="P78" s="2">
        <v>176.40430000000001</v>
      </c>
      <c r="Q78">
        <v>3</v>
      </c>
    </row>
    <row r="79" spans="1:17" hidden="1" x14ac:dyDescent="0.25">
      <c r="A79" t="s">
        <v>267</v>
      </c>
      <c r="B79" t="s">
        <v>316</v>
      </c>
      <c r="C79" t="s">
        <v>1</v>
      </c>
      <c r="D79" t="s">
        <v>0</v>
      </c>
      <c r="E79">
        <v>7279</v>
      </c>
      <c r="F79" t="s">
        <v>306</v>
      </c>
      <c r="G79" t="s">
        <v>307</v>
      </c>
      <c r="H79" s="2">
        <v>0</v>
      </c>
      <c r="I79" s="2">
        <v>0</v>
      </c>
      <c r="J79" s="2">
        <v>0</v>
      </c>
      <c r="K79" s="2">
        <v>91.33</v>
      </c>
      <c r="L79" s="2">
        <v>0</v>
      </c>
      <c r="M79" s="2">
        <v>0</v>
      </c>
      <c r="N79" s="2">
        <v>0</v>
      </c>
      <c r="O79" s="2">
        <v>11.8729</v>
      </c>
      <c r="P79" s="2">
        <v>103.2029</v>
      </c>
      <c r="Q79">
        <v>3</v>
      </c>
    </row>
    <row r="80" spans="1:17" hidden="1" x14ac:dyDescent="0.25">
      <c r="A80" t="s">
        <v>267</v>
      </c>
      <c r="B80" t="s">
        <v>315</v>
      </c>
      <c r="C80" t="s">
        <v>1</v>
      </c>
      <c r="D80" t="s">
        <v>0</v>
      </c>
      <c r="E80">
        <v>17427</v>
      </c>
      <c r="F80" t="s">
        <v>306</v>
      </c>
      <c r="G80" t="s">
        <v>307</v>
      </c>
      <c r="H80" s="2">
        <v>0</v>
      </c>
      <c r="I80" s="2">
        <v>0</v>
      </c>
      <c r="J80" s="2">
        <v>0</v>
      </c>
      <c r="K80" s="2">
        <v>76.11</v>
      </c>
      <c r="L80" s="2">
        <v>0</v>
      </c>
      <c r="M80" s="2">
        <v>0</v>
      </c>
      <c r="N80" s="2">
        <v>0</v>
      </c>
      <c r="O80" s="2">
        <v>9.8942999999999994</v>
      </c>
      <c r="P80" s="2">
        <v>86.004300000000001</v>
      </c>
      <c r="Q80">
        <v>3</v>
      </c>
    </row>
    <row r="81" spans="1:17" hidden="1" x14ac:dyDescent="0.25">
      <c r="A81" t="s">
        <v>267</v>
      </c>
      <c r="B81" t="s">
        <v>316</v>
      </c>
      <c r="C81" t="s">
        <v>1</v>
      </c>
      <c r="D81" t="s">
        <v>0</v>
      </c>
      <c r="E81">
        <v>1482</v>
      </c>
      <c r="F81" t="s">
        <v>167</v>
      </c>
      <c r="G81" t="s">
        <v>317</v>
      </c>
      <c r="H81" s="2">
        <v>0</v>
      </c>
      <c r="I81" s="2">
        <v>0</v>
      </c>
      <c r="J81" s="2">
        <v>0</v>
      </c>
      <c r="K81" s="2">
        <v>123.89</v>
      </c>
      <c r="L81" s="2">
        <v>0</v>
      </c>
      <c r="M81" s="2">
        <v>0</v>
      </c>
      <c r="N81" s="2">
        <v>0</v>
      </c>
      <c r="O81" s="2">
        <v>16.105700000000002</v>
      </c>
      <c r="P81" s="2">
        <v>139.9957</v>
      </c>
      <c r="Q81">
        <v>3</v>
      </c>
    </row>
    <row r="82" spans="1:17" hidden="1" x14ac:dyDescent="0.25">
      <c r="A82" t="s">
        <v>267</v>
      </c>
      <c r="B82" t="s">
        <v>315</v>
      </c>
      <c r="C82" t="s">
        <v>1</v>
      </c>
      <c r="D82" t="s">
        <v>0</v>
      </c>
      <c r="E82">
        <v>1433</v>
      </c>
      <c r="F82" t="s">
        <v>281</v>
      </c>
      <c r="G82" t="s">
        <v>282</v>
      </c>
      <c r="H82" s="2">
        <v>0</v>
      </c>
      <c r="I82" s="2">
        <v>0</v>
      </c>
      <c r="J82" s="2">
        <v>0</v>
      </c>
      <c r="K82" s="2">
        <v>8.69</v>
      </c>
      <c r="L82" s="2">
        <v>0</v>
      </c>
      <c r="M82" s="2">
        <v>0</v>
      </c>
      <c r="N82" s="2">
        <v>0</v>
      </c>
      <c r="O82" s="2">
        <v>1.1296999999999999</v>
      </c>
      <c r="P82" s="2">
        <v>9.8196999999999992</v>
      </c>
      <c r="Q82">
        <v>3</v>
      </c>
    </row>
    <row r="83" spans="1:17" hidden="1" x14ac:dyDescent="0.25">
      <c r="A83" t="s">
        <v>267</v>
      </c>
      <c r="B83" t="s">
        <v>302</v>
      </c>
      <c r="C83" t="s">
        <v>1</v>
      </c>
      <c r="D83" t="s">
        <v>0</v>
      </c>
      <c r="E83">
        <v>1754</v>
      </c>
      <c r="F83" t="s">
        <v>274</v>
      </c>
      <c r="G83" t="s">
        <v>275</v>
      </c>
      <c r="H83" s="2">
        <v>0</v>
      </c>
      <c r="I83" s="2">
        <v>0</v>
      </c>
      <c r="J83" s="2">
        <v>0</v>
      </c>
      <c r="K83" s="2">
        <v>77.34</v>
      </c>
      <c r="L83" s="2">
        <v>0</v>
      </c>
      <c r="M83" s="2">
        <v>0</v>
      </c>
      <c r="N83" s="2">
        <v>0</v>
      </c>
      <c r="O83" s="2">
        <v>10.054200000000002</v>
      </c>
      <c r="P83" s="2">
        <v>87.394200000000012</v>
      </c>
      <c r="Q83">
        <v>3</v>
      </c>
    </row>
    <row r="84" spans="1:17" hidden="1" x14ac:dyDescent="0.25">
      <c r="A84" t="s">
        <v>267</v>
      </c>
      <c r="B84" t="s">
        <v>314</v>
      </c>
      <c r="C84" t="s">
        <v>1</v>
      </c>
      <c r="D84" t="s">
        <v>0</v>
      </c>
      <c r="E84">
        <v>448708</v>
      </c>
      <c r="F84" t="s">
        <v>297</v>
      </c>
      <c r="G84" t="s">
        <v>298</v>
      </c>
      <c r="H84" s="2">
        <v>0.92999999999999994</v>
      </c>
      <c r="I84" s="2">
        <v>0</v>
      </c>
      <c r="J84" s="2">
        <v>0</v>
      </c>
      <c r="K84" s="2">
        <v>8.0299999999999994</v>
      </c>
      <c r="L84" s="2">
        <v>0</v>
      </c>
      <c r="M84" s="2">
        <v>0</v>
      </c>
      <c r="N84" s="2">
        <v>0</v>
      </c>
      <c r="O84" s="2">
        <v>1.0439000000000001</v>
      </c>
      <c r="P84" s="2">
        <v>10.0039</v>
      </c>
      <c r="Q84">
        <v>3</v>
      </c>
    </row>
    <row r="85" spans="1:17" hidden="1" x14ac:dyDescent="0.25">
      <c r="A85" t="s">
        <v>267</v>
      </c>
      <c r="B85" t="s">
        <v>314</v>
      </c>
      <c r="C85" t="s">
        <v>1</v>
      </c>
      <c r="D85" t="s">
        <v>0</v>
      </c>
      <c r="E85">
        <v>616</v>
      </c>
      <c r="F85" t="s">
        <v>274</v>
      </c>
      <c r="G85" t="s">
        <v>275</v>
      </c>
      <c r="H85" s="2">
        <v>0</v>
      </c>
      <c r="I85" s="2">
        <v>0</v>
      </c>
      <c r="J85" s="2">
        <v>0</v>
      </c>
      <c r="K85" s="2">
        <v>12.16</v>
      </c>
      <c r="L85" s="2">
        <v>0</v>
      </c>
      <c r="M85" s="2">
        <v>0</v>
      </c>
      <c r="N85" s="2">
        <v>0</v>
      </c>
      <c r="O85" s="2">
        <v>1.5808</v>
      </c>
      <c r="P85" s="2">
        <v>13.7408</v>
      </c>
      <c r="Q85">
        <v>3</v>
      </c>
    </row>
    <row r="86" spans="1:17" hidden="1" x14ac:dyDescent="0.25">
      <c r="A86" t="s">
        <v>267</v>
      </c>
      <c r="B86" t="s">
        <v>313</v>
      </c>
      <c r="C86" t="s">
        <v>1</v>
      </c>
      <c r="D86" t="s">
        <v>0</v>
      </c>
      <c r="E86">
        <v>112582</v>
      </c>
      <c r="F86" t="s">
        <v>299</v>
      </c>
      <c r="G86" t="s">
        <v>300</v>
      </c>
      <c r="H86" s="2">
        <v>0</v>
      </c>
      <c r="I86" s="2">
        <v>0</v>
      </c>
      <c r="J86" s="2">
        <v>0</v>
      </c>
      <c r="K86" s="2">
        <v>38.07</v>
      </c>
      <c r="L86" s="2">
        <v>0</v>
      </c>
      <c r="M86" s="2">
        <v>0</v>
      </c>
      <c r="N86" s="2">
        <v>0</v>
      </c>
      <c r="O86" s="2">
        <v>4.9491000000000005</v>
      </c>
      <c r="P86" s="2">
        <v>43.019100000000002</v>
      </c>
      <c r="Q86">
        <v>3</v>
      </c>
    </row>
    <row r="87" spans="1:17" hidden="1" x14ac:dyDescent="0.25">
      <c r="A87" t="s">
        <v>267</v>
      </c>
      <c r="B87" t="s">
        <v>313</v>
      </c>
      <c r="C87" t="s">
        <v>1</v>
      </c>
      <c r="D87" t="s">
        <v>0</v>
      </c>
      <c r="E87">
        <v>449113</v>
      </c>
      <c r="F87" t="s">
        <v>297</v>
      </c>
      <c r="G87" t="s">
        <v>298</v>
      </c>
      <c r="H87" s="2">
        <v>0.92999999999999994</v>
      </c>
      <c r="I87" s="2">
        <v>0</v>
      </c>
      <c r="J87" s="2">
        <v>0</v>
      </c>
      <c r="K87" s="2">
        <v>8.0299999999999994</v>
      </c>
      <c r="L87" s="2">
        <v>0</v>
      </c>
      <c r="M87" s="2">
        <v>0</v>
      </c>
      <c r="N87" s="2">
        <v>0</v>
      </c>
      <c r="O87" s="2">
        <v>1.0439000000000001</v>
      </c>
      <c r="P87" s="2">
        <v>10.0039</v>
      </c>
      <c r="Q87">
        <v>3</v>
      </c>
    </row>
    <row r="88" spans="1:17" hidden="1" x14ac:dyDescent="0.25">
      <c r="A88" t="s">
        <v>267</v>
      </c>
      <c r="B88" t="s">
        <v>312</v>
      </c>
      <c r="C88" t="s">
        <v>1</v>
      </c>
      <c r="D88" t="s">
        <v>0</v>
      </c>
      <c r="E88">
        <v>1956</v>
      </c>
      <c r="F88" t="s">
        <v>281</v>
      </c>
      <c r="G88" t="s">
        <v>282</v>
      </c>
      <c r="H88" s="2">
        <v>0</v>
      </c>
      <c r="I88" s="2">
        <v>0</v>
      </c>
      <c r="J88" s="2">
        <v>0</v>
      </c>
      <c r="K88" s="2">
        <v>23.06</v>
      </c>
      <c r="L88" s="2">
        <v>0</v>
      </c>
      <c r="M88" s="2">
        <v>0</v>
      </c>
      <c r="N88" s="2">
        <v>0</v>
      </c>
      <c r="O88" s="2">
        <v>2.9977999999999998</v>
      </c>
      <c r="P88" s="2">
        <v>26.0578</v>
      </c>
      <c r="Q88">
        <v>3</v>
      </c>
    </row>
    <row r="89" spans="1:17" hidden="1" x14ac:dyDescent="0.25">
      <c r="A89" t="s">
        <v>267</v>
      </c>
      <c r="B89" t="s">
        <v>310</v>
      </c>
      <c r="C89" t="s">
        <v>1</v>
      </c>
      <c r="D89" t="s">
        <v>0</v>
      </c>
      <c r="E89">
        <v>1524943</v>
      </c>
      <c r="F89" t="s">
        <v>227</v>
      </c>
      <c r="G89" t="s">
        <v>311</v>
      </c>
      <c r="H89" s="2">
        <v>0</v>
      </c>
      <c r="I89" s="2">
        <v>0</v>
      </c>
      <c r="J89" s="2">
        <v>0</v>
      </c>
      <c r="K89" s="2">
        <v>49.2</v>
      </c>
      <c r="L89" s="2">
        <v>0</v>
      </c>
      <c r="M89" s="2">
        <v>0</v>
      </c>
      <c r="N89" s="2">
        <v>0</v>
      </c>
      <c r="O89" s="2">
        <v>6.3960000000000008</v>
      </c>
      <c r="P89" s="2">
        <v>55.596000000000004</v>
      </c>
      <c r="Q89">
        <v>3</v>
      </c>
    </row>
    <row r="90" spans="1:17" hidden="1" x14ac:dyDescent="0.25">
      <c r="A90" t="s">
        <v>267</v>
      </c>
      <c r="B90" t="s">
        <v>310</v>
      </c>
      <c r="C90" t="s">
        <v>1</v>
      </c>
      <c r="D90" t="s">
        <v>0</v>
      </c>
      <c r="E90">
        <v>1268</v>
      </c>
      <c r="F90" t="s">
        <v>281</v>
      </c>
      <c r="G90" t="s">
        <v>282</v>
      </c>
      <c r="H90" s="2">
        <v>0</v>
      </c>
      <c r="I90" s="2">
        <v>0</v>
      </c>
      <c r="J90" s="2">
        <v>0</v>
      </c>
      <c r="K90" s="2">
        <v>12.51</v>
      </c>
      <c r="L90" s="2">
        <v>0</v>
      </c>
      <c r="M90" s="2">
        <v>0</v>
      </c>
      <c r="N90" s="2">
        <v>0</v>
      </c>
      <c r="O90" s="2">
        <v>1.6263000000000001</v>
      </c>
      <c r="P90" s="2">
        <v>14.1363</v>
      </c>
      <c r="Q90">
        <v>3</v>
      </c>
    </row>
    <row r="91" spans="1:17" hidden="1" x14ac:dyDescent="0.25">
      <c r="A91" t="s">
        <v>267</v>
      </c>
      <c r="B91" t="s">
        <v>309</v>
      </c>
      <c r="C91" t="s">
        <v>1</v>
      </c>
      <c r="D91" t="s">
        <v>0</v>
      </c>
      <c r="E91">
        <v>1224</v>
      </c>
      <c r="F91" t="s">
        <v>281</v>
      </c>
      <c r="G91" t="s">
        <v>282</v>
      </c>
      <c r="H91" s="2">
        <v>0</v>
      </c>
      <c r="I91" s="2">
        <v>0</v>
      </c>
      <c r="J91" s="2">
        <v>0</v>
      </c>
      <c r="K91" s="2">
        <v>8.49</v>
      </c>
      <c r="L91" s="2">
        <v>0</v>
      </c>
      <c r="M91" s="2">
        <v>0</v>
      </c>
      <c r="N91" s="2">
        <v>0</v>
      </c>
      <c r="O91" s="2">
        <v>1.1037000000000001</v>
      </c>
      <c r="P91" s="2">
        <v>9.5937000000000001</v>
      </c>
      <c r="Q91">
        <v>3</v>
      </c>
    </row>
    <row r="92" spans="1:17" hidden="1" x14ac:dyDescent="0.25">
      <c r="A92" t="s">
        <v>267</v>
      </c>
      <c r="B92" t="s">
        <v>288</v>
      </c>
      <c r="C92" t="s">
        <v>1</v>
      </c>
      <c r="D92" t="s">
        <v>0</v>
      </c>
      <c r="E92">
        <v>2309</v>
      </c>
      <c r="F92" t="s">
        <v>306</v>
      </c>
      <c r="G92" t="s">
        <v>307</v>
      </c>
      <c r="H92" s="2">
        <v>0</v>
      </c>
      <c r="I92" s="2">
        <v>0</v>
      </c>
      <c r="J92" s="2">
        <v>0</v>
      </c>
      <c r="K92" s="2">
        <v>32.08</v>
      </c>
      <c r="L92" s="2">
        <v>0</v>
      </c>
      <c r="M92" s="2">
        <v>0</v>
      </c>
      <c r="N92" s="2">
        <v>0</v>
      </c>
      <c r="O92" s="2">
        <v>4.1703999999999999</v>
      </c>
      <c r="P92" s="2">
        <v>36.250399999999999</v>
      </c>
      <c r="Q92">
        <v>3</v>
      </c>
    </row>
    <row r="93" spans="1:17" hidden="1" x14ac:dyDescent="0.25">
      <c r="A93" t="s">
        <v>267</v>
      </c>
      <c r="B93" t="s">
        <v>308</v>
      </c>
      <c r="C93" t="s">
        <v>1</v>
      </c>
      <c r="D93" t="s">
        <v>0</v>
      </c>
      <c r="E93">
        <v>374158</v>
      </c>
      <c r="F93" t="s">
        <v>297</v>
      </c>
      <c r="G93" t="s">
        <v>298</v>
      </c>
      <c r="H93" s="2">
        <v>0.95</v>
      </c>
      <c r="I93" s="2">
        <v>0</v>
      </c>
      <c r="J93" s="2">
        <v>0</v>
      </c>
      <c r="K93" s="2">
        <v>8.01</v>
      </c>
      <c r="L93" s="2">
        <v>0</v>
      </c>
      <c r="M93" s="2">
        <v>0</v>
      </c>
      <c r="N93" s="2">
        <v>0</v>
      </c>
      <c r="O93" s="2">
        <v>1.0413000000000001</v>
      </c>
      <c r="P93" s="2">
        <v>10.001299999999999</v>
      </c>
      <c r="Q93">
        <v>3</v>
      </c>
    </row>
    <row r="94" spans="1:17" hidden="1" x14ac:dyDescent="0.25">
      <c r="A94" t="s">
        <v>267</v>
      </c>
      <c r="B94" t="s">
        <v>305</v>
      </c>
      <c r="C94" t="s">
        <v>1</v>
      </c>
      <c r="D94" t="s">
        <v>0</v>
      </c>
      <c r="E94">
        <v>2294</v>
      </c>
      <c r="F94" t="s">
        <v>306</v>
      </c>
      <c r="G94" t="s">
        <v>307</v>
      </c>
      <c r="H94" s="2">
        <v>0</v>
      </c>
      <c r="I94" s="2">
        <v>0</v>
      </c>
      <c r="J94" s="2">
        <v>0</v>
      </c>
      <c r="K94" s="2">
        <v>20.18</v>
      </c>
      <c r="L94" s="2">
        <v>0</v>
      </c>
      <c r="M94" s="2">
        <v>0</v>
      </c>
      <c r="N94" s="2">
        <v>0</v>
      </c>
      <c r="O94" s="2">
        <v>2.6234000000000002</v>
      </c>
      <c r="P94" s="2">
        <v>22.8034</v>
      </c>
      <c r="Q94">
        <v>3</v>
      </c>
    </row>
    <row r="95" spans="1:17" hidden="1" x14ac:dyDescent="0.25">
      <c r="A95" t="s">
        <v>267</v>
      </c>
      <c r="B95" t="s">
        <v>261</v>
      </c>
      <c r="C95" t="s">
        <v>1</v>
      </c>
      <c r="D95" t="s">
        <v>0</v>
      </c>
      <c r="E95">
        <v>14107</v>
      </c>
      <c r="F95" t="s">
        <v>268</v>
      </c>
      <c r="G95" t="s">
        <v>269</v>
      </c>
      <c r="H95" s="2">
        <v>0.86999999999999988</v>
      </c>
      <c r="I95" s="2">
        <v>0</v>
      </c>
      <c r="J95" s="2">
        <v>0</v>
      </c>
      <c r="K95" s="2">
        <v>8.08</v>
      </c>
      <c r="L95" s="2">
        <v>0</v>
      </c>
      <c r="M95" s="2">
        <v>0</v>
      </c>
      <c r="N95" s="2">
        <v>0</v>
      </c>
      <c r="O95" s="2">
        <v>1.0504</v>
      </c>
      <c r="P95" s="2">
        <v>10.000399999999999</v>
      </c>
      <c r="Q95">
        <v>3</v>
      </c>
    </row>
    <row r="96" spans="1:17" hidden="1" x14ac:dyDescent="0.25">
      <c r="A96" t="s">
        <v>267</v>
      </c>
      <c r="B96" t="s">
        <v>304</v>
      </c>
      <c r="C96" t="s">
        <v>1</v>
      </c>
      <c r="D96" t="s">
        <v>0</v>
      </c>
      <c r="E96">
        <v>445519</v>
      </c>
      <c r="F96" t="s">
        <v>297</v>
      </c>
      <c r="G96" t="s">
        <v>298</v>
      </c>
      <c r="H96" s="2">
        <v>0.95</v>
      </c>
      <c r="I96" s="2">
        <v>0</v>
      </c>
      <c r="J96" s="2">
        <v>0</v>
      </c>
      <c r="K96" s="2">
        <v>8.01</v>
      </c>
      <c r="L96" s="2">
        <v>0</v>
      </c>
      <c r="M96" s="2">
        <v>0</v>
      </c>
      <c r="N96" s="2">
        <v>0</v>
      </c>
      <c r="O96" s="2">
        <v>1.0413000000000001</v>
      </c>
      <c r="P96" s="2">
        <v>10.001299999999999</v>
      </c>
      <c r="Q96">
        <v>3</v>
      </c>
    </row>
    <row r="97" spans="1:17" hidden="1" x14ac:dyDescent="0.25">
      <c r="A97" t="s">
        <v>267</v>
      </c>
      <c r="B97" t="s">
        <v>303</v>
      </c>
      <c r="C97" t="s">
        <v>1</v>
      </c>
      <c r="D97" t="s">
        <v>0</v>
      </c>
      <c r="E97">
        <v>371275</v>
      </c>
      <c r="F97" t="s">
        <v>297</v>
      </c>
      <c r="G97" t="s">
        <v>298</v>
      </c>
      <c r="H97" s="2">
        <v>0.96</v>
      </c>
      <c r="I97" s="2">
        <v>0</v>
      </c>
      <c r="J97" s="2">
        <v>0</v>
      </c>
      <c r="K97" s="2">
        <v>8</v>
      </c>
      <c r="L97" s="2">
        <v>0</v>
      </c>
      <c r="M97" s="2">
        <v>0</v>
      </c>
      <c r="N97" s="2">
        <v>0</v>
      </c>
      <c r="O97" s="2">
        <v>1.04</v>
      </c>
      <c r="P97" s="2">
        <v>10</v>
      </c>
      <c r="Q97">
        <v>3</v>
      </c>
    </row>
    <row r="98" spans="1:17" hidden="1" x14ac:dyDescent="0.25">
      <c r="A98" t="s">
        <v>267</v>
      </c>
      <c r="B98" t="s">
        <v>302</v>
      </c>
      <c r="C98" t="s">
        <v>1</v>
      </c>
      <c r="D98" t="s">
        <v>0</v>
      </c>
      <c r="E98">
        <v>1743</v>
      </c>
      <c r="F98" t="s">
        <v>274</v>
      </c>
      <c r="G98" t="s">
        <v>275</v>
      </c>
      <c r="H98" s="2">
        <v>0</v>
      </c>
      <c r="I98" s="2">
        <v>0</v>
      </c>
      <c r="J98" s="2">
        <v>0</v>
      </c>
      <c r="K98" s="2">
        <v>11.46</v>
      </c>
      <c r="L98" s="2">
        <v>0</v>
      </c>
      <c r="M98" s="2">
        <v>0</v>
      </c>
      <c r="N98" s="2">
        <v>0</v>
      </c>
      <c r="O98" s="2">
        <v>1.4898000000000002</v>
      </c>
      <c r="P98" s="2">
        <v>12.949800000000002</v>
      </c>
      <c r="Q98">
        <v>3</v>
      </c>
    </row>
    <row r="99" spans="1:17" hidden="1" x14ac:dyDescent="0.25">
      <c r="A99" t="s">
        <v>267</v>
      </c>
      <c r="B99" t="s">
        <v>288</v>
      </c>
      <c r="C99" t="s">
        <v>1</v>
      </c>
      <c r="D99" t="s">
        <v>0</v>
      </c>
      <c r="E99">
        <v>125395</v>
      </c>
      <c r="F99" t="s">
        <v>295</v>
      </c>
      <c r="G99" t="s">
        <v>296</v>
      </c>
      <c r="H99" s="2">
        <v>0.96</v>
      </c>
      <c r="I99" s="2">
        <v>0</v>
      </c>
      <c r="J99" s="2">
        <v>0</v>
      </c>
      <c r="K99" s="2">
        <v>8</v>
      </c>
      <c r="L99" s="2">
        <v>0</v>
      </c>
      <c r="M99" s="2">
        <v>0</v>
      </c>
      <c r="N99" s="2">
        <v>0</v>
      </c>
      <c r="O99" s="2">
        <v>1.04</v>
      </c>
      <c r="P99" s="2">
        <v>10</v>
      </c>
      <c r="Q99">
        <v>3</v>
      </c>
    </row>
    <row r="100" spans="1:17" hidden="1" x14ac:dyDescent="0.25">
      <c r="A100" t="s">
        <v>267</v>
      </c>
      <c r="B100" t="s">
        <v>301</v>
      </c>
      <c r="C100" t="s">
        <v>1</v>
      </c>
      <c r="D100" t="s">
        <v>0</v>
      </c>
      <c r="E100">
        <v>602</v>
      </c>
      <c r="F100" t="s">
        <v>274</v>
      </c>
      <c r="G100" t="s">
        <v>275</v>
      </c>
      <c r="H100" s="2">
        <v>0</v>
      </c>
      <c r="I100" s="2">
        <v>0</v>
      </c>
      <c r="J100" s="2">
        <v>0</v>
      </c>
      <c r="K100" s="2">
        <v>19.45</v>
      </c>
      <c r="L100" s="2">
        <v>0</v>
      </c>
      <c r="M100" s="2">
        <v>0</v>
      </c>
      <c r="N100" s="2">
        <v>0</v>
      </c>
      <c r="O100" s="2">
        <v>2.5285000000000002</v>
      </c>
      <c r="P100" s="2">
        <v>21.9785</v>
      </c>
      <c r="Q100">
        <v>3</v>
      </c>
    </row>
    <row r="101" spans="1:17" hidden="1" x14ac:dyDescent="0.25">
      <c r="A101" t="s">
        <v>267</v>
      </c>
      <c r="B101" t="s">
        <v>255</v>
      </c>
      <c r="C101" t="s">
        <v>1</v>
      </c>
      <c r="D101" t="s">
        <v>0</v>
      </c>
      <c r="E101">
        <v>111530</v>
      </c>
      <c r="F101" t="s">
        <v>299</v>
      </c>
      <c r="G101" t="s">
        <v>300</v>
      </c>
      <c r="H101" s="2">
        <v>0</v>
      </c>
      <c r="I101" s="2">
        <v>0</v>
      </c>
      <c r="J101" s="2">
        <v>0</v>
      </c>
      <c r="K101" s="2">
        <v>20.190000000000001</v>
      </c>
      <c r="L101" s="2">
        <v>0</v>
      </c>
      <c r="M101" s="2">
        <v>0</v>
      </c>
      <c r="N101" s="2">
        <v>0</v>
      </c>
      <c r="O101" s="2">
        <v>2.6247000000000003</v>
      </c>
      <c r="P101" s="2">
        <v>22.814700000000002</v>
      </c>
      <c r="Q101">
        <v>3</v>
      </c>
    </row>
    <row r="102" spans="1:17" hidden="1" x14ac:dyDescent="0.25">
      <c r="A102" t="s">
        <v>267</v>
      </c>
      <c r="B102" t="s">
        <v>292</v>
      </c>
      <c r="C102" t="s">
        <v>1</v>
      </c>
      <c r="D102" t="s">
        <v>0</v>
      </c>
      <c r="E102">
        <v>447026</v>
      </c>
      <c r="F102" t="s">
        <v>297</v>
      </c>
      <c r="G102" t="s">
        <v>298</v>
      </c>
      <c r="H102" s="2">
        <v>1.87</v>
      </c>
      <c r="I102" s="2">
        <v>0</v>
      </c>
      <c r="J102" s="2">
        <v>0</v>
      </c>
      <c r="K102" s="2">
        <v>16.04</v>
      </c>
      <c r="L102" s="2">
        <v>0</v>
      </c>
      <c r="M102" s="2">
        <v>0</v>
      </c>
      <c r="N102" s="2">
        <v>0</v>
      </c>
      <c r="O102" s="2">
        <v>2.0851999999999999</v>
      </c>
      <c r="P102" s="2">
        <v>19.995200000000001</v>
      </c>
      <c r="Q102">
        <v>3</v>
      </c>
    </row>
    <row r="103" spans="1:17" hidden="1" x14ac:dyDescent="0.25">
      <c r="A103" t="s">
        <v>267</v>
      </c>
      <c r="B103" t="s">
        <v>294</v>
      </c>
      <c r="C103" t="s">
        <v>1</v>
      </c>
      <c r="D103" t="s">
        <v>0</v>
      </c>
      <c r="E103">
        <v>157024</v>
      </c>
      <c r="F103" t="s">
        <v>295</v>
      </c>
      <c r="G103" t="s">
        <v>296</v>
      </c>
      <c r="H103" s="2">
        <v>0.9</v>
      </c>
      <c r="I103" s="2">
        <v>0</v>
      </c>
      <c r="J103" s="2">
        <v>0</v>
      </c>
      <c r="K103" s="2">
        <v>8.0500000000000007</v>
      </c>
      <c r="L103" s="2">
        <v>0</v>
      </c>
      <c r="M103" s="2">
        <v>0</v>
      </c>
      <c r="N103" s="2">
        <v>0</v>
      </c>
      <c r="O103" s="2">
        <v>1.0465000000000002</v>
      </c>
      <c r="P103" s="2">
        <v>9.9965000000000011</v>
      </c>
      <c r="Q103">
        <v>3</v>
      </c>
    </row>
    <row r="104" spans="1:17" hidden="1" x14ac:dyDescent="0.25">
      <c r="A104" t="s">
        <v>87</v>
      </c>
      <c r="B104" t="s">
        <v>277</v>
      </c>
      <c r="C104" t="s">
        <v>1</v>
      </c>
      <c r="D104" t="s">
        <v>0</v>
      </c>
      <c r="E104">
        <v>364928</v>
      </c>
      <c r="F104" t="s">
        <v>154</v>
      </c>
      <c r="G104" t="s">
        <v>285</v>
      </c>
      <c r="H104" s="2">
        <v>0.66</v>
      </c>
      <c r="I104" s="2">
        <v>0</v>
      </c>
      <c r="J104" s="2">
        <v>0</v>
      </c>
      <c r="K104" s="2">
        <v>5.61</v>
      </c>
      <c r="L104" s="2">
        <v>0</v>
      </c>
      <c r="M104" s="2">
        <v>0</v>
      </c>
      <c r="N104" s="2">
        <v>0</v>
      </c>
      <c r="O104" s="2">
        <v>0.72930000000000006</v>
      </c>
      <c r="P104" s="2">
        <v>6.9993000000000007</v>
      </c>
      <c r="Q104">
        <v>3</v>
      </c>
    </row>
    <row r="105" spans="1:17" hidden="1" x14ac:dyDescent="0.25">
      <c r="A105" t="s">
        <v>87</v>
      </c>
      <c r="B105" t="s">
        <v>273</v>
      </c>
      <c r="C105" t="s">
        <v>1</v>
      </c>
      <c r="D105" t="s">
        <v>0</v>
      </c>
      <c r="E105">
        <v>82949</v>
      </c>
      <c r="F105" t="s">
        <v>154</v>
      </c>
      <c r="G105" t="s">
        <v>285</v>
      </c>
      <c r="H105" s="2">
        <v>0.96</v>
      </c>
      <c r="I105" s="2">
        <v>0</v>
      </c>
      <c r="J105" s="2">
        <v>0</v>
      </c>
      <c r="K105" s="2">
        <v>8</v>
      </c>
      <c r="L105" s="2">
        <v>0</v>
      </c>
      <c r="M105" s="2">
        <v>0</v>
      </c>
      <c r="N105" s="2">
        <v>0</v>
      </c>
      <c r="O105" s="2">
        <v>1.04</v>
      </c>
      <c r="P105" s="2">
        <v>10</v>
      </c>
      <c r="Q105">
        <v>3</v>
      </c>
    </row>
    <row r="106" spans="1:17" hidden="1" x14ac:dyDescent="0.25">
      <c r="A106" t="s">
        <v>87</v>
      </c>
      <c r="B106" t="s">
        <v>284</v>
      </c>
      <c r="C106" t="s">
        <v>1</v>
      </c>
      <c r="D106" t="s">
        <v>0</v>
      </c>
      <c r="E106">
        <v>9043</v>
      </c>
      <c r="F106" t="s">
        <v>274</v>
      </c>
      <c r="G106" t="s">
        <v>275</v>
      </c>
      <c r="H106" s="2">
        <v>0</v>
      </c>
      <c r="I106" s="2">
        <v>0</v>
      </c>
      <c r="J106" s="2">
        <v>0</v>
      </c>
      <c r="K106" s="2">
        <v>10.62</v>
      </c>
      <c r="L106" s="2">
        <v>0</v>
      </c>
      <c r="M106" s="2">
        <v>0</v>
      </c>
      <c r="N106" s="2">
        <v>0</v>
      </c>
      <c r="O106" s="2">
        <v>1.3806</v>
      </c>
      <c r="P106" s="2">
        <v>12.000599999999999</v>
      </c>
      <c r="Q106">
        <v>3</v>
      </c>
    </row>
    <row r="107" spans="1:17" hidden="1" x14ac:dyDescent="0.25">
      <c r="A107" t="s">
        <v>87</v>
      </c>
      <c r="B107" t="s">
        <v>255</v>
      </c>
      <c r="C107" t="s">
        <v>1</v>
      </c>
      <c r="D107" t="s">
        <v>0</v>
      </c>
      <c r="E107">
        <v>9044</v>
      </c>
      <c r="F107" t="s">
        <v>274</v>
      </c>
      <c r="G107" t="s">
        <v>275</v>
      </c>
      <c r="H107" s="2">
        <v>0</v>
      </c>
      <c r="I107" s="2">
        <v>0</v>
      </c>
      <c r="J107" s="2">
        <v>0</v>
      </c>
      <c r="K107" s="2">
        <v>22.12</v>
      </c>
      <c r="L107" s="2">
        <v>0</v>
      </c>
      <c r="M107" s="2">
        <v>0</v>
      </c>
      <c r="N107" s="2">
        <v>0</v>
      </c>
      <c r="O107" s="2">
        <v>2.8756000000000004</v>
      </c>
      <c r="P107" s="2">
        <v>24.995600000000003</v>
      </c>
      <c r="Q107">
        <v>3</v>
      </c>
    </row>
    <row r="108" spans="1:17" hidden="1" x14ac:dyDescent="0.25">
      <c r="A108" t="s">
        <v>87</v>
      </c>
      <c r="B108" t="s">
        <v>283</v>
      </c>
      <c r="C108" t="s">
        <v>1</v>
      </c>
      <c r="D108" t="s">
        <v>0</v>
      </c>
      <c r="E108">
        <v>1063</v>
      </c>
      <c r="F108" t="s">
        <v>281</v>
      </c>
      <c r="G108" t="s">
        <v>282</v>
      </c>
      <c r="H108" s="2">
        <v>0</v>
      </c>
      <c r="I108" s="2">
        <v>0</v>
      </c>
      <c r="J108" s="2">
        <v>0</v>
      </c>
      <c r="K108" s="2">
        <v>6.94</v>
      </c>
      <c r="L108" s="2">
        <v>0</v>
      </c>
      <c r="M108" s="2">
        <v>0</v>
      </c>
      <c r="N108" s="2">
        <v>0</v>
      </c>
      <c r="O108" s="2">
        <v>0.90220000000000011</v>
      </c>
      <c r="P108" s="2">
        <v>7.8422000000000001</v>
      </c>
      <c r="Q108">
        <v>3</v>
      </c>
    </row>
    <row r="109" spans="1:17" hidden="1" x14ac:dyDescent="0.25">
      <c r="A109" t="s">
        <v>87</v>
      </c>
      <c r="B109" t="s">
        <v>280</v>
      </c>
      <c r="C109" t="s">
        <v>1</v>
      </c>
      <c r="D109" t="s">
        <v>0</v>
      </c>
      <c r="E109">
        <v>1090</v>
      </c>
      <c r="F109" t="s">
        <v>281</v>
      </c>
      <c r="G109" t="s">
        <v>282</v>
      </c>
      <c r="H109" s="2">
        <v>0</v>
      </c>
      <c r="I109" s="2">
        <v>0</v>
      </c>
      <c r="J109" s="2">
        <v>0</v>
      </c>
      <c r="K109" s="2">
        <v>14.58</v>
      </c>
      <c r="L109" s="2">
        <v>0</v>
      </c>
      <c r="M109" s="2">
        <v>0</v>
      </c>
      <c r="N109" s="2">
        <v>0</v>
      </c>
      <c r="O109" s="2">
        <v>1.8954</v>
      </c>
      <c r="P109" s="2">
        <v>16.4754</v>
      </c>
      <c r="Q109">
        <v>3</v>
      </c>
    </row>
    <row r="110" spans="1:17" hidden="1" x14ac:dyDescent="0.25">
      <c r="A110" t="s">
        <v>87</v>
      </c>
      <c r="B110" t="s">
        <v>277</v>
      </c>
      <c r="C110" t="s">
        <v>1</v>
      </c>
      <c r="D110" t="s">
        <v>0</v>
      </c>
      <c r="E110">
        <v>2024861</v>
      </c>
      <c r="F110" t="s">
        <v>278</v>
      </c>
      <c r="G110" t="s">
        <v>279</v>
      </c>
      <c r="H110" s="2">
        <v>0</v>
      </c>
      <c r="I110" s="2">
        <v>0</v>
      </c>
      <c r="J110" s="2">
        <v>0</v>
      </c>
      <c r="K110" s="2">
        <v>37.5</v>
      </c>
      <c r="L110" s="2">
        <v>0</v>
      </c>
      <c r="M110" s="2">
        <v>0</v>
      </c>
      <c r="N110" s="2">
        <v>0</v>
      </c>
      <c r="O110" s="2">
        <v>4.875</v>
      </c>
      <c r="P110" s="2">
        <v>42.375</v>
      </c>
      <c r="Q110">
        <v>3</v>
      </c>
    </row>
    <row r="111" spans="1:17" hidden="1" x14ac:dyDescent="0.25">
      <c r="A111" t="s">
        <v>87</v>
      </c>
      <c r="B111" t="s">
        <v>276</v>
      </c>
      <c r="C111" t="s">
        <v>1</v>
      </c>
      <c r="D111" t="s">
        <v>0</v>
      </c>
      <c r="E111">
        <v>13641</v>
      </c>
      <c r="F111" t="s">
        <v>268</v>
      </c>
      <c r="G111" t="s">
        <v>269</v>
      </c>
      <c r="H111" s="2">
        <v>0.91</v>
      </c>
      <c r="I111" s="2">
        <v>0</v>
      </c>
      <c r="J111" s="2">
        <v>0</v>
      </c>
      <c r="K111" s="2">
        <v>8.0399999999999991</v>
      </c>
      <c r="L111" s="2">
        <v>0</v>
      </c>
      <c r="M111" s="2">
        <v>0</v>
      </c>
      <c r="N111" s="2">
        <v>0</v>
      </c>
      <c r="O111" s="2">
        <v>1.0451999999999999</v>
      </c>
      <c r="P111" s="2">
        <v>9.9951999999999988</v>
      </c>
      <c r="Q111">
        <v>3</v>
      </c>
    </row>
    <row r="112" spans="1:17" hidden="1" x14ac:dyDescent="0.25">
      <c r="A112" t="s">
        <v>87</v>
      </c>
      <c r="B112" t="s">
        <v>265</v>
      </c>
      <c r="C112" t="s">
        <v>1</v>
      </c>
      <c r="D112" t="s">
        <v>0</v>
      </c>
      <c r="E112">
        <v>1293</v>
      </c>
      <c r="F112" t="s">
        <v>274</v>
      </c>
      <c r="G112" t="s">
        <v>275</v>
      </c>
      <c r="H112" s="2">
        <v>0</v>
      </c>
      <c r="I112" s="2">
        <v>0</v>
      </c>
      <c r="J112" s="2">
        <v>0</v>
      </c>
      <c r="K112" s="2">
        <v>17.350000000000001</v>
      </c>
      <c r="L112" s="2">
        <v>0</v>
      </c>
      <c r="M112" s="2">
        <v>0</v>
      </c>
      <c r="N112" s="2">
        <v>0</v>
      </c>
      <c r="O112" s="2">
        <v>2.2555000000000001</v>
      </c>
      <c r="P112" s="2">
        <v>19.605500000000003</v>
      </c>
      <c r="Q112">
        <v>3</v>
      </c>
    </row>
    <row r="113" spans="1:17" hidden="1" x14ac:dyDescent="0.25">
      <c r="A113" t="s">
        <v>87</v>
      </c>
      <c r="B113" t="s">
        <v>273</v>
      </c>
      <c r="C113" t="s">
        <v>1</v>
      </c>
      <c r="D113" t="s">
        <v>0</v>
      </c>
      <c r="E113">
        <v>1322</v>
      </c>
      <c r="F113" t="s">
        <v>274</v>
      </c>
      <c r="G113" t="s">
        <v>275</v>
      </c>
      <c r="H113" s="2">
        <v>0</v>
      </c>
      <c r="I113" s="2">
        <v>0</v>
      </c>
      <c r="J113" s="2">
        <v>0</v>
      </c>
      <c r="K113" s="2">
        <v>4.7300000000000004</v>
      </c>
      <c r="L113" s="2">
        <v>0</v>
      </c>
      <c r="M113" s="2">
        <v>0</v>
      </c>
      <c r="N113" s="2">
        <v>0</v>
      </c>
      <c r="O113" s="2">
        <v>0.61490000000000011</v>
      </c>
      <c r="P113" s="2">
        <v>5.3449000000000009</v>
      </c>
      <c r="Q113">
        <v>3</v>
      </c>
    </row>
    <row r="114" spans="1:17" hidden="1" x14ac:dyDescent="0.25">
      <c r="A114" t="s">
        <v>87</v>
      </c>
      <c r="B114" t="s">
        <v>272</v>
      </c>
      <c r="C114" t="s">
        <v>1</v>
      </c>
      <c r="D114" t="s">
        <v>0</v>
      </c>
      <c r="E114">
        <v>14394</v>
      </c>
      <c r="F114" t="s">
        <v>268</v>
      </c>
      <c r="G114" t="s">
        <v>269</v>
      </c>
      <c r="H114" s="2">
        <v>0.88</v>
      </c>
      <c r="I114" s="2">
        <v>0</v>
      </c>
      <c r="J114" s="2">
        <v>0</v>
      </c>
      <c r="K114" s="2">
        <v>8.07</v>
      </c>
      <c r="L114" s="2">
        <v>0</v>
      </c>
      <c r="M114" s="2">
        <v>0</v>
      </c>
      <c r="N114" s="2">
        <v>0</v>
      </c>
      <c r="O114" s="2">
        <v>1.0491000000000001</v>
      </c>
      <c r="P114" s="2">
        <v>9.9991000000000021</v>
      </c>
      <c r="Q114">
        <v>3</v>
      </c>
    </row>
    <row r="115" spans="1:17" hidden="1" x14ac:dyDescent="0.25">
      <c r="A115" t="s">
        <v>87</v>
      </c>
      <c r="B115" t="s">
        <v>260</v>
      </c>
      <c r="C115" t="s">
        <v>1</v>
      </c>
      <c r="D115" t="s">
        <v>0</v>
      </c>
      <c r="E115">
        <v>694</v>
      </c>
      <c r="F115" t="s">
        <v>270</v>
      </c>
      <c r="G115" t="s">
        <v>271</v>
      </c>
      <c r="H115" s="2">
        <v>0</v>
      </c>
      <c r="I115" s="2">
        <v>0</v>
      </c>
      <c r="J115" s="2">
        <v>0</v>
      </c>
      <c r="K115" s="2">
        <v>10.4</v>
      </c>
      <c r="L115" s="2">
        <v>0</v>
      </c>
      <c r="M115" s="2">
        <v>0</v>
      </c>
      <c r="N115" s="2">
        <v>0</v>
      </c>
      <c r="O115" s="2">
        <v>1.3520000000000001</v>
      </c>
      <c r="P115" s="2">
        <v>11.752000000000001</v>
      </c>
      <c r="Q115">
        <v>3</v>
      </c>
    </row>
    <row r="116" spans="1:17" hidden="1" x14ac:dyDescent="0.25">
      <c r="A116" t="s">
        <v>87</v>
      </c>
      <c r="B116" t="s">
        <v>264</v>
      </c>
      <c r="C116" t="s">
        <v>1</v>
      </c>
      <c r="D116" t="s">
        <v>0</v>
      </c>
      <c r="E116">
        <v>14550</v>
      </c>
      <c r="F116" t="s">
        <v>268</v>
      </c>
      <c r="G116" t="s">
        <v>269</v>
      </c>
      <c r="H116" s="2">
        <v>0.93</v>
      </c>
      <c r="I116" s="2">
        <v>0</v>
      </c>
      <c r="J116" s="2">
        <v>0</v>
      </c>
      <c r="K116" s="2">
        <v>8.0299999999999994</v>
      </c>
      <c r="L116" s="2">
        <v>0</v>
      </c>
      <c r="M116" s="2">
        <v>0</v>
      </c>
      <c r="N116" s="2">
        <v>0</v>
      </c>
      <c r="O116" s="2">
        <v>1.0439000000000001</v>
      </c>
      <c r="P116" s="2">
        <v>10.0039</v>
      </c>
      <c r="Q116">
        <v>3</v>
      </c>
    </row>
    <row r="117" spans="1:17" hidden="1" x14ac:dyDescent="0.25">
      <c r="A117" s="1" t="s">
        <v>500</v>
      </c>
      <c r="B117" t="s">
        <v>520</v>
      </c>
      <c r="C117" s="1" t="s">
        <v>1</v>
      </c>
      <c r="D117" s="1" t="s">
        <v>0</v>
      </c>
      <c r="E117" s="1" t="s">
        <v>521</v>
      </c>
      <c r="F117" s="1" t="s">
        <v>274</v>
      </c>
      <c r="G117" t="s">
        <v>275</v>
      </c>
      <c r="H117" s="2">
        <v>0</v>
      </c>
      <c r="I117" s="2">
        <v>0</v>
      </c>
      <c r="J117" s="2">
        <v>0</v>
      </c>
      <c r="K117" s="2">
        <v>14.15</v>
      </c>
      <c r="L117" s="2">
        <v>0</v>
      </c>
      <c r="M117" s="2">
        <v>0</v>
      </c>
      <c r="N117" s="2">
        <v>0</v>
      </c>
      <c r="O117" s="2">
        <v>1.84</v>
      </c>
      <c r="P117" s="2">
        <v>15.99</v>
      </c>
      <c r="Q117" s="1" t="s">
        <v>522</v>
      </c>
    </row>
    <row r="118" spans="1:17" hidden="1" x14ac:dyDescent="0.25">
      <c r="A118" s="1" t="s">
        <v>500</v>
      </c>
      <c r="B118" t="s">
        <v>523</v>
      </c>
      <c r="C118" s="1" t="s">
        <v>1</v>
      </c>
      <c r="D118" s="1" t="s">
        <v>0</v>
      </c>
      <c r="E118" s="1" t="s">
        <v>524</v>
      </c>
      <c r="F118" s="1" t="s">
        <v>281</v>
      </c>
      <c r="G118" t="s">
        <v>282</v>
      </c>
      <c r="H118" s="2">
        <v>0</v>
      </c>
      <c r="I118" s="2">
        <v>0</v>
      </c>
      <c r="J118" s="2">
        <v>0</v>
      </c>
      <c r="K118" s="2">
        <v>24.1</v>
      </c>
      <c r="L118" s="2">
        <v>0</v>
      </c>
      <c r="M118" s="2">
        <v>0</v>
      </c>
      <c r="N118" s="2">
        <v>0</v>
      </c>
      <c r="O118" s="2">
        <v>3.13</v>
      </c>
      <c r="P118" s="2">
        <v>27.23</v>
      </c>
      <c r="Q118" s="1" t="s">
        <v>522</v>
      </c>
    </row>
    <row r="119" spans="1:17" hidden="1" x14ac:dyDescent="0.25">
      <c r="A119" s="1" t="s">
        <v>500</v>
      </c>
      <c r="B119" t="s">
        <v>525</v>
      </c>
      <c r="C119" s="1" t="s">
        <v>1</v>
      </c>
      <c r="D119" s="1" t="s">
        <v>0</v>
      </c>
      <c r="E119" s="1" t="s">
        <v>526</v>
      </c>
      <c r="F119" s="1" t="s">
        <v>281</v>
      </c>
      <c r="G119" t="s">
        <v>282</v>
      </c>
      <c r="H119" s="2">
        <v>0</v>
      </c>
      <c r="I119" s="2">
        <v>0</v>
      </c>
      <c r="J119" s="2">
        <v>0</v>
      </c>
      <c r="K119" s="2">
        <v>7.83</v>
      </c>
      <c r="L119" s="2">
        <v>0</v>
      </c>
      <c r="M119" s="2">
        <v>0</v>
      </c>
      <c r="N119" s="2">
        <v>0</v>
      </c>
      <c r="O119" s="2">
        <v>1.02</v>
      </c>
      <c r="P119" s="2">
        <v>8.85</v>
      </c>
      <c r="Q119" s="1" t="s">
        <v>522</v>
      </c>
    </row>
    <row r="120" spans="1:17" hidden="1" x14ac:dyDescent="0.25">
      <c r="A120" s="1" t="s">
        <v>500</v>
      </c>
      <c r="B120" t="s">
        <v>527</v>
      </c>
      <c r="C120" s="1" t="s">
        <v>1</v>
      </c>
      <c r="D120" s="1" t="s">
        <v>0</v>
      </c>
      <c r="E120" s="1" t="s">
        <v>528</v>
      </c>
      <c r="F120" s="1" t="s">
        <v>274</v>
      </c>
      <c r="G120" t="s">
        <v>275</v>
      </c>
      <c r="H120" s="2">
        <v>0</v>
      </c>
      <c r="I120" s="2">
        <v>0</v>
      </c>
      <c r="J120" s="2">
        <v>0</v>
      </c>
      <c r="K120" s="2">
        <v>16.850000000000001</v>
      </c>
      <c r="L120" s="2">
        <v>0</v>
      </c>
      <c r="M120" s="2">
        <v>0</v>
      </c>
      <c r="N120" s="2">
        <v>0</v>
      </c>
      <c r="O120" s="2">
        <v>2.19</v>
      </c>
      <c r="P120" s="2">
        <v>19.040000000000003</v>
      </c>
      <c r="Q120" s="1" t="s">
        <v>522</v>
      </c>
    </row>
    <row r="121" spans="1:17" hidden="1" x14ac:dyDescent="0.25">
      <c r="A121" s="1" t="s">
        <v>500</v>
      </c>
      <c r="B121" t="s">
        <v>527</v>
      </c>
      <c r="C121" s="1" t="s">
        <v>1</v>
      </c>
      <c r="D121" s="1" t="s">
        <v>0</v>
      </c>
      <c r="E121" s="1" t="s">
        <v>529</v>
      </c>
      <c r="F121" s="1" t="s">
        <v>278</v>
      </c>
      <c r="G121" t="s">
        <v>279</v>
      </c>
      <c r="H121" s="2">
        <v>0</v>
      </c>
      <c r="I121" s="2">
        <v>0</v>
      </c>
      <c r="J121" s="2">
        <v>0</v>
      </c>
      <c r="K121" s="2">
        <v>44.29</v>
      </c>
      <c r="L121" s="2">
        <v>0</v>
      </c>
      <c r="M121" s="2">
        <v>0</v>
      </c>
      <c r="N121" s="2">
        <v>0</v>
      </c>
      <c r="O121" s="2">
        <v>5.76</v>
      </c>
      <c r="P121" s="2">
        <v>50.05</v>
      </c>
      <c r="Q121" s="1" t="s">
        <v>522</v>
      </c>
    </row>
    <row r="122" spans="1:17" hidden="1" x14ac:dyDescent="0.25">
      <c r="A122" s="1" t="s">
        <v>500</v>
      </c>
      <c r="B122" t="s">
        <v>530</v>
      </c>
      <c r="C122" s="1" t="s">
        <v>1</v>
      </c>
      <c r="D122" s="1" t="s">
        <v>0</v>
      </c>
      <c r="E122" s="1" t="s">
        <v>531</v>
      </c>
      <c r="F122" s="1" t="s">
        <v>278</v>
      </c>
      <c r="G122" t="s">
        <v>279</v>
      </c>
      <c r="H122" s="2">
        <v>0</v>
      </c>
      <c r="I122" s="2">
        <v>0</v>
      </c>
      <c r="J122" s="2">
        <v>0</v>
      </c>
      <c r="K122" s="2">
        <v>9.2899999999999991</v>
      </c>
      <c r="L122" s="2">
        <v>0</v>
      </c>
      <c r="M122" s="2">
        <v>0</v>
      </c>
      <c r="N122" s="2">
        <v>0</v>
      </c>
      <c r="O122" s="2">
        <v>1.21</v>
      </c>
      <c r="P122" s="2">
        <v>10.5</v>
      </c>
      <c r="Q122" s="1" t="s">
        <v>522</v>
      </c>
    </row>
    <row r="123" spans="1:17" hidden="1" x14ac:dyDescent="0.25">
      <c r="A123" s="1" t="s">
        <v>500</v>
      </c>
      <c r="B123" t="s">
        <v>532</v>
      </c>
      <c r="C123" s="1" t="s">
        <v>1</v>
      </c>
      <c r="D123" s="1" t="s">
        <v>0</v>
      </c>
      <c r="E123" s="1" t="s">
        <v>533</v>
      </c>
      <c r="F123" s="1" t="s">
        <v>278</v>
      </c>
      <c r="G123" t="s">
        <v>279</v>
      </c>
      <c r="H123" s="2">
        <v>0</v>
      </c>
      <c r="I123" s="2">
        <v>0</v>
      </c>
      <c r="J123" s="2">
        <v>0</v>
      </c>
      <c r="K123" s="2">
        <v>44.16</v>
      </c>
      <c r="L123" s="2">
        <v>0</v>
      </c>
      <c r="M123" s="2">
        <v>0</v>
      </c>
      <c r="N123" s="2">
        <v>0</v>
      </c>
      <c r="O123" s="2">
        <v>5.74</v>
      </c>
      <c r="P123" s="2">
        <v>49.9</v>
      </c>
      <c r="Q123" s="1" t="s">
        <v>522</v>
      </c>
    </row>
    <row r="124" spans="1:17" hidden="1" x14ac:dyDescent="0.25">
      <c r="A124" s="1" t="s">
        <v>500</v>
      </c>
      <c r="B124" t="s">
        <v>532</v>
      </c>
      <c r="C124" s="1" t="s">
        <v>1</v>
      </c>
      <c r="D124" s="1" t="s">
        <v>0</v>
      </c>
      <c r="E124" s="1" t="s">
        <v>534</v>
      </c>
      <c r="F124" s="1" t="s">
        <v>297</v>
      </c>
      <c r="G124" t="s">
        <v>298</v>
      </c>
      <c r="H124" s="2">
        <v>1.02</v>
      </c>
      <c r="I124" s="2">
        <v>0</v>
      </c>
      <c r="J124" s="2">
        <v>0</v>
      </c>
      <c r="K124" s="2">
        <v>7.95</v>
      </c>
      <c r="L124" s="2">
        <v>0</v>
      </c>
      <c r="M124" s="2">
        <v>0</v>
      </c>
      <c r="N124" s="2">
        <v>0</v>
      </c>
      <c r="O124" s="2">
        <v>1.03</v>
      </c>
      <c r="P124" s="2">
        <v>10</v>
      </c>
      <c r="Q124" s="1" t="s">
        <v>522</v>
      </c>
    </row>
    <row r="125" spans="1:17" hidden="1" x14ac:dyDescent="0.25">
      <c r="A125" s="1" t="s">
        <v>500</v>
      </c>
      <c r="B125" t="s">
        <v>535</v>
      </c>
      <c r="C125" s="1" t="s">
        <v>1</v>
      </c>
      <c r="D125" s="1" t="s">
        <v>0</v>
      </c>
      <c r="E125" s="1" t="s">
        <v>536</v>
      </c>
      <c r="F125" s="1" t="s">
        <v>295</v>
      </c>
      <c r="G125" t="s">
        <v>296</v>
      </c>
      <c r="H125" s="2">
        <v>0.9</v>
      </c>
      <c r="I125" s="2">
        <v>0</v>
      </c>
      <c r="J125" s="2">
        <v>0</v>
      </c>
      <c r="K125" s="2">
        <v>8.0500000000000007</v>
      </c>
      <c r="L125" s="2">
        <v>0</v>
      </c>
      <c r="M125" s="2">
        <v>0</v>
      </c>
      <c r="N125" s="2">
        <v>0</v>
      </c>
      <c r="O125" s="2">
        <v>1.05</v>
      </c>
      <c r="P125" s="2">
        <v>10.000000000000002</v>
      </c>
      <c r="Q125" s="1" t="s">
        <v>522</v>
      </c>
    </row>
    <row r="126" spans="1:17" hidden="1" x14ac:dyDescent="0.25">
      <c r="A126" s="1" t="s">
        <v>500</v>
      </c>
      <c r="B126" t="s">
        <v>535</v>
      </c>
      <c r="C126" s="1" t="s">
        <v>1</v>
      </c>
      <c r="D126" s="1" t="s">
        <v>0</v>
      </c>
      <c r="E126" s="1" t="s">
        <v>537</v>
      </c>
      <c r="F126" s="1" t="s">
        <v>297</v>
      </c>
      <c r="G126" t="s">
        <v>298</v>
      </c>
      <c r="H126" s="2">
        <v>1.05</v>
      </c>
      <c r="I126" s="2">
        <v>0</v>
      </c>
      <c r="J126" s="2">
        <v>0</v>
      </c>
      <c r="K126" s="2">
        <v>7.92</v>
      </c>
      <c r="L126" s="2">
        <v>0</v>
      </c>
      <c r="M126" s="2">
        <v>0</v>
      </c>
      <c r="N126" s="2">
        <v>0</v>
      </c>
      <c r="O126" s="2">
        <v>1.03</v>
      </c>
      <c r="P126" s="2">
        <v>10</v>
      </c>
      <c r="Q126" s="1" t="s">
        <v>522</v>
      </c>
    </row>
    <row r="127" spans="1:17" hidden="1" x14ac:dyDescent="0.25">
      <c r="A127" s="1" t="s">
        <v>500</v>
      </c>
      <c r="B127" t="s">
        <v>535</v>
      </c>
      <c r="C127" s="1" t="s">
        <v>1</v>
      </c>
      <c r="D127" s="1" t="s">
        <v>0</v>
      </c>
      <c r="E127" s="1" t="s">
        <v>538</v>
      </c>
      <c r="F127" s="1" t="s">
        <v>281</v>
      </c>
      <c r="G127" t="s">
        <v>282</v>
      </c>
      <c r="H127" s="2">
        <v>0</v>
      </c>
      <c r="I127" s="2">
        <v>0</v>
      </c>
      <c r="J127" s="2">
        <v>0</v>
      </c>
      <c r="K127" s="2">
        <v>12.51</v>
      </c>
      <c r="L127" s="2">
        <v>0</v>
      </c>
      <c r="M127" s="2">
        <v>0</v>
      </c>
      <c r="N127" s="2">
        <v>0</v>
      </c>
      <c r="O127" s="2">
        <v>1.63</v>
      </c>
      <c r="P127" s="2">
        <v>14.14</v>
      </c>
      <c r="Q127" s="1" t="s">
        <v>522</v>
      </c>
    </row>
    <row r="128" spans="1:17" hidden="1" x14ac:dyDescent="0.25">
      <c r="A128" s="1" t="s">
        <v>500</v>
      </c>
      <c r="B128" t="s">
        <v>539</v>
      </c>
      <c r="C128" s="1" t="s">
        <v>1</v>
      </c>
      <c r="D128" s="1" t="s">
        <v>0</v>
      </c>
      <c r="E128" s="1" t="s">
        <v>540</v>
      </c>
      <c r="F128" s="1" t="s">
        <v>274</v>
      </c>
      <c r="G128" t="s">
        <v>275</v>
      </c>
      <c r="H128" s="2">
        <v>0</v>
      </c>
      <c r="I128" s="2">
        <v>0</v>
      </c>
      <c r="J128" s="2">
        <v>0</v>
      </c>
      <c r="K128" s="2">
        <v>5.7</v>
      </c>
      <c r="L128" s="2">
        <v>0</v>
      </c>
      <c r="M128" s="2">
        <v>0</v>
      </c>
      <c r="N128" s="2">
        <v>0</v>
      </c>
      <c r="O128" s="2">
        <v>0.74</v>
      </c>
      <c r="P128" s="2">
        <v>6.44</v>
      </c>
      <c r="Q128" s="1" t="s">
        <v>522</v>
      </c>
    </row>
    <row r="129" spans="1:17" hidden="1" x14ac:dyDescent="0.25">
      <c r="A129" s="1" t="s">
        <v>500</v>
      </c>
      <c r="B129" t="s">
        <v>539</v>
      </c>
      <c r="C129" s="1" t="s">
        <v>1</v>
      </c>
      <c r="D129" s="1" t="s">
        <v>0</v>
      </c>
      <c r="E129" s="1" t="s">
        <v>541</v>
      </c>
      <c r="F129" s="1" t="s">
        <v>274</v>
      </c>
      <c r="G129" t="s">
        <v>275</v>
      </c>
      <c r="H129" s="2">
        <v>0</v>
      </c>
      <c r="I129" s="2">
        <v>0</v>
      </c>
      <c r="J129" s="2">
        <v>0</v>
      </c>
      <c r="K129" s="2">
        <v>27.07</v>
      </c>
      <c r="L129" s="2">
        <v>0</v>
      </c>
      <c r="M129" s="2">
        <v>0</v>
      </c>
      <c r="N129" s="2">
        <v>0</v>
      </c>
      <c r="O129" s="2">
        <v>3.52</v>
      </c>
      <c r="P129" s="2">
        <v>30.59</v>
      </c>
      <c r="Q129" s="1" t="s">
        <v>522</v>
      </c>
    </row>
    <row r="130" spans="1:17" hidden="1" x14ac:dyDescent="0.25">
      <c r="A130" s="1" t="s">
        <v>500</v>
      </c>
      <c r="B130" t="s">
        <v>542</v>
      </c>
      <c r="C130" s="1" t="s">
        <v>1</v>
      </c>
      <c r="D130" s="1" t="s">
        <v>0</v>
      </c>
      <c r="E130" s="1" t="s">
        <v>543</v>
      </c>
      <c r="F130" s="1" t="s">
        <v>274</v>
      </c>
      <c r="G130" t="s">
        <v>275</v>
      </c>
      <c r="H130" s="2">
        <v>0</v>
      </c>
      <c r="I130" s="2">
        <v>0</v>
      </c>
      <c r="J130" s="2">
        <v>0</v>
      </c>
      <c r="K130" s="2">
        <v>10.130000000000001</v>
      </c>
      <c r="L130" s="2">
        <v>0</v>
      </c>
      <c r="M130" s="2">
        <v>0</v>
      </c>
      <c r="N130" s="2">
        <v>0</v>
      </c>
      <c r="O130" s="2">
        <v>1.32</v>
      </c>
      <c r="P130" s="2">
        <v>11.450000000000001</v>
      </c>
      <c r="Q130" s="1" t="s">
        <v>522</v>
      </c>
    </row>
    <row r="131" spans="1:17" hidden="1" x14ac:dyDescent="0.25">
      <c r="A131" s="1" t="s">
        <v>500</v>
      </c>
      <c r="B131" t="s">
        <v>544</v>
      </c>
      <c r="C131" s="1" t="s">
        <v>1</v>
      </c>
      <c r="D131" s="1" t="s">
        <v>0</v>
      </c>
      <c r="E131" s="1" t="s">
        <v>545</v>
      </c>
      <c r="F131" s="1" t="s">
        <v>297</v>
      </c>
      <c r="G131" t="s">
        <v>298</v>
      </c>
      <c r="H131" s="2">
        <v>1.02</v>
      </c>
      <c r="I131" s="2">
        <v>0</v>
      </c>
      <c r="J131" s="2">
        <v>0</v>
      </c>
      <c r="K131" s="2">
        <v>7.95</v>
      </c>
      <c r="L131" s="2">
        <v>0</v>
      </c>
      <c r="M131" s="2">
        <v>0</v>
      </c>
      <c r="N131" s="2">
        <v>0</v>
      </c>
      <c r="O131" s="2">
        <v>1.03</v>
      </c>
      <c r="P131" s="2">
        <v>10</v>
      </c>
      <c r="Q131" s="1" t="s">
        <v>522</v>
      </c>
    </row>
    <row r="132" spans="1:17" hidden="1" x14ac:dyDescent="0.25">
      <c r="A132" s="1" t="s">
        <v>500</v>
      </c>
      <c r="B132" t="s">
        <v>546</v>
      </c>
      <c r="C132" s="1" t="s">
        <v>1</v>
      </c>
      <c r="D132" s="1" t="s">
        <v>0</v>
      </c>
      <c r="E132" s="1" t="s">
        <v>547</v>
      </c>
      <c r="F132" s="1" t="s">
        <v>281</v>
      </c>
      <c r="G132" t="s">
        <v>282</v>
      </c>
      <c r="H132" s="2">
        <v>0</v>
      </c>
      <c r="I132" s="2">
        <v>0</v>
      </c>
      <c r="J132" s="2">
        <v>0</v>
      </c>
      <c r="K132" s="2">
        <v>16.59</v>
      </c>
      <c r="L132" s="2">
        <v>0</v>
      </c>
      <c r="M132" s="2">
        <v>0</v>
      </c>
      <c r="N132" s="2">
        <v>0</v>
      </c>
      <c r="O132" s="2">
        <v>2.16</v>
      </c>
      <c r="P132" s="2">
        <v>18.75</v>
      </c>
      <c r="Q132" s="1" t="s">
        <v>522</v>
      </c>
    </row>
    <row r="133" spans="1:17" hidden="1" x14ac:dyDescent="0.25">
      <c r="A133" s="1" t="s">
        <v>500</v>
      </c>
      <c r="B133" t="s">
        <v>546</v>
      </c>
      <c r="C133" s="1" t="s">
        <v>1</v>
      </c>
      <c r="D133" s="1" t="s">
        <v>0</v>
      </c>
      <c r="E133" s="1" t="s">
        <v>548</v>
      </c>
      <c r="F133" s="1" t="s">
        <v>297</v>
      </c>
      <c r="G133" t="s">
        <v>298</v>
      </c>
      <c r="H133" s="2">
        <v>1.02</v>
      </c>
      <c r="I133" s="2">
        <v>0</v>
      </c>
      <c r="J133" s="2">
        <v>0</v>
      </c>
      <c r="K133" s="2">
        <v>7.95</v>
      </c>
      <c r="L133" s="2">
        <v>0</v>
      </c>
      <c r="M133" s="2">
        <v>0</v>
      </c>
      <c r="N133" s="2">
        <v>0</v>
      </c>
      <c r="O133" s="2">
        <v>1.03</v>
      </c>
      <c r="P133" s="2">
        <v>10</v>
      </c>
      <c r="Q133" s="1" t="s">
        <v>522</v>
      </c>
    </row>
    <row r="134" spans="1:17" hidden="1" x14ac:dyDescent="0.25">
      <c r="A134" s="1" t="s">
        <v>500</v>
      </c>
      <c r="B134" t="s">
        <v>549</v>
      </c>
      <c r="C134" s="1" t="s">
        <v>1</v>
      </c>
      <c r="D134" s="1" t="s">
        <v>0</v>
      </c>
      <c r="E134" s="1" t="s">
        <v>550</v>
      </c>
      <c r="F134" s="1" t="s">
        <v>297</v>
      </c>
      <c r="G134" t="s">
        <v>298</v>
      </c>
      <c r="H134" s="2">
        <v>1.02</v>
      </c>
      <c r="I134" s="2">
        <v>0</v>
      </c>
      <c r="J134" s="2">
        <v>0</v>
      </c>
      <c r="K134" s="2">
        <v>7.95</v>
      </c>
      <c r="L134" s="2">
        <v>0</v>
      </c>
      <c r="M134" s="2">
        <v>0</v>
      </c>
      <c r="N134" s="2">
        <v>0</v>
      </c>
      <c r="O134" s="2">
        <v>1.03</v>
      </c>
      <c r="P134" s="2">
        <v>10</v>
      </c>
      <c r="Q134" s="1" t="s">
        <v>522</v>
      </c>
    </row>
    <row r="135" spans="1:17" hidden="1" x14ac:dyDescent="0.25">
      <c r="A135" s="1" t="s">
        <v>500</v>
      </c>
      <c r="B135" t="s">
        <v>512</v>
      </c>
      <c r="C135" s="1" t="s">
        <v>1</v>
      </c>
      <c r="D135" s="1" t="s">
        <v>0</v>
      </c>
      <c r="E135" s="1" t="s">
        <v>551</v>
      </c>
      <c r="F135" s="1" t="s">
        <v>274</v>
      </c>
      <c r="G135" t="s">
        <v>275</v>
      </c>
      <c r="H135" s="2">
        <v>0</v>
      </c>
      <c r="I135" s="2">
        <v>0</v>
      </c>
      <c r="J135" s="2">
        <v>0</v>
      </c>
      <c r="K135" s="2">
        <v>21.1</v>
      </c>
      <c r="L135" s="2">
        <v>0</v>
      </c>
      <c r="M135" s="2">
        <v>0</v>
      </c>
      <c r="N135" s="2">
        <v>0</v>
      </c>
      <c r="O135" s="2">
        <v>2.74</v>
      </c>
      <c r="P135" s="2">
        <v>23.840000000000003</v>
      </c>
      <c r="Q135" s="1" t="s">
        <v>522</v>
      </c>
    </row>
    <row r="136" spans="1:17" hidden="1" x14ac:dyDescent="0.25">
      <c r="A136" s="1" t="s">
        <v>500</v>
      </c>
      <c r="B136" t="s">
        <v>552</v>
      </c>
      <c r="C136" s="1" t="s">
        <v>1</v>
      </c>
      <c r="D136" s="1" t="s">
        <v>0</v>
      </c>
      <c r="E136" s="1" t="s">
        <v>553</v>
      </c>
      <c r="F136" s="1" t="s">
        <v>281</v>
      </c>
      <c r="G136" t="s">
        <v>282</v>
      </c>
      <c r="H136" s="2">
        <v>0</v>
      </c>
      <c r="I136" s="2">
        <v>0</v>
      </c>
      <c r="J136" s="2">
        <v>0</v>
      </c>
      <c r="K136" s="2">
        <v>19.47</v>
      </c>
      <c r="L136" s="2">
        <v>0</v>
      </c>
      <c r="M136" s="2">
        <v>0</v>
      </c>
      <c r="N136" s="2">
        <v>0</v>
      </c>
      <c r="O136" s="2">
        <v>2.5299999999999998</v>
      </c>
      <c r="P136" s="2">
        <v>22</v>
      </c>
      <c r="Q136" s="1" t="s">
        <v>522</v>
      </c>
    </row>
    <row r="137" spans="1:17" hidden="1" x14ac:dyDescent="0.25">
      <c r="A137" s="1" t="s">
        <v>500</v>
      </c>
      <c r="B137" t="s">
        <v>554</v>
      </c>
      <c r="C137" s="1" t="s">
        <v>1</v>
      </c>
      <c r="D137" s="1" t="s">
        <v>0</v>
      </c>
      <c r="E137" s="1" t="s">
        <v>555</v>
      </c>
      <c r="F137" s="1" t="s">
        <v>556</v>
      </c>
      <c r="G137" t="s">
        <v>557</v>
      </c>
      <c r="H137" s="2">
        <v>0</v>
      </c>
      <c r="I137" s="2">
        <v>0</v>
      </c>
      <c r="J137" s="2">
        <v>0</v>
      </c>
      <c r="K137" s="2">
        <v>30.86</v>
      </c>
      <c r="L137" s="2">
        <v>0</v>
      </c>
      <c r="M137" s="2">
        <v>0</v>
      </c>
      <c r="N137" s="2">
        <v>0</v>
      </c>
      <c r="O137" s="2">
        <v>4.01</v>
      </c>
      <c r="P137" s="2">
        <v>34.869999999999997</v>
      </c>
      <c r="Q137" s="1" t="s">
        <v>522</v>
      </c>
    </row>
    <row r="138" spans="1:17" hidden="1" x14ac:dyDescent="0.25">
      <c r="A138" s="1" t="s">
        <v>500</v>
      </c>
      <c r="B138" t="s">
        <v>554</v>
      </c>
      <c r="C138" s="1" t="s">
        <v>1</v>
      </c>
      <c r="D138" s="1" t="s">
        <v>0</v>
      </c>
      <c r="E138" s="1" t="s">
        <v>558</v>
      </c>
      <c r="F138" s="1" t="s">
        <v>297</v>
      </c>
      <c r="G138" t="s">
        <v>298</v>
      </c>
      <c r="H138" s="2">
        <v>0</v>
      </c>
      <c r="I138" s="2">
        <v>0</v>
      </c>
      <c r="J138" s="2">
        <v>0</v>
      </c>
      <c r="K138" s="2">
        <v>7.92</v>
      </c>
      <c r="L138" s="2">
        <v>0</v>
      </c>
      <c r="M138" s="2">
        <v>0</v>
      </c>
      <c r="N138" s="2">
        <v>0</v>
      </c>
      <c r="O138" s="2">
        <v>1.03</v>
      </c>
      <c r="P138" s="2">
        <v>8.9499999999999993</v>
      </c>
      <c r="Q138" s="1" t="s">
        <v>522</v>
      </c>
    </row>
    <row r="139" spans="1:17" hidden="1" x14ac:dyDescent="0.25">
      <c r="A139" s="1" t="s">
        <v>500</v>
      </c>
      <c r="B139" t="s">
        <v>559</v>
      </c>
      <c r="C139" s="1" t="s">
        <v>1</v>
      </c>
      <c r="D139" s="1" t="s">
        <v>0</v>
      </c>
      <c r="E139" s="1" t="s">
        <v>560</v>
      </c>
      <c r="F139" s="1" t="s">
        <v>274</v>
      </c>
      <c r="G139" t="s">
        <v>275</v>
      </c>
      <c r="H139" s="2">
        <v>0</v>
      </c>
      <c r="I139" s="2">
        <v>0</v>
      </c>
      <c r="J139" s="2">
        <v>0</v>
      </c>
      <c r="K139" s="2">
        <v>11.23</v>
      </c>
      <c r="L139" s="2">
        <v>0</v>
      </c>
      <c r="M139" s="2">
        <v>0</v>
      </c>
      <c r="N139" s="2">
        <v>0</v>
      </c>
      <c r="O139" s="2">
        <v>1.46</v>
      </c>
      <c r="P139" s="2">
        <v>12.690000000000001</v>
      </c>
      <c r="Q139" s="1" t="s">
        <v>522</v>
      </c>
    </row>
    <row r="140" spans="1:17" hidden="1" x14ac:dyDescent="0.25">
      <c r="A140" s="1" t="s">
        <v>473</v>
      </c>
      <c r="B140" t="s">
        <v>491</v>
      </c>
      <c r="C140" s="1" t="s">
        <v>1</v>
      </c>
      <c r="D140" s="1" t="s">
        <v>0</v>
      </c>
      <c r="E140" s="1" t="s">
        <v>561</v>
      </c>
      <c r="F140" s="1" t="s">
        <v>297</v>
      </c>
      <c r="G140" t="s">
        <v>298</v>
      </c>
      <c r="H140" s="2">
        <v>0.99</v>
      </c>
      <c r="I140" s="2">
        <v>0</v>
      </c>
      <c r="J140" s="2">
        <v>0</v>
      </c>
      <c r="K140" s="2">
        <v>7.97</v>
      </c>
      <c r="L140" s="2">
        <v>0</v>
      </c>
      <c r="M140" s="2">
        <v>0</v>
      </c>
      <c r="N140" s="2">
        <v>0</v>
      </c>
      <c r="O140" s="2">
        <v>1.0361</v>
      </c>
      <c r="P140" s="2">
        <v>9.9960999999999984</v>
      </c>
      <c r="Q140" s="1" t="s">
        <v>522</v>
      </c>
    </row>
    <row r="141" spans="1:17" hidden="1" x14ac:dyDescent="0.25">
      <c r="A141" s="1" t="s">
        <v>473</v>
      </c>
      <c r="B141" t="s">
        <v>562</v>
      </c>
      <c r="C141" s="1" t="s">
        <v>1</v>
      </c>
      <c r="D141" s="1" t="s">
        <v>0</v>
      </c>
      <c r="E141" s="1" t="s">
        <v>563</v>
      </c>
      <c r="F141" s="1" t="s">
        <v>297</v>
      </c>
      <c r="G141" t="s">
        <v>298</v>
      </c>
      <c r="H141" s="2">
        <v>0.99</v>
      </c>
      <c r="I141" s="2">
        <v>0</v>
      </c>
      <c r="J141" s="2">
        <v>0</v>
      </c>
      <c r="K141" s="2">
        <v>7.97</v>
      </c>
      <c r="L141" s="2">
        <v>0</v>
      </c>
      <c r="M141" s="2">
        <v>0</v>
      </c>
      <c r="N141" s="2">
        <v>0</v>
      </c>
      <c r="O141" s="2">
        <v>1.0361</v>
      </c>
      <c r="P141" s="2">
        <v>9.9960999999999984</v>
      </c>
      <c r="Q141" s="1" t="s">
        <v>522</v>
      </c>
    </row>
    <row r="142" spans="1:17" hidden="1" x14ac:dyDescent="0.25">
      <c r="A142" s="1" t="s">
        <v>473</v>
      </c>
      <c r="B142" t="s">
        <v>564</v>
      </c>
      <c r="C142" s="1" t="s">
        <v>1</v>
      </c>
      <c r="D142" s="1" t="s">
        <v>0</v>
      </c>
      <c r="E142" s="1" t="s">
        <v>565</v>
      </c>
      <c r="F142" s="1" t="s">
        <v>299</v>
      </c>
      <c r="G142" t="s">
        <v>300</v>
      </c>
      <c r="H142" s="2">
        <v>0</v>
      </c>
      <c r="I142" s="2">
        <v>0</v>
      </c>
      <c r="J142" s="2">
        <v>0</v>
      </c>
      <c r="K142" s="2">
        <v>39.93</v>
      </c>
      <c r="L142" s="2">
        <v>0</v>
      </c>
      <c r="M142" s="2">
        <v>0</v>
      </c>
      <c r="N142" s="2">
        <v>0</v>
      </c>
      <c r="O142" s="2">
        <v>5.1909000000000001</v>
      </c>
      <c r="P142" s="2">
        <v>45.120899999999999</v>
      </c>
      <c r="Q142" s="1" t="s">
        <v>522</v>
      </c>
    </row>
    <row r="143" spans="1:17" hidden="1" x14ac:dyDescent="0.25">
      <c r="A143" s="1" t="s">
        <v>473</v>
      </c>
      <c r="B143" t="s">
        <v>562</v>
      </c>
      <c r="C143" s="1" t="s">
        <v>1</v>
      </c>
      <c r="D143" s="1" t="s">
        <v>0</v>
      </c>
      <c r="E143" s="1" t="s">
        <v>566</v>
      </c>
      <c r="F143" s="1" t="s">
        <v>274</v>
      </c>
      <c r="G143" t="s">
        <v>275</v>
      </c>
      <c r="H143" s="2">
        <v>0</v>
      </c>
      <c r="I143" s="2">
        <v>0</v>
      </c>
      <c r="J143" s="2">
        <v>0</v>
      </c>
      <c r="K143" s="2">
        <v>9.02</v>
      </c>
      <c r="L143" s="2">
        <v>0</v>
      </c>
      <c r="M143" s="2">
        <v>0</v>
      </c>
      <c r="N143" s="2">
        <v>0</v>
      </c>
      <c r="O143" s="2">
        <v>1.1726000000000001</v>
      </c>
      <c r="P143" s="2">
        <v>10.192599999999999</v>
      </c>
      <c r="Q143" s="1" t="s">
        <v>522</v>
      </c>
    </row>
    <row r="144" spans="1:17" hidden="1" x14ac:dyDescent="0.25">
      <c r="A144" s="1" t="s">
        <v>473</v>
      </c>
      <c r="B144" t="s">
        <v>562</v>
      </c>
      <c r="C144" s="1" t="s">
        <v>1</v>
      </c>
      <c r="D144" s="1" t="s">
        <v>0</v>
      </c>
      <c r="E144" s="1" t="s">
        <v>567</v>
      </c>
      <c r="F144" s="1" t="s">
        <v>281</v>
      </c>
      <c r="G144" t="s">
        <v>282</v>
      </c>
      <c r="H144" s="2">
        <v>0</v>
      </c>
      <c r="I144" s="2">
        <v>0</v>
      </c>
      <c r="J144" s="2">
        <v>0</v>
      </c>
      <c r="K144" s="2">
        <v>16.54</v>
      </c>
      <c r="L144" s="2">
        <v>0</v>
      </c>
      <c r="M144" s="2">
        <v>0</v>
      </c>
      <c r="N144" s="2">
        <v>0</v>
      </c>
      <c r="O144" s="2">
        <v>2.1501999999999999</v>
      </c>
      <c r="P144" s="2">
        <v>18.690199999999997</v>
      </c>
      <c r="Q144" s="1" t="s">
        <v>522</v>
      </c>
    </row>
    <row r="145" spans="1:17" hidden="1" x14ac:dyDescent="0.25">
      <c r="A145" s="1" t="s">
        <v>473</v>
      </c>
      <c r="B145" t="s">
        <v>568</v>
      </c>
      <c r="C145" s="1" t="s">
        <v>1</v>
      </c>
      <c r="D145" s="1" t="s">
        <v>0</v>
      </c>
      <c r="E145" s="1" t="s">
        <v>569</v>
      </c>
      <c r="F145" s="1" t="s">
        <v>297</v>
      </c>
      <c r="G145" t="s">
        <v>298</v>
      </c>
      <c r="H145" s="2">
        <v>0.96</v>
      </c>
      <c r="I145" s="2">
        <v>0</v>
      </c>
      <c r="J145" s="2">
        <v>0</v>
      </c>
      <c r="K145" s="2">
        <v>7.24</v>
      </c>
      <c r="L145" s="2">
        <v>0</v>
      </c>
      <c r="M145" s="2">
        <v>0</v>
      </c>
      <c r="N145" s="2">
        <v>0</v>
      </c>
      <c r="O145" s="2">
        <v>0.94120000000000004</v>
      </c>
      <c r="P145" s="2">
        <v>9.1411999999999995</v>
      </c>
      <c r="Q145" s="1" t="s">
        <v>522</v>
      </c>
    </row>
    <row r="146" spans="1:17" hidden="1" x14ac:dyDescent="0.25">
      <c r="A146" s="1" t="s">
        <v>473</v>
      </c>
      <c r="B146" t="s">
        <v>570</v>
      </c>
      <c r="C146" s="1" t="s">
        <v>1</v>
      </c>
      <c r="D146" s="1" t="s">
        <v>0</v>
      </c>
      <c r="E146" s="1" t="s">
        <v>571</v>
      </c>
      <c r="F146" s="1" t="s">
        <v>407</v>
      </c>
      <c r="G146" t="s">
        <v>408</v>
      </c>
      <c r="H146" s="2">
        <v>0</v>
      </c>
      <c r="I146" s="2">
        <v>0</v>
      </c>
      <c r="J146" s="2">
        <v>0</v>
      </c>
      <c r="K146" s="2">
        <v>107.77</v>
      </c>
      <c r="L146" s="2">
        <v>0</v>
      </c>
      <c r="M146" s="2">
        <v>0</v>
      </c>
      <c r="N146" s="2">
        <v>0</v>
      </c>
      <c r="O146" s="2">
        <v>14.0101</v>
      </c>
      <c r="P146" s="2">
        <v>121.78009999999999</v>
      </c>
      <c r="Q146" s="1" t="s">
        <v>522</v>
      </c>
    </row>
    <row r="147" spans="1:17" hidden="1" x14ac:dyDescent="0.25">
      <c r="A147" s="1" t="s">
        <v>473</v>
      </c>
      <c r="B147" t="s">
        <v>497</v>
      </c>
      <c r="C147" s="1" t="s">
        <v>1</v>
      </c>
      <c r="D147" s="1" t="s">
        <v>0</v>
      </c>
      <c r="E147" s="1" t="s">
        <v>572</v>
      </c>
      <c r="F147" s="1" t="s">
        <v>281</v>
      </c>
      <c r="G147" t="s">
        <v>282</v>
      </c>
      <c r="H147" s="2">
        <v>0</v>
      </c>
      <c r="I147" s="2">
        <v>0</v>
      </c>
      <c r="J147" s="2">
        <v>0</v>
      </c>
      <c r="K147" s="2">
        <v>19.420000000000002</v>
      </c>
      <c r="L147" s="2">
        <v>0</v>
      </c>
      <c r="M147" s="2">
        <v>0</v>
      </c>
      <c r="N147" s="2">
        <v>0</v>
      </c>
      <c r="O147" s="2">
        <v>2.5246000000000004</v>
      </c>
      <c r="P147" s="2">
        <v>21.944600000000001</v>
      </c>
      <c r="Q147" s="1" t="s">
        <v>522</v>
      </c>
    </row>
    <row r="148" spans="1:17" hidden="1" x14ac:dyDescent="0.25">
      <c r="A148" s="1" t="s">
        <v>473</v>
      </c>
      <c r="B148" t="s">
        <v>568</v>
      </c>
      <c r="C148" s="1" t="s">
        <v>1</v>
      </c>
      <c r="D148" s="1" t="s">
        <v>0</v>
      </c>
      <c r="E148" s="1" t="s">
        <v>573</v>
      </c>
      <c r="F148" s="1" t="s">
        <v>274</v>
      </c>
      <c r="G148" t="s">
        <v>275</v>
      </c>
      <c r="H148" s="2">
        <v>0</v>
      </c>
      <c r="I148" s="2">
        <v>0</v>
      </c>
      <c r="J148" s="2">
        <v>0</v>
      </c>
      <c r="K148" s="2">
        <v>8.4</v>
      </c>
      <c r="L148" s="2">
        <v>0</v>
      </c>
      <c r="M148" s="2">
        <v>0</v>
      </c>
      <c r="N148" s="2">
        <v>0</v>
      </c>
      <c r="O148" s="2">
        <v>1.0920000000000001</v>
      </c>
      <c r="P148" s="2">
        <v>9.4920000000000009</v>
      </c>
      <c r="Q148" s="1" t="s">
        <v>522</v>
      </c>
    </row>
    <row r="149" spans="1:17" hidden="1" x14ac:dyDescent="0.25">
      <c r="A149" s="1" t="s">
        <v>473</v>
      </c>
      <c r="B149" t="s">
        <v>574</v>
      </c>
      <c r="C149" s="1" t="s">
        <v>1</v>
      </c>
      <c r="D149" s="1" t="s">
        <v>0</v>
      </c>
      <c r="E149" s="1" t="s">
        <v>575</v>
      </c>
      <c r="F149" s="1" t="s">
        <v>274</v>
      </c>
      <c r="G149" t="s">
        <v>275</v>
      </c>
      <c r="H149" s="2">
        <v>0</v>
      </c>
      <c r="I149" s="2">
        <v>0</v>
      </c>
      <c r="J149" s="2">
        <v>0</v>
      </c>
      <c r="K149" s="2">
        <v>26.72</v>
      </c>
      <c r="L149" s="2">
        <v>0</v>
      </c>
      <c r="M149" s="2">
        <v>0</v>
      </c>
      <c r="N149" s="2">
        <v>0</v>
      </c>
      <c r="O149" s="2">
        <v>3.4735999999999998</v>
      </c>
      <c r="P149" s="2">
        <v>30.1936</v>
      </c>
      <c r="Q149" s="1" t="s">
        <v>522</v>
      </c>
    </row>
    <row r="150" spans="1:17" hidden="1" x14ac:dyDescent="0.25">
      <c r="A150" s="1" t="s">
        <v>473</v>
      </c>
      <c r="B150" t="s">
        <v>549</v>
      </c>
      <c r="C150" s="1" t="s">
        <v>1</v>
      </c>
      <c r="D150" s="1" t="s">
        <v>0</v>
      </c>
      <c r="E150" s="1" t="s">
        <v>576</v>
      </c>
      <c r="F150" s="1" t="s">
        <v>281</v>
      </c>
      <c r="G150" t="s">
        <v>282</v>
      </c>
      <c r="H150" s="2">
        <v>0</v>
      </c>
      <c r="I150" s="2">
        <v>0</v>
      </c>
      <c r="J150" s="2">
        <v>0</v>
      </c>
      <c r="K150" s="2">
        <v>12.93</v>
      </c>
      <c r="L150" s="2">
        <v>0</v>
      </c>
      <c r="M150" s="2">
        <v>0</v>
      </c>
      <c r="N150" s="2">
        <v>0</v>
      </c>
      <c r="O150" s="2">
        <v>1.6809000000000001</v>
      </c>
      <c r="P150" s="2">
        <v>14.610899999999999</v>
      </c>
      <c r="Q150" s="1" t="s">
        <v>522</v>
      </c>
    </row>
    <row r="151" spans="1:17" hidden="1" x14ac:dyDescent="0.25">
      <c r="A151" s="1" t="s">
        <v>473</v>
      </c>
      <c r="B151" t="s">
        <v>577</v>
      </c>
      <c r="C151" s="1" t="s">
        <v>1</v>
      </c>
      <c r="D151" s="1" t="s">
        <v>0</v>
      </c>
      <c r="E151" s="1" t="s">
        <v>578</v>
      </c>
      <c r="F151" s="1" t="s">
        <v>281</v>
      </c>
      <c r="G151" t="s">
        <v>282</v>
      </c>
      <c r="H151" s="2">
        <v>0</v>
      </c>
      <c r="I151" s="2">
        <v>0</v>
      </c>
      <c r="J151" s="2">
        <v>0</v>
      </c>
      <c r="K151" s="2">
        <v>12.51</v>
      </c>
      <c r="L151" s="2">
        <v>0</v>
      </c>
      <c r="M151" s="2">
        <v>0</v>
      </c>
      <c r="N151" s="2">
        <v>0</v>
      </c>
      <c r="O151" s="2">
        <v>1.6263000000000001</v>
      </c>
      <c r="P151" s="2">
        <v>14.1363</v>
      </c>
      <c r="Q151" s="1" t="s">
        <v>522</v>
      </c>
    </row>
    <row r="152" spans="1:17" hidden="1" x14ac:dyDescent="0.25">
      <c r="A152" s="1" t="s">
        <v>473</v>
      </c>
      <c r="B152" t="s">
        <v>474</v>
      </c>
      <c r="C152" s="1" t="s">
        <v>1</v>
      </c>
      <c r="D152" s="1" t="s">
        <v>0</v>
      </c>
      <c r="E152" s="1" t="s">
        <v>579</v>
      </c>
      <c r="F152" s="1" t="s">
        <v>281</v>
      </c>
      <c r="G152" t="s">
        <v>282</v>
      </c>
      <c r="H152" s="2">
        <v>0</v>
      </c>
      <c r="I152" s="2">
        <v>0</v>
      </c>
      <c r="J152" s="2">
        <v>0</v>
      </c>
      <c r="K152" s="2">
        <v>17.89</v>
      </c>
      <c r="L152" s="2">
        <v>0</v>
      </c>
      <c r="M152" s="2">
        <v>0</v>
      </c>
      <c r="N152" s="2">
        <v>0</v>
      </c>
      <c r="O152" s="2">
        <v>2.3257000000000003</v>
      </c>
      <c r="P152" s="2">
        <v>20.215700000000002</v>
      </c>
      <c r="Q152" s="1" t="s">
        <v>522</v>
      </c>
    </row>
    <row r="153" spans="1:17" hidden="1" x14ac:dyDescent="0.25">
      <c r="A153" s="1" t="s">
        <v>473</v>
      </c>
      <c r="B153" t="s">
        <v>580</v>
      </c>
      <c r="C153" s="1" t="s">
        <v>1</v>
      </c>
      <c r="D153" s="1" t="s">
        <v>0</v>
      </c>
      <c r="E153" s="1" t="s">
        <v>581</v>
      </c>
      <c r="F153" s="1" t="s">
        <v>274</v>
      </c>
      <c r="G153" t="s">
        <v>275</v>
      </c>
      <c r="H153" s="2">
        <v>0</v>
      </c>
      <c r="I153" s="2">
        <v>0</v>
      </c>
      <c r="J153" s="2">
        <v>0</v>
      </c>
      <c r="K153" s="2">
        <v>21.94</v>
      </c>
      <c r="L153" s="2">
        <v>0</v>
      </c>
      <c r="M153" s="2">
        <v>0</v>
      </c>
      <c r="N153" s="2">
        <v>0</v>
      </c>
      <c r="O153" s="2">
        <v>2.8522000000000003</v>
      </c>
      <c r="P153" s="2">
        <v>24.792200000000001</v>
      </c>
      <c r="Q153" s="1" t="s">
        <v>522</v>
      </c>
    </row>
    <row r="154" spans="1:17" hidden="1" x14ac:dyDescent="0.25">
      <c r="A154" s="1" t="s">
        <v>473</v>
      </c>
      <c r="B154" t="s">
        <v>491</v>
      </c>
      <c r="C154" s="1" t="s">
        <v>1</v>
      </c>
      <c r="D154" s="1" t="s">
        <v>0</v>
      </c>
      <c r="E154" s="1" t="s">
        <v>582</v>
      </c>
      <c r="F154" s="1" t="s">
        <v>274</v>
      </c>
      <c r="G154" t="s">
        <v>275</v>
      </c>
      <c r="H154" s="2">
        <v>0</v>
      </c>
      <c r="I154" s="2">
        <v>0</v>
      </c>
      <c r="J154" s="2">
        <v>0</v>
      </c>
      <c r="K154" s="2">
        <v>9.86</v>
      </c>
      <c r="L154" s="2">
        <v>0</v>
      </c>
      <c r="M154" s="2">
        <v>0</v>
      </c>
      <c r="N154" s="2">
        <v>0</v>
      </c>
      <c r="O154" s="2">
        <v>1.2818000000000001</v>
      </c>
      <c r="P154" s="2">
        <v>11.1418</v>
      </c>
      <c r="Q154" s="1" t="s">
        <v>522</v>
      </c>
    </row>
    <row r="155" spans="1:17" hidden="1" x14ac:dyDescent="0.25">
      <c r="A155" s="1" t="s">
        <v>438</v>
      </c>
      <c r="B155" t="s">
        <v>468</v>
      </c>
      <c r="C155" s="1" t="s">
        <v>1</v>
      </c>
      <c r="D155" s="1" t="s">
        <v>0</v>
      </c>
      <c r="E155" s="1" t="s">
        <v>583</v>
      </c>
      <c r="F155" s="1" t="s">
        <v>584</v>
      </c>
      <c r="G155" t="s">
        <v>585</v>
      </c>
      <c r="H155" s="2">
        <v>0</v>
      </c>
      <c r="I155" s="2">
        <v>0</v>
      </c>
      <c r="J155" s="2">
        <v>0</v>
      </c>
      <c r="K155" s="2">
        <v>76.44</v>
      </c>
      <c r="L155" s="2">
        <v>0</v>
      </c>
      <c r="M155" s="2">
        <v>0</v>
      </c>
      <c r="N155" s="2">
        <v>0</v>
      </c>
      <c r="O155" s="2">
        <v>9.9372000000000007</v>
      </c>
      <c r="P155" s="2">
        <v>86.377200000000002</v>
      </c>
      <c r="Q155" s="1" t="s">
        <v>522</v>
      </c>
    </row>
    <row r="156" spans="1:17" hidden="1" x14ac:dyDescent="0.25">
      <c r="A156" s="1" t="s">
        <v>438</v>
      </c>
      <c r="B156" t="s">
        <v>586</v>
      </c>
      <c r="C156" s="1" t="s">
        <v>1</v>
      </c>
      <c r="D156" s="1" t="s">
        <v>0</v>
      </c>
      <c r="E156" s="1" t="s">
        <v>587</v>
      </c>
      <c r="F156" s="1" t="s">
        <v>281</v>
      </c>
      <c r="G156" t="s">
        <v>282</v>
      </c>
      <c r="H156" s="2">
        <v>0</v>
      </c>
      <c r="I156" s="2">
        <v>0</v>
      </c>
      <c r="J156" s="2">
        <v>0</v>
      </c>
      <c r="K156" s="2">
        <v>12.51</v>
      </c>
      <c r="L156" s="2">
        <v>0</v>
      </c>
      <c r="M156" s="2">
        <v>0</v>
      </c>
      <c r="N156" s="2">
        <v>0</v>
      </c>
      <c r="O156" s="2">
        <v>1.6263000000000001</v>
      </c>
      <c r="P156" s="2">
        <v>14.1363</v>
      </c>
      <c r="Q156" s="1" t="s">
        <v>522</v>
      </c>
    </row>
    <row r="157" spans="1:17" hidden="1" x14ac:dyDescent="0.25">
      <c r="A157" s="1" t="s">
        <v>438</v>
      </c>
      <c r="B157" t="s">
        <v>586</v>
      </c>
      <c r="C157" s="1" t="s">
        <v>1</v>
      </c>
      <c r="D157" s="1" t="s">
        <v>0</v>
      </c>
      <c r="E157" s="1" t="s">
        <v>588</v>
      </c>
      <c r="F157" s="1" t="s">
        <v>274</v>
      </c>
      <c r="G157" t="s">
        <v>275</v>
      </c>
      <c r="H157" s="2">
        <v>0</v>
      </c>
      <c r="I157" s="2">
        <v>0</v>
      </c>
      <c r="J157" s="2">
        <v>0</v>
      </c>
      <c r="K157" s="2">
        <v>6.72</v>
      </c>
      <c r="L157" s="2">
        <v>0</v>
      </c>
      <c r="M157" s="2">
        <v>0</v>
      </c>
      <c r="N157" s="2">
        <v>0</v>
      </c>
      <c r="O157" s="2">
        <v>0.87360000000000004</v>
      </c>
      <c r="P157" s="2">
        <v>7.5935999999999995</v>
      </c>
      <c r="Q157" s="1" t="s">
        <v>522</v>
      </c>
    </row>
    <row r="158" spans="1:17" hidden="1" x14ac:dyDescent="0.25">
      <c r="A158" s="1" t="s">
        <v>438</v>
      </c>
      <c r="B158" t="s">
        <v>453</v>
      </c>
      <c r="C158" s="1" t="s">
        <v>1</v>
      </c>
      <c r="D158" s="1" t="s">
        <v>0</v>
      </c>
      <c r="E158" s="1" t="s">
        <v>589</v>
      </c>
      <c r="F158" s="1" t="s">
        <v>274</v>
      </c>
      <c r="G158" t="s">
        <v>275</v>
      </c>
      <c r="H158" s="2">
        <v>0</v>
      </c>
      <c r="I158" s="2">
        <v>0</v>
      </c>
      <c r="J158" s="2">
        <v>0</v>
      </c>
      <c r="K158" s="2">
        <v>5.7</v>
      </c>
      <c r="L158" s="2">
        <v>0</v>
      </c>
      <c r="M158" s="2">
        <v>0</v>
      </c>
      <c r="N158" s="2">
        <v>0</v>
      </c>
      <c r="O158" s="2">
        <v>0.7410000000000001</v>
      </c>
      <c r="P158" s="2">
        <v>6.4410000000000007</v>
      </c>
      <c r="Q158" s="1" t="s">
        <v>522</v>
      </c>
    </row>
    <row r="159" spans="1:17" hidden="1" x14ac:dyDescent="0.25">
      <c r="A159" s="1" t="s">
        <v>438</v>
      </c>
      <c r="B159" t="s">
        <v>450</v>
      </c>
      <c r="C159" s="1" t="s">
        <v>1</v>
      </c>
      <c r="D159" s="1" t="s">
        <v>0</v>
      </c>
      <c r="E159" s="1" t="s">
        <v>590</v>
      </c>
      <c r="F159" s="1" t="s">
        <v>281</v>
      </c>
      <c r="G159" t="s">
        <v>282</v>
      </c>
      <c r="H159" s="2">
        <v>0</v>
      </c>
      <c r="I159" s="2">
        <v>0</v>
      </c>
      <c r="J159" s="2">
        <v>0</v>
      </c>
      <c r="K159" s="2">
        <v>4.25</v>
      </c>
      <c r="L159" s="2">
        <v>0</v>
      </c>
      <c r="M159" s="2">
        <v>0</v>
      </c>
      <c r="N159" s="2">
        <v>0</v>
      </c>
      <c r="O159" s="2">
        <v>0.55249999999999999</v>
      </c>
      <c r="P159" s="2">
        <v>4.8025000000000002</v>
      </c>
      <c r="Q159" s="1" t="s">
        <v>522</v>
      </c>
    </row>
    <row r="160" spans="1:17" hidden="1" x14ac:dyDescent="0.25">
      <c r="A160" s="1" t="s">
        <v>438</v>
      </c>
      <c r="B160" t="s">
        <v>591</v>
      </c>
      <c r="C160" s="1" t="s">
        <v>1</v>
      </c>
      <c r="D160" s="1" t="s">
        <v>0</v>
      </c>
      <c r="E160" s="1" t="s">
        <v>592</v>
      </c>
      <c r="F160" s="1" t="s">
        <v>274</v>
      </c>
      <c r="G160" t="s">
        <v>275</v>
      </c>
      <c r="H160" s="2">
        <v>0</v>
      </c>
      <c r="I160" s="2">
        <v>0</v>
      </c>
      <c r="J160" s="2">
        <v>0</v>
      </c>
      <c r="K160" s="2">
        <v>10.48</v>
      </c>
      <c r="L160" s="2">
        <v>0</v>
      </c>
      <c r="M160" s="2">
        <v>0</v>
      </c>
      <c r="N160" s="2">
        <v>0</v>
      </c>
      <c r="O160" s="2">
        <v>1.3624000000000001</v>
      </c>
      <c r="P160" s="2">
        <v>11.842400000000001</v>
      </c>
      <c r="Q160" s="1" t="s">
        <v>522</v>
      </c>
    </row>
    <row r="161" spans="1:17" hidden="1" x14ac:dyDescent="0.25">
      <c r="A161" s="1" t="s">
        <v>438</v>
      </c>
      <c r="B161" t="s">
        <v>453</v>
      </c>
      <c r="C161" s="1" t="s">
        <v>1</v>
      </c>
      <c r="D161" s="1" t="s">
        <v>0</v>
      </c>
      <c r="E161" s="1" t="s">
        <v>593</v>
      </c>
      <c r="F161" s="1" t="s">
        <v>306</v>
      </c>
      <c r="G161" t="s">
        <v>307</v>
      </c>
      <c r="H161" s="2">
        <v>0</v>
      </c>
      <c r="I161" s="2">
        <v>0</v>
      </c>
      <c r="J161" s="2">
        <v>0</v>
      </c>
      <c r="K161" s="2">
        <v>18.670000000000002</v>
      </c>
      <c r="L161" s="2">
        <v>0</v>
      </c>
      <c r="M161" s="2">
        <v>0</v>
      </c>
      <c r="N161" s="2">
        <v>0</v>
      </c>
      <c r="O161" s="2">
        <v>2.4271000000000003</v>
      </c>
      <c r="P161" s="2">
        <v>21.097100000000001</v>
      </c>
      <c r="Q161" s="1" t="s">
        <v>522</v>
      </c>
    </row>
    <row r="162" spans="1:17" hidden="1" x14ac:dyDescent="0.25">
      <c r="A162" s="1" t="s">
        <v>438</v>
      </c>
      <c r="B162" t="s">
        <v>594</v>
      </c>
      <c r="C162" s="1" t="s">
        <v>1</v>
      </c>
      <c r="D162" s="1" t="s">
        <v>0</v>
      </c>
      <c r="E162" s="1" t="s">
        <v>595</v>
      </c>
      <c r="F162" s="1" t="s">
        <v>274</v>
      </c>
      <c r="G162" t="s">
        <v>275</v>
      </c>
      <c r="H162" s="2">
        <v>0</v>
      </c>
      <c r="I162" s="2">
        <v>0</v>
      </c>
      <c r="J162" s="2">
        <v>0</v>
      </c>
      <c r="K162" s="2">
        <v>18.3</v>
      </c>
      <c r="L162" s="2">
        <v>0</v>
      </c>
      <c r="M162" s="2">
        <v>0</v>
      </c>
      <c r="N162" s="2">
        <v>0</v>
      </c>
      <c r="O162" s="2">
        <v>2.379</v>
      </c>
      <c r="P162" s="2">
        <v>20.679000000000002</v>
      </c>
      <c r="Q162" s="1" t="s">
        <v>522</v>
      </c>
    </row>
    <row r="163" spans="1:17" hidden="1" x14ac:dyDescent="0.25">
      <c r="A163" s="1" t="s">
        <v>438</v>
      </c>
      <c r="B163" t="s">
        <v>594</v>
      </c>
      <c r="C163" s="1" t="s">
        <v>1</v>
      </c>
      <c r="D163" s="1" t="s">
        <v>0</v>
      </c>
      <c r="E163" s="1" t="s">
        <v>596</v>
      </c>
      <c r="F163" s="1" t="s">
        <v>274</v>
      </c>
      <c r="G163" t="s">
        <v>275</v>
      </c>
      <c r="H163" s="2">
        <v>0</v>
      </c>
      <c r="I163" s="2">
        <v>0</v>
      </c>
      <c r="J163" s="2">
        <v>0</v>
      </c>
      <c r="K163" s="2">
        <v>15.92</v>
      </c>
      <c r="L163" s="2">
        <v>0</v>
      </c>
      <c r="M163" s="2">
        <v>0</v>
      </c>
      <c r="N163" s="2">
        <v>0</v>
      </c>
      <c r="O163" s="2">
        <v>2.0695999999999999</v>
      </c>
      <c r="P163" s="2">
        <v>17.989599999999999</v>
      </c>
      <c r="Q163" s="1" t="s">
        <v>522</v>
      </c>
    </row>
    <row r="164" spans="1:17" hidden="1" x14ac:dyDescent="0.25">
      <c r="A164" s="1" t="s">
        <v>438</v>
      </c>
      <c r="B164" t="s">
        <v>586</v>
      </c>
      <c r="C164" s="1" t="s">
        <v>1</v>
      </c>
      <c r="D164" s="1" t="s">
        <v>0</v>
      </c>
      <c r="E164" s="1" t="s">
        <v>597</v>
      </c>
      <c r="F164" s="1" t="s">
        <v>297</v>
      </c>
      <c r="G164" t="s">
        <v>298</v>
      </c>
      <c r="H164" s="2">
        <v>0.96</v>
      </c>
      <c r="I164" s="2">
        <v>0</v>
      </c>
      <c r="J164" s="2">
        <v>0</v>
      </c>
      <c r="K164" s="2">
        <v>8</v>
      </c>
      <c r="L164" s="2">
        <v>0</v>
      </c>
      <c r="M164" s="2">
        <v>0</v>
      </c>
      <c r="N164" s="2">
        <v>0</v>
      </c>
      <c r="O164" s="2">
        <v>1.04</v>
      </c>
      <c r="P164" s="2">
        <v>10</v>
      </c>
      <c r="Q164" s="1" t="s">
        <v>522</v>
      </c>
    </row>
    <row r="165" spans="1:17" hidden="1" x14ac:dyDescent="0.25">
      <c r="A165" s="1" t="s">
        <v>438</v>
      </c>
      <c r="B165" t="s">
        <v>598</v>
      </c>
      <c r="C165" s="1" t="s">
        <v>1</v>
      </c>
      <c r="D165" s="1" t="s">
        <v>0</v>
      </c>
      <c r="E165" s="1" t="s">
        <v>599</v>
      </c>
      <c r="F165" s="1" t="s">
        <v>274</v>
      </c>
      <c r="G165" t="s">
        <v>275</v>
      </c>
      <c r="H165" s="2">
        <v>0</v>
      </c>
      <c r="I165" s="2">
        <v>0</v>
      </c>
      <c r="J165" s="2">
        <v>0</v>
      </c>
      <c r="K165" s="2">
        <v>13.84</v>
      </c>
      <c r="L165" s="2">
        <v>0</v>
      </c>
      <c r="M165" s="2">
        <v>0</v>
      </c>
      <c r="N165" s="2">
        <v>0</v>
      </c>
      <c r="O165" s="2">
        <v>1.7992000000000001</v>
      </c>
      <c r="P165" s="2">
        <v>15.639200000000001</v>
      </c>
      <c r="Q165" s="1" t="s">
        <v>522</v>
      </c>
    </row>
    <row r="166" spans="1:17" hidden="1" x14ac:dyDescent="0.25">
      <c r="A166" s="1" t="s">
        <v>438</v>
      </c>
      <c r="B166" t="s">
        <v>600</v>
      </c>
      <c r="C166" s="1" t="s">
        <v>1</v>
      </c>
      <c r="D166" s="1" t="s">
        <v>0</v>
      </c>
      <c r="E166" s="1" t="s">
        <v>601</v>
      </c>
      <c r="F166" s="1" t="s">
        <v>274</v>
      </c>
      <c r="G166" t="s">
        <v>275</v>
      </c>
      <c r="H166" s="2">
        <v>0</v>
      </c>
      <c r="I166" s="2">
        <v>0</v>
      </c>
      <c r="J166" s="2">
        <v>0</v>
      </c>
      <c r="K166" s="2">
        <v>14.84</v>
      </c>
      <c r="L166" s="2">
        <v>0</v>
      </c>
      <c r="M166" s="2">
        <v>0</v>
      </c>
      <c r="N166" s="2">
        <v>0</v>
      </c>
      <c r="O166" s="2">
        <v>1.9292</v>
      </c>
      <c r="P166" s="2">
        <v>16.769200000000001</v>
      </c>
      <c r="Q166" s="1" t="s">
        <v>522</v>
      </c>
    </row>
    <row r="167" spans="1:17" hidden="1" x14ac:dyDescent="0.25">
      <c r="A167" s="1" t="s">
        <v>438</v>
      </c>
      <c r="B167" t="s">
        <v>460</v>
      </c>
      <c r="C167" s="1" t="s">
        <v>1</v>
      </c>
      <c r="D167" s="1" t="s">
        <v>0</v>
      </c>
      <c r="E167" s="1" t="s">
        <v>602</v>
      </c>
      <c r="F167" s="1" t="s">
        <v>281</v>
      </c>
      <c r="G167" t="s">
        <v>282</v>
      </c>
      <c r="H167" s="2">
        <v>0</v>
      </c>
      <c r="I167" s="2">
        <v>0</v>
      </c>
      <c r="J167" s="2">
        <v>0</v>
      </c>
      <c r="K167" s="2">
        <v>9.25</v>
      </c>
      <c r="L167" s="2">
        <v>0</v>
      </c>
      <c r="M167" s="2">
        <v>0</v>
      </c>
      <c r="N167" s="2">
        <v>0</v>
      </c>
      <c r="O167" s="2">
        <v>1.2025000000000001</v>
      </c>
      <c r="P167" s="2">
        <v>10.452500000000001</v>
      </c>
      <c r="Q167" s="1" t="s">
        <v>522</v>
      </c>
    </row>
    <row r="168" spans="1:17" hidden="1" x14ac:dyDescent="0.25">
      <c r="A168" s="1" t="s">
        <v>438</v>
      </c>
      <c r="B168" t="s">
        <v>594</v>
      </c>
      <c r="C168" s="1" t="s">
        <v>1</v>
      </c>
      <c r="D168" s="1" t="s">
        <v>0</v>
      </c>
      <c r="E168" s="1" t="s">
        <v>603</v>
      </c>
      <c r="F168" s="1" t="s">
        <v>306</v>
      </c>
      <c r="G168" t="s">
        <v>307</v>
      </c>
      <c r="H168" s="2">
        <v>0</v>
      </c>
      <c r="I168" s="2">
        <v>0</v>
      </c>
      <c r="J168" s="2">
        <v>0</v>
      </c>
      <c r="K168" s="2">
        <v>10.09</v>
      </c>
      <c r="L168" s="2">
        <v>0</v>
      </c>
      <c r="M168" s="2">
        <v>0</v>
      </c>
      <c r="N168" s="2">
        <v>0</v>
      </c>
      <c r="O168" s="2">
        <v>1.3117000000000001</v>
      </c>
      <c r="P168" s="2">
        <v>11.4017</v>
      </c>
      <c r="Q168" s="1" t="s">
        <v>522</v>
      </c>
    </row>
    <row r="169" spans="1:17" hidden="1" x14ac:dyDescent="0.25">
      <c r="A169" s="1" t="s">
        <v>409</v>
      </c>
      <c r="B169" t="s">
        <v>604</v>
      </c>
      <c r="C169" s="1" t="s">
        <v>1</v>
      </c>
      <c r="D169" s="1" t="s">
        <v>0</v>
      </c>
      <c r="E169" s="1" t="s">
        <v>605</v>
      </c>
      <c r="F169" s="1" t="s">
        <v>606</v>
      </c>
      <c r="G169" t="s">
        <v>607</v>
      </c>
      <c r="H169" s="2">
        <v>0</v>
      </c>
      <c r="I169" s="2">
        <v>0</v>
      </c>
      <c r="J169" s="2">
        <v>0</v>
      </c>
      <c r="K169" s="2">
        <v>53.1</v>
      </c>
      <c r="L169" s="2">
        <v>0</v>
      </c>
      <c r="M169" s="2">
        <v>0</v>
      </c>
      <c r="N169" s="2">
        <v>0</v>
      </c>
      <c r="O169" s="2">
        <v>6.9030000000000005</v>
      </c>
      <c r="P169" s="2">
        <v>60.003</v>
      </c>
      <c r="Q169" s="1" t="s">
        <v>522</v>
      </c>
    </row>
    <row r="170" spans="1:17" hidden="1" x14ac:dyDescent="0.25">
      <c r="A170" s="1" t="s">
        <v>409</v>
      </c>
      <c r="B170" t="s">
        <v>604</v>
      </c>
      <c r="C170" s="1" t="s">
        <v>1</v>
      </c>
      <c r="D170" s="1" t="s">
        <v>0</v>
      </c>
      <c r="E170" s="1" t="s">
        <v>608</v>
      </c>
      <c r="F170" s="1" t="s">
        <v>278</v>
      </c>
      <c r="G170" t="s">
        <v>279</v>
      </c>
      <c r="H170" s="2">
        <v>0</v>
      </c>
      <c r="I170" s="2">
        <v>0</v>
      </c>
      <c r="J170" s="2">
        <v>0</v>
      </c>
      <c r="K170" s="2">
        <v>14.56</v>
      </c>
      <c r="L170" s="2">
        <v>0</v>
      </c>
      <c r="M170" s="2">
        <v>0</v>
      </c>
      <c r="N170" s="2">
        <v>0</v>
      </c>
      <c r="O170" s="2">
        <v>1.8928</v>
      </c>
      <c r="P170" s="2">
        <v>16.4528</v>
      </c>
      <c r="Q170" s="1" t="s">
        <v>522</v>
      </c>
    </row>
    <row r="171" spans="1:17" hidden="1" x14ac:dyDescent="0.25">
      <c r="A171" s="1" t="s">
        <v>409</v>
      </c>
      <c r="B171" t="s">
        <v>609</v>
      </c>
      <c r="C171" s="1" t="s">
        <v>1</v>
      </c>
      <c r="D171" s="1" t="s">
        <v>0</v>
      </c>
      <c r="E171" s="1" t="s">
        <v>610</v>
      </c>
      <c r="F171" s="1" t="s">
        <v>274</v>
      </c>
      <c r="G171" t="s">
        <v>275</v>
      </c>
      <c r="H171" s="2">
        <v>0</v>
      </c>
      <c r="I171" s="2">
        <v>0</v>
      </c>
      <c r="J171" s="2">
        <v>0</v>
      </c>
      <c r="K171" s="2">
        <v>30.17</v>
      </c>
      <c r="L171" s="2">
        <v>0</v>
      </c>
      <c r="M171" s="2">
        <v>0</v>
      </c>
      <c r="N171" s="2">
        <v>0</v>
      </c>
      <c r="O171" s="2">
        <v>3.9221000000000004</v>
      </c>
      <c r="P171" s="2">
        <v>34.092100000000002</v>
      </c>
      <c r="Q171" s="1" t="s">
        <v>522</v>
      </c>
    </row>
    <row r="172" spans="1:17" hidden="1" x14ac:dyDescent="0.25">
      <c r="A172" s="1" t="s">
        <v>409</v>
      </c>
      <c r="B172" t="s">
        <v>611</v>
      </c>
      <c r="C172" s="1" t="s">
        <v>1</v>
      </c>
      <c r="D172" s="1" t="s">
        <v>0</v>
      </c>
      <c r="E172" s="1" t="s">
        <v>612</v>
      </c>
      <c r="F172" s="1" t="s">
        <v>297</v>
      </c>
      <c r="G172" t="s">
        <v>298</v>
      </c>
      <c r="H172" s="2">
        <v>0.95</v>
      </c>
      <c r="I172" s="2">
        <v>0</v>
      </c>
      <c r="J172" s="2">
        <v>0</v>
      </c>
      <c r="K172" s="2">
        <v>8.01</v>
      </c>
      <c r="L172" s="2">
        <v>0</v>
      </c>
      <c r="M172" s="2">
        <v>0</v>
      </c>
      <c r="N172" s="2">
        <v>0</v>
      </c>
      <c r="O172" s="2">
        <v>1.0413000000000001</v>
      </c>
      <c r="P172" s="2">
        <v>10.001299999999999</v>
      </c>
      <c r="Q172" s="1" t="s">
        <v>522</v>
      </c>
    </row>
    <row r="173" spans="1:17" hidden="1" x14ac:dyDescent="0.25">
      <c r="A173" s="1" t="s">
        <v>409</v>
      </c>
      <c r="B173" t="s">
        <v>613</v>
      </c>
      <c r="C173" s="1" t="s">
        <v>1</v>
      </c>
      <c r="D173" s="1" t="s">
        <v>0</v>
      </c>
      <c r="E173" s="1" t="s">
        <v>614</v>
      </c>
      <c r="F173" s="1" t="s">
        <v>274</v>
      </c>
      <c r="G173" t="s">
        <v>275</v>
      </c>
      <c r="H173" s="2">
        <v>0</v>
      </c>
      <c r="I173" s="2">
        <v>0</v>
      </c>
      <c r="J173" s="2">
        <v>0</v>
      </c>
      <c r="K173" s="2">
        <v>26.42</v>
      </c>
      <c r="L173" s="2">
        <v>0</v>
      </c>
      <c r="M173" s="2">
        <v>0</v>
      </c>
      <c r="N173" s="2">
        <v>0</v>
      </c>
      <c r="O173" s="2">
        <v>3.4346000000000005</v>
      </c>
      <c r="P173" s="2">
        <v>29.854600000000001</v>
      </c>
      <c r="Q173" s="1" t="s">
        <v>522</v>
      </c>
    </row>
    <row r="174" spans="1:17" hidden="1" x14ac:dyDescent="0.25">
      <c r="A174" s="1" t="s">
        <v>409</v>
      </c>
      <c r="B174" t="s">
        <v>431</v>
      </c>
      <c r="C174" s="1" t="s">
        <v>1</v>
      </c>
      <c r="D174" s="1" t="s">
        <v>0</v>
      </c>
      <c r="E174" s="1" t="s">
        <v>615</v>
      </c>
      <c r="F174" s="1" t="s">
        <v>278</v>
      </c>
      <c r="G174" t="s">
        <v>279</v>
      </c>
      <c r="H174" s="2">
        <v>0</v>
      </c>
      <c r="I174" s="2">
        <v>0</v>
      </c>
      <c r="J174" s="2">
        <v>0</v>
      </c>
      <c r="K174" s="2">
        <v>14</v>
      </c>
      <c r="L174" s="2">
        <v>0</v>
      </c>
      <c r="M174" s="2">
        <v>0</v>
      </c>
      <c r="N174" s="2">
        <v>0</v>
      </c>
      <c r="O174" s="2">
        <v>1.82</v>
      </c>
      <c r="P174" s="2">
        <v>15.82</v>
      </c>
      <c r="Q174" s="1" t="s">
        <v>522</v>
      </c>
    </row>
    <row r="175" spans="1:17" hidden="1" x14ac:dyDescent="0.25">
      <c r="A175" s="1" t="s">
        <v>409</v>
      </c>
      <c r="B175" t="s">
        <v>616</v>
      </c>
      <c r="C175" s="1" t="s">
        <v>1</v>
      </c>
      <c r="D175" s="1" t="s">
        <v>0</v>
      </c>
      <c r="E175" s="1" t="s">
        <v>617</v>
      </c>
      <c r="F175" s="1" t="s">
        <v>281</v>
      </c>
      <c r="G175" t="s">
        <v>282</v>
      </c>
      <c r="H175" s="2">
        <v>0</v>
      </c>
      <c r="I175" s="2">
        <v>0</v>
      </c>
      <c r="J175" s="2">
        <v>0</v>
      </c>
      <c r="K175" s="2">
        <v>12.51</v>
      </c>
      <c r="L175" s="2">
        <v>0</v>
      </c>
      <c r="M175" s="2">
        <v>0</v>
      </c>
      <c r="N175" s="2">
        <v>0</v>
      </c>
      <c r="O175" s="2">
        <v>1.6263000000000001</v>
      </c>
      <c r="P175" s="2">
        <v>14.1363</v>
      </c>
      <c r="Q175" s="1" t="s">
        <v>522</v>
      </c>
    </row>
    <row r="176" spans="1:17" hidden="1" x14ac:dyDescent="0.25">
      <c r="A176" s="1" t="s">
        <v>409</v>
      </c>
      <c r="B176" t="s">
        <v>618</v>
      </c>
      <c r="C176" s="1" t="s">
        <v>1</v>
      </c>
      <c r="D176" s="1" t="s">
        <v>0</v>
      </c>
      <c r="E176" s="1" t="s">
        <v>619</v>
      </c>
      <c r="F176" s="1" t="s">
        <v>281</v>
      </c>
      <c r="G176" t="s">
        <v>282</v>
      </c>
      <c r="H176" s="2">
        <v>0</v>
      </c>
      <c r="I176" s="2">
        <v>0</v>
      </c>
      <c r="J176" s="2">
        <v>0</v>
      </c>
      <c r="K176" s="2">
        <v>31.05</v>
      </c>
      <c r="L176" s="2">
        <v>0</v>
      </c>
      <c r="M176" s="2">
        <v>0</v>
      </c>
      <c r="N176" s="2">
        <v>0</v>
      </c>
      <c r="O176" s="2">
        <v>4.0365000000000002</v>
      </c>
      <c r="P176" s="2">
        <v>35.086500000000001</v>
      </c>
      <c r="Q176" s="1" t="s">
        <v>522</v>
      </c>
    </row>
    <row r="177" spans="1:17" hidden="1" x14ac:dyDescent="0.25">
      <c r="A177" s="1" t="s">
        <v>409</v>
      </c>
      <c r="B177" t="s">
        <v>427</v>
      </c>
      <c r="C177" s="1" t="s">
        <v>1</v>
      </c>
      <c r="D177" s="1" t="s">
        <v>0</v>
      </c>
      <c r="E177" s="1" t="s">
        <v>620</v>
      </c>
      <c r="F177" s="1" t="s">
        <v>306</v>
      </c>
      <c r="G177" t="s">
        <v>307</v>
      </c>
      <c r="H177" s="2">
        <v>0</v>
      </c>
      <c r="I177" s="2">
        <v>0</v>
      </c>
      <c r="J177" s="2">
        <v>0</v>
      </c>
      <c r="K177" s="2">
        <v>10.09</v>
      </c>
      <c r="L177" s="2">
        <v>0</v>
      </c>
      <c r="M177" s="2">
        <v>0</v>
      </c>
      <c r="N177" s="2">
        <v>0</v>
      </c>
      <c r="O177" s="2">
        <v>1.3117000000000001</v>
      </c>
      <c r="P177" s="2">
        <v>11.4017</v>
      </c>
      <c r="Q177" s="1" t="s">
        <v>522</v>
      </c>
    </row>
    <row r="178" spans="1:17" hidden="1" x14ac:dyDescent="0.25">
      <c r="A178" s="1" t="s">
        <v>409</v>
      </c>
      <c r="B178" t="s">
        <v>431</v>
      </c>
      <c r="C178" s="1" t="s">
        <v>1</v>
      </c>
      <c r="D178" s="1" t="s">
        <v>0</v>
      </c>
      <c r="E178" s="1" t="s">
        <v>621</v>
      </c>
      <c r="F178" s="1" t="s">
        <v>281</v>
      </c>
      <c r="G178" t="s">
        <v>282</v>
      </c>
      <c r="H178" s="2">
        <v>0</v>
      </c>
      <c r="I178" s="2">
        <v>0</v>
      </c>
      <c r="J178" s="2">
        <v>0</v>
      </c>
      <c r="K178" s="2">
        <v>8.56</v>
      </c>
      <c r="L178" s="2">
        <v>0</v>
      </c>
      <c r="M178" s="2">
        <v>0</v>
      </c>
      <c r="N178" s="2">
        <v>0</v>
      </c>
      <c r="O178" s="2">
        <v>1.1128</v>
      </c>
      <c r="P178" s="2">
        <v>9.6728000000000005</v>
      </c>
      <c r="Q178" s="1" t="s">
        <v>522</v>
      </c>
    </row>
    <row r="179" spans="1:17" hidden="1" x14ac:dyDescent="0.25">
      <c r="A179" s="1" t="s">
        <v>409</v>
      </c>
      <c r="B179" t="s">
        <v>431</v>
      </c>
      <c r="C179" s="1" t="s">
        <v>1</v>
      </c>
      <c r="D179" s="1" t="s">
        <v>0</v>
      </c>
      <c r="E179" s="1" t="s">
        <v>622</v>
      </c>
      <c r="F179" s="1" t="s">
        <v>297</v>
      </c>
      <c r="G179" t="s">
        <v>298</v>
      </c>
      <c r="H179" s="2">
        <v>0.94</v>
      </c>
      <c r="I179" s="2">
        <v>0</v>
      </c>
      <c r="J179" s="2">
        <v>0</v>
      </c>
      <c r="K179" s="2">
        <v>8.02</v>
      </c>
      <c r="L179" s="2">
        <v>0</v>
      </c>
      <c r="M179" s="2">
        <v>0</v>
      </c>
      <c r="N179" s="2">
        <v>0</v>
      </c>
      <c r="O179" s="2">
        <v>1.0426</v>
      </c>
      <c r="P179" s="2">
        <v>10.002599999999999</v>
      </c>
      <c r="Q179" s="1" t="s">
        <v>522</v>
      </c>
    </row>
    <row r="180" spans="1:17" hidden="1" x14ac:dyDescent="0.25">
      <c r="A180" s="1" t="s">
        <v>409</v>
      </c>
      <c r="B180" t="s">
        <v>623</v>
      </c>
      <c r="C180" s="1" t="s">
        <v>1</v>
      </c>
      <c r="D180" s="1" t="s">
        <v>0</v>
      </c>
      <c r="E180" s="1" t="s">
        <v>624</v>
      </c>
      <c r="F180" s="1" t="s">
        <v>274</v>
      </c>
      <c r="G180" t="s">
        <v>275</v>
      </c>
      <c r="H180" s="2">
        <v>0</v>
      </c>
      <c r="I180" s="2">
        <v>0</v>
      </c>
      <c r="J180" s="2">
        <v>0</v>
      </c>
      <c r="K180" s="2">
        <v>9.2899999999999991</v>
      </c>
      <c r="L180" s="2">
        <v>0</v>
      </c>
      <c r="M180" s="2">
        <v>0</v>
      </c>
      <c r="N180" s="2">
        <v>0</v>
      </c>
      <c r="O180" s="2">
        <v>1.2077</v>
      </c>
      <c r="P180" s="2">
        <v>10.497699999999998</v>
      </c>
      <c r="Q180" s="1" t="s">
        <v>522</v>
      </c>
    </row>
    <row r="181" spans="1:17" hidden="1" x14ac:dyDescent="0.25">
      <c r="A181" s="1" t="s">
        <v>409</v>
      </c>
      <c r="B181" t="s">
        <v>623</v>
      </c>
      <c r="C181" s="1" t="s">
        <v>1</v>
      </c>
      <c r="D181" s="1" t="s">
        <v>0</v>
      </c>
      <c r="E181" s="1" t="s">
        <v>625</v>
      </c>
      <c r="F181" s="1" t="s">
        <v>297</v>
      </c>
      <c r="G181" t="s">
        <v>298</v>
      </c>
      <c r="H181" s="2">
        <v>0.94</v>
      </c>
      <c r="I181" s="2">
        <v>0</v>
      </c>
      <c r="J181" s="2">
        <v>0</v>
      </c>
      <c r="K181" s="2">
        <v>8.02</v>
      </c>
      <c r="L181" s="2">
        <v>0</v>
      </c>
      <c r="M181" s="2">
        <v>0</v>
      </c>
      <c r="N181" s="2">
        <v>0</v>
      </c>
      <c r="O181" s="2">
        <v>1.0426</v>
      </c>
      <c r="P181" s="2">
        <v>10.002599999999999</v>
      </c>
      <c r="Q181" s="1" t="s">
        <v>522</v>
      </c>
    </row>
    <row r="182" spans="1:17" hidden="1" x14ac:dyDescent="0.25">
      <c r="A182" s="1" t="s">
        <v>409</v>
      </c>
      <c r="B182" t="s">
        <v>427</v>
      </c>
      <c r="C182" s="1" t="s">
        <v>1</v>
      </c>
      <c r="D182" s="1" t="s">
        <v>0</v>
      </c>
      <c r="E182" s="1" t="s">
        <v>626</v>
      </c>
      <c r="F182" s="1" t="s">
        <v>274</v>
      </c>
      <c r="G182" t="s">
        <v>275</v>
      </c>
      <c r="H182" s="2">
        <v>0</v>
      </c>
      <c r="I182" s="2">
        <v>0</v>
      </c>
      <c r="J182" s="2">
        <v>0</v>
      </c>
      <c r="K182" s="2">
        <v>18.28</v>
      </c>
      <c r="L182" s="2">
        <v>0</v>
      </c>
      <c r="M182" s="2">
        <v>0</v>
      </c>
      <c r="N182" s="2">
        <v>0</v>
      </c>
      <c r="O182" s="2">
        <v>2.3764000000000003</v>
      </c>
      <c r="P182" s="2">
        <v>20.656400000000001</v>
      </c>
      <c r="Q182" s="1" t="s">
        <v>522</v>
      </c>
    </row>
    <row r="183" spans="1:17" hidden="1" x14ac:dyDescent="0.25">
      <c r="A183" s="1" t="s">
        <v>409</v>
      </c>
      <c r="B183" t="s">
        <v>627</v>
      </c>
      <c r="C183" s="1" t="s">
        <v>1</v>
      </c>
      <c r="D183" s="1" t="s">
        <v>0</v>
      </c>
      <c r="E183" s="1" t="s">
        <v>628</v>
      </c>
      <c r="F183" s="1" t="s">
        <v>629</v>
      </c>
      <c r="G183" t="s">
        <v>630</v>
      </c>
      <c r="H183" s="2">
        <v>0.94</v>
      </c>
      <c r="I183" s="2">
        <v>0</v>
      </c>
      <c r="J183" s="2">
        <v>0</v>
      </c>
      <c r="K183" s="2">
        <v>8.02</v>
      </c>
      <c r="L183" s="2">
        <v>0</v>
      </c>
      <c r="M183" s="2">
        <v>0</v>
      </c>
      <c r="N183" s="2">
        <v>0</v>
      </c>
      <c r="O183" s="2">
        <v>1.0426</v>
      </c>
      <c r="P183" s="2">
        <v>10.002599999999999</v>
      </c>
      <c r="Q183" s="1" t="s">
        <v>522</v>
      </c>
    </row>
    <row r="184" spans="1:17" hidden="1" x14ac:dyDescent="0.25">
      <c r="A184" s="1" t="s">
        <v>409</v>
      </c>
      <c r="B184" t="s">
        <v>423</v>
      </c>
      <c r="C184" s="1" t="s">
        <v>1</v>
      </c>
      <c r="D184" s="1" t="s">
        <v>0</v>
      </c>
      <c r="E184" s="1" t="s">
        <v>631</v>
      </c>
      <c r="F184" s="1" t="s">
        <v>399</v>
      </c>
      <c r="G184" t="s">
        <v>400</v>
      </c>
      <c r="H184" s="2">
        <v>0.94</v>
      </c>
      <c r="I184" s="2">
        <v>0</v>
      </c>
      <c r="J184" s="2">
        <v>0</v>
      </c>
      <c r="K184" s="2">
        <v>8.02</v>
      </c>
      <c r="L184" s="2">
        <v>0</v>
      </c>
      <c r="M184" s="2">
        <v>0</v>
      </c>
      <c r="N184" s="2">
        <v>0</v>
      </c>
      <c r="O184" s="2">
        <v>1.0426</v>
      </c>
      <c r="P184" s="2">
        <v>10.002599999999999</v>
      </c>
      <c r="Q184" s="1" t="s">
        <v>522</v>
      </c>
    </row>
    <row r="185" spans="1:17" hidden="1" x14ac:dyDescent="0.25">
      <c r="A185" s="1" t="s">
        <v>409</v>
      </c>
      <c r="B185" t="s">
        <v>431</v>
      </c>
      <c r="C185" s="1" t="s">
        <v>1</v>
      </c>
      <c r="D185" s="1" t="s">
        <v>0</v>
      </c>
      <c r="E185" s="1" t="s">
        <v>632</v>
      </c>
      <c r="F185" s="1" t="s">
        <v>274</v>
      </c>
      <c r="G185" t="s">
        <v>275</v>
      </c>
      <c r="H185" s="2">
        <v>0</v>
      </c>
      <c r="I185" s="2">
        <v>0</v>
      </c>
      <c r="J185" s="2">
        <v>0</v>
      </c>
      <c r="K185" s="2">
        <v>10.62</v>
      </c>
      <c r="L185" s="2">
        <v>0</v>
      </c>
      <c r="M185" s="2">
        <v>0</v>
      </c>
      <c r="N185" s="2">
        <v>0</v>
      </c>
      <c r="O185" s="2">
        <v>1.3806</v>
      </c>
      <c r="P185" s="2">
        <v>12.000599999999999</v>
      </c>
      <c r="Q185" s="1" t="s">
        <v>522</v>
      </c>
    </row>
    <row r="186" spans="1:17" hidden="1" x14ac:dyDescent="0.25">
      <c r="A186" s="1" t="s">
        <v>409</v>
      </c>
      <c r="B186" t="s">
        <v>633</v>
      </c>
      <c r="C186" s="1" t="s">
        <v>1</v>
      </c>
      <c r="D186" s="1" t="s">
        <v>0</v>
      </c>
      <c r="E186" s="1" t="s">
        <v>634</v>
      </c>
      <c r="F186" s="1" t="s">
        <v>281</v>
      </c>
      <c r="G186" t="s">
        <v>282</v>
      </c>
      <c r="H186" s="2">
        <v>0</v>
      </c>
      <c r="I186" s="2">
        <v>0</v>
      </c>
      <c r="J186" s="2">
        <v>0</v>
      </c>
      <c r="K186" s="2">
        <v>21.86</v>
      </c>
      <c r="L186" s="2">
        <v>0</v>
      </c>
      <c r="M186" s="2">
        <v>0</v>
      </c>
      <c r="N186" s="2">
        <v>0</v>
      </c>
      <c r="O186" s="2">
        <v>2.8418000000000001</v>
      </c>
      <c r="P186" s="2">
        <v>24.701799999999999</v>
      </c>
      <c r="Q186" s="1" t="s">
        <v>522</v>
      </c>
    </row>
    <row r="187" spans="1:17" hidden="1" x14ac:dyDescent="0.25">
      <c r="A187" s="1" t="s">
        <v>409</v>
      </c>
      <c r="B187" t="s">
        <v>635</v>
      </c>
      <c r="C187" s="1" t="s">
        <v>1</v>
      </c>
      <c r="D187" s="1" t="s">
        <v>0</v>
      </c>
      <c r="E187" s="1" t="s">
        <v>636</v>
      </c>
      <c r="F187" s="1" t="s">
        <v>274</v>
      </c>
      <c r="G187" t="s">
        <v>275</v>
      </c>
      <c r="H187" s="2">
        <v>0</v>
      </c>
      <c r="I187" s="2">
        <v>0</v>
      </c>
      <c r="J187" s="2">
        <v>0</v>
      </c>
      <c r="K187" s="2">
        <v>6.81</v>
      </c>
      <c r="L187" s="2">
        <v>0</v>
      </c>
      <c r="M187" s="2">
        <v>0</v>
      </c>
      <c r="N187" s="2">
        <v>0</v>
      </c>
      <c r="O187" s="2">
        <v>0.88529999999999998</v>
      </c>
      <c r="P187" s="2">
        <v>7.6952999999999996</v>
      </c>
      <c r="Q187" s="1" t="s">
        <v>522</v>
      </c>
    </row>
    <row r="188" spans="1:17" hidden="1" x14ac:dyDescent="0.25">
      <c r="A188" s="1" t="s">
        <v>409</v>
      </c>
      <c r="B188" t="s">
        <v>439</v>
      </c>
      <c r="C188" s="1" t="s">
        <v>1</v>
      </c>
      <c r="D188" s="1" t="s">
        <v>0</v>
      </c>
      <c r="E188" s="1" t="s">
        <v>637</v>
      </c>
      <c r="F188" s="1" t="s">
        <v>274</v>
      </c>
      <c r="G188" t="s">
        <v>275</v>
      </c>
      <c r="H188" s="2">
        <v>0</v>
      </c>
      <c r="I188" s="2">
        <v>0</v>
      </c>
      <c r="J188" s="2">
        <v>0</v>
      </c>
      <c r="K188" s="2">
        <v>11.5</v>
      </c>
      <c r="L188" s="2">
        <v>0</v>
      </c>
      <c r="M188" s="2">
        <v>0</v>
      </c>
      <c r="N188" s="2">
        <v>0</v>
      </c>
      <c r="O188" s="2">
        <v>1.4950000000000001</v>
      </c>
      <c r="P188" s="2">
        <v>12.995000000000001</v>
      </c>
      <c r="Q188" s="1" t="s">
        <v>522</v>
      </c>
    </row>
    <row r="189" spans="1:17" hidden="1" x14ac:dyDescent="0.25">
      <c r="A189" s="1" t="s">
        <v>409</v>
      </c>
      <c r="B189" t="s">
        <v>635</v>
      </c>
      <c r="C189" s="1" t="s">
        <v>1</v>
      </c>
      <c r="D189" s="1" t="s">
        <v>0</v>
      </c>
      <c r="E189" s="1" t="s">
        <v>638</v>
      </c>
      <c r="F189" s="1" t="s">
        <v>274</v>
      </c>
      <c r="G189" t="s">
        <v>275</v>
      </c>
      <c r="H189" s="2">
        <v>0</v>
      </c>
      <c r="I189" s="2">
        <v>0</v>
      </c>
      <c r="J189" s="2">
        <v>0</v>
      </c>
      <c r="K189" s="2">
        <v>8.86</v>
      </c>
      <c r="L189" s="2">
        <v>0</v>
      </c>
      <c r="M189" s="2">
        <v>0</v>
      </c>
      <c r="N189" s="2">
        <v>0</v>
      </c>
      <c r="O189" s="2">
        <v>1.1517999999999999</v>
      </c>
      <c r="P189" s="2">
        <v>10.011799999999999</v>
      </c>
      <c r="Q189" s="1" t="s">
        <v>522</v>
      </c>
    </row>
    <row r="190" spans="1:17" x14ac:dyDescent="0.25">
      <c r="A190" t="s">
        <v>286</v>
      </c>
      <c r="H190" s="28">
        <f>SUBTOTAL(109,Tabla1[C. EXENTAS])</f>
        <v>7.7899999999999991</v>
      </c>
      <c r="I190" s="28"/>
      <c r="J190" s="28"/>
      <c r="K190" s="28">
        <f>SUBTOTAL(109,Tabla1[C. GRAVADA])</f>
        <v>1908.0000000000002</v>
      </c>
      <c r="L190" s="28"/>
      <c r="M190" s="28"/>
      <c r="N190" s="28"/>
      <c r="O190" s="28">
        <f>SUBTOTAL(109,Tabla1[IVA])</f>
        <v>248.04</v>
      </c>
      <c r="P190" s="28">
        <f>SUBTOTAL(109,Tabla1[TOTAL C.])</f>
        <v>2163.8300000000004</v>
      </c>
      <c r="Q190" s="32">
        <f>SUBTOTAL(109,Tabla1[ANEXO 3])</f>
        <v>84</v>
      </c>
    </row>
  </sheetData>
  <dataConsolidate/>
  <conditionalFormatting sqref="E1:E1048576">
    <cfRule type="duplicateValues" dxfId="12" priority="1"/>
  </conditionalFormatting>
  <conditionalFormatting sqref="E191:E1048576 E1:E189">
    <cfRule type="duplicateValues" dxfId="11" priority="2"/>
    <cfRule type="duplicateValues" dxfId="10" priority="3"/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E23" sqref="E2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90" customHeight="1" thickBot="1" x14ac:dyDescent="0.3"/>
    <row r="2" spans="2:4" x14ac:dyDescent="0.25">
      <c r="B2" s="4" t="s">
        <v>17</v>
      </c>
      <c r="D2" s="10" t="s">
        <v>319</v>
      </c>
    </row>
    <row r="3" spans="2:4" x14ac:dyDescent="0.25">
      <c r="B3" s="4" t="s">
        <v>2</v>
      </c>
      <c r="D3" s="11"/>
    </row>
    <row r="4" spans="2:4" x14ac:dyDescent="0.25">
      <c r="B4" s="4" t="s">
        <v>3</v>
      </c>
      <c r="D4" s="14" t="s">
        <v>1</v>
      </c>
    </row>
    <row r="5" spans="2:4" x14ac:dyDescent="0.25">
      <c r="B5" s="4" t="s">
        <v>4</v>
      </c>
      <c r="D5" s="14" t="s">
        <v>0</v>
      </c>
    </row>
    <row r="6" spans="2:4" x14ac:dyDescent="0.25">
      <c r="B6" s="5" t="s">
        <v>28</v>
      </c>
      <c r="D6" s="15"/>
    </row>
    <row r="7" spans="2:4" x14ac:dyDescent="0.25">
      <c r="B7" s="4" t="s">
        <v>27</v>
      </c>
      <c r="D7" s="15"/>
    </row>
    <row r="8" spans="2:4" x14ac:dyDescent="0.25">
      <c r="B8" s="4" t="s">
        <v>26</v>
      </c>
      <c r="D8" s="16"/>
    </row>
    <row r="9" spans="2:4" x14ac:dyDescent="0.25">
      <c r="B9" s="4" t="s">
        <v>25</v>
      </c>
      <c r="D9" s="17">
        <f>+D8</f>
        <v>0</v>
      </c>
    </row>
    <row r="10" spans="2:4" x14ac:dyDescent="0.25">
      <c r="B10" s="4" t="s">
        <v>24</v>
      </c>
      <c r="D10" s="18"/>
    </row>
    <row r="11" spans="2:4" x14ac:dyDescent="0.25">
      <c r="B11" s="5" t="s">
        <v>88</v>
      </c>
      <c r="D11" s="24" t="str">
        <f>IFERROR(VLOOKUP(D10,'base de clientes'!A:B,2,0),"No existe")</f>
        <v>No existe</v>
      </c>
    </row>
    <row r="12" spans="2:4" x14ac:dyDescent="0.25">
      <c r="B12" s="5" t="s">
        <v>90</v>
      </c>
      <c r="D12" s="19">
        <v>0</v>
      </c>
    </row>
    <row r="13" spans="2:4" x14ac:dyDescent="0.25">
      <c r="B13" s="5" t="s">
        <v>89</v>
      </c>
      <c r="D13" s="7">
        <v>0</v>
      </c>
    </row>
    <row r="14" spans="2:4" x14ac:dyDescent="0.25">
      <c r="B14" s="4" t="s">
        <v>23</v>
      </c>
      <c r="D14" s="8">
        <v>0</v>
      </c>
    </row>
    <row r="15" spans="2:4" x14ac:dyDescent="0.25">
      <c r="B15" s="4" t="s">
        <v>22</v>
      </c>
      <c r="D15" s="19">
        <f>+D14*0.13</f>
        <v>0</v>
      </c>
    </row>
    <row r="16" spans="2:4" x14ac:dyDescent="0.25">
      <c r="B16" s="4" t="s">
        <v>21</v>
      </c>
      <c r="D16" s="7">
        <v>0</v>
      </c>
    </row>
    <row r="17" spans="2:4" x14ac:dyDescent="0.25">
      <c r="B17" s="4" t="s">
        <v>20</v>
      </c>
      <c r="D17" s="7">
        <v>0</v>
      </c>
    </row>
    <row r="18" spans="2:4" ht="15" customHeight="1" x14ac:dyDescent="0.25">
      <c r="B18" s="4" t="s">
        <v>91</v>
      </c>
      <c r="D18" s="7">
        <f>+(D12+D13+D14+D15+D16+D17)</f>
        <v>0</v>
      </c>
    </row>
    <row r="19" spans="2:4" ht="15.75" thickBot="1" x14ac:dyDescent="0.3">
      <c r="B19" s="4" t="s">
        <v>18</v>
      </c>
      <c r="D19" s="9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R5"/>
  <sheetViews>
    <sheetView workbookViewId="0">
      <selection activeCell="A3" sqref="A3:R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7" width="15.140625" style="2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2" t="s">
        <v>90</v>
      </c>
      <c r="L2" s="2" t="s">
        <v>89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29" t="s">
        <v>92</v>
      </c>
      <c r="B5" s="30"/>
      <c r="C5" s="30"/>
      <c r="D5" s="30"/>
      <c r="E5" s="30"/>
      <c r="F5" s="30"/>
      <c r="G5" s="30"/>
      <c r="H5" s="30"/>
      <c r="I5" s="30"/>
      <c r="J5" s="31"/>
      <c r="K5" s="3">
        <f>+SUBTOTAL(9,Tabla2[VENTA EXENTA])</f>
        <v>0</v>
      </c>
      <c r="L5" s="3">
        <f>+SUBTOTAL(9,Tabla2[VENTA NO SUJETA])</f>
        <v>0</v>
      </c>
      <c r="M5" s="3">
        <f>+SUBTOTAL(9,Tabla2[V. GRAVADA])</f>
        <v>0</v>
      </c>
      <c r="N5" s="3">
        <f>+SUBTOTAL(9,Tabla2[D.FISCAL])</f>
        <v>0</v>
      </c>
      <c r="O5" s="3">
        <f>+SUBTOTAL(9,Tabla2[V CTA DE 3])</f>
        <v>0</v>
      </c>
      <c r="P5" s="3">
        <f>+SUBTOTAL(9,Tabla2[D. FISCAL A 3])</f>
        <v>0</v>
      </c>
      <c r="Q5" s="3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zoomScale="85" zoomScaleNormal="85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4" t="s">
        <v>17</v>
      </c>
      <c r="D2" s="10" t="s">
        <v>360</v>
      </c>
    </row>
    <row r="3" spans="2:4" x14ac:dyDescent="0.25">
      <c r="B3" s="4" t="s">
        <v>2</v>
      </c>
      <c r="D3" s="11" t="s">
        <v>384</v>
      </c>
    </row>
    <row r="4" spans="2:4" x14ac:dyDescent="0.25">
      <c r="B4" s="4" t="s">
        <v>3</v>
      </c>
      <c r="D4" s="14" t="s">
        <v>1</v>
      </c>
    </row>
    <row r="5" spans="2:4" x14ac:dyDescent="0.25">
      <c r="B5" s="22" t="s">
        <v>4</v>
      </c>
      <c r="D5" s="14" t="s">
        <v>251</v>
      </c>
    </row>
    <row r="6" spans="2:4" x14ac:dyDescent="0.25">
      <c r="B6" s="5" t="s">
        <v>85</v>
      </c>
      <c r="D6" s="14" t="s">
        <v>252</v>
      </c>
    </row>
    <row r="7" spans="2:4" x14ac:dyDescent="0.25">
      <c r="B7" s="5" t="s">
        <v>84</v>
      </c>
      <c r="D7" s="14" t="s">
        <v>253</v>
      </c>
    </row>
    <row r="8" spans="2:4" x14ac:dyDescent="0.25">
      <c r="B8" s="5" t="s">
        <v>83</v>
      </c>
      <c r="D8" s="16"/>
    </row>
    <row r="9" spans="2:4" x14ac:dyDescent="0.25">
      <c r="B9" s="4" t="s">
        <v>82</v>
      </c>
      <c r="D9" s="17">
        <f>+D8</f>
        <v>0</v>
      </c>
    </row>
    <row r="10" spans="2:4" x14ac:dyDescent="0.25">
      <c r="B10" s="4" t="s">
        <v>83</v>
      </c>
      <c r="D10" s="23">
        <f>+D9</f>
        <v>0</v>
      </c>
    </row>
    <row r="11" spans="2:4" x14ac:dyDescent="0.25">
      <c r="B11" s="4" t="s">
        <v>82</v>
      </c>
      <c r="D11" s="20">
        <f>+D10</f>
        <v>0</v>
      </c>
    </row>
    <row r="12" spans="2:4" x14ac:dyDescent="0.25">
      <c r="B12" s="4" t="s">
        <v>81</v>
      </c>
      <c r="D12" s="20">
        <v>0</v>
      </c>
    </row>
    <row r="13" spans="2:4" x14ac:dyDescent="0.25">
      <c r="B13" s="4" t="s">
        <v>80</v>
      </c>
      <c r="D13" s="7">
        <v>0</v>
      </c>
    </row>
    <row r="14" spans="2:4" x14ac:dyDescent="0.25">
      <c r="B14" s="4" t="s">
        <v>79</v>
      </c>
      <c r="D14" s="19">
        <v>0</v>
      </c>
    </row>
    <row r="15" spans="2:4" x14ac:dyDescent="0.25">
      <c r="B15" s="4" t="s">
        <v>78</v>
      </c>
      <c r="D15" s="19">
        <v>0</v>
      </c>
    </row>
    <row r="16" spans="2:4" x14ac:dyDescent="0.25">
      <c r="B16" s="4" t="s">
        <v>77</v>
      </c>
      <c r="D16" s="13">
        <v>0</v>
      </c>
    </row>
    <row r="17" spans="2:4" x14ac:dyDescent="0.25">
      <c r="B17" s="4" t="s">
        <v>76</v>
      </c>
      <c r="D17" s="7">
        <v>0</v>
      </c>
    </row>
    <row r="18" spans="2:4" x14ac:dyDescent="0.25">
      <c r="B18" s="4" t="s">
        <v>75</v>
      </c>
      <c r="D18" s="7">
        <v>0</v>
      </c>
    </row>
    <row r="19" spans="2:4" x14ac:dyDescent="0.25">
      <c r="B19" s="4" t="s">
        <v>74</v>
      </c>
      <c r="D19" s="7">
        <v>0</v>
      </c>
    </row>
    <row r="20" spans="2:4" x14ac:dyDescent="0.25">
      <c r="B20" s="4" t="s">
        <v>73</v>
      </c>
      <c r="D20" s="7">
        <v>0</v>
      </c>
    </row>
    <row r="21" spans="2:4" x14ac:dyDescent="0.25">
      <c r="B21" s="4" t="s">
        <v>72</v>
      </c>
      <c r="D21" s="7">
        <v>0</v>
      </c>
    </row>
    <row r="22" spans="2:4" x14ac:dyDescent="0.25">
      <c r="B22" s="4" t="s">
        <v>19</v>
      </c>
      <c r="D22" s="7">
        <f>SUM(D13:D21)</f>
        <v>0</v>
      </c>
    </row>
    <row r="23" spans="2:4" ht="15.75" thickBot="1" x14ac:dyDescent="0.3">
      <c r="B23" s="4" t="s">
        <v>18</v>
      </c>
      <c r="D23" s="21" t="s">
        <v>71</v>
      </c>
    </row>
  </sheetData>
  <dataValidations disablePrompts="1"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199"/>
  <sheetViews>
    <sheetView topLeftCell="A2" workbookViewId="0">
      <selection activeCell="N2" sqref="N2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2" t="s">
        <v>80</v>
      </c>
      <c r="M2" s="2" t="s">
        <v>79</v>
      </c>
      <c r="N2" s="2" t="s">
        <v>78</v>
      </c>
      <c r="O2" s="2" t="s">
        <v>77</v>
      </c>
      <c r="P2" s="2" t="s">
        <v>76</v>
      </c>
      <c r="Q2" s="2" t="s">
        <v>75</v>
      </c>
      <c r="R2" s="2" t="s">
        <v>74</v>
      </c>
      <c r="S2" s="2" t="s">
        <v>73</v>
      </c>
      <c r="T2" s="2" t="s">
        <v>72</v>
      </c>
      <c r="U2" s="2" t="s">
        <v>19</v>
      </c>
      <c r="V2" t="s">
        <v>18</v>
      </c>
    </row>
    <row r="3" spans="1:22" x14ac:dyDescent="0.25">
      <c r="A3" t="s">
        <v>385</v>
      </c>
      <c r="B3" s="1" t="s">
        <v>384</v>
      </c>
      <c r="C3" t="s">
        <v>1</v>
      </c>
      <c r="D3" t="s">
        <v>251</v>
      </c>
      <c r="E3" t="s">
        <v>252</v>
      </c>
      <c r="F3" t="s">
        <v>253</v>
      </c>
      <c r="G3">
        <v>294</v>
      </c>
      <c r="H3">
        <v>294</v>
      </c>
      <c r="I3">
        <v>294</v>
      </c>
      <c r="J3">
        <v>294</v>
      </c>
      <c r="L3" s="2">
        <v>0</v>
      </c>
      <c r="M3" s="2">
        <v>0</v>
      </c>
      <c r="N3" s="2">
        <v>0</v>
      </c>
      <c r="O3" s="2">
        <v>250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250</v>
      </c>
      <c r="V3" t="s">
        <v>71</v>
      </c>
    </row>
    <row r="4" spans="1:22" x14ac:dyDescent="0.25">
      <c r="A4" t="s">
        <v>385</v>
      </c>
      <c r="B4" s="1" t="s">
        <v>384</v>
      </c>
      <c r="C4" t="s">
        <v>1</v>
      </c>
      <c r="D4" t="s">
        <v>251</v>
      </c>
      <c r="E4" t="s">
        <v>252</v>
      </c>
      <c r="F4" t="s">
        <v>253</v>
      </c>
      <c r="G4">
        <v>293</v>
      </c>
      <c r="H4">
        <v>293</v>
      </c>
      <c r="I4">
        <v>293</v>
      </c>
      <c r="J4">
        <v>293</v>
      </c>
      <c r="L4" s="2">
        <v>0</v>
      </c>
      <c r="M4" s="2">
        <v>0</v>
      </c>
      <c r="N4" s="2">
        <v>0</v>
      </c>
      <c r="O4" s="2">
        <v>374.73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374.73</v>
      </c>
      <c r="V4" t="s">
        <v>71</v>
      </c>
    </row>
    <row r="5" spans="1:22" x14ac:dyDescent="0.25">
      <c r="A5" t="s">
        <v>385</v>
      </c>
      <c r="B5" s="1" t="s">
        <v>383</v>
      </c>
      <c r="C5" t="s">
        <v>1</v>
      </c>
      <c r="D5" t="s">
        <v>251</v>
      </c>
      <c r="E5" t="s">
        <v>252</v>
      </c>
      <c r="F5" t="s">
        <v>253</v>
      </c>
      <c r="G5">
        <v>292</v>
      </c>
      <c r="H5">
        <v>292</v>
      </c>
      <c r="I5">
        <v>292</v>
      </c>
      <c r="J5">
        <v>292</v>
      </c>
      <c r="L5" s="2">
        <v>0</v>
      </c>
      <c r="M5" s="2">
        <v>0</v>
      </c>
      <c r="N5" s="2">
        <v>0</v>
      </c>
      <c r="O5" s="2">
        <v>75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75</v>
      </c>
      <c r="V5" t="s">
        <v>71</v>
      </c>
    </row>
    <row r="6" spans="1:22" x14ac:dyDescent="0.25">
      <c r="A6" t="s">
        <v>385</v>
      </c>
      <c r="B6" s="1" t="s">
        <v>383</v>
      </c>
      <c r="C6" t="s">
        <v>1</v>
      </c>
      <c r="D6" t="s">
        <v>251</v>
      </c>
      <c r="E6" t="s">
        <v>252</v>
      </c>
      <c r="F6" t="s">
        <v>253</v>
      </c>
      <c r="G6">
        <v>291</v>
      </c>
      <c r="H6">
        <v>291</v>
      </c>
      <c r="I6">
        <v>291</v>
      </c>
      <c r="J6">
        <v>291</v>
      </c>
      <c r="L6" s="2">
        <v>0</v>
      </c>
      <c r="M6" s="2">
        <v>0</v>
      </c>
      <c r="N6" s="2">
        <v>0</v>
      </c>
      <c r="O6" s="2">
        <v>150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150</v>
      </c>
      <c r="V6" t="s">
        <v>71</v>
      </c>
    </row>
    <row r="7" spans="1:22" x14ac:dyDescent="0.25">
      <c r="A7" t="s">
        <v>385</v>
      </c>
      <c r="B7" s="1" t="s">
        <v>383</v>
      </c>
      <c r="C7" t="s">
        <v>1</v>
      </c>
      <c r="D7" t="s">
        <v>251</v>
      </c>
      <c r="E7" t="s">
        <v>252</v>
      </c>
      <c r="F7" t="s">
        <v>253</v>
      </c>
      <c r="G7">
        <v>290</v>
      </c>
      <c r="H7">
        <v>290</v>
      </c>
      <c r="I7">
        <v>290</v>
      </c>
      <c r="J7">
        <v>290</v>
      </c>
      <c r="L7" s="2">
        <v>0</v>
      </c>
      <c r="M7" s="2">
        <v>0</v>
      </c>
      <c r="N7" s="2">
        <v>0</v>
      </c>
      <c r="O7" s="2">
        <v>75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75</v>
      </c>
      <c r="V7" t="s">
        <v>71</v>
      </c>
    </row>
    <row r="8" spans="1:22" x14ac:dyDescent="0.25">
      <c r="A8" t="s">
        <v>385</v>
      </c>
      <c r="B8" s="1" t="s">
        <v>382</v>
      </c>
      <c r="C8" t="s">
        <v>1</v>
      </c>
      <c r="D8" t="s">
        <v>251</v>
      </c>
      <c r="E8" t="s">
        <v>252</v>
      </c>
      <c r="F8" t="s">
        <v>253</v>
      </c>
      <c r="G8">
        <v>289</v>
      </c>
      <c r="H8">
        <v>289</v>
      </c>
      <c r="I8">
        <v>289</v>
      </c>
      <c r="J8">
        <v>289</v>
      </c>
      <c r="L8" s="2">
        <v>0</v>
      </c>
      <c r="M8" s="2">
        <v>0</v>
      </c>
      <c r="N8" s="2">
        <v>0</v>
      </c>
      <c r="O8" s="2">
        <v>75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75</v>
      </c>
      <c r="V8" t="s">
        <v>71</v>
      </c>
    </row>
    <row r="9" spans="1:22" x14ac:dyDescent="0.25">
      <c r="A9" t="s">
        <v>385</v>
      </c>
      <c r="B9" s="1" t="s">
        <v>381</v>
      </c>
      <c r="C9" t="s">
        <v>1</v>
      </c>
      <c r="D9" t="s">
        <v>251</v>
      </c>
      <c r="E9" t="s">
        <v>252</v>
      </c>
      <c r="F9" t="s">
        <v>253</v>
      </c>
      <c r="G9">
        <v>288</v>
      </c>
      <c r="H9">
        <v>288</v>
      </c>
      <c r="I9">
        <v>288</v>
      </c>
      <c r="J9">
        <v>288</v>
      </c>
      <c r="L9" s="2">
        <v>0</v>
      </c>
      <c r="M9" s="2">
        <v>0</v>
      </c>
      <c r="N9" s="2">
        <v>0</v>
      </c>
      <c r="O9" s="2">
        <v>250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250</v>
      </c>
      <c r="V9" t="s">
        <v>71</v>
      </c>
    </row>
    <row r="10" spans="1:22" x14ac:dyDescent="0.25">
      <c r="A10" t="s">
        <v>385</v>
      </c>
      <c r="B10" s="1" t="s">
        <v>380</v>
      </c>
      <c r="C10" t="s">
        <v>1</v>
      </c>
      <c r="D10" t="s">
        <v>251</v>
      </c>
      <c r="E10" t="s">
        <v>252</v>
      </c>
      <c r="F10" t="s">
        <v>253</v>
      </c>
      <c r="G10">
        <v>287</v>
      </c>
      <c r="H10">
        <v>287</v>
      </c>
      <c r="I10">
        <v>287</v>
      </c>
      <c r="J10">
        <v>287</v>
      </c>
      <c r="L10" s="2">
        <v>0</v>
      </c>
      <c r="M10" s="2">
        <v>0</v>
      </c>
      <c r="N10" s="2">
        <v>0</v>
      </c>
      <c r="O10" s="2">
        <v>125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125</v>
      </c>
      <c r="V10" t="s">
        <v>71</v>
      </c>
    </row>
    <row r="11" spans="1:22" x14ac:dyDescent="0.25">
      <c r="A11" t="s">
        <v>385</v>
      </c>
      <c r="B11" s="1" t="s">
        <v>380</v>
      </c>
      <c r="C11" t="s">
        <v>1</v>
      </c>
      <c r="D11" t="s">
        <v>251</v>
      </c>
      <c r="E11" t="s">
        <v>252</v>
      </c>
      <c r="F11" t="s">
        <v>253</v>
      </c>
      <c r="G11">
        <v>286</v>
      </c>
      <c r="H11">
        <v>286</v>
      </c>
      <c r="I11">
        <v>286</v>
      </c>
      <c r="J11">
        <v>286</v>
      </c>
      <c r="L11" s="2">
        <v>0</v>
      </c>
      <c r="M11" s="2">
        <v>0</v>
      </c>
      <c r="N11" s="2">
        <v>0</v>
      </c>
      <c r="O11" s="2">
        <v>125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125</v>
      </c>
      <c r="V11" t="s">
        <v>71</v>
      </c>
    </row>
    <row r="12" spans="1:22" x14ac:dyDescent="0.25">
      <c r="A12" t="s">
        <v>385</v>
      </c>
      <c r="B12" s="1" t="s">
        <v>380</v>
      </c>
      <c r="C12" t="s">
        <v>1</v>
      </c>
      <c r="D12" t="s">
        <v>251</v>
      </c>
      <c r="E12" t="s">
        <v>252</v>
      </c>
      <c r="F12" t="s">
        <v>253</v>
      </c>
      <c r="G12">
        <v>285</v>
      </c>
      <c r="H12">
        <v>285</v>
      </c>
      <c r="I12">
        <v>285</v>
      </c>
      <c r="J12">
        <v>285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t="s">
        <v>71</v>
      </c>
    </row>
    <row r="13" spans="1:22" x14ac:dyDescent="0.25">
      <c r="A13" t="s">
        <v>385</v>
      </c>
      <c r="B13" s="1" t="s">
        <v>380</v>
      </c>
      <c r="C13" t="s">
        <v>1</v>
      </c>
      <c r="D13" t="s">
        <v>251</v>
      </c>
      <c r="E13" t="s">
        <v>252</v>
      </c>
      <c r="F13" t="s">
        <v>253</v>
      </c>
      <c r="G13">
        <v>284</v>
      </c>
      <c r="H13">
        <v>284</v>
      </c>
      <c r="I13">
        <v>284</v>
      </c>
      <c r="J13">
        <v>284</v>
      </c>
      <c r="L13" s="2">
        <v>0</v>
      </c>
      <c r="M13" s="2">
        <v>0</v>
      </c>
      <c r="N13" s="2">
        <v>0</v>
      </c>
      <c r="O13" s="2">
        <v>299.55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299.55</v>
      </c>
      <c r="V13" t="s">
        <v>71</v>
      </c>
    </row>
    <row r="14" spans="1:22" x14ac:dyDescent="0.25">
      <c r="A14" t="s">
        <v>385</v>
      </c>
      <c r="B14" s="1" t="s">
        <v>379</v>
      </c>
      <c r="C14" t="s">
        <v>1</v>
      </c>
      <c r="D14" t="s">
        <v>251</v>
      </c>
      <c r="E14" t="s">
        <v>252</v>
      </c>
      <c r="F14" t="s">
        <v>253</v>
      </c>
      <c r="G14">
        <v>283</v>
      </c>
      <c r="H14">
        <v>283</v>
      </c>
      <c r="I14">
        <v>283</v>
      </c>
      <c r="J14">
        <v>283</v>
      </c>
      <c r="L14" s="2">
        <v>0</v>
      </c>
      <c r="M14" s="2">
        <v>0</v>
      </c>
      <c r="N14" s="2">
        <v>0</v>
      </c>
      <c r="O14" s="2">
        <v>250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250</v>
      </c>
      <c r="V14" t="s">
        <v>71</v>
      </c>
    </row>
    <row r="15" spans="1:22" x14ac:dyDescent="0.25">
      <c r="A15" t="s">
        <v>385</v>
      </c>
      <c r="B15" s="1" t="s">
        <v>379</v>
      </c>
      <c r="C15" t="s">
        <v>1</v>
      </c>
      <c r="D15" t="s">
        <v>251</v>
      </c>
      <c r="E15" t="s">
        <v>252</v>
      </c>
      <c r="F15" t="s">
        <v>253</v>
      </c>
      <c r="G15">
        <v>282</v>
      </c>
      <c r="H15">
        <v>282</v>
      </c>
      <c r="I15">
        <v>282</v>
      </c>
      <c r="J15">
        <v>282</v>
      </c>
      <c r="L15" s="2">
        <v>0</v>
      </c>
      <c r="M15" s="2">
        <v>0</v>
      </c>
      <c r="N15" s="2">
        <v>0</v>
      </c>
      <c r="O15" s="2">
        <v>125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125</v>
      </c>
      <c r="V15" t="s">
        <v>71</v>
      </c>
    </row>
    <row r="16" spans="1:22" x14ac:dyDescent="0.25">
      <c r="A16" t="s">
        <v>385</v>
      </c>
      <c r="B16" s="1" t="s">
        <v>379</v>
      </c>
      <c r="C16" t="s">
        <v>1</v>
      </c>
      <c r="D16" t="s">
        <v>251</v>
      </c>
      <c r="E16" t="s">
        <v>252</v>
      </c>
      <c r="F16" t="s">
        <v>253</v>
      </c>
      <c r="G16">
        <v>281</v>
      </c>
      <c r="H16">
        <v>281</v>
      </c>
      <c r="I16">
        <v>281</v>
      </c>
      <c r="J16">
        <v>281</v>
      </c>
      <c r="L16" s="2">
        <v>0</v>
      </c>
      <c r="M16" s="2">
        <v>0</v>
      </c>
      <c r="N16" s="2">
        <v>0</v>
      </c>
      <c r="O16" s="2">
        <v>125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125</v>
      </c>
      <c r="V16" t="s">
        <v>71</v>
      </c>
    </row>
    <row r="17" spans="1:22" x14ac:dyDescent="0.25">
      <c r="A17" t="s">
        <v>385</v>
      </c>
      <c r="B17" s="1" t="s">
        <v>379</v>
      </c>
      <c r="C17" t="s">
        <v>1</v>
      </c>
      <c r="D17" t="s">
        <v>251</v>
      </c>
      <c r="E17" t="s">
        <v>252</v>
      </c>
      <c r="F17" t="s">
        <v>253</v>
      </c>
      <c r="G17">
        <v>280</v>
      </c>
      <c r="H17">
        <v>280</v>
      </c>
      <c r="I17">
        <v>280</v>
      </c>
      <c r="J17">
        <v>280</v>
      </c>
      <c r="L17" s="2">
        <v>0</v>
      </c>
      <c r="M17" s="2">
        <v>0</v>
      </c>
      <c r="N17" s="2">
        <v>0</v>
      </c>
      <c r="O17" s="2">
        <v>125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125</v>
      </c>
      <c r="V17" t="s">
        <v>71</v>
      </c>
    </row>
    <row r="18" spans="1:22" x14ac:dyDescent="0.25">
      <c r="A18" t="s">
        <v>385</v>
      </c>
      <c r="B18" s="1" t="s">
        <v>379</v>
      </c>
      <c r="C18" t="s">
        <v>1</v>
      </c>
      <c r="D18" t="s">
        <v>251</v>
      </c>
      <c r="E18" t="s">
        <v>252</v>
      </c>
      <c r="F18" t="s">
        <v>253</v>
      </c>
      <c r="G18">
        <v>279</v>
      </c>
      <c r="H18">
        <v>279</v>
      </c>
      <c r="I18">
        <v>279</v>
      </c>
      <c r="J18">
        <v>279</v>
      </c>
      <c r="L18" s="2">
        <v>0</v>
      </c>
      <c r="M18" s="2">
        <v>0</v>
      </c>
      <c r="N18" s="2">
        <v>0</v>
      </c>
      <c r="O18" s="2">
        <v>250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250</v>
      </c>
      <c r="V18" t="s">
        <v>71</v>
      </c>
    </row>
    <row r="19" spans="1:22" x14ac:dyDescent="0.25">
      <c r="A19" t="s">
        <v>385</v>
      </c>
      <c r="B19" s="1" t="s">
        <v>379</v>
      </c>
      <c r="C19" t="s">
        <v>1</v>
      </c>
      <c r="D19" t="s">
        <v>251</v>
      </c>
      <c r="E19" t="s">
        <v>252</v>
      </c>
      <c r="F19" t="s">
        <v>253</v>
      </c>
      <c r="G19">
        <v>278</v>
      </c>
      <c r="H19">
        <v>278</v>
      </c>
      <c r="I19">
        <v>278</v>
      </c>
      <c r="J19">
        <v>278</v>
      </c>
      <c r="L19" s="2">
        <v>0</v>
      </c>
      <c r="M19" s="2">
        <v>0</v>
      </c>
      <c r="N19" s="2">
        <v>0</v>
      </c>
      <c r="O19" s="2">
        <v>125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125</v>
      </c>
      <c r="V19" t="s">
        <v>71</v>
      </c>
    </row>
    <row r="20" spans="1:22" x14ac:dyDescent="0.25">
      <c r="A20" t="s">
        <v>385</v>
      </c>
      <c r="B20" s="1" t="s">
        <v>379</v>
      </c>
      <c r="C20" t="s">
        <v>1</v>
      </c>
      <c r="D20" t="s">
        <v>251</v>
      </c>
      <c r="E20" t="s">
        <v>252</v>
      </c>
      <c r="F20" t="s">
        <v>253</v>
      </c>
      <c r="G20">
        <v>277</v>
      </c>
      <c r="H20">
        <v>277</v>
      </c>
      <c r="I20">
        <v>277</v>
      </c>
      <c r="J20">
        <v>277</v>
      </c>
      <c r="L20" s="2">
        <v>0</v>
      </c>
      <c r="M20" s="2">
        <v>0</v>
      </c>
      <c r="N20" s="2">
        <v>0</v>
      </c>
      <c r="O20" s="2">
        <v>250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250</v>
      </c>
      <c r="V20" t="s">
        <v>71</v>
      </c>
    </row>
    <row r="21" spans="1:22" x14ac:dyDescent="0.25">
      <c r="A21" t="s">
        <v>385</v>
      </c>
      <c r="B21" s="1" t="s">
        <v>379</v>
      </c>
      <c r="C21" t="s">
        <v>1</v>
      </c>
      <c r="D21" t="s">
        <v>251</v>
      </c>
      <c r="E21" t="s">
        <v>252</v>
      </c>
      <c r="F21" t="s">
        <v>253</v>
      </c>
      <c r="G21">
        <v>276</v>
      </c>
      <c r="H21">
        <v>276</v>
      </c>
      <c r="I21">
        <v>276</v>
      </c>
      <c r="J21">
        <v>276</v>
      </c>
      <c r="L21" s="2">
        <v>0</v>
      </c>
      <c r="M21" s="2">
        <v>0</v>
      </c>
      <c r="N21" s="2">
        <v>0</v>
      </c>
      <c r="O21" s="2">
        <v>75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75</v>
      </c>
      <c r="V21" t="s">
        <v>71</v>
      </c>
    </row>
    <row r="22" spans="1:22" x14ac:dyDescent="0.25">
      <c r="A22" t="s">
        <v>385</v>
      </c>
      <c r="B22" s="1" t="s">
        <v>378</v>
      </c>
      <c r="C22" t="s">
        <v>1</v>
      </c>
      <c r="D22" t="s">
        <v>251</v>
      </c>
      <c r="E22" t="s">
        <v>252</v>
      </c>
      <c r="F22" t="s">
        <v>253</v>
      </c>
      <c r="G22">
        <v>275</v>
      </c>
      <c r="H22">
        <v>275</v>
      </c>
      <c r="I22">
        <v>275</v>
      </c>
      <c r="J22">
        <v>275</v>
      </c>
      <c r="L22" s="2">
        <v>0</v>
      </c>
      <c r="M22" s="2">
        <v>0</v>
      </c>
      <c r="N22" s="2">
        <v>0</v>
      </c>
      <c r="O22" s="2">
        <v>299.32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299.32</v>
      </c>
      <c r="V22" t="s">
        <v>71</v>
      </c>
    </row>
    <row r="23" spans="1:22" x14ac:dyDescent="0.25">
      <c r="A23" t="s">
        <v>385</v>
      </c>
      <c r="B23" s="1" t="s">
        <v>378</v>
      </c>
      <c r="C23" t="s">
        <v>1</v>
      </c>
      <c r="D23" t="s">
        <v>251</v>
      </c>
      <c r="E23" t="s">
        <v>252</v>
      </c>
      <c r="F23" t="s">
        <v>253</v>
      </c>
      <c r="G23">
        <v>274</v>
      </c>
      <c r="H23">
        <v>274</v>
      </c>
      <c r="I23">
        <v>274</v>
      </c>
      <c r="J23">
        <v>274</v>
      </c>
      <c r="L23" s="2">
        <v>0</v>
      </c>
      <c r="M23" s="2">
        <v>0</v>
      </c>
      <c r="N23" s="2">
        <v>0</v>
      </c>
      <c r="O23" s="2">
        <v>250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250</v>
      </c>
      <c r="V23" t="s">
        <v>71</v>
      </c>
    </row>
    <row r="24" spans="1:22" x14ac:dyDescent="0.25">
      <c r="A24" t="s">
        <v>385</v>
      </c>
      <c r="B24" s="1" t="s">
        <v>377</v>
      </c>
      <c r="C24" t="s">
        <v>1</v>
      </c>
      <c r="D24" t="s">
        <v>251</v>
      </c>
      <c r="E24" t="s">
        <v>252</v>
      </c>
      <c r="F24" t="s">
        <v>253</v>
      </c>
      <c r="G24">
        <v>273</v>
      </c>
      <c r="H24">
        <v>273</v>
      </c>
      <c r="I24">
        <v>273</v>
      </c>
      <c r="J24">
        <v>273</v>
      </c>
      <c r="L24" s="2">
        <v>0</v>
      </c>
      <c r="M24" s="2">
        <v>0</v>
      </c>
      <c r="N24" s="2">
        <v>0</v>
      </c>
      <c r="O24" s="2">
        <v>75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75</v>
      </c>
      <c r="V24" t="s">
        <v>71</v>
      </c>
    </row>
    <row r="25" spans="1:22" x14ac:dyDescent="0.25">
      <c r="A25" t="s">
        <v>385</v>
      </c>
      <c r="B25" s="1" t="s">
        <v>376</v>
      </c>
      <c r="C25" t="s">
        <v>1</v>
      </c>
      <c r="D25" t="s">
        <v>251</v>
      </c>
      <c r="E25" t="s">
        <v>252</v>
      </c>
      <c r="F25" t="s">
        <v>253</v>
      </c>
      <c r="G25">
        <v>272</v>
      </c>
      <c r="H25">
        <v>272</v>
      </c>
      <c r="I25">
        <v>272</v>
      </c>
      <c r="J25">
        <v>272</v>
      </c>
      <c r="L25" s="2">
        <v>0</v>
      </c>
      <c r="M25" s="2">
        <v>0</v>
      </c>
      <c r="N25" s="2">
        <v>0</v>
      </c>
      <c r="O25" s="2">
        <v>333.33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333.33</v>
      </c>
      <c r="V25" t="s">
        <v>71</v>
      </c>
    </row>
    <row r="26" spans="1:22" x14ac:dyDescent="0.25">
      <c r="A26" t="s">
        <v>385</v>
      </c>
      <c r="B26" s="1" t="s">
        <v>376</v>
      </c>
      <c r="C26" t="s">
        <v>1</v>
      </c>
      <c r="D26" t="s">
        <v>251</v>
      </c>
      <c r="E26" t="s">
        <v>252</v>
      </c>
      <c r="F26" t="s">
        <v>253</v>
      </c>
      <c r="G26">
        <v>271</v>
      </c>
      <c r="H26">
        <v>271</v>
      </c>
      <c r="I26">
        <v>271</v>
      </c>
      <c r="J26">
        <v>271</v>
      </c>
      <c r="L26" s="2">
        <v>0</v>
      </c>
      <c r="M26" s="2">
        <v>0</v>
      </c>
      <c r="N26" s="2">
        <v>0</v>
      </c>
      <c r="O26" s="2">
        <v>333.33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333.33</v>
      </c>
      <c r="V26" t="s">
        <v>71</v>
      </c>
    </row>
    <row r="27" spans="1:22" x14ac:dyDescent="0.25">
      <c r="A27" t="s">
        <v>385</v>
      </c>
      <c r="B27" s="1" t="s">
        <v>376</v>
      </c>
      <c r="C27" t="s">
        <v>1</v>
      </c>
      <c r="D27" t="s">
        <v>251</v>
      </c>
      <c r="E27" t="s">
        <v>252</v>
      </c>
      <c r="F27" t="s">
        <v>253</v>
      </c>
      <c r="G27">
        <v>270</v>
      </c>
      <c r="H27">
        <v>270</v>
      </c>
      <c r="I27">
        <v>270</v>
      </c>
      <c r="J27">
        <v>270</v>
      </c>
      <c r="L27" s="2">
        <v>0</v>
      </c>
      <c r="M27" s="2">
        <v>0</v>
      </c>
      <c r="N27" s="2">
        <v>0</v>
      </c>
      <c r="O27" s="2">
        <v>75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75</v>
      </c>
      <c r="V27" t="s">
        <v>71</v>
      </c>
    </row>
    <row r="28" spans="1:22" x14ac:dyDescent="0.25">
      <c r="A28" t="s">
        <v>385</v>
      </c>
      <c r="B28" s="1" t="s">
        <v>375</v>
      </c>
      <c r="C28" t="s">
        <v>1</v>
      </c>
      <c r="D28" t="s">
        <v>251</v>
      </c>
      <c r="E28" t="s">
        <v>252</v>
      </c>
      <c r="F28" t="s">
        <v>253</v>
      </c>
      <c r="G28">
        <v>269</v>
      </c>
      <c r="H28">
        <v>269</v>
      </c>
      <c r="I28">
        <v>269</v>
      </c>
      <c r="J28">
        <v>269</v>
      </c>
      <c r="L28" s="2">
        <v>0</v>
      </c>
      <c r="M28" s="2">
        <v>0</v>
      </c>
      <c r="N28" s="2">
        <v>0</v>
      </c>
      <c r="O28" s="2">
        <v>175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175</v>
      </c>
      <c r="V28" t="s">
        <v>71</v>
      </c>
    </row>
    <row r="29" spans="1:22" x14ac:dyDescent="0.25">
      <c r="A29" t="s">
        <v>385</v>
      </c>
      <c r="B29" s="1" t="s">
        <v>375</v>
      </c>
      <c r="C29" t="s">
        <v>1</v>
      </c>
      <c r="D29" t="s">
        <v>251</v>
      </c>
      <c r="E29" t="s">
        <v>252</v>
      </c>
      <c r="F29" t="s">
        <v>253</v>
      </c>
      <c r="G29">
        <v>268</v>
      </c>
      <c r="H29">
        <v>268</v>
      </c>
      <c r="I29">
        <v>268</v>
      </c>
      <c r="J29">
        <v>268</v>
      </c>
      <c r="L29" s="2">
        <v>0</v>
      </c>
      <c r="M29" s="2">
        <v>0</v>
      </c>
      <c r="N29" s="2">
        <v>0</v>
      </c>
      <c r="O29" s="2">
        <v>1000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1000</v>
      </c>
      <c r="V29" t="s">
        <v>71</v>
      </c>
    </row>
    <row r="30" spans="1:22" x14ac:dyDescent="0.25">
      <c r="A30" t="s">
        <v>360</v>
      </c>
      <c r="B30" s="1" t="s">
        <v>367</v>
      </c>
      <c r="C30" t="s">
        <v>1</v>
      </c>
      <c r="D30" t="s">
        <v>251</v>
      </c>
      <c r="E30" t="s">
        <v>252</v>
      </c>
      <c r="F30" t="s">
        <v>253</v>
      </c>
      <c r="G30">
        <v>267</v>
      </c>
      <c r="H30">
        <v>267</v>
      </c>
      <c r="I30">
        <v>267</v>
      </c>
      <c r="J30">
        <v>267</v>
      </c>
      <c r="L30" s="2">
        <v>0</v>
      </c>
      <c r="M30" s="2">
        <v>0</v>
      </c>
      <c r="N30" s="2">
        <v>0</v>
      </c>
      <c r="O30" s="2">
        <v>75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75</v>
      </c>
      <c r="V30" t="s">
        <v>71</v>
      </c>
    </row>
    <row r="31" spans="1:22" x14ac:dyDescent="0.25">
      <c r="A31" t="s">
        <v>360</v>
      </c>
      <c r="B31" s="1" t="s">
        <v>366</v>
      </c>
      <c r="C31" t="s">
        <v>1</v>
      </c>
      <c r="D31" t="s">
        <v>251</v>
      </c>
      <c r="E31" t="s">
        <v>252</v>
      </c>
      <c r="F31" t="s">
        <v>253</v>
      </c>
      <c r="G31">
        <v>266</v>
      </c>
      <c r="H31">
        <v>266</v>
      </c>
      <c r="I31">
        <v>266</v>
      </c>
      <c r="J31">
        <v>266</v>
      </c>
      <c r="L31" s="2">
        <v>0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150</v>
      </c>
      <c r="V31" t="s">
        <v>71</v>
      </c>
    </row>
    <row r="32" spans="1:22" x14ac:dyDescent="0.25">
      <c r="A32" t="s">
        <v>360</v>
      </c>
      <c r="B32" s="1" t="s">
        <v>366</v>
      </c>
      <c r="C32" t="s">
        <v>1</v>
      </c>
      <c r="D32" t="s">
        <v>251</v>
      </c>
      <c r="E32" t="s">
        <v>252</v>
      </c>
      <c r="F32" t="s">
        <v>253</v>
      </c>
      <c r="G32">
        <v>265</v>
      </c>
      <c r="H32">
        <v>265</v>
      </c>
      <c r="I32">
        <v>265</v>
      </c>
      <c r="J32">
        <v>265</v>
      </c>
      <c r="L32" s="2">
        <v>0</v>
      </c>
      <c r="M32" s="2">
        <v>0</v>
      </c>
      <c r="N32" s="2">
        <v>0</v>
      </c>
      <c r="O32" s="2">
        <v>125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125</v>
      </c>
      <c r="V32" t="s">
        <v>71</v>
      </c>
    </row>
    <row r="33" spans="1:22" x14ac:dyDescent="0.25">
      <c r="A33" t="s">
        <v>360</v>
      </c>
      <c r="B33" s="1" t="s">
        <v>365</v>
      </c>
      <c r="C33" t="s">
        <v>1</v>
      </c>
      <c r="D33" t="s">
        <v>251</v>
      </c>
      <c r="E33" t="s">
        <v>252</v>
      </c>
      <c r="F33" t="s">
        <v>253</v>
      </c>
      <c r="G33">
        <v>264</v>
      </c>
      <c r="H33">
        <v>264</v>
      </c>
      <c r="I33">
        <v>264</v>
      </c>
      <c r="J33">
        <v>264</v>
      </c>
      <c r="L33" s="2">
        <v>0</v>
      </c>
      <c r="M33" s="2">
        <v>0</v>
      </c>
      <c r="N33" s="2">
        <v>0</v>
      </c>
      <c r="O33" s="2">
        <v>125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125</v>
      </c>
      <c r="V33" t="s">
        <v>71</v>
      </c>
    </row>
    <row r="34" spans="1:22" x14ac:dyDescent="0.25">
      <c r="A34" t="s">
        <v>360</v>
      </c>
      <c r="B34" s="1" t="s">
        <v>365</v>
      </c>
      <c r="C34" t="s">
        <v>1</v>
      </c>
      <c r="D34" t="s">
        <v>251</v>
      </c>
      <c r="E34" t="s">
        <v>252</v>
      </c>
      <c r="F34" t="s">
        <v>253</v>
      </c>
      <c r="G34">
        <v>263</v>
      </c>
      <c r="H34">
        <v>263</v>
      </c>
      <c r="I34">
        <v>263</v>
      </c>
      <c r="J34">
        <v>263</v>
      </c>
      <c r="L34" s="2">
        <v>0</v>
      </c>
      <c r="M34" s="2">
        <v>0</v>
      </c>
      <c r="N34" s="2">
        <v>0</v>
      </c>
      <c r="O34" s="2">
        <v>125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125</v>
      </c>
      <c r="V34" t="s">
        <v>71</v>
      </c>
    </row>
    <row r="35" spans="1:22" x14ac:dyDescent="0.25">
      <c r="A35" t="s">
        <v>360</v>
      </c>
      <c r="B35" s="1" t="s">
        <v>365</v>
      </c>
      <c r="C35" t="s">
        <v>1</v>
      </c>
      <c r="D35" t="s">
        <v>251</v>
      </c>
      <c r="E35" t="s">
        <v>252</v>
      </c>
      <c r="F35" t="s">
        <v>253</v>
      </c>
      <c r="G35">
        <v>262</v>
      </c>
      <c r="H35">
        <v>262</v>
      </c>
      <c r="I35">
        <v>262</v>
      </c>
      <c r="J35">
        <v>262</v>
      </c>
      <c r="L35" s="2">
        <v>0</v>
      </c>
      <c r="M35" s="2">
        <v>0</v>
      </c>
      <c r="N35" s="2">
        <v>0</v>
      </c>
      <c r="O35" s="2">
        <v>299.55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299.55</v>
      </c>
      <c r="V35" t="s">
        <v>71</v>
      </c>
    </row>
    <row r="36" spans="1:22" x14ac:dyDescent="0.25">
      <c r="A36" t="s">
        <v>360</v>
      </c>
      <c r="B36" s="1" t="s">
        <v>365</v>
      </c>
      <c r="C36" t="s">
        <v>1</v>
      </c>
      <c r="D36" t="s">
        <v>251</v>
      </c>
      <c r="E36" t="s">
        <v>252</v>
      </c>
      <c r="F36" t="s">
        <v>253</v>
      </c>
      <c r="G36">
        <v>261</v>
      </c>
      <c r="H36">
        <v>261</v>
      </c>
      <c r="I36">
        <v>261</v>
      </c>
      <c r="J36">
        <v>261</v>
      </c>
      <c r="L36" s="2">
        <v>0</v>
      </c>
      <c r="M36" s="2">
        <v>0</v>
      </c>
      <c r="N36" s="2">
        <v>0</v>
      </c>
      <c r="O36" s="2">
        <v>125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125</v>
      </c>
      <c r="V36" t="s">
        <v>71</v>
      </c>
    </row>
    <row r="37" spans="1:22" x14ac:dyDescent="0.25">
      <c r="A37" t="s">
        <v>360</v>
      </c>
      <c r="B37" s="1" t="s">
        <v>364</v>
      </c>
      <c r="C37" t="s">
        <v>1</v>
      </c>
      <c r="D37" t="s">
        <v>251</v>
      </c>
      <c r="E37" t="s">
        <v>252</v>
      </c>
      <c r="F37" t="s">
        <v>253</v>
      </c>
      <c r="G37">
        <v>260</v>
      </c>
      <c r="H37">
        <v>260</v>
      </c>
      <c r="I37">
        <v>260</v>
      </c>
      <c r="J37">
        <v>260</v>
      </c>
      <c r="L37" s="2">
        <v>0</v>
      </c>
      <c r="M37" s="2">
        <v>0</v>
      </c>
      <c r="N37" s="2">
        <v>0</v>
      </c>
      <c r="O37" s="2">
        <v>125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125</v>
      </c>
      <c r="V37" t="s">
        <v>71</v>
      </c>
    </row>
    <row r="38" spans="1:22" x14ac:dyDescent="0.25">
      <c r="A38" t="s">
        <v>360</v>
      </c>
      <c r="B38" s="1" t="s">
        <v>364</v>
      </c>
      <c r="C38" t="s">
        <v>1</v>
      </c>
      <c r="D38" t="s">
        <v>251</v>
      </c>
      <c r="E38" t="s">
        <v>252</v>
      </c>
      <c r="F38" t="s">
        <v>253</v>
      </c>
      <c r="G38">
        <v>259</v>
      </c>
      <c r="H38">
        <v>259</v>
      </c>
      <c r="I38">
        <v>259</v>
      </c>
      <c r="J38">
        <v>259</v>
      </c>
      <c r="L38" s="2">
        <v>0</v>
      </c>
      <c r="M38" s="2">
        <v>0</v>
      </c>
      <c r="N38" s="2">
        <v>0</v>
      </c>
      <c r="O38" s="2">
        <v>75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75</v>
      </c>
      <c r="V38" t="s">
        <v>71</v>
      </c>
    </row>
    <row r="39" spans="1:22" x14ac:dyDescent="0.25">
      <c r="A39" t="s">
        <v>360</v>
      </c>
      <c r="B39" s="1" t="s">
        <v>364</v>
      </c>
      <c r="C39" t="s">
        <v>1</v>
      </c>
      <c r="D39" t="s">
        <v>251</v>
      </c>
      <c r="E39" t="s">
        <v>252</v>
      </c>
      <c r="F39" t="s">
        <v>253</v>
      </c>
      <c r="G39">
        <v>258</v>
      </c>
      <c r="H39">
        <v>258</v>
      </c>
      <c r="I39">
        <v>258</v>
      </c>
      <c r="J39">
        <v>258</v>
      </c>
      <c r="L39" s="2">
        <v>0</v>
      </c>
      <c r="M39" s="2">
        <v>0</v>
      </c>
      <c r="N39" s="2">
        <v>0</v>
      </c>
      <c r="O39" s="2">
        <v>125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125</v>
      </c>
      <c r="V39" t="s">
        <v>71</v>
      </c>
    </row>
    <row r="40" spans="1:22" x14ac:dyDescent="0.25">
      <c r="A40" t="s">
        <v>360</v>
      </c>
      <c r="B40" s="1" t="s">
        <v>364</v>
      </c>
      <c r="C40" t="s">
        <v>1</v>
      </c>
      <c r="D40" t="s">
        <v>251</v>
      </c>
      <c r="E40" t="s">
        <v>252</v>
      </c>
      <c r="F40" t="s">
        <v>253</v>
      </c>
      <c r="G40">
        <v>257</v>
      </c>
      <c r="H40">
        <v>257</v>
      </c>
      <c r="I40">
        <v>257</v>
      </c>
      <c r="J40">
        <v>257</v>
      </c>
      <c r="L40" s="2">
        <v>0</v>
      </c>
      <c r="M40" s="2">
        <v>0</v>
      </c>
      <c r="N40" s="2">
        <v>0</v>
      </c>
      <c r="O40" s="2">
        <v>250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250</v>
      </c>
      <c r="V40" t="s">
        <v>71</v>
      </c>
    </row>
    <row r="41" spans="1:22" x14ac:dyDescent="0.25">
      <c r="A41" t="s">
        <v>360</v>
      </c>
      <c r="B41" s="1" t="s">
        <v>363</v>
      </c>
      <c r="C41" t="s">
        <v>1</v>
      </c>
      <c r="D41" t="s">
        <v>251</v>
      </c>
      <c r="E41" t="s">
        <v>252</v>
      </c>
      <c r="F41" t="s">
        <v>253</v>
      </c>
      <c r="G41">
        <v>256</v>
      </c>
      <c r="H41">
        <v>256</v>
      </c>
      <c r="I41">
        <v>256</v>
      </c>
      <c r="J41">
        <v>256</v>
      </c>
      <c r="L41" s="2">
        <v>0</v>
      </c>
      <c r="M41" s="2">
        <v>0</v>
      </c>
      <c r="N41" s="2">
        <v>0</v>
      </c>
      <c r="O41" s="2">
        <v>250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250</v>
      </c>
      <c r="V41" t="s">
        <v>71</v>
      </c>
    </row>
    <row r="42" spans="1:22" x14ac:dyDescent="0.25">
      <c r="A42" t="s">
        <v>360</v>
      </c>
      <c r="B42" s="1" t="s">
        <v>362</v>
      </c>
      <c r="C42" t="s">
        <v>1</v>
      </c>
      <c r="D42" t="s">
        <v>251</v>
      </c>
      <c r="E42" t="s">
        <v>252</v>
      </c>
      <c r="F42" t="s">
        <v>253</v>
      </c>
      <c r="G42">
        <v>255</v>
      </c>
      <c r="H42">
        <v>255</v>
      </c>
      <c r="I42">
        <v>255</v>
      </c>
      <c r="J42">
        <v>255</v>
      </c>
      <c r="L42" s="2">
        <v>0</v>
      </c>
      <c r="M42" s="2">
        <v>0</v>
      </c>
      <c r="N42" s="2">
        <v>0</v>
      </c>
      <c r="O42" s="2">
        <v>75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75</v>
      </c>
      <c r="V42" t="s">
        <v>71</v>
      </c>
    </row>
    <row r="43" spans="1:22" x14ac:dyDescent="0.25">
      <c r="A43" t="s">
        <v>360</v>
      </c>
      <c r="B43" s="1" t="s">
        <v>361</v>
      </c>
      <c r="C43" t="s">
        <v>1</v>
      </c>
      <c r="D43" t="s">
        <v>251</v>
      </c>
      <c r="E43" t="s">
        <v>252</v>
      </c>
      <c r="F43" t="s">
        <v>253</v>
      </c>
      <c r="G43">
        <v>254</v>
      </c>
      <c r="H43">
        <v>254</v>
      </c>
      <c r="I43">
        <v>254</v>
      </c>
      <c r="J43">
        <v>254</v>
      </c>
      <c r="L43" s="2">
        <v>0</v>
      </c>
      <c r="M43" s="2">
        <v>0</v>
      </c>
      <c r="N43" s="2">
        <v>0</v>
      </c>
      <c r="O43" s="2">
        <v>150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150</v>
      </c>
      <c r="V43" t="s">
        <v>71</v>
      </c>
    </row>
    <row r="44" spans="1:22" x14ac:dyDescent="0.25">
      <c r="A44" t="s">
        <v>360</v>
      </c>
      <c r="B44" s="1" t="s">
        <v>361</v>
      </c>
      <c r="C44" t="s">
        <v>1</v>
      </c>
      <c r="D44" t="s">
        <v>251</v>
      </c>
      <c r="E44" t="s">
        <v>252</v>
      </c>
      <c r="F44" t="s">
        <v>253</v>
      </c>
      <c r="G44">
        <v>253</v>
      </c>
      <c r="H44">
        <v>253</v>
      </c>
      <c r="I44">
        <v>253</v>
      </c>
      <c r="J44">
        <v>253</v>
      </c>
      <c r="L44" s="2">
        <v>0</v>
      </c>
      <c r="M44" s="2">
        <v>0</v>
      </c>
      <c r="N44" s="2">
        <v>0</v>
      </c>
      <c r="O44" s="2">
        <v>75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75</v>
      </c>
      <c r="V44" t="s">
        <v>71</v>
      </c>
    </row>
    <row r="45" spans="1:22" x14ac:dyDescent="0.25">
      <c r="A45" t="s">
        <v>360</v>
      </c>
      <c r="B45" s="1" t="s">
        <v>361</v>
      </c>
      <c r="C45" t="s">
        <v>1</v>
      </c>
      <c r="D45" t="s">
        <v>251</v>
      </c>
      <c r="E45" t="s">
        <v>252</v>
      </c>
      <c r="F45" t="s">
        <v>253</v>
      </c>
      <c r="G45">
        <v>252</v>
      </c>
      <c r="H45">
        <v>252</v>
      </c>
      <c r="I45">
        <v>252</v>
      </c>
      <c r="J45">
        <v>252</v>
      </c>
      <c r="L45" s="2">
        <v>0</v>
      </c>
      <c r="M45" s="2">
        <v>0</v>
      </c>
      <c r="N45" s="2">
        <v>0</v>
      </c>
      <c r="O45" s="2">
        <v>175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175</v>
      </c>
      <c r="V45" t="s">
        <v>71</v>
      </c>
    </row>
    <row r="46" spans="1:22" x14ac:dyDescent="0.25">
      <c r="A46" t="s">
        <v>360</v>
      </c>
      <c r="B46" s="1" t="s">
        <v>361</v>
      </c>
      <c r="C46" t="s">
        <v>1</v>
      </c>
      <c r="D46" t="s">
        <v>251</v>
      </c>
      <c r="E46" t="s">
        <v>252</v>
      </c>
      <c r="F46" t="s">
        <v>253</v>
      </c>
      <c r="G46">
        <v>251</v>
      </c>
      <c r="H46">
        <v>251</v>
      </c>
      <c r="I46">
        <v>251</v>
      </c>
      <c r="J46">
        <v>251</v>
      </c>
      <c r="L46" s="2">
        <v>0</v>
      </c>
      <c r="M46" s="2">
        <v>0</v>
      </c>
      <c r="N46" s="2">
        <v>0</v>
      </c>
      <c r="O46" s="2">
        <v>1000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1000</v>
      </c>
      <c r="V46" t="s">
        <v>71</v>
      </c>
    </row>
    <row r="47" spans="1:22" x14ac:dyDescent="0.25">
      <c r="A47" t="s">
        <v>319</v>
      </c>
      <c r="B47" s="1" t="s">
        <v>333</v>
      </c>
      <c r="C47" t="s">
        <v>1</v>
      </c>
      <c r="D47" t="s">
        <v>251</v>
      </c>
      <c r="E47" t="s">
        <v>252</v>
      </c>
      <c r="F47" t="s">
        <v>253</v>
      </c>
      <c r="G47">
        <v>250</v>
      </c>
      <c r="H47">
        <v>250</v>
      </c>
      <c r="I47">
        <v>250</v>
      </c>
      <c r="J47">
        <v>250</v>
      </c>
      <c r="L47" s="2">
        <v>0</v>
      </c>
      <c r="M47" s="2">
        <v>0</v>
      </c>
      <c r="N47" s="2">
        <v>0</v>
      </c>
      <c r="O47" s="2">
        <v>333.33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333.33</v>
      </c>
      <c r="V47" t="s">
        <v>71</v>
      </c>
    </row>
    <row r="48" spans="1:22" x14ac:dyDescent="0.25">
      <c r="A48" t="s">
        <v>319</v>
      </c>
      <c r="B48" s="1" t="s">
        <v>334</v>
      </c>
      <c r="C48" t="s">
        <v>1</v>
      </c>
      <c r="D48" t="s">
        <v>251</v>
      </c>
      <c r="E48" t="s">
        <v>252</v>
      </c>
      <c r="F48" t="s">
        <v>253</v>
      </c>
      <c r="G48">
        <v>249</v>
      </c>
      <c r="H48">
        <v>249</v>
      </c>
      <c r="I48">
        <v>249</v>
      </c>
      <c r="J48">
        <v>249</v>
      </c>
      <c r="L48" s="2">
        <v>0</v>
      </c>
      <c r="M48" s="2">
        <v>0</v>
      </c>
      <c r="N48" s="2">
        <v>0</v>
      </c>
      <c r="O48" s="2">
        <v>333.33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333.33</v>
      </c>
      <c r="V48" t="s">
        <v>71</v>
      </c>
    </row>
    <row r="49" spans="1:22" x14ac:dyDescent="0.25">
      <c r="A49" t="s">
        <v>319</v>
      </c>
      <c r="B49" s="1" t="s">
        <v>334</v>
      </c>
      <c r="C49" t="s">
        <v>1</v>
      </c>
      <c r="D49" t="s">
        <v>251</v>
      </c>
      <c r="E49" t="s">
        <v>252</v>
      </c>
      <c r="F49" t="s">
        <v>253</v>
      </c>
      <c r="G49">
        <v>248</v>
      </c>
      <c r="H49">
        <v>248</v>
      </c>
      <c r="I49">
        <v>248</v>
      </c>
      <c r="J49">
        <v>248</v>
      </c>
      <c r="L49" s="2">
        <v>0</v>
      </c>
      <c r="M49" s="2">
        <v>0</v>
      </c>
      <c r="N49" s="2">
        <v>0</v>
      </c>
      <c r="O49" s="2">
        <v>149.66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149.66</v>
      </c>
      <c r="V49" t="s">
        <v>71</v>
      </c>
    </row>
    <row r="50" spans="1:22" x14ac:dyDescent="0.25">
      <c r="A50" t="s">
        <v>319</v>
      </c>
      <c r="B50" s="1" t="s">
        <v>334</v>
      </c>
      <c r="C50" t="s">
        <v>1</v>
      </c>
      <c r="D50" t="s">
        <v>251</v>
      </c>
      <c r="E50" t="s">
        <v>252</v>
      </c>
      <c r="F50" t="s">
        <v>253</v>
      </c>
      <c r="G50">
        <v>247</v>
      </c>
      <c r="H50">
        <v>247</v>
      </c>
      <c r="I50">
        <v>247</v>
      </c>
      <c r="J50">
        <v>247</v>
      </c>
      <c r="L50" s="2">
        <v>0</v>
      </c>
      <c r="M50" s="2">
        <v>0</v>
      </c>
      <c r="N50" s="2">
        <v>0</v>
      </c>
      <c r="O50" s="2">
        <v>149.66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149.66</v>
      </c>
      <c r="V50" t="s">
        <v>71</v>
      </c>
    </row>
    <row r="51" spans="1:22" x14ac:dyDescent="0.25">
      <c r="A51" t="s">
        <v>319</v>
      </c>
      <c r="B51" s="1" t="s">
        <v>334</v>
      </c>
      <c r="C51" t="s">
        <v>1</v>
      </c>
      <c r="D51" t="s">
        <v>251</v>
      </c>
      <c r="E51" t="s">
        <v>252</v>
      </c>
      <c r="F51" t="s">
        <v>253</v>
      </c>
      <c r="G51">
        <v>246</v>
      </c>
      <c r="H51">
        <v>246</v>
      </c>
      <c r="I51">
        <v>246</v>
      </c>
      <c r="J51">
        <v>246</v>
      </c>
      <c r="L51" s="2">
        <v>0</v>
      </c>
      <c r="M51" s="2">
        <v>0</v>
      </c>
      <c r="N51" s="2">
        <v>0</v>
      </c>
      <c r="O51" s="2">
        <v>374.73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374.73</v>
      </c>
      <c r="V51" t="s">
        <v>71</v>
      </c>
    </row>
    <row r="52" spans="1:22" x14ac:dyDescent="0.25">
      <c r="A52" t="s">
        <v>319</v>
      </c>
      <c r="B52" s="1" t="s">
        <v>335</v>
      </c>
      <c r="C52" t="s">
        <v>1</v>
      </c>
      <c r="D52" t="s">
        <v>251</v>
      </c>
      <c r="E52" t="s">
        <v>252</v>
      </c>
      <c r="F52" t="s">
        <v>253</v>
      </c>
      <c r="G52">
        <v>245</v>
      </c>
      <c r="H52">
        <v>245</v>
      </c>
      <c r="I52">
        <v>245</v>
      </c>
      <c r="J52">
        <v>245</v>
      </c>
      <c r="L52" s="2">
        <v>0</v>
      </c>
      <c r="M52" s="2">
        <v>0</v>
      </c>
      <c r="N52" s="2">
        <v>0</v>
      </c>
      <c r="O52" s="2">
        <v>374.73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374.73</v>
      </c>
      <c r="V52" t="s">
        <v>71</v>
      </c>
    </row>
    <row r="53" spans="1:22" x14ac:dyDescent="0.25">
      <c r="A53" t="s">
        <v>319</v>
      </c>
      <c r="B53" s="1" t="s">
        <v>336</v>
      </c>
      <c r="C53" t="s">
        <v>1</v>
      </c>
      <c r="D53" t="s">
        <v>251</v>
      </c>
      <c r="E53" t="s">
        <v>252</v>
      </c>
      <c r="F53" t="s">
        <v>253</v>
      </c>
      <c r="G53">
        <v>244</v>
      </c>
      <c r="H53">
        <v>244</v>
      </c>
      <c r="I53">
        <v>244</v>
      </c>
      <c r="J53">
        <v>244</v>
      </c>
      <c r="L53" s="2">
        <v>0</v>
      </c>
      <c r="M53" s="2">
        <v>0</v>
      </c>
      <c r="N53" s="2">
        <v>0</v>
      </c>
      <c r="O53" s="2">
        <v>125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125</v>
      </c>
      <c r="V53" t="s">
        <v>71</v>
      </c>
    </row>
    <row r="54" spans="1:22" x14ac:dyDescent="0.25">
      <c r="A54" t="s">
        <v>319</v>
      </c>
      <c r="B54" s="1" t="s">
        <v>336</v>
      </c>
      <c r="C54" t="s">
        <v>1</v>
      </c>
      <c r="D54" t="s">
        <v>251</v>
      </c>
      <c r="E54" t="s">
        <v>252</v>
      </c>
      <c r="F54" t="s">
        <v>253</v>
      </c>
      <c r="G54">
        <v>243</v>
      </c>
      <c r="H54">
        <v>243</v>
      </c>
      <c r="I54">
        <v>243</v>
      </c>
      <c r="J54">
        <v>243</v>
      </c>
      <c r="L54" s="2">
        <v>0</v>
      </c>
      <c r="M54" s="2">
        <v>0</v>
      </c>
      <c r="N54" s="2">
        <v>0</v>
      </c>
      <c r="O54" s="2">
        <v>75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75</v>
      </c>
      <c r="V54" t="s">
        <v>71</v>
      </c>
    </row>
    <row r="55" spans="1:22" x14ac:dyDescent="0.25">
      <c r="A55" t="s">
        <v>319</v>
      </c>
      <c r="B55" s="1" t="s">
        <v>337</v>
      </c>
      <c r="C55" t="s">
        <v>1</v>
      </c>
      <c r="D55" t="s">
        <v>251</v>
      </c>
      <c r="E55" t="s">
        <v>252</v>
      </c>
      <c r="F55" t="s">
        <v>253</v>
      </c>
      <c r="G55">
        <v>242</v>
      </c>
      <c r="H55">
        <v>242</v>
      </c>
      <c r="I55">
        <v>242</v>
      </c>
      <c r="J55">
        <v>242</v>
      </c>
      <c r="L55" s="2">
        <v>0</v>
      </c>
      <c r="M55" s="2">
        <v>0</v>
      </c>
      <c r="N55" s="2">
        <v>0</v>
      </c>
      <c r="O55" s="2">
        <v>150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150</v>
      </c>
      <c r="V55" t="s">
        <v>71</v>
      </c>
    </row>
    <row r="56" spans="1:22" x14ac:dyDescent="0.25">
      <c r="A56" t="s">
        <v>319</v>
      </c>
      <c r="B56" s="1" t="s">
        <v>337</v>
      </c>
      <c r="C56" t="s">
        <v>1</v>
      </c>
      <c r="D56" t="s">
        <v>251</v>
      </c>
      <c r="E56" t="s">
        <v>252</v>
      </c>
      <c r="F56" t="s">
        <v>253</v>
      </c>
      <c r="G56">
        <v>241</v>
      </c>
      <c r="H56">
        <v>241</v>
      </c>
      <c r="I56">
        <v>241</v>
      </c>
      <c r="J56">
        <v>241</v>
      </c>
      <c r="L56" s="2">
        <v>0</v>
      </c>
      <c r="M56" s="2">
        <v>0</v>
      </c>
      <c r="N56" s="2">
        <v>0</v>
      </c>
      <c r="O56" s="2">
        <v>448.98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448.98</v>
      </c>
      <c r="V56" t="s">
        <v>71</v>
      </c>
    </row>
    <row r="57" spans="1:22" x14ac:dyDescent="0.25">
      <c r="A57" t="s">
        <v>319</v>
      </c>
      <c r="B57" s="1" t="s">
        <v>337</v>
      </c>
      <c r="C57" t="s">
        <v>1</v>
      </c>
      <c r="D57" t="s">
        <v>251</v>
      </c>
      <c r="E57" t="s">
        <v>252</v>
      </c>
      <c r="F57" t="s">
        <v>253</v>
      </c>
      <c r="G57">
        <v>240</v>
      </c>
      <c r="H57">
        <v>240</v>
      </c>
      <c r="I57">
        <v>240</v>
      </c>
      <c r="J57">
        <v>240</v>
      </c>
      <c r="L57" s="2">
        <v>0</v>
      </c>
      <c r="M57" s="2">
        <v>0</v>
      </c>
      <c r="N57" s="2">
        <v>0</v>
      </c>
      <c r="O57" s="2">
        <v>125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125</v>
      </c>
      <c r="V57" t="s">
        <v>71</v>
      </c>
    </row>
    <row r="58" spans="1:22" x14ac:dyDescent="0.25">
      <c r="A58" t="s">
        <v>319</v>
      </c>
      <c r="B58" s="1" t="s">
        <v>337</v>
      </c>
      <c r="C58" t="s">
        <v>1</v>
      </c>
      <c r="D58" t="s">
        <v>251</v>
      </c>
      <c r="E58" t="s">
        <v>252</v>
      </c>
      <c r="F58" t="s">
        <v>253</v>
      </c>
      <c r="G58">
        <v>239</v>
      </c>
      <c r="H58">
        <v>239</v>
      </c>
      <c r="I58">
        <v>239</v>
      </c>
      <c r="J58">
        <v>239</v>
      </c>
      <c r="L58" s="2">
        <v>0</v>
      </c>
      <c r="M58" s="2">
        <v>0</v>
      </c>
      <c r="N58" s="2">
        <v>0</v>
      </c>
      <c r="O58" s="2">
        <v>125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125</v>
      </c>
      <c r="V58" t="s">
        <v>71</v>
      </c>
    </row>
    <row r="59" spans="1:22" x14ac:dyDescent="0.25">
      <c r="A59" t="s">
        <v>319</v>
      </c>
      <c r="B59" s="1" t="s">
        <v>337</v>
      </c>
      <c r="C59" t="s">
        <v>1</v>
      </c>
      <c r="D59" t="s">
        <v>251</v>
      </c>
      <c r="E59" t="s">
        <v>252</v>
      </c>
      <c r="F59" t="s">
        <v>253</v>
      </c>
      <c r="G59">
        <v>238</v>
      </c>
      <c r="H59">
        <v>238</v>
      </c>
      <c r="I59">
        <v>238</v>
      </c>
      <c r="J59">
        <v>238</v>
      </c>
      <c r="L59" s="2">
        <v>0</v>
      </c>
      <c r="M59" s="2">
        <v>0</v>
      </c>
      <c r="N59" s="2">
        <v>0</v>
      </c>
      <c r="O59" s="2">
        <v>250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250</v>
      </c>
      <c r="V59" t="s">
        <v>71</v>
      </c>
    </row>
    <row r="60" spans="1:22" x14ac:dyDescent="0.25">
      <c r="A60" t="s">
        <v>319</v>
      </c>
      <c r="B60" s="1" t="s">
        <v>337</v>
      </c>
      <c r="C60" t="s">
        <v>1</v>
      </c>
      <c r="D60" t="s">
        <v>251</v>
      </c>
      <c r="E60" t="s">
        <v>252</v>
      </c>
      <c r="F60" t="s">
        <v>253</v>
      </c>
      <c r="G60">
        <v>237</v>
      </c>
      <c r="H60">
        <v>237</v>
      </c>
      <c r="I60">
        <v>237</v>
      </c>
      <c r="J60">
        <v>237</v>
      </c>
      <c r="L60" s="2">
        <v>0</v>
      </c>
      <c r="M60" s="2">
        <v>0</v>
      </c>
      <c r="N60" s="2">
        <v>0</v>
      </c>
      <c r="O60" s="2">
        <v>125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125</v>
      </c>
      <c r="V60" t="s">
        <v>71</v>
      </c>
    </row>
    <row r="61" spans="1:22" x14ac:dyDescent="0.25">
      <c r="A61" t="s">
        <v>319</v>
      </c>
      <c r="B61" s="1" t="s">
        <v>337</v>
      </c>
      <c r="C61" t="s">
        <v>1</v>
      </c>
      <c r="D61" t="s">
        <v>251</v>
      </c>
      <c r="E61" t="s">
        <v>252</v>
      </c>
      <c r="F61" t="s">
        <v>253</v>
      </c>
      <c r="G61">
        <v>236</v>
      </c>
      <c r="H61">
        <v>236</v>
      </c>
      <c r="I61">
        <v>236</v>
      </c>
      <c r="J61">
        <v>236</v>
      </c>
      <c r="L61" s="2">
        <v>0</v>
      </c>
      <c r="M61" s="2">
        <v>0</v>
      </c>
      <c r="N61" s="2">
        <v>0</v>
      </c>
      <c r="O61" s="2">
        <v>125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125</v>
      </c>
      <c r="V61" t="s">
        <v>71</v>
      </c>
    </row>
    <row r="62" spans="1:22" x14ac:dyDescent="0.25">
      <c r="A62" t="s">
        <v>319</v>
      </c>
      <c r="B62" s="1" t="s">
        <v>337</v>
      </c>
      <c r="C62" t="s">
        <v>1</v>
      </c>
      <c r="D62" t="s">
        <v>251</v>
      </c>
      <c r="E62" t="s">
        <v>252</v>
      </c>
      <c r="F62" t="s">
        <v>253</v>
      </c>
      <c r="G62">
        <v>235</v>
      </c>
      <c r="H62">
        <v>235</v>
      </c>
      <c r="I62">
        <v>235</v>
      </c>
      <c r="J62">
        <v>235</v>
      </c>
      <c r="L62" s="2">
        <v>0</v>
      </c>
      <c r="M62" s="2">
        <v>0</v>
      </c>
      <c r="N62" s="2">
        <v>0</v>
      </c>
      <c r="O62" s="2">
        <v>125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125</v>
      </c>
      <c r="V62" t="s">
        <v>71</v>
      </c>
    </row>
    <row r="63" spans="1:22" x14ac:dyDescent="0.25">
      <c r="A63" t="s">
        <v>319</v>
      </c>
      <c r="B63" s="1" t="s">
        <v>337</v>
      </c>
      <c r="C63" t="s">
        <v>1</v>
      </c>
      <c r="D63" t="s">
        <v>251</v>
      </c>
      <c r="E63" t="s">
        <v>252</v>
      </c>
      <c r="F63" t="s">
        <v>253</v>
      </c>
      <c r="G63">
        <v>234</v>
      </c>
      <c r="H63">
        <v>234</v>
      </c>
      <c r="I63">
        <v>234</v>
      </c>
      <c r="J63">
        <v>234</v>
      </c>
      <c r="L63" s="2">
        <v>0</v>
      </c>
      <c r="M63" s="2">
        <v>0</v>
      </c>
      <c r="N63" s="2">
        <v>0</v>
      </c>
      <c r="O63" s="2">
        <v>375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375</v>
      </c>
      <c r="V63" t="s">
        <v>71</v>
      </c>
    </row>
    <row r="64" spans="1:22" x14ac:dyDescent="0.25">
      <c r="A64" t="s">
        <v>319</v>
      </c>
      <c r="B64" s="1" t="s">
        <v>337</v>
      </c>
      <c r="C64" t="s">
        <v>1</v>
      </c>
      <c r="D64" t="s">
        <v>251</v>
      </c>
      <c r="E64" t="s">
        <v>252</v>
      </c>
      <c r="F64" t="s">
        <v>253</v>
      </c>
      <c r="G64">
        <v>233</v>
      </c>
      <c r="H64">
        <v>233</v>
      </c>
      <c r="I64">
        <v>233</v>
      </c>
      <c r="J64">
        <v>233</v>
      </c>
      <c r="L64" s="2">
        <v>0</v>
      </c>
      <c r="M64" s="2">
        <v>0</v>
      </c>
      <c r="N64" s="2">
        <v>0</v>
      </c>
      <c r="O64" s="2">
        <v>299.55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299.55</v>
      </c>
      <c r="V64" t="s">
        <v>71</v>
      </c>
    </row>
    <row r="65" spans="1:22" x14ac:dyDescent="0.25">
      <c r="A65" t="s">
        <v>319</v>
      </c>
      <c r="B65" s="1" t="s">
        <v>337</v>
      </c>
      <c r="C65" t="s">
        <v>1</v>
      </c>
      <c r="D65" t="s">
        <v>251</v>
      </c>
      <c r="E65" t="s">
        <v>252</v>
      </c>
      <c r="F65" t="s">
        <v>253</v>
      </c>
      <c r="G65">
        <v>232</v>
      </c>
      <c r="H65">
        <v>232</v>
      </c>
      <c r="I65">
        <v>232</v>
      </c>
      <c r="J65">
        <v>232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t="s">
        <v>71</v>
      </c>
    </row>
    <row r="66" spans="1:22" x14ac:dyDescent="0.25">
      <c r="A66" t="s">
        <v>319</v>
      </c>
      <c r="B66" s="1" t="s">
        <v>338</v>
      </c>
      <c r="C66" t="s">
        <v>1</v>
      </c>
      <c r="D66" t="s">
        <v>251</v>
      </c>
      <c r="E66" t="s">
        <v>252</v>
      </c>
      <c r="F66" t="s">
        <v>253</v>
      </c>
      <c r="G66">
        <v>231</v>
      </c>
      <c r="H66">
        <v>231</v>
      </c>
      <c r="I66">
        <v>231</v>
      </c>
      <c r="J66">
        <v>231</v>
      </c>
      <c r="L66" s="2">
        <v>0</v>
      </c>
      <c r="M66" s="2">
        <v>0</v>
      </c>
      <c r="N66" s="2">
        <v>0</v>
      </c>
      <c r="O66" s="2">
        <v>75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75</v>
      </c>
      <c r="V66" t="s">
        <v>71</v>
      </c>
    </row>
    <row r="67" spans="1:22" x14ac:dyDescent="0.25">
      <c r="A67" t="s">
        <v>319</v>
      </c>
      <c r="B67" s="1" t="s">
        <v>338</v>
      </c>
      <c r="C67" t="s">
        <v>1</v>
      </c>
      <c r="D67" t="s">
        <v>251</v>
      </c>
      <c r="E67" t="s">
        <v>252</v>
      </c>
      <c r="F67" t="s">
        <v>253</v>
      </c>
      <c r="G67">
        <v>230</v>
      </c>
      <c r="H67">
        <v>230</v>
      </c>
      <c r="I67">
        <v>230</v>
      </c>
      <c r="J67">
        <v>230</v>
      </c>
      <c r="L67" s="2">
        <v>0</v>
      </c>
      <c r="M67" s="2">
        <v>0</v>
      </c>
      <c r="N67" s="2">
        <v>0</v>
      </c>
      <c r="O67" s="2">
        <v>125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125</v>
      </c>
      <c r="V67" t="s">
        <v>71</v>
      </c>
    </row>
    <row r="68" spans="1:22" x14ac:dyDescent="0.25">
      <c r="A68" t="s">
        <v>319</v>
      </c>
      <c r="B68" s="1" t="s">
        <v>339</v>
      </c>
      <c r="C68" t="s">
        <v>1</v>
      </c>
      <c r="D68" t="s">
        <v>251</v>
      </c>
      <c r="E68" t="s">
        <v>252</v>
      </c>
      <c r="F68" t="s">
        <v>253</v>
      </c>
      <c r="G68">
        <v>229</v>
      </c>
      <c r="H68">
        <v>229</v>
      </c>
      <c r="I68">
        <v>229</v>
      </c>
      <c r="J68">
        <v>229</v>
      </c>
      <c r="L68" s="2">
        <v>0</v>
      </c>
      <c r="M68" s="2">
        <v>0</v>
      </c>
      <c r="N68" s="2">
        <v>0</v>
      </c>
      <c r="O68" s="2">
        <v>125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125</v>
      </c>
      <c r="V68" t="s">
        <v>71</v>
      </c>
    </row>
    <row r="69" spans="1:22" x14ac:dyDescent="0.25">
      <c r="A69" t="s">
        <v>319</v>
      </c>
      <c r="B69" s="1" t="s">
        <v>340</v>
      </c>
      <c r="C69" t="s">
        <v>1</v>
      </c>
      <c r="D69" t="s">
        <v>251</v>
      </c>
      <c r="E69" t="s">
        <v>252</v>
      </c>
      <c r="F69" t="s">
        <v>253</v>
      </c>
      <c r="G69">
        <v>228</v>
      </c>
      <c r="H69">
        <v>228</v>
      </c>
      <c r="I69">
        <v>228</v>
      </c>
      <c r="J69">
        <v>228</v>
      </c>
      <c r="L69" s="2">
        <v>0</v>
      </c>
      <c r="M69" s="2">
        <v>0</v>
      </c>
      <c r="N69" s="2">
        <v>0</v>
      </c>
      <c r="O69" s="2">
        <v>250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250</v>
      </c>
      <c r="V69" t="s">
        <v>71</v>
      </c>
    </row>
    <row r="70" spans="1:22" x14ac:dyDescent="0.25">
      <c r="A70" t="s">
        <v>319</v>
      </c>
      <c r="B70" s="1" t="s">
        <v>341</v>
      </c>
      <c r="C70" t="s">
        <v>1</v>
      </c>
      <c r="D70" t="s">
        <v>251</v>
      </c>
      <c r="E70" t="s">
        <v>252</v>
      </c>
      <c r="F70" t="s">
        <v>253</v>
      </c>
      <c r="G70">
        <v>227</v>
      </c>
      <c r="H70">
        <v>227</v>
      </c>
      <c r="I70">
        <v>227</v>
      </c>
      <c r="J70">
        <v>227</v>
      </c>
      <c r="L70" s="2">
        <v>0</v>
      </c>
      <c r="M70" s="2">
        <v>0</v>
      </c>
      <c r="N70" s="2">
        <v>0</v>
      </c>
      <c r="O70" s="2">
        <v>75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75</v>
      </c>
      <c r="V70" t="s">
        <v>71</v>
      </c>
    </row>
    <row r="71" spans="1:22" x14ac:dyDescent="0.25">
      <c r="A71" t="s">
        <v>319</v>
      </c>
      <c r="B71" s="1" t="s">
        <v>341</v>
      </c>
      <c r="C71" t="s">
        <v>1</v>
      </c>
      <c r="D71" t="s">
        <v>251</v>
      </c>
      <c r="E71" t="s">
        <v>252</v>
      </c>
      <c r="F71" t="s">
        <v>253</v>
      </c>
      <c r="G71">
        <v>226</v>
      </c>
      <c r="H71">
        <v>226</v>
      </c>
      <c r="I71">
        <v>226</v>
      </c>
      <c r="J71">
        <v>226</v>
      </c>
      <c r="L71" s="2">
        <v>0</v>
      </c>
      <c r="M71" s="2">
        <v>0</v>
      </c>
      <c r="N71" s="2">
        <v>0</v>
      </c>
      <c r="O71" s="2">
        <v>75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75</v>
      </c>
      <c r="V71" t="s">
        <v>71</v>
      </c>
    </row>
    <row r="72" spans="1:22" x14ac:dyDescent="0.25">
      <c r="A72" t="s">
        <v>319</v>
      </c>
      <c r="B72" s="1" t="s">
        <v>320</v>
      </c>
      <c r="C72" t="s">
        <v>1</v>
      </c>
      <c r="D72" t="s">
        <v>251</v>
      </c>
      <c r="E72" t="s">
        <v>252</v>
      </c>
      <c r="F72" t="s">
        <v>253</v>
      </c>
      <c r="G72">
        <v>225</v>
      </c>
      <c r="H72">
        <v>225</v>
      </c>
      <c r="I72">
        <v>225</v>
      </c>
      <c r="J72">
        <v>225</v>
      </c>
      <c r="L72" s="2">
        <v>0</v>
      </c>
      <c r="M72" s="2">
        <v>0</v>
      </c>
      <c r="N72" s="2">
        <v>0</v>
      </c>
      <c r="O72" s="2">
        <v>75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75</v>
      </c>
      <c r="V72" t="s">
        <v>71</v>
      </c>
    </row>
    <row r="73" spans="1:22" x14ac:dyDescent="0.25">
      <c r="A73" t="s">
        <v>319</v>
      </c>
      <c r="B73" s="1" t="s">
        <v>320</v>
      </c>
      <c r="C73" t="s">
        <v>1</v>
      </c>
      <c r="D73" t="s">
        <v>251</v>
      </c>
      <c r="E73" t="s">
        <v>252</v>
      </c>
      <c r="F73" t="s">
        <v>253</v>
      </c>
      <c r="G73">
        <v>224</v>
      </c>
      <c r="H73">
        <v>224</v>
      </c>
      <c r="I73">
        <v>224</v>
      </c>
      <c r="J73">
        <v>224</v>
      </c>
      <c r="L73" s="2">
        <v>0</v>
      </c>
      <c r="M73" s="2">
        <v>0</v>
      </c>
      <c r="N73" s="2">
        <v>0</v>
      </c>
      <c r="O73" s="2">
        <v>250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250</v>
      </c>
      <c r="V73" t="s">
        <v>71</v>
      </c>
    </row>
    <row r="74" spans="1:22" x14ac:dyDescent="0.25">
      <c r="A74" t="s">
        <v>319</v>
      </c>
      <c r="B74" s="1" t="s">
        <v>320</v>
      </c>
      <c r="C74" t="s">
        <v>1</v>
      </c>
      <c r="D74" t="s">
        <v>251</v>
      </c>
      <c r="E74" t="s">
        <v>252</v>
      </c>
      <c r="F74" t="s">
        <v>253</v>
      </c>
      <c r="G74">
        <v>223</v>
      </c>
      <c r="H74">
        <v>223</v>
      </c>
      <c r="I74">
        <v>223</v>
      </c>
      <c r="J74">
        <v>223</v>
      </c>
      <c r="L74" s="2">
        <v>0</v>
      </c>
      <c r="M74" s="2">
        <v>0</v>
      </c>
      <c r="N74" s="2">
        <v>0</v>
      </c>
      <c r="O74" s="2">
        <v>333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333</v>
      </c>
      <c r="V74" t="s">
        <v>71</v>
      </c>
    </row>
    <row r="75" spans="1:22" x14ac:dyDescent="0.25">
      <c r="A75" t="s">
        <v>319</v>
      </c>
      <c r="B75" s="1" t="s">
        <v>320</v>
      </c>
      <c r="C75" t="s">
        <v>1</v>
      </c>
      <c r="D75" t="s">
        <v>251</v>
      </c>
      <c r="E75" t="s">
        <v>252</v>
      </c>
      <c r="F75" t="s">
        <v>253</v>
      </c>
      <c r="G75">
        <v>222</v>
      </c>
      <c r="H75">
        <v>222</v>
      </c>
      <c r="I75">
        <v>222</v>
      </c>
      <c r="J75">
        <v>222</v>
      </c>
      <c r="L75" s="2">
        <v>0</v>
      </c>
      <c r="M75" s="2">
        <v>0</v>
      </c>
      <c r="N75" s="2">
        <v>0</v>
      </c>
      <c r="O75" s="2">
        <v>333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333</v>
      </c>
      <c r="V75" t="s">
        <v>71</v>
      </c>
    </row>
    <row r="76" spans="1:22" x14ac:dyDescent="0.25">
      <c r="A76" t="s">
        <v>267</v>
      </c>
      <c r="B76" s="1" t="s">
        <v>293</v>
      </c>
      <c r="C76" t="s">
        <v>1</v>
      </c>
      <c r="D76" t="s">
        <v>251</v>
      </c>
      <c r="E76" t="s">
        <v>252</v>
      </c>
      <c r="F76" t="s">
        <v>253</v>
      </c>
      <c r="G76">
        <v>221</v>
      </c>
      <c r="H76">
        <v>221</v>
      </c>
      <c r="I76">
        <v>221</v>
      </c>
      <c r="J76">
        <v>221</v>
      </c>
      <c r="L76" s="2">
        <v>0</v>
      </c>
      <c r="M76" s="2">
        <v>0</v>
      </c>
      <c r="N76" s="2">
        <v>0</v>
      </c>
      <c r="O76" s="2">
        <v>175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175</v>
      </c>
      <c r="V76" t="s">
        <v>71</v>
      </c>
    </row>
    <row r="77" spans="1:22" x14ac:dyDescent="0.25">
      <c r="A77" t="s">
        <v>267</v>
      </c>
      <c r="B77" s="1" t="s">
        <v>293</v>
      </c>
      <c r="C77" t="s">
        <v>1</v>
      </c>
      <c r="D77" t="s">
        <v>251</v>
      </c>
      <c r="E77" t="s">
        <v>252</v>
      </c>
      <c r="F77" t="s">
        <v>253</v>
      </c>
      <c r="G77">
        <v>220</v>
      </c>
      <c r="H77">
        <v>220</v>
      </c>
      <c r="I77">
        <v>220</v>
      </c>
      <c r="J77">
        <v>220</v>
      </c>
      <c r="L77" s="2">
        <v>0</v>
      </c>
      <c r="M77" s="2">
        <v>0</v>
      </c>
      <c r="N77" s="2">
        <v>0</v>
      </c>
      <c r="O77" s="2">
        <v>1000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1000</v>
      </c>
      <c r="V77" t="s">
        <v>71</v>
      </c>
    </row>
    <row r="78" spans="1:22" x14ac:dyDescent="0.25">
      <c r="A78" t="s">
        <v>267</v>
      </c>
      <c r="B78" s="1" t="s">
        <v>293</v>
      </c>
      <c r="C78" t="s">
        <v>1</v>
      </c>
      <c r="D78" t="s">
        <v>251</v>
      </c>
      <c r="E78" t="s">
        <v>252</v>
      </c>
      <c r="F78" t="s">
        <v>253</v>
      </c>
      <c r="G78">
        <v>219</v>
      </c>
      <c r="H78">
        <v>219</v>
      </c>
      <c r="I78">
        <v>219</v>
      </c>
      <c r="J78">
        <v>219</v>
      </c>
      <c r="L78" s="2">
        <v>0</v>
      </c>
      <c r="M78" s="2">
        <v>0</v>
      </c>
      <c r="N78" s="2">
        <v>0</v>
      </c>
      <c r="O78" s="2">
        <v>151.38999999999999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151.38999999999999</v>
      </c>
      <c r="V78" t="s">
        <v>71</v>
      </c>
    </row>
    <row r="79" spans="1:22" x14ac:dyDescent="0.25">
      <c r="A79" t="s">
        <v>267</v>
      </c>
      <c r="B79" s="1" t="s">
        <v>292</v>
      </c>
      <c r="C79" t="s">
        <v>1</v>
      </c>
      <c r="D79" t="s">
        <v>251</v>
      </c>
      <c r="E79" t="s">
        <v>252</v>
      </c>
      <c r="F79" t="s">
        <v>253</v>
      </c>
      <c r="G79">
        <v>218</v>
      </c>
      <c r="H79">
        <v>218</v>
      </c>
      <c r="I79">
        <v>218</v>
      </c>
      <c r="J79">
        <v>218</v>
      </c>
      <c r="L79" s="2">
        <v>0</v>
      </c>
      <c r="M79" s="2">
        <v>0</v>
      </c>
      <c r="N79" s="2">
        <v>0</v>
      </c>
      <c r="O79" s="2">
        <v>529.83000000000004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529.83000000000004</v>
      </c>
      <c r="V79" t="s">
        <v>71</v>
      </c>
    </row>
    <row r="80" spans="1:22" x14ac:dyDescent="0.25">
      <c r="A80" t="s">
        <v>267</v>
      </c>
      <c r="B80" s="1" t="s">
        <v>292</v>
      </c>
      <c r="C80" t="s">
        <v>1</v>
      </c>
      <c r="D80" t="s">
        <v>251</v>
      </c>
      <c r="E80" t="s">
        <v>252</v>
      </c>
      <c r="F80" t="s">
        <v>253</v>
      </c>
      <c r="G80">
        <v>217</v>
      </c>
      <c r="H80">
        <v>217</v>
      </c>
      <c r="I80">
        <v>217</v>
      </c>
      <c r="J80">
        <v>217</v>
      </c>
      <c r="L80" s="2">
        <v>0</v>
      </c>
      <c r="M80" s="2">
        <v>0</v>
      </c>
      <c r="N80" s="2">
        <v>0</v>
      </c>
      <c r="O80" s="2">
        <v>529.83000000000004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529.83000000000004</v>
      </c>
      <c r="V80" t="s">
        <v>71</v>
      </c>
    </row>
    <row r="81" spans="1:22" x14ac:dyDescent="0.25">
      <c r="A81" t="s">
        <v>267</v>
      </c>
      <c r="B81" s="1" t="s">
        <v>292</v>
      </c>
      <c r="C81" t="s">
        <v>1</v>
      </c>
      <c r="D81" t="s">
        <v>251</v>
      </c>
      <c r="E81" t="s">
        <v>252</v>
      </c>
      <c r="F81" t="s">
        <v>253</v>
      </c>
      <c r="G81">
        <v>216</v>
      </c>
      <c r="H81">
        <v>216</v>
      </c>
      <c r="I81">
        <v>216</v>
      </c>
      <c r="J81">
        <v>216</v>
      </c>
      <c r="L81" s="2">
        <v>0</v>
      </c>
      <c r="M81" s="2">
        <v>0</v>
      </c>
      <c r="N81" s="2">
        <v>0</v>
      </c>
      <c r="O81" s="2">
        <v>150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150</v>
      </c>
      <c r="V81" t="s">
        <v>71</v>
      </c>
    </row>
    <row r="82" spans="1:22" x14ac:dyDescent="0.25">
      <c r="A82" t="s">
        <v>267</v>
      </c>
      <c r="B82" s="1" t="s">
        <v>291</v>
      </c>
      <c r="C82" t="s">
        <v>1</v>
      </c>
      <c r="D82" t="s">
        <v>251</v>
      </c>
      <c r="E82" t="s">
        <v>252</v>
      </c>
      <c r="F82" t="s">
        <v>253</v>
      </c>
      <c r="G82">
        <v>215</v>
      </c>
      <c r="H82">
        <v>215</v>
      </c>
      <c r="I82">
        <v>215</v>
      </c>
      <c r="J82">
        <v>215</v>
      </c>
      <c r="L82" s="2">
        <v>0</v>
      </c>
      <c r="M82" s="2">
        <v>0</v>
      </c>
      <c r="N82" s="2">
        <v>0</v>
      </c>
      <c r="O82" s="2">
        <v>125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125</v>
      </c>
      <c r="V82" t="s">
        <v>71</v>
      </c>
    </row>
    <row r="83" spans="1:22" x14ac:dyDescent="0.25">
      <c r="A83" t="s">
        <v>267</v>
      </c>
      <c r="B83" s="1" t="s">
        <v>291</v>
      </c>
      <c r="C83" t="s">
        <v>1</v>
      </c>
      <c r="D83" t="s">
        <v>251</v>
      </c>
      <c r="E83" t="s">
        <v>252</v>
      </c>
      <c r="F83" t="s">
        <v>253</v>
      </c>
      <c r="G83">
        <v>214</v>
      </c>
      <c r="H83">
        <v>214</v>
      </c>
      <c r="I83">
        <v>214</v>
      </c>
      <c r="J83">
        <v>214</v>
      </c>
      <c r="L83" s="2">
        <v>0</v>
      </c>
      <c r="M83" s="2">
        <v>0</v>
      </c>
      <c r="N83" s="2">
        <v>0</v>
      </c>
      <c r="O83" s="2">
        <v>374.73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374.73</v>
      </c>
      <c r="V83" t="s">
        <v>71</v>
      </c>
    </row>
    <row r="84" spans="1:22" x14ac:dyDescent="0.25">
      <c r="A84" t="s">
        <v>267</v>
      </c>
      <c r="B84" s="1" t="s">
        <v>291</v>
      </c>
      <c r="C84" t="s">
        <v>1</v>
      </c>
      <c r="D84" t="s">
        <v>251</v>
      </c>
      <c r="E84" t="s">
        <v>252</v>
      </c>
      <c r="F84" t="s">
        <v>253</v>
      </c>
      <c r="G84">
        <v>213</v>
      </c>
      <c r="H84">
        <v>213</v>
      </c>
      <c r="I84">
        <v>213</v>
      </c>
      <c r="J84">
        <v>213</v>
      </c>
      <c r="L84" s="2">
        <v>0</v>
      </c>
      <c r="M84" s="2">
        <v>0</v>
      </c>
      <c r="N84" s="2">
        <v>0</v>
      </c>
      <c r="O84" s="2">
        <v>299.55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299.55</v>
      </c>
      <c r="V84" t="s">
        <v>71</v>
      </c>
    </row>
    <row r="85" spans="1:22" x14ac:dyDescent="0.25">
      <c r="A85" t="s">
        <v>267</v>
      </c>
      <c r="B85" s="1" t="s">
        <v>291</v>
      </c>
      <c r="C85" t="s">
        <v>1</v>
      </c>
      <c r="D85" t="s">
        <v>251</v>
      </c>
      <c r="E85" t="s">
        <v>252</v>
      </c>
      <c r="F85" t="s">
        <v>253</v>
      </c>
      <c r="G85">
        <v>212</v>
      </c>
      <c r="H85">
        <v>212</v>
      </c>
      <c r="I85">
        <v>212</v>
      </c>
      <c r="J85">
        <v>212</v>
      </c>
      <c r="L85" s="2">
        <v>0</v>
      </c>
      <c r="M85" s="2">
        <v>0</v>
      </c>
      <c r="N85" s="2">
        <v>0</v>
      </c>
      <c r="O85" s="2">
        <v>125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125</v>
      </c>
      <c r="V85" t="s">
        <v>71</v>
      </c>
    </row>
    <row r="86" spans="1:22" x14ac:dyDescent="0.25">
      <c r="A86" t="s">
        <v>267</v>
      </c>
      <c r="B86" s="1" t="s">
        <v>290</v>
      </c>
      <c r="C86" t="s">
        <v>1</v>
      </c>
      <c r="D86" t="s">
        <v>251</v>
      </c>
      <c r="E86" t="s">
        <v>252</v>
      </c>
      <c r="F86" t="s">
        <v>253</v>
      </c>
      <c r="G86">
        <v>211</v>
      </c>
      <c r="H86">
        <v>211</v>
      </c>
      <c r="I86">
        <v>211</v>
      </c>
      <c r="J86">
        <v>211</v>
      </c>
      <c r="L86" s="2">
        <v>0</v>
      </c>
      <c r="M86" s="2">
        <v>0</v>
      </c>
      <c r="N86" s="2">
        <v>0</v>
      </c>
      <c r="O86" s="2">
        <v>125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125</v>
      </c>
      <c r="V86" t="s">
        <v>71</v>
      </c>
    </row>
    <row r="87" spans="1:22" x14ac:dyDescent="0.25">
      <c r="A87" t="s">
        <v>267</v>
      </c>
      <c r="B87" s="1" t="s">
        <v>290</v>
      </c>
      <c r="C87" t="s">
        <v>1</v>
      </c>
      <c r="D87" t="s">
        <v>251</v>
      </c>
      <c r="E87" t="s">
        <v>252</v>
      </c>
      <c r="F87" t="s">
        <v>253</v>
      </c>
      <c r="G87">
        <v>210</v>
      </c>
      <c r="H87">
        <v>210</v>
      </c>
      <c r="I87">
        <v>210</v>
      </c>
      <c r="J87">
        <v>210</v>
      </c>
      <c r="L87" s="2">
        <v>0</v>
      </c>
      <c r="M87" s="2">
        <v>0</v>
      </c>
      <c r="N87" s="2">
        <v>0</v>
      </c>
      <c r="O87" s="2">
        <v>125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125</v>
      </c>
      <c r="V87" t="s">
        <v>71</v>
      </c>
    </row>
    <row r="88" spans="1:22" x14ac:dyDescent="0.25">
      <c r="A88" t="s">
        <v>267</v>
      </c>
      <c r="B88" s="1" t="s">
        <v>290</v>
      </c>
      <c r="C88" t="s">
        <v>1</v>
      </c>
      <c r="D88" t="s">
        <v>251</v>
      </c>
      <c r="E88" t="s">
        <v>252</v>
      </c>
      <c r="F88" t="s">
        <v>253</v>
      </c>
      <c r="G88">
        <v>209</v>
      </c>
      <c r="H88">
        <v>209</v>
      </c>
      <c r="I88">
        <v>209</v>
      </c>
      <c r="J88">
        <v>209</v>
      </c>
      <c r="L88" s="2">
        <v>0</v>
      </c>
      <c r="M88" s="2">
        <v>0</v>
      </c>
      <c r="N88" s="2">
        <v>0</v>
      </c>
      <c r="O88" s="2">
        <v>125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125</v>
      </c>
      <c r="V88" t="s">
        <v>71</v>
      </c>
    </row>
    <row r="89" spans="1:22" x14ac:dyDescent="0.25">
      <c r="A89" t="s">
        <v>267</v>
      </c>
      <c r="B89" s="1" t="s">
        <v>290</v>
      </c>
      <c r="C89" t="s">
        <v>1</v>
      </c>
      <c r="D89" t="s">
        <v>251</v>
      </c>
      <c r="E89" t="s">
        <v>252</v>
      </c>
      <c r="F89" t="s">
        <v>253</v>
      </c>
      <c r="G89">
        <v>208</v>
      </c>
      <c r="H89">
        <v>208</v>
      </c>
      <c r="I89">
        <v>208</v>
      </c>
      <c r="J89">
        <v>208</v>
      </c>
      <c r="L89" s="2">
        <v>0</v>
      </c>
      <c r="M89" s="2">
        <v>0</v>
      </c>
      <c r="N89" s="2">
        <v>0</v>
      </c>
      <c r="O89" s="2">
        <v>74.83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74.83</v>
      </c>
      <c r="V89" t="s">
        <v>71</v>
      </c>
    </row>
    <row r="90" spans="1:22" x14ac:dyDescent="0.25">
      <c r="A90" t="s">
        <v>267</v>
      </c>
      <c r="B90" s="1" t="s">
        <v>289</v>
      </c>
      <c r="C90" t="s">
        <v>1</v>
      </c>
      <c r="D90" t="s">
        <v>251</v>
      </c>
      <c r="E90" t="s">
        <v>252</v>
      </c>
      <c r="F90" t="s">
        <v>253</v>
      </c>
      <c r="G90">
        <v>207</v>
      </c>
      <c r="H90">
        <v>207</v>
      </c>
      <c r="I90">
        <v>207</v>
      </c>
      <c r="J90">
        <v>207</v>
      </c>
      <c r="L90" s="2">
        <v>0</v>
      </c>
      <c r="M90" s="2">
        <v>0</v>
      </c>
      <c r="N90" s="2">
        <v>0</v>
      </c>
      <c r="O90" s="2">
        <v>125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125</v>
      </c>
      <c r="V90" t="s">
        <v>71</v>
      </c>
    </row>
    <row r="91" spans="1:22" x14ac:dyDescent="0.25">
      <c r="A91" t="s">
        <v>267</v>
      </c>
      <c r="B91" s="1" t="s">
        <v>289</v>
      </c>
      <c r="C91" t="s">
        <v>1</v>
      </c>
      <c r="D91" t="s">
        <v>251</v>
      </c>
      <c r="E91" t="s">
        <v>252</v>
      </c>
      <c r="F91" t="s">
        <v>253</v>
      </c>
      <c r="G91">
        <v>206</v>
      </c>
      <c r="H91">
        <v>206</v>
      </c>
      <c r="I91">
        <v>206</v>
      </c>
      <c r="J91">
        <v>206</v>
      </c>
      <c r="L91" s="2">
        <v>0</v>
      </c>
      <c r="M91" s="2">
        <v>0</v>
      </c>
      <c r="N91" s="2">
        <v>0</v>
      </c>
      <c r="O91" s="2">
        <v>125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125</v>
      </c>
      <c r="V91" t="s">
        <v>71</v>
      </c>
    </row>
    <row r="92" spans="1:22" x14ac:dyDescent="0.25">
      <c r="A92" t="s">
        <v>267</v>
      </c>
      <c r="B92" s="1" t="s">
        <v>289</v>
      </c>
      <c r="C92" t="s">
        <v>1</v>
      </c>
      <c r="D92" t="s">
        <v>251</v>
      </c>
      <c r="E92" t="s">
        <v>252</v>
      </c>
      <c r="F92" t="s">
        <v>253</v>
      </c>
      <c r="G92">
        <v>205</v>
      </c>
      <c r="H92">
        <v>205</v>
      </c>
      <c r="I92">
        <v>205</v>
      </c>
      <c r="J92">
        <v>205</v>
      </c>
      <c r="L92" s="2">
        <v>0</v>
      </c>
      <c r="M92" s="2">
        <v>0</v>
      </c>
      <c r="N92" s="2">
        <v>0</v>
      </c>
      <c r="O92" s="2">
        <v>375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375</v>
      </c>
      <c r="V92" t="s">
        <v>71</v>
      </c>
    </row>
    <row r="93" spans="1:22" x14ac:dyDescent="0.25">
      <c r="A93" t="s">
        <v>267</v>
      </c>
      <c r="B93" s="1" t="s">
        <v>288</v>
      </c>
      <c r="C93" t="s">
        <v>1</v>
      </c>
      <c r="D93" t="s">
        <v>251</v>
      </c>
      <c r="E93" t="s">
        <v>252</v>
      </c>
      <c r="F93" t="s">
        <v>253</v>
      </c>
      <c r="G93">
        <v>204</v>
      </c>
      <c r="H93">
        <v>204</v>
      </c>
      <c r="I93">
        <v>204</v>
      </c>
      <c r="J93">
        <v>204</v>
      </c>
      <c r="L93" s="2">
        <v>0</v>
      </c>
      <c r="M93" s="2">
        <v>0</v>
      </c>
      <c r="N93" s="2">
        <v>0</v>
      </c>
      <c r="O93" s="2">
        <v>75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75</v>
      </c>
      <c r="V93" t="s">
        <v>71</v>
      </c>
    </row>
    <row r="94" spans="1:22" x14ac:dyDescent="0.25">
      <c r="A94" t="s">
        <v>267</v>
      </c>
      <c r="B94" s="1" t="s">
        <v>287</v>
      </c>
      <c r="C94" t="s">
        <v>1</v>
      </c>
      <c r="D94" t="s">
        <v>251</v>
      </c>
      <c r="E94" t="s">
        <v>252</v>
      </c>
      <c r="F94" t="s">
        <v>253</v>
      </c>
      <c r="G94">
        <v>203</v>
      </c>
      <c r="H94">
        <v>203</v>
      </c>
      <c r="I94">
        <v>203</v>
      </c>
      <c r="J94">
        <v>203</v>
      </c>
      <c r="L94" s="2">
        <v>0</v>
      </c>
      <c r="M94" s="2">
        <v>0</v>
      </c>
      <c r="N94" s="2">
        <v>0</v>
      </c>
      <c r="O94" s="2">
        <v>75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75</v>
      </c>
      <c r="V94" t="s">
        <v>71</v>
      </c>
    </row>
    <row r="95" spans="1:22" x14ac:dyDescent="0.25">
      <c r="A95" t="s">
        <v>267</v>
      </c>
      <c r="B95" s="1" t="s">
        <v>266</v>
      </c>
      <c r="C95" t="s">
        <v>1</v>
      </c>
      <c r="D95" t="s">
        <v>251</v>
      </c>
      <c r="E95" t="s">
        <v>252</v>
      </c>
      <c r="F95" t="s">
        <v>253</v>
      </c>
      <c r="G95">
        <v>202</v>
      </c>
      <c r="H95">
        <v>202</v>
      </c>
      <c r="I95">
        <v>202</v>
      </c>
      <c r="J95">
        <v>202</v>
      </c>
      <c r="L95" s="2">
        <v>0</v>
      </c>
      <c r="M95" s="2">
        <v>0</v>
      </c>
      <c r="N95" s="2">
        <v>0</v>
      </c>
      <c r="O95" s="2">
        <v>125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125</v>
      </c>
      <c r="V95" t="s">
        <v>71</v>
      </c>
    </row>
    <row r="96" spans="1:22" x14ac:dyDescent="0.25">
      <c r="A96" t="s">
        <v>267</v>
      </c>
      <c r="B96" s="1" t="s">
        <v>266</v>
      </c>
      <c r="C96" t="s">
        <v>1</v>
      </c>
      <c r="D96" t="s">
        <v>251</v>
      </c>
      <c r="E96" t="s">
        <v>252</v>
      </c>
      <c r="F96" t="s">
        <v>253</v>
      </c>
      <c r="G96">
        <v>201</v>
      </c>
      <c r="H96">
        <v>201</v>
      </c>
      <c r="I96">
        <v>201</v>
      </c>
      <c r="J96">
        <v>201</v>
      </c>
      <c r="L96" s="2">
        <v>0</v>
      </c>
      <c r="M96" s="2">
        <v>0</v>
      </c>
      <c r="N96" s="2">
        <v>0</v>
      </c>
      <c r="O96" s="2">
        <v>175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175</v>
      </c>
      <c r="V96" t="s">
        <v>71</v>
      </c>
    </row>
    <row r="97" spans="1:22" s="2" customFormat="1" x14ac:dyDescent="0.25">
      <c r="A97" t="s">
        <v>267</v>
      </c>
      <c r="B97" s="1" t="s">
        <v>266</v>
      </c>
      <c r="C97" t="s">
        <v>1</v>
      </c>
      <c r="D97" s="1" t="s">
        <v>251</v>
      </c>
      <c r="E97" t="s">
        <v>252</v>
      </c>
      <c r="F97" t="s">
        <v>253</v>
      </c>
      <c r="G97">
        <v>200</v>
      </c>
      <c r="H97">
        <v>200</v>
      </c>
      <c r="I97">
        <v>200</v>
      </c>
      <c r="J97">
        <v>200</v>
      </c>
      <c r="K97"/>
      <c r="L97" s="2">
        <v>0</v>
      </c>
      <c r="M97" s="2">
        <v>0</v>
      </c>
      <c r="N97" s="2">
        <v>0</v>
      </c>
      <c r="O97" s="2">
        <v>1000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1000</v>
      </c>
      <c r="V97" t="s">
        <v>71</v>
      </c>
    </row>
    <row r="98" spans="1:22" x14ac:dyDescent="0.25">
      <c r="A98" t="s">
        <v>87</v>
      </c>
      <c r="B98" s="1" t="s">
        <v>265</v>
      </c>
      <c r="C98" t="s">
        <v>1</v>
      </c>
      <c r="D98" s="1" t="s">
        <v>251</v>
      </c>
      <c r="E98" t="s">
        <v>252</v>
      </c>
      <c r="F98" t="s">
        <v>253</v>
      </c>
      <c r="G98">
        <v>199</v>
      </c>
      <c r="H98">
        <v>199</v>
      </c>
      <c r="I98">
        <v>199</v>
      </c>
      <c r="J98">
        <v>199</v>
      </c>
      <c r="L98" s="2">
        <v>0</v>
      </c>
      <c r="M98" s="2">
        <v>0</v>
      </c>
      <c r="N98" s="2">
        <v>0</v>
      </c>
      <c r="O98" s="2">
        <v>149.66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149.66</v>
      </c>
      <c r="V98">
        <v>2</v>
      </c>
    </row>
    <row r="99" spans="1:22" x14ac:dyDescent="0.25">
      <c r="A99" t="s">
        <v>87</v>
      </c>
      <c r="B99" s="1" t="s">
        <v>264</v>
      </c>
      <c r="C99" t="s">
        <v>1</v>
      </c>
      <c r="D99" s="1" t="s">
        <v>251</v>
      </c>
      <c r="E99" t="s">
        <v>252</v>
      </c>
      <c r="F99" t="s">
        <v>253</v>
      </c>
      <c r="G99">
        <v>198</v>
      </c>
      <c r="H99">
        <v>198</v>
      </c>
      <c r="I99">
        <v>198</v>
      </c>
      <c r="J99">
        <v>198</v>
      </c>
      <c r="L99" s="2">
        <v>0</v>
      </c>
      <c r="M99" s="2">
        <v>0</v>
      </c>
      <c r="N99" s="2">
        <v>0</v>
      </c>
      <c r="O99" s="2">
        <v>299.32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299.32</v>
      </c>
      <c r="V99">
        <v>2</v>
      </c>
    </row>
    <row r="100" spans="1:22" x14ac:dyDescent="0.25">
      <c r="A100" t="s">
        <v>87</v>
      </c>
      <c r="B100" s="1" t="s">
        <v>263</v>
      </c>
      <c r="C100" t="s">
        <v>1</v>
      </c>
      <c r="D100" s="1" t="s">
        <v>251</v>
      </c>
      <c r="E100" t="s">
        <v>252</v>
      </c>
      <c r="F100" t="s">
        <v>253</v>
      </c>
      <c r="G100">
        <v>197</v>
      </c>
      <c r="H100">
        <v>197</v>
      </c>
      <c r="I100">
        <v>197</v>
      </c>
      <c r="J100">
        <v>197</v>
      </c>
      <c r="L100" s="2">
        <v>0</v>
      </c>
      <c r="M100" s="2">
        <v>0</v>
      </c>
      <c r="N100" s="2">
        <v>0</v>
      </c>
      <c r="O100" s="2">
        <v>250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250</v>
      </c>
      <c r="V100">
        <v>2</v>
      </c>
    </row>
    <row r="101" spans="1:22" x14ac:dyDescent="0.25">
      <c r="A101" t="s">
        <v>87</v>
      </c>
      <c r="B101" s="1" t="s">
        <v>263</v>
      </c>
      <c r="C101" t="s">
        <v>1</v>
      </c>
      <c r="D101" s="1" t="s">
        <v>251</v>
      </c>
      <c r="E101" t="s">
        <v>252</v>
      </c>
      <c r="F101" t="s">
        <v>253</v>
      </c>
      <c r="G101">
        <v>196</v>
      </c>
      <c r="H101">
        <v>196</v>
      </c>
      <c r="I101">
        <v>196</v>
      </c>
      <c r="J101">
        <v>196</v>
      </c>
      <c r="L101" s="2">
        <v>0</v>
      </c>
      <c r="M101" s="2">
        <v>0</v>
      </c>
      <c r="N101" s="2">
        <v>0</v>
      </c>
      <c r="O101" s="2">
        <v>74.83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74.83</v>
      </c>
      <c r="V101">
        <v>2</v>
      </c>
    </row>
    <row r="102" spans="1:22" x14ac:dyDescent="0.25">
      <c r="A102" t="s">
        <v>87</v>
      </c>
      <c r="B102" s="1" t="s">
        <v>262</v>
      </c>
      <c r="C102" t="s">
        <v>1</v>
      </c>
      <c r="D102" s="1" t="s">
        <v>251</v>
      </c>
      <c r="E102" t="s">
        <v>252</v>
      </c>
      <c r="F102" t="s">
        <v>253</v>
      </c>
      <c r="G102">
        <v>195</v>
      </c>
      <c r="H102">
        <v>195</v>
      </c>
      <c r="I102">
        <v>195</v>
      </c>
      <c r="J102">
        <v>195</v>
      </c>
      <c r="L102" s="2">
        <v>0</v>
      </c>
      <c r="M102" s="2">
        <v>0</v>
      </c>
      <c r="N102" s="2">
        <v>0</v>
      </c>
      <c r="O102" s="2">
        <v>150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150</v>
      </c>
      <c r="V102">
        <v>2</v>
      </c>
    </row>
    <row r="103" spans="1:22" x14ac:dyDescent="0.25">
      <c r="A103" t="s">
        <v>87</v>
      </c>
      <c r="B103" s="1" t="s">
        <v>261</v>
      </c>
      <c r="C103" t="s">
        <v>1</v>
      </c>
      <c r="D103" s="1" t="s">
        <v>251</v>
      </c>
      <c r="E103" t="s">
        <v>252</v>
      </c>
      <c r="F103" t="s">
        <v>253</v>
      </c>
      <c r="G103">
        <v>194</v>
      </c>
      <c r="H103">
        <v>194</v>
      </c>
      <c r="I103">
        <v>194</v>
      </c>
      <c r="J103">
        <v>194</v>
      </c>
      <c r="L103" s="2">
        <v>0</v>
      </c>
      <c r="M103" s="2">
        <v>0</v>
      </c>
      <c r="N103" s="2">
        <v>0</v>
      </c>
      <c r="O103" s="2">
        <v>125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125</v>
      </c>
      <c r="V103">
        <v>2</v>
      </c>
    </row>
    <row r="104" spans="1:22" x14ac:dyDescent="0.25">
      <c r="A104" t="s">
        <v>87</v>
      </c>
      <c r="B104" s="1" t="s">
        <v>261</v>
      </c>
      <c r="C104" t="s">
        <v>1</v>
      </c>
      <c r="D104" s="1" t="s">
        <v>251</v>
      </c>
      <c r="E104" t="s">
        <v>252</v>
      </c>
      <c r="F104" t="s">
        <v>253</v>
      </c>
      <c r="G104">
        <v>193</v>
      </c>
      <c r="H104">
        <v>193</v>
      </c>
      <c r="I104">
        <v>193</v>
      </c>
      <c r="J104">
        <v>193</v>
      </c>
      <c r="L104" s="2">
        <v>0</v>
      </c>
      <c r="M104" s="2">
        <v>0</v>
      </c>
      <c r="N104" s="2">
        <v>0</v>
      </c>
      <c r="O104" s="2">
        <v>125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125</v>
      </c>
      <c r="V104">
        <v>2</v>
      </c>
    </row>
    <row r="105" spans="1:22" x14ac:dyDescent="0.25">
      <c r="A105" t="s">
        <v>87</v>
      </c>
      <c r="B105" s="1" t="s">
        <v>261</v>
      </c>
      <c r="C105" t="s">
        <v>1</v>
      </c>
      <c r="D105" s="1" t="s">
        <v>251</v>
      </c>
      <c r="E105" t="s">
        <v>252</v>
      </c>
      <c r="F105" t="s">
        <v>253</v>
      </c>
      <c r="G105">
        <v>192</v>
      </c>
      <c r="H105">
        <v>192</v>
      </c>
      <c r="I105">
        <v>192</v>
      </c>
      <c r="J105">
        <v>192</v>
      </c>
      <c r="L105" s="2">
        <v>0</v>
      </c>
      <c r="M105" s="2">
        <v>0</v>
      </c>
      <c r="N105" s="2">
        <v>0</v>
      </c>
      <c r="O105" s="2">
        <v>299.55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299.55</v>
      </c>
      <c r="V105">
        <v>2</v>
      </c>
    </row>
    <row r="106" spans="1:22" x14ac:dyDescent="0.25">
      <c r="A106" t="s">
        <v>87</v>
      </c>
      <c r="B106" s="1" t="s">
        <v>261</v>
      </c>
      <c r="C106" t="s">
        <v>1</v>
      </c>
      <c r="D106" s="1" t="s">
        <v>251</v>
      </c>
      <c r="E106" t="s">
        <v>252</v>
      </c>
      <c r="F106" t="s">
        <v>253</v>
      </c>
      <c r="G106">
        <v>191</v>
      </c>
      <c r="H106">
        <v>191</v>
      </c>
      <c r="I106">
        <v>191</v>
      </c>
      <c r="J106">
        <v>191</v>
      </c>
      <c r="L106" s="2">
        <v>0</v>
      </c>
      <c r="M106" s="2">
        <v>0</v>
      </c>
      <c r="N106" s="2">
        <v>0</v>
      </c>
      <c r="O106" s="2">
        <v>374.73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374.73</v>
      </c>
      <c r="V106">
        <v>2</v>
      </c>
    </row>
    <row r="107" spans="1:22" x14ac:dyDescent="0.25">
      <c r="A107" t="s">
        <v>87</v>
      </c>
      <c r="B107" s="1" t="s">
        <v>260</v>
      </c>
      <c r="C107" t="s">
        <v>1</v>
      </c>
      <c r="D107" s="1" t="s">
        <v>251</v>
      </c>
      <c r="E107" t="s">
        <v>252</v>
      </c>
      <c r="F107" t="s">
        <v>253</v>
      </c>
      <c r="G107">
        <v>190</v>
      </c>
      <c r="H107">
        <v>190</v>
      </c>
      <c r="I107">
        <v>190</v>
      </c>
      <c r="J107">
        <v>190</v>
      </c>
      <c r="L107" s="2">
        <v>0</v>
      </c>
      <c r="M107" s="2">
        <v>0</v>
      </c>
      <c r="N107" s="2">
        <v>0</v>
      </c>
      <c r="O107" s="2">
        <v>125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125</v>
      </c>
      <c r="V107">
        <v>2</v>
      </c>
    </row>
    <row r="108" spans="1:22" x14ac:dyDescent="0.25">
      <c r="A108" t="s">
        <v>87</v>
      </c>
      <c r="B108" s="1" t="s">
        <v>260</v>
      </c>
      <c r="C108" t="s">
        <v>1</v>
      </c>
      <c r="D108" s="1" t="s">
        <v>251</v>
      </c>
      <c r="E108" t="s">
        <v>252</v>
      </c>
      <c r="F108" t="s">
        <v>253</v>
      </c>
      <c r="G108">
        <v>189</v>
      </c>
      <c r="H108">
        <v>189</v>
      </c>
      <c r="I108">
        <v>189</v>
      </c>
      <c r="J108">
        <v>189</v>
      </c>
      <c r="L108" s="2">
        <v>0</v>
      </c>
      <c r="M108" s="2">
        <v>0</v>
      </c>
      <c r="N108" s="2">
        <v>0</v>
      </c>
      <c r="O108" s="2">
        <v>125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125</v>
      </c>
      <c r="V108">
        <v>2</v>
      </c>
    </row>
    <row r="109" spans="1:22" x14ac:dyDescent="0.25">
      <c r="A109" t="s">
        <v>87</v>
      </c>
      <c r="B109" s="1" t="s">
        <v>260</v>
      </c>
      <c r="C109" t="s">
        <v>1</v>
      </c>
      <c r="D109" s="1" t="s">
        <v>251</v>
      </c>
      <c r="E109" t="s">
        <v>252</v>
      </c>
      <c r="F109" t="s">
        <v>253</v>
      </c>
      <c r="G109">
        <v>188</v>
      </c>
      <c r="H109">
        <v>188</v>
      </c>
      <c r="I109">
        <v>188</v>
      </c>
      <c r="J109">
        <v>188</v>
      </c>
      <c r="L109" s="2">
        <v>0</v>
      </c>
      <c r="M109" s="2">
        <v>0</v>
      </c>
      <c r="N109" s="2">
        <v>0</v>
      </c>
      <c r="O109" s="2">
        <v>125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125</v>
      </c>
      <c r="V109">
        <v>2</v>
      </c>
    </row>
    <row r="110" spans="1:22" x14ac:dyDescent="0.25">
      <c r="A110" t="s">
        <v>87</v>
      </c>
      <c r="B110" s="1" t="s">
        <v>260</v>
      </c>
      <c r="C110" t="s">
        <v>1</v>
      </c>
      <c r="D110" s="1" t="s">
        <v>251</v>
      </c>
      <c r="E110" t="s">
        <v>252</v>
      </c>
      <c r="F110" t="s">
        <v>253</v>
      </c>
      <c r="G110">
        <v>187</v>
      </c>
      <c r="H110">
        <v>187</v>
      </c>
      <c r="I110">
        <v>187</v>
      </c>
      <c r="J110">
        <v>187</v>
      </c>
      <c r="L110" s="2">
        <v>0</v>
      </c>
      <c r="M110" s="2">
        <v>0</v>
      </c>
      <c r="N110" s="2">
        <v>0</v>
      </c>
      <c r="O110" s="2">
        <v>75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75</v>
      </c>
      <c r="V110">
        <v>2</v>
      </c>
    </row>
    <row r="111" spans="1:22" x14ac:dyDescent="0.25">
      <c r="A111" t="s">
        <v>87</v>
      </c>
      <c r="B111" s="1" t="s">
        <v>259</v>
      </c>
      <c r="C111" t="s">
        <v>1</v>
      </c>
      <c r="D111" s="1" t="s">
        <v>251</v>
      </c>
      <c r="E111" t="s">
        <v>252</v>
      </c>
      <c r="F111" t="s">
        <v>253</v>
      </c>
      <c r="G111">
        <v>186</v>
      </c>
      <c r="H111">
        <v>186</v>
      </c>
      <c r="I111">
        <v>186</v>
      </c>
      <c r="J111">
        <v>186</v>
      </c>
      <c r="L111" s="2">
        <v>0</v>
      </c>
      <c r="M111" s="2">
        <v>0</v>
      </c>
      <c r="N111" s="2">
        <v>0</v>
      </c>
      <c r="O111" s="2">
        <v>375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375</v>
      </c>
      <c r="V111">
        <v>2</v>
      </c>
    </row>
    <row r="112" spans="1:22" x14ac:dyDescent="0.25">
      <c r="A112" t="s">
        <v>87</v>
      </c>
      <c r="B112" s="1" t="s">
        <v>258</v>
      </c>
      <c r="C112" t="s">
        <v>1</v>
      </c>
      <c r="D112" s="1" t="s">
        <v>251</v>
      </c>
      <c r="E112" t="s">
        <v>252</v>
      </c>
      <c r="F112" t="s">
        <v>253</v>
      </c>
      <c r="G112">
        <v>185</v>
      </c>
      <c r="H112">
        <v>185</v>
      </c>
      <c r="I112">
        <v>185</v>
      </c>
      <c r="J112">
        <v>185</v>
      </c>
      <c r="L112" s="2">
        <v>0</v>
      </c>
      <c r="M112" s="2">
        <v>0</v>
      </c>
      <c r="N112" s="2">
        <v>0</v>
      </c>
      <c r="O112" s="2">
        <v>125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125</v>
      </c>
      <c r="V112">
        <v>2</v>
      </c>
    </row>
    <row r="113" spans="1:22" x14ac:dyDescent="0.25">
      <c r="A113" t="s">
        <v>87</v>
      </c>
      <c r="B113" s="1" t="s">
        <v>258</v>
      </c>
      <c r="C113" t="s">
        <v>1</v>
      </c>
      <c r="D113" s="1" t="s">
        <v>251</v>
      </c>
      <c r="E113" t="s">
        <v>252</v>
      </c>
      <c r="F113" t="s">
        <v>253</v>
      </c>
      <c r="G113">
        <v>184</v>
      </c>
      <c r="H113">
        <v>184</v>
      </c>
      <c r="I113">
        <v>184</v>
      </c>
      <c r="J113">
        <v>184</v>
      </c>
      <c r="L113" s="2">
        <v>0</v>
      </c>
      <c r="M113" s="2">
        <v>0</v>
      </c>
      <c r="N113" s="2">
        <v>0</v>
      </c>
      <c r="O113" s="2">
        <v>125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125</v>
      </c>
      <c r="V113">
        <v>2</v>
      </c>
    </row>
    <row r="114" spans="1:22" x14ac:dyDescent="0.25">
      <c r="A114" t="s">
        <v>87</v>
      </c>
      <c r="B114" s="1" t="s">
        <v>258</v>
      </c>
      <c r="C114" t="s">
        <v>1</v>
      </c>
      <c r="D114" s="1" t="s">
        <v>251</v>
      </c>
      <c r="E114" t="s">
        <v>252</v>
      </c>
      <c r="F114" t="s">
        <v>253</v>
      </c>
      <c r="G114">
        <v>183</v>
      </c>
      <c r="H114">
        <v>183</v>
      </c>
      <c r="I114">
        <v>183</v>
      </c>
      <c r="J114">
        <v>183</v>
      </c>
      <c r="L114" s="2">
        <v>0</v>
      </c>
      <c r="M114" s="2">
        <v>0</v>
      </c>
      <c r="N114" s="2">
        <v>0</v>
      </c>
      <c r="O114" s="2">
        <v>250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250</v>
      </c>
      <c r="V114">
        <v>2</v>
      </c>
    </row>
    <row r="115" spans="1:22" x14ac:dyDescent="0.25">
      <c r="A115" t="s">
        <v>87</v>
      </c>
      <c r="B115" s="1" t="s">
        <v>257</v>
      </c>
      <c r="C115" t="s">
        <v>1</v>
      </c>
      <c r="D115" s="1" t="s">
        <v>251</v>
      </c>
      <c r="E115" t="s">
        <v>252</v>
      </c>
      <c r="F115" t="s">
        <v>253</v>
      </c>
      <c r="G115">
        <v>182</v>
      </c>
      <c r="H115">
        <v>182</v>
      </c>
      <c r="I115">
        <v>182</v>
      </c>
      <c r="J115">
        <v>182</v>
      </c>
      <c r="L115" s="2">
        <v>0</v>
      </c>
      <c r="M115" s="2">
        <v>0</v>
      </c>
      <c r="N115" s="2">
        <v>0</v>
      </c>
      <c r="O115" s="2">
        <v>448.98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448.98</v>
      </c>
      <c r="V115">
        <v>2</v>
      </c>
    </row>
    <row r="116" spans="1:22" x14ac:dyDescent="0.25">
      <c r="A116" t="s">
        <v>87</v>
      </c>
      <c r="B116" s="1" t="s">
        <v>257</v>
      </c>
      <c r="C116" t="s">
        <v>1</v>
      </c>
      <c r="D116" s="1" t="s">
        <v>251</v>
      </c>
      <c r="E116" t="s">
        <v>252</v>
      </c>
      <c r="F116" t="s">
        <v>253</v>
      </c>
      <c r="G116">
        <v>181</v>
      </c>
      <c r="H116">
        <v>181</v>
      </c>
      <c r="I116">
        <v>181</v>
      </c>
      <c r="J116">
        <v>181</v>
      </c>
      <c r="L116" s="2">
        <v>0</v>
      </c>
      <c r="M116" s="2">
        <v>0</v>
      </c>
      <c r="N116" s="2">
        <v>0</v>
      </c>
      <c r="O116" s="2">
        <v>75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75</v>
      </c>
      <c r="V116">
        <v>2</v>
      </c>
    </row>
    <row r="117" spans="1:22" x14ac:dyDescent="0.25">
      <c r="A117" t="s">
        <v>87</v>
      </c>
      <c r="B117" s="1" t="s">
        <v>256</v>
      </c>
      <c r="C117" t="s">
        <v>1</v>
      </c>
      <c r="D117" s="1" t="s">
        <v>251</v>
      </c>
      <c r="E117" t="s">
        <v>252</v>
      </c>
      <c r="F117" t="s">
        <v>253</v>
      </c>
      <c r="G117">
        <v>180</v>
      </c>
      <c r="H117">
        <v>180</v>
      </c>
      <c r="I117">
        <v>180</v>
      </c>
      <c r="J117">
        <v>180</v>
      </c>
      <c r="L117" s="2">
        <v>0</v>
      </c>
      <c r="M117" s="2">
        <v>0</v>
      </c>
      <c r="N117" s="2">
        <v>0</v>
      </c>
      <c r="O117" s="2">
        <v>75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75</v>
      </c>
      <c r="V117">
        <v>2</v>
      </c>
    </row>
    <row r="118" spans="1:22" x14ac:dyDescent="0.25">
      <c r="A118" t="s">
        <v>87</v>
      </c>
      <c r="B118" s="1" t="s">
        <v>255</v>
      </c>
      <c r="C118" t="s">
        <v>1</v>
      </c>
      <c r="D118" s="1" t="s">
        <v>251</v>
      </c>
      <c r="E118" t="s">
        <v>252</v>
      </c>
      <c r="F118" t="s">
        <v>253</v>
      </c>
      <c r="G118">
        <v>179</v>
      </c>
      <c r="H118">
        <v>179</v>
      </c>
      <c r="I118">
        <v>179</v>
      </c>
      <c r="J118">
        <v>179</v>
      </c>
      <c r="L118" s="2">
        <v>0</v>
      </c>
      <c r="M118" s="2">
        <v>0</v>
      </c>
      <c r="N118" s="2">
        <v>0</v>
      </c>
      <c r="O118" s="2">
        <v>74.83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74.83</v>
      </c>
      <c r="V118">
        <v>2</v>
      </c>
    </row>
    <row r="119" spans="1:22" x14ac:dyDescent="0.25">
      <c r="A119" t="s">
        <v>87</v>
      </c>
      <c r="B119" s="1" t="s">
        <v>254</v>
      </c>
      <c r="C119" t="s">
        <v>1</v>
      </c>
      <c r="D119" s="1" t="s">
        <v>251</v>
      </c>
      <c r="E119" t="s">
        <v>252</v>
      </c>
      <c r="F119" t="s">
        <v>253</v>
      </c>
      <c r="G119">
        <v>178</v>
      </c>
      <c r="H119">
        <v>178</v>
      </c>
      <c r="I119">
        <v>178</v>
      </c>
      <c r="J119">
        <v>178</v>
      </c>
      <c r="L119" s="2">
        <v>0</v>
      </c>
      <c r="M119" s="2">
        <v>0</v>
      </c>
      <c r="N119" s="2">
        <v>0</v>
      </c>
      <c r="O119" s="2">
        <v>175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175</v>
      </c>
      <c r="V119">
        <v>2</v>
      </c>
    </row>
    <row r="120" spans="1:22" x14ac:dyDescent="0.25">
      <c r="A120" t="s">
        <v>87</v>
      </c>
      <c r="B120" s="1" t="s">
        <v>254</v>
      </c>
      <c r="C120" t="s">
        <v>1</v>
      </c>
      <c r="D120" s="1" t="s">
        <v>251</v>
      </c>
      <c r="E120" t="s">
        <v>252</v>
      </c>
      <c r="F120" t="s">
        <v>253</v>
      </c>
      <c r="G120">
        <v>177</v>
      </c>
      <c r="H120">
        <v>177</v>
      </c>
      <c r="I120">
        <v>177</v>
      </c>
      <c r="J120">
        <v>177</v>
      </c>
      <c r="L120" s="2">
        <v>0</v>
      </c>
      <c r="M120" s="2">
        <v>0</v>
      </c>
      <c r="N120" s="2">
        <v>0</v>
      </c>
      <c r="O120" s="2">
        <v>1000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1000</v>
      </c>
      <c r="V120">
        <v>2</v>
      </c>
    </row>
    <row r="121" spans="1:22" x14ac:dyDescent="0.25">
      <c r="A121" s="1" t="s">
        <v>409</v>
      </c>
      <c r="B121" s="1" t="s">
        <v>410</v>
      </c>
      <c r="C121" s="1" t="s">
        <v>1</v>
      </c>
      <c r="D121" s="1" t="s">
        <v>251</v>
      </c>
      <c r="E121" s="1" t="s">
        <v>252</v>
      </c>
      <c r="F121" s="1" t="s">
        <v>253</v>
      </c>
      <c r="G121" s="1" t="s">
        <v>411</v>
      </c>
      <c r="H121" s="1" t="s">
        <v>411</v>
      </c>
      <c r="I121" s="1" t="s">
        <v>411</v>
      </c>
      <c r="J121" s="1" t="s">
        <v>411</v>
      </c>
      <c r="K121" s="1"/>
      <c r="L121" s="2">
        <v>0</v>
      </c>
      <c r="M121" s="2">
        <v>0</v>
      </c>
      <c r="N121" s="2">
        <v>0</v>
      </c>
      <c r="O121" s="2">
        <v>75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75</v>
      </c>
      <c r="V121" s="1" t="s">
        <v>71</v>
      </c>
    </row>
    <row r="122" spans="1:22" x14ac:dyDescent="0.25">
      <c r="A122" s="1" t="s">
        <v>409</v>
      </c>
      <c r="B122" s="1" t="s">
        <v>412</v>
      </c>
      <c r="C122" s="1" t="s">
        <v>1</v>
      </c>
      <c r="D122" s="1" t="s">
        <v>251</v>
      </c>
      <c r="E122" s="1" t="s">
        <v>252</v>
      </c>
      <c r="F122" s="1" t="s">
        <v>253</v>
      </c>
      <c r="G122" s="1" t="s">
        <v>413</v>
      </c>
      <c r="H122" s="1" t="s">
        <v>413</v>
      </c>
      <c r="I122" s="1" t="s">
        <v>413</v>
      </c>
      <c r="J122" s="1" t="s">
        <v>413</v>
      </c>
      <c r="K122" s="1"/>
      <c r="L122" s="2">
        <v>0</v>
      </c>
      <c r="M122" s="2">
        <v>0</v>
      </c>
      <c r="N122" s="2">
        <v>0</v>
      </c>
      <c r="O122" s="2">
        <v>150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150</v>
      </c>
      <c r="V122" s="1" t="s">
        <v>71</v>
      </c>
    </row>
    <row r="123" spans="1:22" x14ac:dyDescent="0.25">
      <c r="A123" s="1" t="s">
        <v>409</v>
      </c>
      <c r="B123" s="1" t="s">
        <v>412</v>
      </c>
      <c r="C123" s="1" t="s">
        <v>1</v>
      </c>
      <c r="D123" s="1" t="s">
        <v>251</v>
      </c>
      <c r="E123" s="1" t="s">
        <v>252</v>
      </c>
      <c r="F123" s="1" t="s">
        <v>253</v>
      </c>
      <c r="G123" s="1" t="s">
        <v>414</v>
      </c>
      <c r="H123" s="1" t="s">
        <v>414</v>
      </c>
      <c r="I123" s="1" t="s">
        <v>414</v>
      </c>
      <c r="J123" s="1" t="s">
        <v>414</v>
      </c>
      <c r="K123" s="1"/>
      <c r="L123" s="2">
        <v>0</v>
      </c>
      <c r="M123" s="2">
        <v>0</v>
      </c>
      <c r="N123" s="2">
        <v>0</v>
      </c>
      <c r="O123" s="2">
        <v>1000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1000</v>
      </c>
      <c r="V123" s="1" t="s">
        <v>71</v>
      </c>
    </row>
    <row r="124" spans="1:22" x14ac:dyDescent="0.25">
      <c r="A124" s="1" t="s">
        <v>409</v>
      </c>
      <c r="B124" s="1" t="s">
        <v>412</v>
      </c>
      <c r="C124" s="1" t="s">
        <v>1</v>
      </c>
      <c r="D124" s="1" t="s">
        <v>251</v>
      </c>
      <c r="E124" s="1" t="s">
        <v>252</v>
      </c>
      <c r="F124" s="1" t="s">
        <v>253</v>
      </c>
      <c r="G124" s="1" t="s">
        <v>415</v>
      </c>
      <c r="H124" s="1" t="s">
        <v>415</v>
      </c>
      <c r="I124" s="1" t="s">
        <v>415</v>
      </c>
      <c r="J124" s="1" t="s">
        <v>415</v>
      </c>
      <c r="K124" s="1"/>
      <c r="L124" s="2">
        <v>0</v>
      </c>
      <c r="M124" s="2">
        <v>0</v>
      </c>
      <c r="N124" s="2">
        <v>0</v>
      </c>
      <c r="O124" s="2">
        <v>175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175</v>
      </c>
      <c r="V124" s="1" t="s">
        <v>71</v>
      </c>
    </row>
    <row r="125" spans="1:22" x14ac:dyDescent="0.25">
      <c r="A125" s="1" t="s">
        <v>409</v>
      </c>
      <c r="B125" s="1" t="s">
        <v>416</v>
      </c>
      <c r="C125" s="1" t="s">
        <v>1</v>
      </c>
      <c r="D125" s="1" t="s">
        <v>251</v>
      </c>
      <c r="E125" s="1" t="s">
        <v>252</v>
      </c>
      <c r="F125" s="1" t="s">
        <v>253</v>
      </c>
      <c r="G125" s="1" t="s">
        <v>417</v>
      </c>
      <c r="H125" s="1" t="s">
        <v>417</v>
      </c>
      <c r="I125" s="1" t="s">
        <v>417</v>
      </c>
      <c r="J125" s="1" t="s">
        <v>417</v>
      </c>
      <c r="K125" s="1"/>
      <c r="L125" s="2">
        <v>0</v>
      </c>
      <c r="M125" s="2">
        <v>0</v>
      </c>
      <c r="N125" s="2">
        <v>0</v>
      </c>
      <c r="O125" s="2">
        <v>125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125</v>
      </c>
      <c r="V125" s="1" t="s">
        <v>71</v>
      </c>
    </row>
    <row r="126" spans="1:22" x14ac:dyDescent="0.25">
      <c r="A126" s="1" t="s">
        <v>409</v>
      </c>
      <c r="B126" s="1" t="s">
        <v>418</v>
      </c>
      <c r="C126" s="1" t="s">
        <v>1</v>
      </c>
      <c r="D126" s="1" t="s">
        <v>251</v>
      </c>
      <c r="E126" s="1" t="s">
        <v>252</v>
      </c>
      <c r="F126" s="1" t="s">
        <v>253</v>
      </c>
      <c r="G126" s="1" t="s">
        <v>419</v>
      </c>
      <c r="H126" s="1" t="s">
        <v>419</v>
      </c>
      <c r="I126" s="1" t="s">
        <v>419</v>
      </c>
      <c r="J126" s="1" t="s">
        <v>419</v>
      </c>
      <c r="K126" s="1"/>
      <c r="L126" s="2">
        <v>0</v>
      </c>
      <c r="M126" s="2">
        <v>0</v>
      </c>
      <c r="N126" s="2">
        <v>0</v>
      </c>
      <c r="O126" s="2">
        <v>149.66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149.66</v>
      </c>
      <c r="V126" s="1" t="s">
        <v>71</v>
      </c>
    </row>
    <row r="127" spans="1:22" x14ac:dyDescent="0.25">
      <c r="A127" s="1" t="s">
        <v>409</v>
      </c>
      <c r="B127" s="1" t="s">
        <v>418</v>
      </c>
      <c r="C127" s="1" t="s">
        <v>1</v>
      </c>
      <c r="D127" s="1" t="s">
        <v>251</v>
      </c>
      <c r="E127" s="1" t="s">
        <v>252</v>
      </c>
      <c r="F127" s="1" t="s">
        <v>253</v>
      </c>
      <c r="G127" s="1" t="s">
        <v>420</v>
      </c>
      <c r="H127" s="1" t="s">
        <v>420</v>
      </c>
      <c r="I127" s="1" t="s">
        <v>420</v>
      </c>
      <c r="J127" s="1" t="s">
        <v>420</v>
      </c>
      <c r="K127" s="1"/>
      <c r="L127" s="2">
        <v>0</v>
      </c>
      <c r="M127" s="2">
        <v>0</v>
      </c>
      <c r="N127" s="2">
        <v>0</v>
      </c>
      <c r="O127" s="2">
        <v>149.66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149.66</v>
      </c>
      <c r="V127" s="1" t="s">
        <v>71</v>
      </c>
    </row>
    <row r="128" spans="1:22" x14ac:dyDescent="0.25">
      <c r="A128" s="1" t="s">
        <v>409</v>
      </c>
      <c r="B128" s="1" t="s">
        <v>421</v>
      </c>
      <c r="C128" s="1" t="s">
        <v>1</v>
      </c>
      <c r="D128" s="1" t="s">
        <v>251</v>
      </c>
      <c r="E128" s="1" t="s">
        <v>252</v>
      </c>
      <c r="F128" s="1" t="s">
        <v>253</v>
      </c>
      <c r="G128" s="1" t="s">
        <v>422</v>
      </c>
      <c r="H128" s="1" t="s">
        <v>422</v>
      </c>
      <c r="I128" s="1" t="s">
        <v>422</v>
      </c>
      <c r="J128" s="1" t="s">
        <v>422</v>
      </c>
      <c r="K128" s="1"/>
      <c r="L128" s="2">
        <v>0</v>
      </c>
      <c r="M128" s="2">
        <v>0</v>
      </c>
      <c r="N128" s="2">
        <v>0</v>
      </c>
      <c r="O128" s="2">
        <v>250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250</v>
      </c>
      <c r="V128" s="1" t="s">
        <v>71</v>
      </c>
    </row>
    <row r="129" spans="1:22" x14ac:dyDescent="0.25">
      <c r="A129" s="1" t="s">
        <v>409</v>
      </c>
      <c r="B129" s="1" t="s">
        <v>423</v>
      </c>
      <c r="C129" s="1" t="s">
        <v>1</v>
      </c>
      <c r="D129" s="1" t="s">
        <v>251</v>
      </c>
      <c r="E129" s="1" t="s">
        <v>252</v>
      </c>
      <c r="F129" s="1" t="s">
        <v>253</v>
      </c>
      <c r="G129" s="1" t="s">
        <v>424</v>
      </c>
      <c r="H129" s="1" t="s">
        <v>424</v>
      </c>
      <c r="I129" s="1" t="s">
        <v>424</v>
      </c>
      <c r="J129" s="1" t="s">
        <v>424</v>
      </c>
      <c r="K129" s="1"/>
      <c r="L129" s="2">
        <v>0</v>
      </c>
      <c r="M129" s="2">
        <v>0</v>
      </c>
      <c r="N129" s="2">
        <v>0</v>
      </c>
      <c r="O129" s="2">
        <v>125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125</v>
      </c>
      <c r="V129" s="1" t="s">
        <v>71</v>
      </c>
    </row>
    <row r="130" spans="1:22" x14ac:dyDescent="0.25">
      <c r="A130" s="1" t="s">
        <v>409</v>
      </c>
      <c r="B130" s="1" t="s">
        <v>423</v>
      </c>
      <c r="C130" s="1" t="s">
        <v>1</v>
      </c>
      <c r="D130" s="1" t="s">
        <v>251</v>
      </c>
      <c r="E130" s="1" t="s">
        <v>252</v>
      </c>
      <c r="F130" s="1" t="s">
        <v>253</v>
      </c>
      <c r="G130" s="1" t="s">
        <v>425</v>
      </c>
      <c r="H130" s="1" t="s">
        <v>425</v>
      </c>
      <c r="I130" s="1" t="s">
        <v>425</v>
      </c>
      <c r="J130" s="1" t="s">
        <v>425</v>
      </c>
      <c r="K130" s="1"/>
      <c r="L130" s="2">
        <v>0</v>
      </c>
      <c r="M130" s="2">
        <v>0</v>
      </c>
      <c r="N130" s="2">
        <v>0</v>
      </c>
      <c r="O130" s="2">
        <v>125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125</v>
      </c>
      <c r="V130" s="1" t="s">
        <v>71</v>
      </c>
    </row>
    <row r="131" spans="1:22" x14ac:dyDescent="0.25">
      <c r="A131" s="1" t="s">
        <v>409</v>
      </c>
      <c r="B131" s="1" t="s">
        <v>423</v>
      </c>
      <c r="C131" s="1" t="s">
        <v>1</v>
      </c>
      <c r="D131" s="1" t="s">
        <v>251</v>
      </c>
      <c r="E131" s="1" t="s">
        <v>252</v>
      </c>
      <c r="F131" s="1" t="s">
        <v>253</v>
      </c>
      <c r="G131" s="1" t="s">
        <v>426</v>
      </c>
      <c r="H131" s="1" t="s">
        <v>426</v>
      </c>
      <c r="I131" s="1" t="s">
        <v>426</v>
      </c>
      <c r="J131" s="1" t="s">
        <v>426</v>
      </c>
      <c r="K131" s="1"/>
      <c r="L131" s="2">
        <v>0</v>
      </c>
      <c r="M131" s="2">
        <v>0</v>
      </c>
      <c r="N131" s="2">
        <v>0</v>
      </c>
      <c r="O131" s="2">
        <v>374.73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374.73</v>
      </c>
      <c r="V131" s="1" t="s">
        <v>71</v>
      </c>
    </row>
    <row r="132" spans="1:22" x14ac:dyDescent="0.25">
      <c r="A132" s="1" t="s">
        <v>409</v>
      </c>
      <c r="B132" s="1" t="s">
        <v>427</v>
      </c>
      <c r="C132" s="1" t="s">
        <v>1</v>
      </c>
      <c r="D132" s="1" t="s">
        <v>251</v>
      </c>
      <c r="E132" s="1" t="s">
        <v>252</v>
      </c>
      <c r="F132" s="1" t="s">
        <v>253</v>
      </c>
      <c r="G132" s="1" t="s">
        <v>428</v>
      </c>
      <c r="H132" s="1" t="s">
        <v>428</v>
      </c>
      <c r="I132" s="1" t="s">
        <v>428</v>
      </c>
      <c r="J132" s="1" t="s">
        <v>428</v>
      </c>
      <c r="K132" s="1"/>
      <c r="L132" s="2">
        <v>0</v>
      </c>
      <c r="M132" s="2">
        <v>0</v>
      </c>
      <c r="N132" s="2">
        <v>0</v>
      </c>
      <c r="O132" s="2">
        <v>125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125</v>
      </c>
      <c r="V132" s="1" t="s">
        <v>71</v>
      </c>
    </row>
    <row r="133" spans="1:22" x14ac:dyDescent="0.25">
      <c r="A133" s="1" t="s">
        <v>409</v>
      </c>
      <c r="B133" s="1" t="s">
        <v>427</v>
      </c>
      <c r="C133" s="1" t="s">
        <v>1</v>
      </c>
      <c r="D133" s="1" t="s">
        <v>251</v>
      </c>
      <c r="E133" s="1" t="s">
        <v>252</v>
      </c>
      <c r="F133" s="1" t="s">
        <v>253</v>
      </c>
      <c r="G133" s="1" t="s">
        <v>429</v>
      </c>
      <c r="H133" s="1" t="s">
        <v>429</v>
      </c>
      <c r="I133" s="1" t="s">
        <v>429</v>
      </c>
      <c r="J133" s="1" t="s">
        <v>429</v>
      </c>
      <c r="K133" s="1"/>
      <c r="L133" s="2">
        <v>0</v>
      </c>
      <c r="M133" s="2">
        <v>0</v>
      </c>
      <c r="N133" s="2">
        <v>0</v>
      </c>
      <c r="O133" s="2">
        <v>125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125</v>
      </c>
      <c r="V133" s="1" t="s">
        <v>71</v>
      </c>
    </row>
    <row r="134" spans="1:22" x14ac:dyDescent="0.25">
      <c r="A134" s="1" t="s">
        <v>409</v>
      </c>
      <c r="B134" s="1" t="s">
        <v>427</v>
      </c>
      <c r="C134" s="1" t="s">
        <v>1</v>
      </c>
      <c r="D134" s="1" t="s">
        <v>251</v>
      </c>
      <c r="E134" s="1" t="s">
        <v>252</v>
      </c>
      <c r="F134" s="1" t="s">
        <v>253</v>
      </c>
      <c r="G134" s="1" t="s">
        <v>430</v>
      </c>
      <c r="H134" s="1" t="s">
        <v>430</v>
      </c>
      <c r="I134" s="1" t="s">
        <v>430</v>
      </c>
      <c r="J134" s="1" t="s">
        <v>430</v>
      </c>
      <c r="K134" s="1"/>
      <c r="L134" s="2">
        <v>0</v>
      </c>
      <c r="M134" s="2">
        <v>0</v>
      </c>
      <c r="N134" s="2">
        <v>0</v>
      </c>
      <c r="O134" s="2">
        <v>125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125</v>
      </c>
      <c r="V134" s="1" t="s">
        <v>71</v>
      </c>
    </row>
    <row r="135" spans="1:22" x14ac:dyDescent="0.25">
      <c r="A135" s="1" t="s">
        <v>409</v>
      </c>
      <c r="B135" s="1" t="s">
        <v>431</v>
      </c>
      <c r="C135" s="1" t="s">
        <v>1</v>
      </c>
      <c r="D135" s="1" t="s">
        <v>251</v>
      </c>
      <c r="E135" s="1" t="s">
        <v>252</v>
      </c>
      <c r="F135" s="1" t="s">
        <v>253</v>
      </c>
      <c r="G135" s="1" t="s">
        <v>432</v>
      </c>
      <c r="H135" s="1" t="s">
        <v>432</v>
      </c>
      <c r="I135" s="1" t="s">
        <v>432</v>
      </c>
      <c r="J135" s="1" t="s">
        <v>432</v>
      </c>
      <c r="K135" s="1"/>
      <c r="L135" s="2">
        <v>0</v>
      </c>
      <c r="M135" s="2">
        <v>0</v>
      </c>
      <c r="N135" s="2">
        <v>0</v>
      </c>
      <c r="O135" s="2">
        <v>299.55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299.55</v>
      </c>
      <c r="V135" s="1" t="s">
        <v>71</v>
      </c>
    </row>
    <row r="136" spans="1:22" x14ac:dyDescent="0.25">
      <c r="A136" s="1" t="s">
        <v>409</v>
      </c>
      <c r="B136" s="1" t="s">
        <v>431</v>
      </c>
      <c r="C136" s="1" t="s">
        <v>1</v>
      </c>
      <c r="D136" s="1" t="s">
        <v>251</v>
      </c>
      <c r="E136" s="1" t="s">
        <v>252</v>
      </c>
      <c r="F136" s="1" t="s">
        <v>253</v>
      </c>
      <c r="G136" s="1" t="s">
        <v>433</v>
      </c>
      <c r="H136" s="1" t="s">
        <v>433</v>
      </c>
      <c r="I136" s="1" t="s">
        <v>433</v>
      </c>
      <c r="J136" s="1" t="s">
        <v>433</v>
      </c>
      <c r="K136" s="1"/>
      <c r="L136" s="2">
        <v>0</v>
      </c>
      <c r="M136" s="2">
        <v>0</v>
      </c>
      <c r="N136" s="2">
        <v>0</v>
      </c>
      <c r="O136" s="2">
        <v>125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125</v>
      </c>
      <c r="V136" s="1" t="s">
        <v>71</v>
      </c>
    </row>
    <row r="137" spans="1:22" x14ac:dyDescent="0.25">
      <c r="A137" s="1" t="s">
        <v>409</v>
      </c>
      <c r="B137" s="1" t="s">
        <v>434</v>
      </c>
      <c r="C137" s="1" t="s">
        <v>1</v>
      </c>
      <c r="D137" s="1" t="s">
        <v>251</v>
      </c>
      <c r="E137" s="1" t="s">
        <v>252</v>
      </c>
      <c r="F137" s="1" t="s">
        <v>253</v>
      </c>
      <c r="G137" s="1" t="s">
        <v>435</v>
      </c>
      <c r="H137" s="1" t="s">
        <v>435</v>
      </c>
      <c r="I137" s="1" t="s">
        <v>435</v>
      </c>
      <c r="J137" s="1" t="s">
        <v>435</v>
      </c>
      <c r="K137" s="1"/>
      <c r="L137" s="2">
        <v>0</v>
      </c>
      <c r="M137" s="2">
        <v>0</v>
      </c>
      <c r="N137" s="2">
        <v>0</v>
      </c>
      <c r="O137" s="2">
        <v>150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150</v>
      </c>
      <c r="V137" s="1" t="s">
        <v>71</v>
      </c>
    </row>
    <row r="138" spans="1:22" x14ac:dyDescent="0.25">
      <c r="A138" s="1" t="s">
        <v>409</v>
      </c>
      <c r="B138" s="1" t="s">
        <v>434</v>
      </c>
      <c r="C138" s="1" t="s">
        <v>1</v>
      </c>
      <c r="D138" s="1" t="s">
        <v>251</v>
      </c>
      <c r="E138" s="1" t="s">
        <v>252</v>
      </c>
      <c r="F138" s="1" t="s">
        <v>253</v>
      </c>
      <c r="G138" s="1" t="s">
        <v>436</v>
      </c>
      <c r="H138" s="1" t="s">
        <v>436</v>
      </c>
      <c r="I138" s="1" t="s">
        <v>436</v>
      </c>
      <c r="J138" s="1" t="s">
        <v>436</v>
      </c>
      <c r="K138" s="1"/>
      <c r="L138" s="2">
        <v>0</v>
      </c>
      <c r="M138" s="2">
        <v>0</v>
      </c>
      <c r="N138" s="2">
        <v>0</v>
      </c>
      <c r="O138" s="2">
        <v>74.83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74.83</v>
      </c>
      <c r="V138" s="1" t="s">
        <v>71</v>
      </c>
    </row>
    <row r="139" spans="1:22" x14ac:dyDescent="0.25">
      <c r="A139" s="1" t="s">
        <v>409</v>
      </c>
      <c r="B139" s="1" t="s">
        <v>434</v>
      </c>
      <c r="C139" s="1" t="s">
        <v>1</v>
      </c>
      <c r="D139" s="1" t="s">
        <v>251</v>
      </c>
      <c r="E139" s="1" t="s">
        <v>252</v>
      </c>
      <c r="F139" s="1" t="s">
        <v>253</v>
      </c>
      <c r="G139" s="1" t="s">
        <v>437</v>
      </c>
      <c r="H139" s="1" t="s">
        <v>437</v>
      </c>
      <c r="I139" s="1" t="s">
        <v>437</v>
      </c>
      <c r="J139" s="1" t="s">
        <v>437</v>
      </c>
      <c r="K139" s="1"/>
      <c r="L139" s="2">
        <v>0</v>
      </c>
      <c r="M139" s="2">
        <v>0</v>
      </c>
      <c r="N139" s="2">
        <v>0</v>
      </c>
      <c r="O139" s="2">
        <v>125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125</v>
      </c>
      <c r="V139" s="1" t="s">
        <v>71</v>
      </c>
    </row>
    <row r="140" spans="1:22" x14ac:dyDescent="0.25">
      <c r="A140" s="1" t="s">
        <v>438</v>
      </c>
      <c r="B140" s="1" t="s">
        <v>439</v>
      </c>
      <c r="C140" s="1" t="s">
        <v>1</v>
      </c>
      <c r="D140" s="1" t="s">
        <v>251</v>
      </c>
      <c r="E140" s="1" t="s">
        <v>252</v>
      </c>
      <c r="F140" s="1" t="s">
        <v>253</v>
      </c>
      <c r="G140" s="1" t="s">
        <v>440</v>
      </c>
      <c r="H140" s="1" t="s">
        <v>440</v>
      </c>
      <c r="I140" s="1" t="s">
        <v>440</v>
      </c>
      <c r="J140" s="1" t="s">
        <v>440</v>
      </c>
      <c r="K140" s="1"/>
      <c r="L140" s="2">
        <v>0</v>
      </c>
      <c r="M140" s="2">
        <v>0</v>
      </c>
      <c r="N140" s="2">
        <v>0</v>
      </c>
      <c r="O140" s="2">
        <v>1200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1200</v>
      </c>
      <c r="V140" s="1" t="s">
        <v>71</v>
      </c>
    </row>
    <row r="141" spans="1:22" x14ac:dyDescent="0.25">
      <c r="A141" s="1" t="s">
        <v>438</v>
      </c>
      <c r="B141" s="1" t="s">
        <v>439</v>
      </c>
      <c r="C141" s="1" t="s">
        <v>1</v>
      </c>
      <c r="D141" s="1" t="s">
        <v>251</v>
      </c>
      <c r="E141" s="1" t="s">
        <v>252</v>
      </c>
      <c r="F141" s="1" t="s">
        <v>253</v>
      </c>
      <c r="G141" s="1" t="s">
        <v>441</v>
      </c>
      <c r="H141" s="1" t="s">
        <v>441</v>
      </c>
      <c r="I141" s="1" t="s">
        <v>441</v>
      </c>
      <c r="J141" s="1" t="s">
        <v>441</v>
      </c>
      <c r="K141" s="1"/>
      <c r="L141" s="2">
        <v>0</v>
      </c>
      <c r="M141" s="2">
        <v>0</v>
      </c>
      <c r="N141" s="2">
        <v>0</v>
      </c>
      <c r="O141" s="2">
        <v>175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175</v>
      </c>
      <c r="V141" s="1" t="s">
        <v>71</v>
      </c>
    </row>
    <row r="142" spans="1:22" x14ac:dyDescent="0.25">
      <c r="A142" s="1" t="s">
        <v>438</v>
      </c>
      <c r="B142" s="1" t="s">
        <v>442</v>
      </c>
      <c r="C142" s="1" t="s">
        <v>1</v>
      </c>
      <c r="D142" s="1" t="s">
        <v>251</v>
      </c>
      <c r="E142" s="1" t="s">
        <v>252</v>
      </c>
      <c r="F142" s="1" t="s">
        <v>253</v>
      </c>
      <c r="G142" s="1" t="s">
        <v>443</v>
      </c>
      <c r="H142" s="1" t="s">
        <v>443</v>
      </c>
      <c r="I142" s="1" t="s">
        <v>443</v>
      </c>
      <c r="J142" s="1" t="s">
        <v>443</v>
      </c>
      <c r="K142" s="1"/>
      <c r="L142" s="2">
        <v>0</v>
      </c>
      <c r="M142" s="2">
        <v>0</v>
      </c>
      <c r="N142" s="2">
        <v>0</v>
      </c>
      <c r="O142" s="2">
        <v>74.83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74.83</v>
      </c>
      <c r="V142" s="1" t="s">
        <v>71</v>
      </c>
    </row>
    <row r="143" spans="1:22" x14ac:dyDescent="0.25">
      <c r="A143" s="1" t="s">
        <v>438</v>
      </c>
      <c r="B143" s="1" t="s">
        <v>442</v>
      </c>
      <c r="C143" s="1" t="s">
        <v>1</v>
      </c>
      <c r="D143" s="1" t="s">
        <v>251</v>
      </c>
      <c r="E143" s="1" t="s">
        <v>252</v>
      </c>
      <c r="F143" s="1" t="s">
        <v>253</v>
      </c>
      <c r="G143" s="1" t="s">
        <v>444</v>
      </c>
      <c r="H143" s="1" t="s">
        <v>444</v>
      </c>
      <c r="I143" s="1" t="s">
        <v>444</v>
      </c>
      <c r="J143" s="1" t="s">
        <v>444</v>
      </c>
      <c r="K143" s="1"/>
      <c r="L143" s="2">
        <v>0</v>
      </c>
      <c r="M143" s="2">
        <v>0</v>
      </c>
      <c r="N143" s="2">
        <v>0</v>
      </c>
      <c r="O143" s="2">
        <v>125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125</v>
      </c>
      <c r="V143" s="1" t="s">
        <v>71</v>
      </c>
    </row>
    <row r="144" spans="1:22" x14ac:dyDescent="0.25">
      <c r="A144" s="1" t="s">
        <v>438</v>
      </c>
      <c r="B144" s="1" t="s">
        <v>442</v>
      </c>
      <c r="C144" s="1" t="s">
        <v>1</v>
      </c>
      <c r="D144" s="1" t="s">
        <v>251</v>
      </c>
      <c r="E144" s="1" t="s">
        <v>252</v>
      </c>
      <c r="F144" s="1" t="s">
        <v>253</v>
      </c>
      <c r="G144" s="1" t="s">
        <v>445</v>
      </c>
      <c r="H144" s="1" t="s">
        <v>445</v>
      </c>
      <c r="I144" s="1" t="s">
        <v>445</v>
      </c>
      <c r="J144" s="1" t="s">
        <v>445</v>
      </c>
      <c r="K144" s="1"/>
      <c r="L144" s="2">
        <v>0</v>
      </c>
      <c r="M144" s="2">
        <v>0</v>
      </c>
      <c r="N144" s="2">
        <v>0</v>
      </c>
      <c r="O144" s="2">
        <v>74.83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74.83</v>
      </c>
      <c r="V144" s="1" t="s">
        <v>71</v>
      </c>
    </row>
    <row r="145" spans="1:22" x14ac:dyDescent="0.25">
      <c r="A145" s="1" t="s">
        <v>438</v>
      </c>
      <c r="B145" s="1" t="s">
        <v>442</v>
      </c>
      <c r="C145" s="1" t="s">
        <v>1</v>
      </c>
      <c r="D145" s="1" t="s">
        <v>251</v>
      </c>
      <c r="E145" s="1" t="s">
        <v>252</v>
      </c>
      <c r="F145" s="1" t="s">
        <v>253</v>
      </c>
      <c r="G145" s="1" t="s">
        <v>446</v>
      </c>
      <c r="H145" s="1" t="s">
        <v>446</v>
      </c>
      <c r="I145" s="1" t="s">
        <v>446</v>
      </c>
      <c r="J145" s="1" t="s">
        <v>446</v>
      </c>
      <c r="K145" s="1"/>
      <c r="L145" s="2">
        <v>0</v>
      </c>
      <c r="M145" s="2">
        <v>0</v>
      </c>
      <c r="N145" s="2">
        <v>0</v>
      </c>
      <c r="O145" s="2">
        <v>149.66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149.66</v>
      </c>
      <c r="V145" s="1" t="s">
        <v>71</v>
      </c>
    </row>
    <row r="146" spans="1:22" x14ac:dyDescent="0.25">
      <c r="A146" s="1" t="s">
        <v>438</v>
      </c>
      <c r="B146" s="1" t="s">
        <v>442</v>
      </c>
      <c r="C146" s="1" t="s">
        <v>1</v>
      </c>
      <c r="D146" s="1" t="s">
        <v>251</v>
      </c>
      <c r="E146" s="1" t="s">
        <v>252</v>
      </c>
      <c r="F146" s="1" t="s">
        <v>253</v>
      </c>
      <c r="G146" s="1" t="s">
        <v>447</v>
      </c>
      <c r="H146" s="1" t="s">
        <v>447</v>
      </c>
      <c r="I146" s="1" t="s">
        <v>447</v>
      </c>
      <c r="J146" s="1" t="s">
        <v>447</v>
      </c>
      <c r="K146" s="1"/>
      <c r="L146" s="2">
        <v>0</v>
      </c>
      <c r="M146" s="2">
        <v>0</v>
      </c>
      <c r="N146" s="2">
        <v>0</v>
      </c>
      <c r="O146" s="2">
        <v>250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250</v>
      </c>
      <c r="V146" s="1" t="s">
        <v>71</v>
      </c>
    </row>
    <row r="147" spans="1:22" x14ac:dyDescent="0.25">
      <c r="A147" s="1" t="s">
        <v>438</v>
      </c>
      <c r="B147" s="1" t="s">
        <v>448</v>
      </c>
      <c r="C147" s="1" t="s">
        <v>1</v>
      </c>
      <c r="D147" s="1" t="s">
        <v>251</v>
      </c>
      <c r="E147" s="1" t="s">
        <v>252</v>
      </c>
      <c r="F147" s="1" t="s">
        <v>253</v>
      </c>
      <c r="G147" s="1" t="s">
        <v>449</v>
      </c>
      <c r="H147" s="1" t="s">
        <v>449</v>
      </c>
      <c r="I147" s="1" t="s">
        <v>449</v>
      </c>
      <c r="J147" s="1" t="s">
        <v>449</v>
      </c>
      <c r="K147" s="1"/>
      <c r="L147" s="2">
        <v>0</v>
      </c>
      <c r="M147" s="2">
        <v>0</v>
      </c>
      <c r="N147" s="2">
        <v>0</v>
      </c>
      <c r="O147" s="2">
        <v>125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125</v>
      </c>
      <c r="V147" s="1" t="s">
        <v>71</v>
      </c>
    </row>
    <row r="148" spans="1:22" x14ac:dyDescent="0.25">
      <c r="A148" s="1" t="s">
        <v>438</v>
      </c>
      <c r="B148" s="1" t="s">
        <v>450</v>
      </c>
      <c r="C148" s="1" t="s">
        <v>1</v>
      </c>
      <c r="D148" s="1" t="s">
        <v>251</v>
      </c>
      <c r="E148" s="1" t="s">
        <v>252</v>
      </c>
      <c r="F148" s="1" t="s">
        <v>253</v>
      </c>
      <c r="G148" s="1" t="s">
        <v>451</v>
      </c>
      <c r="H148" s="1" t="s">
        <v>451</v>
      </c>
      <c r="I148" s="1" t="s">
        <v>451</v>
      </c>
      <c r="J148" s="1" t="s">
        <v>451</v>
      </c>
      <c r="K148" s="1"/>
      <c r="L148" s="2">
        <v>0</v>
      </c>
      <c r="M148" s="2">
        <v>0</v>
      </c>
      <c r="N148" s="2">
        <v>0</v>
      </c>
      <c r="O148" s="2">
        <v>125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125</v>
      </c>
      <c r="V148" s="1" t="s">
        <v>71</v>
      </c>
    </row>
    <row r="149" spans="1:22" x14ac:dyDescent="0.25">
      <c r="A149" s="1" t="s">
        <v>438</v>
      </c>
      <c r="B149" s="1" t="s">
        <v>450</v>
      </c>
      <c r="C149" s="1" t="s">
        <v>1</v>
      </c>
      <c r="D149" s="1" t="s">
        <v>251</v>
      </c>
      <c r="E149" s="1" t="s">
        <v>252</v>
      </c>
      <c r="F149" s="1" t="s">
        <v>253</v>
      </c>
      <c r="G149" s="1" t="s">
        <v>452</v>
      </c>
      <c r="H149" s="1" t="s">
        <v>452</v>
      </c>
      <c r="I149" s="1" t="s">
        <v>452</v>
      </c>
      <c r="J149" s="1" t="s">
        <v>452</v>
      </c>
      <c r="K149" s="1"/>
      <c r="L149" s="2">
        <v>0</v>
      </c>
      <c r="M149" s="2">
        <v>0</v>
      </c>
      <c r="N149" s="2">
        <v>0</v>
      </c>
      <c r="O149" s="2">
        <v>150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150</v>
      </c>
      <c r="V149" s="1" t="s">
        <v>71</v>
      </c>
    </row>
    <row r="150" spans="1:22" x14ac:dyDescent="0.25">
      <c r="A150" s="1" t="s">
        <v>438</v>
      </c>
      <c r="B150" s="1" t="s">
        <v>453</v>
      </c>
      <c r="C150" s="1" t="s">
        <v>1</v>
      </c>
      <c r="D150" s="1" t="s">
        <v>251</v>
      </c>
      <c r="E150" s="1" t="s">
        <v>252</v>
      </c>
      <c r="F150" s="1" t="s">
        <v>253</v>
      </c>
      <c r="G150" s="1" t="s">
        <v>454</v>
      </c>
      <c r="H150" s="1" t="s">
        <v>454</v>
      </c>
      <c r="I150" s="1" t="s">
        <v>454</v>
      </c>
      <c r="J150" s="1" t="s">
        <v>454</v>
      </c>
      <c r="K150" s="1"/>
      <c r="L150" s="2">
        <v>0</v>
      </c>
      <c r="M150" s="2">
        <v>0</v>
      </c>
      <c r="N150" s="2">
        <v>0</v>
      </c>
      <c r="O150" s="2">
        <v>125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125</v>
      </c>
      <c r="V150" s="1" t="s">
        <v>71</v>
      </c>
    </row>
    <row r="151" spans="1:22" x14ac:dyDescent="0.25">
      <c r="A151" s="1" t="s">
        <v>438</v>
      </c>
      <c r="B151" s="1" t="s">
        <v>453</v>
      </c>
      <c r="C151" s="1" t="s">
        <v>1</v>
      </c>
      <c r="D151" s="1" t="s">
        <v>251</v>
      </c>
      <c r="E151" s="1" t="s">
        <v>252</v>
      </c>
      <c r="F151" s="1" t="s">
        <v>253</v>
      </c>
      <c r="G151" s="1" t="s">
        <v>455</v>
      </c>
      <c r="H151" s="1" t="s">
        <v>455</v>
      </c>
      <c r="I151" s="1" t="s">
        <v>455</v>
      </c>
      <c r="J151" s="1" t="s">
        <v>455</v>
      </c>
      <c r="K151" s="1"/>
      <c r="L151" s="2">
        <v>0</v>
      </c>
      <c r="M151" s="2">
        <v>0</v>
      </c>
      <c r="N151" s="2">
        <v>0</v>
      </c>
      <c r="O151" s="2">
        <v>125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125</v>
      </c>
      <c r="V151" s="1" t="s">
        <v>71</v>
      </c>
    </row>
    <row r="152" spans="1:22" x14ac:dyDescent="0.25">
      <c r="A152" s="1" t="s">
        <v>438</v>
      </c>
      <c r="B152" s="1" t="s">
        <v>453</v>
      </c>
      <c r="C152" s="1" t="s">
        <v>1</v>
      </c>
      <c r="D152" s="1" t="s">
        <v>251</v>
      </c>
      <c r="E152" s="1" t="s">
        <v>252</v>
      </c>
      <c r="F152" s="1" t="s">
        <v>253</v>
      </c>
      <c r="G152" s="1" t="s">
        <v>456</v>
      </c>
      <c r="H152" s="1" t="s">
        <v>456</v>
      </c>
      <c r="I152" s="1" t="s">
        <v>456</v>
      </c>
      <c r="J152" s="1" t="s">
        <v>456</v>
      </c>
      <c r="K152" s="1"/>
      <c r="L152" s="2">
        <v>0</v>
      </c>
      <c r="M152" s="2">
        <v>0</v>
      </c>
      <c r="N152" s="2">
        <v>0</v>
      </c>
      <c r="O152" s="2">
        <v>375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375</v>
      </c>
      <c r="V152" s="1" t="s">
        <v>71</v>
      </c>
    </row>
    <row r="153" spans="1:22" x14ac:dyDescent="0.25">
      <c r="A153" s="1" t="s">
        <v>438</v>
      </c>
      <c r="B153" s="1" t="s">
        <v>457</v>
      </c>
      <c r="C153" s="1" t="s">
        <v>1</v>
      </c>
      <c r="D153" s="1" t="s">
        <v>251</v>
      </c>
      <c r="E153" s="1" t="s">
        <v>252</v>
      </c>
      <c r="F153" s="1" t="s">
        <v>253</v>
      </c>
      <c r="G153" s="1" t="s">
        <v>458</v>
      </c>
      <c r="H153" s="1" t="s">
        <v>458</v>
      </c>
      <c r="I153" s="1" t="s">
        <v>458</v>
      </c>
      <c r="J153" s="1" t="s">
        <v>458</v>
      </c>
      <c r="K153" s="1"/>
      <c r="L153" s="2">
        <v>0</v>
      </c>
      <c r="M153" s="2">
        <v>0</v>
      </c>
      <c r="N153" s="2">
        <v>0</v>
      </c>
      <c r="O153" s="2">
        <v>125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125</v>
      </c>
      <c r="V153" s="1" t="s">
        <v>71</v>
      </c>
    </row>
    <row r="154" spans="1:22" x14ac:dyDescent="0.25">
      <c r="A154" s="1" t="s">
        <v>438</v>
      </c>
      <c r="B154" s="1" t="s">
        <v>457</v>
      </c>
      <c r="C154" s="1" t="s">
        <v>1</v>
      </c>
      <c r="D154" s="1" t="s">
        <v>251</v>
      </c>
      <c r="E154" s="1" t="s">
        <v>252</v>
      </c>
      <c r="F154" s="1" t="s">
        <v>253</v>
      </c>
      <c r="G154" s="1" t="s">
        <v>459</v>
      </c>
      <c r="H154" s="1" t="s">
        <v>459</v>
      </c>
      <c r="I154" s="1" t="s">
        <v>459</v>
      </c>
      <c r="J154" s="1" t="s">
        <v>459</v>
      </c>
      <c r="K154" s="1"/>
      <c r="L154" s="2">
        <v>0</v>
      </c>
      <c r="M154" s="2">
        <v>0</v>
      </c>
      <c r="N154" s="2">
        <v>0</v>
      </c>
      <c r="O154" s="2">
        <v>374.73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374.73</v>
      </c>
      <c r="V154" s="1" t="s">
        <v>71</v>
      </c>
    </row>
    <row r="155" spans="1:22" x14ac:dyDescent="0.25">
      <c r="A155" s="1" t="s">
        <v>438</v>
      </c>
      <c r="B155" s="1" t="s">
        <v>460</v>
      </c>
      <c r="C155" s="1" t="s">
        <v>1</v>
      </c>
      <c r="D155" s="1" t="s">
        <v>251</v>
      </c>
      <c r="E155" s="1" t="s">
        <v>252</v>
      </c>
      <c r="F155" s="1" t="s">
        <v>253</v>
      </c>
      <c r="G155" s="1" t="s">
        <v>461</v>
      </c>
      <c r="H155" s="1" t="s">
        <v>461</v>
      </c>
      <c r="I155" s="1" t="s">
        <v>461</v>
      </c>
      <c r="J155" s="1" t="s">
        <v>461</v>
      </c>
      <c r="K155" s="1"/>
      <c r="L155" s="2">
        <v>0</v>
      </c>
      <c r="M155" s="2">
        <v>0</v>
      </c>
      <c r="N155" s="2">
        <v>0</v>
      </c>
      <c r="O155" s="2">
        <v>125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125</v>
      </c>
      <c r="V155" s="1" t="s">
        <v>71</v>
      </c>
    </row>
    <row r="156" spans="1:22" x14ac:dyDescent="0.25">
      <c r="A156" s="1" t="s">
        <v>438</v>
      </c>
      <c r="B156" s="1" t="s">
        <v>460</v>
      </c>
      <c r="C156" s="1" t="s">
        <v>1</v>
      </c>
      <c r="D156" s="1" t="s">
        <v>251</v>
      </c>
      <c r="E156" s="1" t="s">
        <v>252</v>
      </c>
      <c r="F156" s="1" t="s">
        <v>253</v>
      </c>
      <c r="G156" s="1" t="s">
        <v>462</v>
      </c>
      <c r="H156" s="1" t="s">
        <v>462</v>
      </c>
      <c r="I156" s="1" t="s">
        <v>462</v>
      </c>
      <c r="J156" s="1" t="s">
        <v>462</v>
      </c>
      <c r="K156" s="1"/>
      <c r="L156" s="2">
        <v>0</v>
      </c>
      <c r="M156" s="2">
        <v>0</v>
      </c>
      <c r="N156" s="2">
        <v>0</v>
      </c>
      <c r="O156" s="2">
        <v>299.55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299.55</v>
      </c>
      <c r="V156" s="1" t="s">
        <v>71</v>
      </c>
    </row>
    <row r="157" spans="1:22" x14ac:dyDescent="0.25">
      <c r="A157" s="1" t="s">
        <v>438</v>
      </c>
      <c r="B157" s="1" t="s">
        <v>463</v>
      </c>
      <c r="C157" s="1" t="s">
        <v>1</v>
      </c>
      <c r="D157" s="1" t="s">
        <v>251</v>
      </c>
      <c r="E157" s="1" t="s">
        <v>252</v>
      </c>
      <c r="F157" s="1" t="s">
        <v>253</v>
      </c>
      <c r="G157" s="1" t="s">
        <v>464</v>
      </c>
      <c r="H157" s="1" t="s">
        <v>464</v>
      </c>
      <c r="I157" s="1" t="s">
        <v>464</v>
      </c>
      <c r="J157" s="1" t="s">
        <v>464</v>
      </c>
      <c r="K157" s="1"/>
      <c r="L157" s="2">
        <v>0</v>
      </c>
      <c r="M157" s="2">
        <v>0</v>
      </c>
      <c r="N157" s="2">
        <v>0</v>
      </c>
      <c r="O157" s="2">
        <v>150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150</v>
      </c>
      <c r="V157" s="1" t="s">
        <v>71</v>
      </c>
    </row>
    <row r="158" spans="1:22" x14ac:dyDescent="0.25">
      <c r="A158" s="1" t="s">
        <v>438</v>
      </c>
      <c r="B158" s="1" t="s">
        <v>465</v>
      </c>
      <c r="C158" s="1" t="s">
        <v>1</v>
      </c>
      <c r="D158" s="1" t="s">
        <v>251</v>
      </c>
      <c r="E158" s="1" t="s">
        <v>252</v>
      </c>
      <c r="F158" s="1" t="s">
        <v>253</v>
      </c>
      <c r="G158" s="1" t="s">
        <v>466</v>
      </c>
      <c r="H158" s="1" t="s">
        <v>466</v>
      </c>
      <c r="I158" s="1" t="s">
        <v>466</v>
      </c>
      <c r="J158" s="1" t="s">
        <v>466</v>
      </c>
      <c r="K158" s="1"/>
      <c r="L158" s="2">
        <v>0</v>
      </c>
      <c r="M158" s="2">
        <v>0</v>
      </c>
      <c r="N158" s="2">
        <v>0</v>
      </c>
      <c r="O158" s="2">
        <v>250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250</v>
      </c>
      <c r="V158" s="1" t="s">
        <v>71</v>
      </c>
    </row>
    <row r="159" spans="1:22" x14ac:dyDescent="0.25">
      <c r="A159" s="1" t="s">
        <v>438</v>
      </c>
      <c r="B159" s="1" t="s">
        <v>465</v>
      </c>
      <c r="C159" s="1" t="s">
        <v>1</v>
      </c>
      <c r="D159" s="1" t="s">
        <v>251</v>
      </c>
      <c r="E159" s="1" t="s">
        <v>252</v>
      </c>
      <c r="F159" s="1" t="s">
        <v>253</v>
      </c>
      <c r="G159" s="1" t="s">
        <v>467</v>
      </c>
      <c r="H159" s="1" t="s">
        <v>467</v>
      </c>
      <c r="I159" s="1" t="s">
        <v>467</v>
      </c>
      <c r="J159" s="1" t="s">
        <v>467</v>
      </c>
      <c r="K159" s="1"/>
      <c r="L159" s="2">
        <v>0</v>
      </c>
      <c r="M159" s="2">
        <v>0</v>
      </c>
      <c r="N159" s="2">
        <v>0</v>
      </c>
      <c r="O159" s="2">
        <v>75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75</v>
      </c>
      <c r="V159" s="1" t="s">
        <v>71</v>
      </c>
    </row>
    <row r="160" spans="1:22" x14ac:dyDescent="0.25">
      <c r="A160" s="1" t="s">
        <v>438</v>
      </c>
      <c r="B160" s="1" t="s">
        <v>468</v>
      </c>
      <c r="C160" s="1" t="s">
        <v>1</v>
      </c>
      <c r="D160" s="1" t="s">
        <v>251</v>
      </c>
      <c r="E160" s="1" t="s">
        <v>252</v>
      </c>
      <c r="F160" s="1" t="s">
        <v>253</v>
      </c>
      <c r="G160" s="1" t="s">
        <v>469</v>
      </c>
      <c r="H160" s="1" t="s">
        <v>469</v>
      </c>
      <c r="I160" s="1" t="s">
        <v>469</v>
      </c>
      <c r="J160" s="1" t="s">
        <v>469</v>
      </c>
      <c r="K160" s="1"/>
      <c r="L160" s="2">
        <v>0</v>
      </c>
      <c r="M160" s="2">
        <v>0</v>
      </c>
      <c r="N160" s="2">
        <v>0</v>
      </c>
      <c r="O160" s="2">
        <v>375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375</v>
      </c>
      <c r="V160" s="1" t="s">
        <v>71</v>
      </c>
    </row>
    <row r="161" spans="1:22" x14ac:dyDescent="0.25">
      <c r="A161" s="1" t="s">
        <v>438</v>
      </c>
      <c r="B161" s="1" t="s">
        <v>468</v>
      </c>
      <c r="C161" s="1" t="s">
        <v>1</v>
      </c>
      <c r="D161" s="1" t="s">
        <v>251</v>
      </c>
      <c r="E161" s="1" t="s">
        <v>252</v>
      </c>
      <c r="F161" s="1" t="s">
        <v>253</v>
      </c>
      <c r="G161" s="1" t="s">
        <v>470</v>
      </c>
      <c r="H161" s="1" t="s">
        <v>470</v>
      </c>
      <c r="I161" s="1" t="s">
        <v>470</v>
      </c>
      <c r="J161" s="1" t="s">
        <v>470</v>
      </c>
      <c r="K161" s="1"/>
      <c r="L161" s="2">
        <v>0</v>
      </c>
      <c r="M161" s="2">
        <v>0</v>
      </c>
      <c r="N161" s="2">
        <v>0</v>
      </c>
      <c r="O161" s="2">
        <v>125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125</v>
      </c>
      <c r="V161" s="1" t="s">
        <v>71</v>
      </c>
    </row>
    <row r="162" spans="1:22" x14ac:dyDescent="0.25">
      <c r="A162" s="1" t="s">
        <v>438</v>
      </c>
      <c r="B162" s="1" t="s">
        <v>468</v>
      </c>
      <c r="C162" s="1" t="s">
        <v>1</v>
      </c>
      <c r="D162" s="1" t="s">
        <v>251</v>
      </c>
      <c r="E162" s="1" t="s">
        <v>252</v>
      </c>
      <c r="F162" s="1" t="s">
        <v>253</v>
      </c>
      <c r="G162" s="1" t="s">
        <v>471</v>
      </c>
      <c r="H162" s="1" t="s">
        <v>471</v>
      </c>
      <c r="I162" s="1" t="s">
        <v>471</v>
      </c>
      <c r="J162" s="1" t="s">
        <v>471</v>
      </c>
      <c r="K162" s="1"/>
      <c r="L162" s="2">
        <v>0</v>
      </c>
      <c r="M162" s="2">
        <v>0</v>
      </c>
      <c r="N162" s="2">
        <v>0</v>
      </c>
      <c r="O162" s="2">
        <v>149.66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149.66</v>
      </c>
      <c r="V162" s="1" t="s">
        <v>71</v>
      </c>
    </row>
    <row r="163" spans="1:22" x14ac:dyDescent="0.25">
      <c r="A163" s="1" t="s">
        <v>438</v>
      </c>
      <c r="B163" s="1" t="s">
        <v>468</v>
      </c>
      <c r="C163" s="1" t="s">
        <v>1</v>
      </c>
      <c r="D163" s="1" t="s">
        <v>251</v>
      </c>
      <c r="E163" s="1" t="s">
        <v>252</v>
      </c>
      <c r="F163" s="1" t="s">
        <v>253</v>
      </c>
      <c r="G163" s="1" t="s">
        <v>472</v>
      </c>
      <c r="H163" s="1" t="s">
        <v>472</v>
      </c>
      <c r="I163" s="1" t="s">
        <v>472</v>
      </c>
      <c r="J163" s="1" t="s">
        <v>472</v>
      </c>
      <c r="K163" s="1"/>
      <c r="L163" s="2">
        <v>0</v>
      </c>
      <c r="M163" s="2">
        <v>0</v>
      </c>
      <c r="N163" s="2">
        <v>0</v>
      </c>
      <c r="O163" s="2">
        <v>149.66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149.66</v>
      </c>
      <c r="V163" s="1" t="s">
        <v>71</v>
      </c>
    </row>
    <row r="164" spans="1:22" x14ac:dyDescent="0.25">
      <c r="A164" s="1" t="s">
        <v>473</v>
      </c>
      <c r="B164" s="1" t="s">
        <v>474</v>
      </c>
      <c r="C164" s="1" t="s">
        <v>1</v>
      </c>
      <c r="D164" s="1" t="s">
        <v>251</v>
      </c>
      <c r="E164" s="1" t="s">
        <v>252</v>
      </c>
      <c r="F164" s="1" t="s">
        <v>253</v>
      </c>
      <c r="G164" s="1" t="s">
        <v>475</v>
      </c>
      <c r="H164" s="1" t="s">
        <v>475</v>
      </c>
      <c r="I164" s="1" t="s">
        <v>475</v>
      </c>
      <c r="J164" s="1" t="s">
        <v>475</v>
      </c>
      <c r="K164" s="1"/>
      <c r="L164" s="2">
        <v>0</v>
      </c>
      <c r="M164" s="2">
        <v>0</v>
      </c>
      <c r="N164" s="2">
        <v>0</v>
      </c>
      <c r="O164" s="2">
        <v>1200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1200</v>
      </c>
      <c r="V164" s="1" t="s">
        <v>71</v>
      </c>
    </row>
    <row r="165" spans="1:22" x14ac:dyDescent="0.25">
      <c r="A165" s="1" t="s">
        <v>473</v>
      </c>
      <c r="B165" s="1" t="s">
        <v>474</v>
      </c>
      <c r="C165" s="1" t="s">
        <v>1</v>
      </c>
      <c r="D165" s="1" t="s">
        <v>251</v>
      </c>
      <c r="E165" s="1" t="s">
        <v>252</v>
      </c>
      <c r="F165" s="1" t="s">
        <v>253</v>
      </c>
      <c r="G165" s="1" t="s">
        <v>476</v>
      </c>
      <c r="H165" s="1" t="s">
        <v>476</v>
      </c>
      <c r="I165" s="1" t="s">
        <v>476</v>
      </c>
      <c r="J165" s="1" t="s">
        <v>476</v>
      </c>
      <c r="K165" s="1"/>
      <c r="L165" s="2">
        <v>0</v>
      </c>
      <c r="M165" s="2">
        <v>0</v>
      </c>
      <c r="N165" s="2">
        <v>0</v>
      </c>
      <c r="O165" s="2">
        <v>175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175</v>
      </c>
      <c r="V165" s="1" t="s">
        <v>71</v>
      </c>
    </row>
    <row r="166" spans="1:22" x14ac:dyDescent="0.25">
      <c r="A166" s="1" t="s">
        <v>473</v>
      </c>
      <c r="B166" s="1" t="s">
        <v>477</v>
      </c>
      <c r="C166" s="1" t="s">
        <v>1</v>
      </c>
      <c r="D166" s="1" t="s">
        <v>251</v>
      </c>
      <c r="E166" s="1" t="s">
        <v>252</v>
      </c>
      <c r="F166" s="1" t="s">
        <v>253</v>
      </c>
      <c r="G166" s="1" t="s">
        <v>478</v>
      </c>
      <c r="H166" s="1" t="s">
        <v>478</v>
      </c>
      <c r="I166" s="1" t="s">
        <v>478</v>
      </c>
      <c r="J166" s="1" t="s">
        <v>478</v>
      </c>
      <c r="K166" s="1"/>
      <c r="L166" s="2">
        <v>0</v>
      </c>
      <c r="M166" s="2">
        <v>0</v>
      </c>
      <c r="N166" s="2">
        <v>0</v>
      </c>
      <c r="O166" s="2">
        <v>149.66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149.66</v>
      </c>
      <c r="V166" s="1" t="s">
        <v>71</v>
      </c>
    </row>
    <row r="167" spans="1:22" x14ac:dyDescent="0.25">
      <c r="A167" s="1" t="s">
        <v>473</v>
      </c>
      <c r="B167" s="1" t="s">
        <v>477</v>
      </c>
      <c r="C167" s="1" t="s">
        <v>1</v>
      </c>
      <c r="D167" s="1" t="s">
        <v>251</v>
      </c>
      <c r="E167" s="1" t="s">
        <v>252</v>
      </c>
      <c r="F167" s="1" t="s">
        <v>253</v>
      </c>
      <c r="G167" s="1" t="s">
        <v>479</v>
      </c>
      <c r="H167" s="1" t="s">
        <v>479</v>
      </c>
      <c r="I167" s="1" t="s">
        <v>479</v>
      </c>
      <c r="J167" s="1" t="s">
        <v>479</v>
      </c>
      <c r="K167" s="1"/>
      <c r="L167" s="2">
        <v>0</v>
      </c>
      <c r="M167" s="2">
        <v>0</v>
      </c>
      <c r="N167" s="2">
        <v>0</v>
      </c>
      <c r="O167" s="2">
        <v>1362.51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1362.51</v>
      </c>
      <c r="V167" s="1" t="s">
        <v>71</v>
      </c>
    </row>
    <row r="168" spans="1:22" x14ac:dyDescent="0.25">
      <c r="A168" s="1" t="s">
        <v>473</v>
      </c>
      <c r="B168" s="1" t="s">
        <v>480</v>
      </c>
      <c r="C168" s="1" t="s">
        <v>1</v>
      </c>
      <c r="D168" s="1" t="s">
        <v>251</v>
      </c>
      <c r="E168" s="1" t="s">
        <v>252</v>
      </c>
      <c r="F168" s="1" t="s">
        <v>253</v>
      </c>
      <c r="G168" s="1" t="s">
        <v>481</v>
      </c>
      <c r="H168" s="1" t="s">
        <v>481</v>
      </c>
      <c r="I168" s="1" t="s">
        <v>481</v>
      </c>
      <c r="J168" s="1" t="s">
        <v>481</v>
      </c>
      <c r="K168" s="1"/>
      <c r="L168" s="2">
        <v>0</v>
      </c>
      <c r="M168" s="2">
        <v>0</v>
      </c>
      <c r="N168" s="2">
        <v>0</v>
      </c>
      <c r="O168" s="2">
        <v>125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125</v>
      </c>
      <c r="V168" s="1" t="s">
        <v>71</v>
      </c>
    </row>
    <row r="169" spans="1:22" x14ac:dyDescent="0.25">
      <c r="A169" s="1" t="s">
        <v>473</v>
      </c>
      <c r="B169" s="1" t="s">
        <v>482</v>
      </c>
      <c r="C169" s="1" t="s">
        <v>1</v>
      </c>
      <c r="D169" s="1" t="s">
        <v>251</v>
      </c>
      <c r="E169" s="1" t="s">
        <v>252</v>
      </c>
      <c r="F169" s="1" t="s">
        <v>253</v>
      </c>
      <c r="G169" s="1" t="s">
        <v>483</v>
      </c>
      <c r="H169" s="1" t="s">
        <v>483</v>
      </c>
      <c r="I169" s="1" t="s">
        <v>483</v>
      </c>
      <c r="J169" s="1" t="s">
        <v>483</v>
      </c>
      <c r="K169" s="1"/>
      <c r="L169" s="2">
        <v>0</v>
      </c>
      <c r="M169" s="2">
        <v>0</v>
      </c>
      <c r="N169" s="2">
        <v>0</v>
      </c>
      <c r="O169" s="2">
        <v>374.73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374.73</v>
      </c>
      <c r="V169" s="1" t="s">
        <v>71</v>
      </c>
    </row>
    <row r="170" spans="1:22" x14ac:dyDescent="0.25">
      <c r="A170" s="1" t="s">
        <v>473</v>
      </c>
      <c r="B170" s="1" t="s">
        <v>484</v>
      </c>
      <c r="C170" s="1" t="s">
        <v>1</v>
      </c>
      <c r="D170" s="1" t="s">
        <v>251</v>
      </c>
      <c r="E170" s="1" t="s">
        <v>252</v>
      </c>
      <c r="F170" s="1" t="s">
        <v>253</v>
      </c>
      <c r="G170" s="1" t="s">
        <v>485</v>
      </c>
      <c r="H170" s="1" t="s">
        <v>485</v>
      </c>
      <c r="I170" s="1" t="s">
        <v>485</v>
      </c>
      <c r="J170" s="1" t="s">
        <v>485</v>
      </c>
      <c r="K170" s="1"/>
      <c r="L170" s="2">
        <v>0</v>
      </c>
      <c r="M170" s="2">
        <v>0</v>
      </c>
      <c r="N170" s="2">
        <v>0</v>
      </c>
      <c r="O170" s="2">
        <v>125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125</v>
      </c>
      <c r="V170" s="1" t="s">
        <v>71</v>
      </c>
    </row>
    <row r="171" spans="1:22" x14ac:dyDescent="0.25">
      <c r="A171" s="1" t="s">
        <v>473</v>
      </c>
      <c r="B171" s="1" t="s">
        <v>484</v>
      </c>
      <c r="C171" s="1" t="s">
        <v>1</v>
      </c>
      <c r="D171" s="1" t="s">
        <v>251</v>
      </c>
      <c r="E171" s="1" t="s">
        <v>252</v>
      </c>
      <c r="F171" s="1" t="s">
        <v>253</v>
      </c>
      <c r="G171" s="1" t="s">
        <v>486</v>
      </c>
      <c r="H171" s="1" t="s">
        <v>486</v>
      </c>
      <c r="I171" s="1" t="s">
        <v>486</v>
      </c>
      <c r="J171" s="1" t="s">
        <v>486</v>
      </c>
      <c r="K171" s="1"/>
      <c r="L171" s="2">
        <v>0</v>
      </c>
      <c r="M171" s="2">
        <v>0</v>
      </c>
      <c r="N171" s="2">
        <v>0</v>
      </c>
      <c r="O171" s="2">
        <v>125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125</v>
      </c>
      <c r="V171" s="1" t="s">
        <v>71</v>
      </c>
    </row>
    <row r="172" spans="1:22" x14ac:dyDescent="0.25">
      <c r="A172" s="1" t="s">
        <v>473</v>
      </c>
      <c r="B172" s="1" t="s">
        <v>484</v>
      </c>
      <c r="C172" s="1" t="s">
        <v>1</v>
      </c>
      <c r="D172" s="1" t="s">
        <v>251</v>
      </c>
      <c r="E172" s="1" t="s">
        <v>252</v>
      </c>
      <c r="F172" s="1" t="s">
        <v>253</v>
      </c>
      <c r="G172" s="1" t="s">
        <v>487</v>
      </c>
      <c r="H172" s="1" t="s">
        <v>487</v>
      </c>
      <c r="I172" s="1" t="s">
        <v>487</v>
      </c>
      <c r="J172" s="1" t="s">
        <v>487</v>
      </c>
      <c r="K172" s="1"/>
      <c r="L172" s="2">
        <v>0</v>
      </c>
      <c r="M172" s="2">
        <v>0</v>
      </c>
      <c r="N172" s="2">
        <v>0</v>
      </c>
      <c r="O172" s="2">
        <v>125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125</v>
      </c>
      <c r="V172" s="1" t="s">
        <v>71</v>
      </c>
    </row>
    <row r="173" spans="1:22" x14ac:dyDescent="0.25">
      <c r="A173" s="1" t="s">
        <v>473</v>
      </c>
      <c r="B173" s="1" t="s">
        <v>484</v>
      </c>
      <c r="C173" s="1" t="s">
        <v>1</v>
      </c>
      <c r="D173" s="1" t="s">
        <v>251</v>
      </c>
      <c r="E173" s="1" t="s">
        <v>252</v>
      </c>
      <c r="F173" s="1" t="s">
        <v>253</v>
      </c>
      <c r="G173" s="1" t="s">
        <v>488</v>
      </c>
      <c r="H173" s="1" t="s">
        <v>488</v>
      </c>
      <c r="I173" s="1" t="s">
        <v>488</v>
      </c>
      <c r="J173" s="1" t="s">
        <v>488</v>
      </c>
      <c r="K173" s="1"/>
      <c r="L173" s="2">
        <v>0</v>
      </c>
      <c r="M173" s="2">
        <v>0</v>
      </c>
      <c r="N173" s="2">
        <v>0</v>
      </c>
      <c r="O173" s="2">
        <v>125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125</v>
      </c>
      <c r="V173" s="1" t="s">
        <v>71</v>
      </c>
    </row>
    <row r="174" spans="1:22" x14ac:dyDescent="0.25">
      <c r="A174" s="1" t="s">
        <v>473</v>
      </c>
      <c r="B174" s="1" t="s">
        <v>484</v>
      </c>
      <c r="C174" s="1" t="s">
        <v>1</v>
      </c>
      <c r="D174" s="1" t="s">
        <v>251</v>
      </c>
      <c r="E174" s="1" t="s">
        <v>252</v>
      </c>
      <c r="F174" s="1" t="s">
        <v>253</v>
      </c>
      <c r="G174" s="1" t="s">
        <v>489</v>
      </c>
      <c r="H174" s="1" t="s">
        <v>489</v>
      </c>
      <c r="I174" s="1" t="s">
        <v>489</v>
      </c>
      <c r="J174" s="1" t="s">
        <v>489</v>
      </c>
      <c r="K174" s="1"/>
      <c r="L174" s="2">
        <v>0</v>
      </c>
      <c r="M174" s="2">
        <v>0</v>
      </c>
      <c r="N174" s="2">
        <v>0</v>
      </c>
      <c r="O174" s="2">
        <v>250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250</v>
      </c>
      <c r="V174" s="1" t="s">
        <v>71</v>
      </c>
    </row>
    <row r="175" spans="1:22" x14ac:dyDescent="0.25">
      <c r="A175" s="1" t="s">
        <v>473</v>
      </c>
      <c r="B175" s="1" t="s">
        <v>484</v>
      </c>
      <c r="C175" s="1" t="s">
        <v>1</v>
      </c>
      <c r="D175" s="1" t="s">
        <v>251</v>
      </c>
      <c r="E175" s="1" t="s">
        <v>252</v>
      </c>
      <c r="F175" s="1" t="s">
        <v>253</v>
      </c>
      <c r="G175" s="1" t="s">
        <v>490</v>
      </c>
      <c r="H175" s="1" t="s">
        <v>490</v>
      </c>
      <c r="I175" s="1" t="s">
        <v>490</v>
      </c>
      <c r="J175" s="1" t="s">
        <v>490</v>
      </c>
      <c r="K175" s="1"/>
      <c r="L175" s="2">
        <v>0</v>
      </c>
      <c r="M175" s="2">
        <v>0</v>
      </c>
      <c r="N175" s="2">
        <v>0</v>
      </c>
      <c r="O175" s="2">
        <v>75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75</v>
      </c>
      <c r="V175" s="1" t="s">
        <v>71</v>
      </c>
    </row>
    <row r="176" spans="1:22" x14ac:dyDescent="0.25">
      <c r="A176" s="1" t="s">
        <v>473</v>
      </c>
      <c r="B176" s="1" t="s">
        <v>491</v>
      </c>
      <c r="C176" s="1" t="s">
        <v>1</v>
      </c>
      <c r="D176" s="1" t="s">
        <v>251</v>
      </c>
      <c r="E176" s="1" t="s">
        <v>252</v>
      </c>
      <c r="F176" s="1" t="s">
        <v>253</v>
      </c>
      <c r="G176" s="1" t="s">
        <v>492</v>
      </c>
      <c r="H176" s="1" t="s">
        <v>492</v>
      </c>
      <c r="I176" s="1" t="s">
        <v>492</v>
      </c>
      <c r="J176" s="1" t="s">
        <v>492</v>
      </c>
      <c r="K176" s="1"/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1" t="s">
        <v>71</v>
      </c>
    </row>
    <row r="177" spans="1:22" x14ac:dyDescent="0.25">
      <c r="A177" s="1" t="s">
        <v>473</v>
      </c>
      <c r="B177" s="1" t="s">
        <v>491</v>
      </c>
      <c r="C177" s="1" t="s">
        <v>1</v>
      </c>
      <c r="D177" s="1" t="s">
        <v>251</v>
      </c>
      <c r="E177" s="1" t="s">
        <v>252</v>
      </c>
      <c r="F177" s="1" t="s">
        <v>253</v>
      </c>
      <c r="G177" s="1" t="s">
        <v>493</v>
      </c>
      <c r="H177" s="1" t="s">
        <v>493</v>
      </c>
      <c r="I177" s="1" t="s">
        <v>493</v>
      </c>
      <c r="J177" s="1" t="s">
        <v>493</v>
      </c>
      <c r="K177" s="1"/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1" t="s">
        <v>71</v>
      </c>
    </row>
    <row r="178" spans="1:22" x14ac:dyDescent="0.25">
      <c r="A178" s="1" t="s">
        <v>473</v>
      </c>
      <c r="B178" s="1" t="s">
        <v>491</v>
      </c>
      <c r="C178" s="1" t="s">
        <v>1</v>
      </c>
      <c r="D178" s="1" t="s">
        <v>251</v>
      </c>
      <c r="E178" s="1" t="s">
        <v>252</v>
      </c>
      <c r="F178" s="1" t="s">
        <v>253</v>
      </c>
      <c r="G178" s="1" t="s">
        <v>494</v>
      </c>
      <c r="H178" s="1" t="s">
        <v>494</v>
      </c>
      <c r="I178" s="1" t="s">
        <v>494</v>
      </c>
      <c r="J178" s="1" t="s">
        <v>494</v>
      </c>
      <c r="K178" s="1"/>
      <c r="L178" s="2">
        <v>0</v>
      </c>
      <c r="M178" s="2">
        <v>0</v>
      </c>
      <c r="N178" s="2">
        <v>0</v>
      </c>
      <c r="O178" s="2">
        <v>150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150</v>
      </c>
      <c r="V178" s="1" t="s">
        <v>71</v>
      </c>
    </row>
    <row r="179" spans="1:22" x14ac:dyDescent="0.25">
      <c r="A179" s="1" t="s">
        <v>473</v>
      </c>
      <c r="B179" s="1" t="s">
        <v>495</v>
      </c>
      <c r="C179" s="1" t="s">
        <v>1</v>
      </c>
      <c r="D179" s="1" t="s">
        <v>251</v>
      </c>
      <c r="E179" s="1" t="s">
        <v>252</v>
      </c>
      <c r="F179" s="1" t="s">
        <v>253</v>
      </c>
      <c r="G179" s="1" t="s">
        <v>496</v>
      </c>
      <c r="H179" s="1" t="s">
        <v>496</v>
      </c>
      <c r="I179" s="1" t="s">
        <v>496</v>
      </c>
      <c r="J179" s="1" t="s">
        <v>496</v>
      </c>
      <c r="K179" s="1"/>
      <c r="L179" s="2">
        <v>0</v>
      </c>
      <c r="M179" s="2">
        <v>0</v>
      </c>
      <c r="N179" s="2">
        <v>0</v>
      </c>
      <c r="O179" s="2">
        <v>125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125</v>
      </c>
      <c r="V179" s="1" t="s">
        <v>71</v>
      </c>
    </row>
    <row r="180" spans="1:22" x14ac:dyDescent="0.25">
      <c r="A180" s="1" t="s">
        <v>473</v>
      </c>
      <c r="B180" s="1" t="s">
        <v>497</v>
      </c>
      <c r="C180" s="1" t="s">
        <v>1</v>
      </c>
      <c r="D180" s="1" t="s">
        <v>251</v>
      </c>
      <c r="E180" s="1" t="s">
        <v>252</v>
      </c>
      <c r="F180" s="1" t="s">
        <v>253</v>
      </c>
      <c r="G180" s="1" t="s">
        <v>498</v>
      </c>
      <c r="H180" s="1" t="s">
        <v>498</v>
      </c>
      <c r="I180" s="1" t="s">
        <v>498</v>
      </c>
      <c r="J180" s="1" t="s">
        <v>498</v>
      </c>
      <c r="K180" s="1"/>
      <c r="L180" s="2">
        <v>0</v>
      </c>
      <c r="M180" s="2">
        <v>0</v>
      </c>
      <c r="N180" s="2">
        <v>0</v>
      </c>
      <c r="O180" s="2">
        <v>299.55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299.55</v>
      </c>
      <c r="V180" s="1" t="s">
        <v>71</v>
      </c>
    </row>
    <row r="181" spans="1:22" x14ac:dyDescent="0.25">
      <c r="A181" s="1" t="s">
        <v>473</v>
      </c>
      <c r="B181" s="1" t="s">
        <v>497</v>
      </c>
      <c r="C181" s="1" t="s">
        <v>1</v>
      </c>
      <c r="D181" s="1" t="s">
        <v>251</v>
      </c>
      <c r="E181" s="1" t="s">
        <v>252</v>
      </c>
      <c r="F181" s="1" t="s">
        <v>253</v>
      </c>
      <c r="G181" s="1" t="s">
        <v>499</v>
      </c>
      <c r="H181" s="1" t="s">
        <v>499</v>
      </c>
      <c r="I181" s="1" t="s">
        <v>499</v>
      </c>
      <c r="J181" s="1" t="s">
        <v>499</v>
      </c>
      <c r="K181" s="1"/>
      <c r="L181" s="2">
        <v>0</v>
      </c>
      <c r="M181" s="2">
        <v>0</v>
      </c>
      <c r="N181" s="2">
        <v>0</v>
      </c>
      <c r="O181" s="2">
        <v>125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125</v>
      </c>
      <c r="V181" s="1" t="s">
        <v>71</v>
      </c>
    </row>
    <row r="182" spans="1:22" x14ac:dyDescent="0.25">
      <c r="A182" s="1" t="s">
        <v>500</v>
      </c>
      <c r="B182" s="1" t="s">
        <v>501</v>
      </c>
      <c r="C182" s="1" t="s">
        <v>1</v>
      </c>
      <c r="D182" s="1" t="s">
        <v>251</v>
      </c>
      <c r="E182" s="1" t="s">
        <v>252</v>
      </c>
      <c r="F182" s="1" t="s">
        <v>253</v>
      </c>
      <c r="G182" s="1" t="s">
        <v>502</v>
      </c>
      <c r="H182" s="1" t="s">
        <v>502</v>
      </c>
      <c r="I182" s="1" t="s">
        <v>502</v>
      </c>
      <c r="J182" s="1" t="s">
        <v>502</v>
      </c>
      <c r="K182" s="1"/>
      <c r="L182" s="2">
        <v>0</v>
      </c>
      <c r="M182" s="2">
        <v>0</v>
      </c>
      <c r="N182" s="2">
        <v>0</v>
      </c>
      <c r="O182" s="2">
        <v>1000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1000</v>
      </c>
      <c r="V182" s="1" t="s">
        <v>71</v>
      </c>
    </row>
    <row r="183" spans="1:22" x14ac:dyDescent="0.25">
      <c r="A183" s="1" t="s">
        <v>500</v>
      </c>
      <c r="B183" s="1" t="s">
        <v>501</v>
      </c>
      <c r="C183" s="1" t="s">
        <v>1</v>
      </c>
      <c r="D183" s="1" t="s">
        <v>251</v>
      </c>
      <c r="E183" s="1" t="s">
        <v>252</v>
      </c>
      <c r="F183" s="1" t="s">
        <v>253</v>
      </c>
      <c r="G183" s="1" t="s">
        <v>503</v>
      </c>
      <c r="H183" s="1" t="s">
        <v>503</v>
      </c>
      <c r="I183" s="1" t="s">
        <v>503</v>
      </c>
      <c r="J183" s="1" t="s">
        <v>503</v>
      </c>
      <c r="K183" s="1"/>
      <c r="L183" s="2">
        <v>0</v>
      </c>
      <c r="M183" s="2">
        <v>0</v>
      </c>
      <c r="N183" s="2">
        <v>0</v>
      </c>
      <c r="O183" s="2">
        <v>175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175</v>
      </c>
      <c r="V183" s="1" t="s">
        <v>71</v>
      </c>
    </row>
    <row r="184" spans="1:22" x14ac:dyDescent="0.25">
      <c r="A184" s="1" t="s">
        <v>500</v>
      </c>
      <c r="B184" s="1" t="s">
        <v>501</v>
      </c>
      <c r="C184" s="1" t="s">
        <v>1</v>
      </c>
      <c r="D184" s="1" t="s">
        <v>251</v>
      </c>
      <c r="E184" s="1" t="s">
        <v>252</v>
      </c>
      <c r="F184" s="1" t="s">
        <v>253</v>
      </c>
      <c r="G184" s="1" t="s">
        <v>504</v>
      </c>
      <c r="H184" s="1" t="s">
        <v>504</v>
      </c>
      <c r="I184" s="1" t="s">
        <v>504</v>
      </c>
      <c r="J184" s="1" t="s">
        <v>504</v>
      </c>
      <c r="K184" s="1"/>
      <c r="L184" s="2">
        <v>0</v>
      </c>
      <c r="M184" s="2">
        <v>0</v>
      </c>
      <c r="N184" s="2">
        <v>0</v>
      </c>
      <c r="O184" s="2">
        <v>150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150</v>
      </c>
      <c r="V184" s="1" t="s">
        <v>71</v>
      </c>
    </row>
    <row r="185" spans="1:22" x14ac:dyDescent="0.25">
      <c r="A185" s="1" t="s">
        <v>500</v>
      </c>
      <c r="B185" s="1" t="s">
        <v>501</v>
      </c>
      <c r="C185" s="1" t="s">
        <v>1</v>
      </c>
      <c r="D185" s="1" t="s">
        <v>251</v>
      </c>
      <c r="E185" s="1" t="s">
        <v>252</v>
      </c>
      <c r="F185" s="1" t="s">
        <v>253</v>
      </c>
      <c r="G185" s="1" t="s">
        <v>505</v>
      </c>
      <c r="H185" s="1" t="s">
        <v>505</v>
      </c>
      <c r="I185" s="1" t="s">
        <v>505</v>
      </c>
      <c r="J185" s="1" t="s">
        <v>505</v>
      </c>
      <c r="K185" s="1"/>
      <c r="L185" s="2">
        <v>0</v>
      </c>
      <c r="M185" s="2">
        <v>0</v>
      </c>
      <c r="N185" s="2">
        <v>0</v>
      </c>
      <c r="O185" s="2">
        <v>75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75</v>
      </c>
      <c r="V185" s="1" t="s">
        <v>71</v>
      </c>
    </row>
    <row r="186" spans="1:22" x14ac:dyDescent="0.25">
      <c r="A186" s="1" t="s">
        <v>500</v>
      </c>
      <c r="B186" s="1" t="s">
        <v>501</v>
      </c>
      <c r="C186" s="1" t="s">
        <v>1</v>
      </c>
      <c r="D186" s="1" t="s">
        <v>251</v>
      </c>
      <c r="E186" s="1" t="s">
        <v>252</v>
      </c>
      <c r="F186" s="1" t="s">
        <v>253</v>
      </c>
      <c r="G186" s="1" t="s">
        <v>506</v>
      </c>
      <c r="H186" s="1" t="s">
        <v>506</v>
      </c>
      <c r="I186" s="1" t="s">
        <v>506</v>
      </c>
      <c r="J186" s="1" t="s">
        <v>506</v>
      </c>
      <c r="K186" s="1"/>
      <c r="L186" s="2">
        <v>0</v>
      </c>
      <c r="M186" s="2">
        <v>0</v>
      </c>
      <c r="N186" s="2">
        <v>0</v>
      </c>
      <c r="O186" s="2">
        <v>374.73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374.73</v>
      </c>
      <c r="V186" s="1" t="s">
        <v>71</v>
      </c>
    </row>
    <row r="187" spans="1:22" x14ac:dyDescent="0.25">
      <c r="A187" s="1" t="s">
        <v>500</v>
      </c>
      <c r="B187" s="1" t="s">
        <v>501</v>
      </c>
      <c r="C187" s="1" t="s">
        <v>1</v>
      </c>
      <c r="D187" s="1" t="s">
        <v>251</v>
      </c>
      <c r="E187" s="1" t="s">
        <v>252</v>
      </c>
      <c r="F187" s="1" t="s">
        <v>253</v>
      </c>
      <c r="G187" s="1" t="s">
        <v>507</v>
      </c>
      <c r="H187" s="1" t="s">
        <v>507</v>
      </c>
      <c r="I187" s="1" t="s">
        <v>507</v>
      </c>
      <c r="J187" s="1" t="s">
        <v>507</v>
      </c>
      <c r="K187" s="1"/>
      <c r="L187" s="2">
        <v>0</v>
      </c>
      <c r="M187" s="2">
        <v>0</v>
      </c>
      <c r="N187" s="2">
        <v>0</v>
      </c>
      <c r="O187" s="2">
        <v>149.66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149.66</v>
      </c>
      <c r="V187" s="1" t="s">
        <v>71</v>
      </c>
    </row>
    <row r="188" spans="1:22" x14ac:dyDescent="0.25">
      <c r="A188" s="1" t="s">
        <v>500</v>
      </c>
      <c r="B188" s="1" t="s">
        <v>508</v>
      </c>
      <c r="C188" s="1" t="s">
        <v>1</v>
      </c>
      <c r="D188" s="1" t="s">
        <v>251</v>
      </c>
      <c r="E188" s="1" t="s">
        <v>252</v>
      </c>
      <c r="F188" s="1" t="s">
        <v>253</v>
      </c>
      <c r="G188" s="1" t="s">
        <v>509</v>
      </c>
      <c r="H188" s="1" t="s">
        <v>509</v>
      </c>
      <c r="I188" s="1" t="s">
        <v>509</v>
      </c>
      <c r="J188" s="1" t="s">
        <v>509</v>
      </c>
      <c r="K188" s="1"/>
      <c r="L188" s="2">
        <v>0</v>
      </c>
      <c r="M188" s="2">
        <v>0</v>
      </c>
      <c r="N188" s="2">
        <v>0</v>
      </c>
      <c r="O188" s="2">
        <v>74.83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74.83</v>
      </c>
      <c r="V188" s="1" t="s">
        <v>71</v>
      </c>
    </row>
    <row r="189" spans="1:22" x14ac:dyDescent="0.25">
      <c r="A189" s="1" t="s">
        <v>500</v>
      </c>
      <c r="B189" s="1" t="s">
        <v>510</v>
      </c>
      <c r="C189" s="1" t="s">
        <v>1</v>
      </c>
      <c r="D189" s="1" t="s">
        <v>251</v>
      </c>
      <c r="E189" s="1" t="s">
        <v>252</v>
      </c>
      <c r="F189" s="1" t="s">
        <v>253</v>
      </c>
      <c r="G189" s="1" t="s">
        <v>511</v>
      </c>
      <c r="H189" s="1" t="s">
        <v>511</v>
      </c>
      <c r="I189" s="1" t="s">
        <v>511</v>
      </c>
      <c r="J189" s="1" t="s">
        <v>511</v>
      </c>
      <c r="K189" s="1"/>
      <c r="L189" s="2">
        <v>0</v>
      </c>
      <c r="M189" s="2">
        <v>0</v>
      </c>
      <c r="N189" s="2">
        <v>0</v>
      </c>
      <c r="O189" s="2">
        <v>299.55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299.55</v>
      </c>
      <c r="V189" s="1" t="s">
        <v>71</v>
      </c>
    </row>
    <row r="190" spans="1:22" x14ac:dyDescent="0.25">
      <c r="A190" s="1" t="s">
        <v>500</v>
      </c>
      <c r="B190" s="1" t="s">
        <v>512</v>
      </c>
      <c r="C190" s="1" t="s">
        <v>1</v>
      </c>
      <c r="D190" s="1" t="s">
        <v>251</v>
      </c>
      <c r="E190" s="1" t="s">
        <v>252</v>
      </c>
      <c r="F190" s="1" t="s">
        <v>253</v>
      </c>
      <c r="G190" s="1" t="s">
        <v>513</v>
      </c>
      <c r="H190" s="1" t="s">
        <v>513</v>
      </c>
      <c r="I190" s="1" t="s">
        <v>513</v>
      </c>
      <c r="J190" s="1" t="s">
        <v>513</v>
      </c>
      <c r="K190" s="1"/>
      <c r="L190" s="2">
        <v>0</v>
      </c>
      <c r="M190" s="2">
        <v>0</v>
      </c>
      <c r="N190" s="2">
        <v>0</v>
      </c>
      <c r="O190" s="2">
        <v>74.83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74.83</v>
      </c>
      <c r="V190" s="1" t="s">
        <v>71</v>
      </c>
    </row>
    <row r="191" spans="1:22" x14ac:dyDescent="0.25">
      <c r="A191" s="1" t="s">
        <v>500</v>
      </c>
      <c r="B191" s="1" t="s">
        <v>512</v>
      </c>
      <c r="C191" s="1" t="s">
        <v>1</v>
      </c>
      <c r="D191" s="1" t="s">
        <v>251</v>
      </c>
      <c r="E191" s="1" t="s">
        <v>252</v>
      </c>
      <c r="F191" s="1" t="s">
        <v>253</v>
      </c>
      <c r="G191" s="1" t="s">
        <v>514</v>
      </c>
      <c r="H191" s="1" t="s">
        <v>514</v>
      </c>
      <c r="I191" s="1" t="s">
        <v>514</v>
      </c>
      <c r="J191" s="1" t="s">
        <v>514</v>
      </c>
      <c r="K191" s="1"/>
      <c r="L191" s="2">
        <v>0</v>
      </c>
      <c r="M191" s="2">
        <v>0</v>
      </c>
      <c r="N191" s="2">
        <v>0</v>
      </c>
      <c r="O191" s="2">
        <v>149.66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149.66</v>
      </c>
      <c r="V191" s="1" t="s">
        <v>71</v>
      </c>
    </row>
    <row r="192" spans="1:22" x14ac:dyDescent="0.25">
      <c r="A192" s="1" t="s">
        <v>500</v>
      </c>
      <c r="B192" s="1" t="s">
        <v>512</v>
      </c>
      <c r="C192" s="1" t="s">
        <v>1</v>
      </c>
      <c r="D192" s="1" t="s">
        <v>251</v>
      </c>
      <c r="E192" s="1" t="s">
        <v>252</v>
      </c>
      <c r="F192" s="1" t="s">
        <v>253</v>
      </c>
      <c r="G192" s="1" t="s">
        <v>515</v>
      </c>
      <c r="H192" s="1" t="s">
        <v>515</v>
      </c>
      <c r="I192" s="1" t="s">
        <v>515</v>
      </c>
      <c r="J192" s="1" t="s">
        <v>515</v>
      </c>
      <c r="K192" s="1"/>
      <c r="L192" s="2">
        <v>0</v>
      </c>
      <c r="M192" s="2">
        <v>0</v>
      </c>
      <c r="N192" s="2">
        <v>0</v>
      </c>
      <c r="O192" s="2">
        <v>150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150</v>
      </c>
      <c r="V192" s="1" t="s">
        <v>71</v>
      </c>
    </row>
    <row r="193" spans="1:22" x14ac:dyDescent="0.25">
      <c r="A193" s="1" t="s">
        <v>500</v>
      </c>
      <c r="B193" s="1" t="s">
        <v>516</v>
      </c>
      <c r="C193" s="1" t="s">
        <v>1</v>
      </c>
      <c r="D193" s="1" t="s">
        <v>251</v>
      </c>
      <c r="E193" s="1" t="s">
        <v>252</v>
      </c>
      <c r="F193" s="1" t="s">
        <v>253</v>
      </c>
      <c r="G193" s="1" t="s">
        <v>517</v>
      </c>
      <c r="H193" s="1" t="s">
        <v>517</v>
      </c>
      <c r="I193" s="1" t="s">
        <v>517</v>
      </c>
      <c r="J193" s="1" t="s">
        <v>517</v>
      </c>
      <c r="K193" s="1"/>
      <c r="L193" s="2">
        <v>0</v>
      </c>
      <c r="M193" s="2">
        <v>0</v>
      </c>
      <c r="N193" s="2">
        <v>0</v>
      </c>
      <c r="O193" s="2">
        <v>75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75</v>
      </c>
      <c r="V193" s="1" t="s">
        <v>71</v>
      </c>
    </row>
    <row r="194" spans="1:22" x14ac:dyDescent="0.25">
      <c r="A194" s="1" t="s">
        <v>500</v>
      </c>
      <c r="B194" s="1" t="s">
        <v>518</v>
      </c>
      <c r="C194" s="1" t="s">
        <v>1</v>
      </c>
      <c r="D194" s="1" t="s">
        <v>251</v>
      </c>
      <c r="E194" s="1" t="s">
        <v>252</v>
      </c>
      <c r="F194" s="1" t="s">
        <v>253</v>
      </c>
      <c r="G194" s="1" t="s">
        <v>519</v>
      </c>
      <c r="H194" s="1" t="s">
        <v>519</v>
      </c>
      <c r="I194" s="1" t="s">
        <v>519</v>
      </c>
      <c r="J194" s="1" t="s">
        <v>519</v>
      </c>
      <c r="K194" s="1"/>
      <c r="L194" s="2">
        <v>0</v>
      </c>
      <c r="M194" s="2">
        <v>0</v>
      </c>
      <c r="N194" s="2">
        <v>0</v>
      </c>
      <c r="O194" s="2">
        <v>150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150</v>
      </c>
      <c r="V194" s="1" t="s">
        <v>71</v>
      </c>
    </row>
    <row r="195" spans="1:22" x14ac:dyDescent="0.25">
      <c r="A195" t="s">
        <v>286</v>
      </c>
      <c r="B195"/>
      <c r="L195"/>
      <c r="M195"/>
      <c r="N195"/>
      <c r="O195" s="28">
        <f>SUBTOTAL(109,Tabla3[V GRAVADAS])</f>
        <v>42707.900000000052</v>
      </c>
      <c r="P195"/>
      <c r="Q195"/>
      <c r="R195"/>
      <c r="S195"/>
      <c r="T195"/>
      <c r="U195" s="28">
        <f>SUBTOTAL(109,Tabla3[TOTAL VENTA])</f>
        <v>42707.900000000052</v>
      </c>
    </row>
    <row r="197" spans="1:22" x14ac:dyDescent="0.25">
      <c r="O197" s="2">
        <f>+Tabla3[[#Totals],[V GRAVADAS]]/1.13</f>
        <v>37794.601769911555</v>
      </c>
    </row>
    <row r="198" spans="1:22" x14ac:dyDescent="0.25">
      <c r="O198" s="2">
        <f>+O197*0.13</f>
        <v>4913.2982300885024</v>
      </c>
    </row>
    <row r="199" spans="1:22" x14ac:dyDescent="0.25">
      <c r="O199" s="2">
        <f>+O198-Tabla1[[#Totals],[IVA]]</f>
        <v>4665.2582300885024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H99"/>
  <sheetViews>
    <sheetView topLeftCell="A82" workbookViewId="0">
      <selection activeCell="I99" sqref="I99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26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27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9" priority="1"/>
  </conditionalFormatting>
  <dataValidations count="1">
    <dataValidation allowBlank="1" showInputMessage="1" showErrorMessage="1" errorTitle="Error" error="debe ingresar un nombre que tenga entre 3 y 40 carácteres " promptTitle=" " sqref="B78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2:G29"/>
  <sheetViews>
    <sheetView workbookViewId="0">
      <selection activeCell="K16" sqref="K16"/>
    </sheetView>
  </sheetViews>
  <sheetFormatPr baseColWidth="10" defaultRowHeight="15" x14ac:dyDescent="0.25"/>
  <cols>
    <col min="3" max="6" width="11.42578125" style="1"/>
  </cols>
  <sheetData>
    <row r="2" spans="1:7" x14ac:dyDescent="0.25">
      <c r="A2">
        <v>250</v>
      </c>
      <c r="B2">
        <v>333.33</v>
      </c>
      <c r="C2" s="1" t="s">
        <v>329</v>
      </c>
      <c r="D2" s="1" t="s">
        <v>330</v>
      </c>
      <c r="E2" s="1" t="s">
        <v>331</v>
      </c>
      <c r="F2" s="1" t="s">
        <v>332</v>
      </c>
      <c r="G2" t="str">
        <f t="shared" ref="G2:G29" si="0">+C2&amp;F2&amp;D2&amp;F2&amp;E2</f>
        <v>29/10/2021</v>
      </c>
    </row>
    <row r="3" spans="1:7" x14ac:dyDescent="0.25">
      <c r="A3">
        <v>249</v>
      </c>
      <c r="B3">
        <v>333.33</v>
      </c>
      <c r="C3" s="1" t="s">
        <v>328</v>
      </c>
      <c r="D3" s="1" t="s">
        <v>330</v>
      </c>
      <c r="E3" s="1" t="s">
        <v>331</v>
      </c>
      <c r="F3" s="1" t="s">
        <v>332</v>
      </c>
      <c r="G3" t="str">
        <f t="shared" si="0"/>
        <v>27/10/2021</v>
      </c>
    </row>
    <row r="4" spans="1:7" x14ac:dyDescent="0.25">
      <c r="A4">
        <v>248</v>
      </c>
      <c r="B4">
        <v>149.66</v>
      </c>
      <c r="C4" s="1" t="s">
        <v>328</v>
      </c>
      <c r="D4" s="1" t="s">
        <v>330</v>
      </c>
      <c r="E4" s="1" t="s">
        <v>331</v>
      </c>
      <c r="F4" s="1" t="s">
        <v>332</v>
      </c>
      <c r="G4" t="str">
        <f t="shared" si="0"/>
        <v>27/10/2021</v>
      </c>
    </row>
    <row r="5" spans="1:7" x14ac:dyDescent="0.25">
      <c r="A5">
        <v>247</v>
      </c>
      <c r="B5">
        <v>149.66</v>
      </c>
      <c r="C5" s="1" t="s">
        <v>328</v>
      </c>
      <c r="D5" s="1" t="s">
        <v>330</v>
      </c>
      <c r="E5" s="1" t="s">
        <v>331</v>
      </c>
      <c r="F5" s="1" t="s">
        <v>332</v>
      </c>
      <c r="G5" t="str">
        <f t="shared" si="0"/>
        <v>27/10/2021</v>
      </c>
    </row>
    <row r="6" spans="1:7" x14ac:dyDescent="0.25">
      <c r="A6">
        <v>246</v>
      </c>
      <c r="B6">
        <v>374.73</v>
      </c>
      <c r="C6" s="1" t="s">
        <v>328</v>
      </c>
      <c r="D6" s="1" t="s">
        <v>330</v>
      </c>
      <c r="E6" s="1" t="s">
        <v>331</v>
      </c>
      <c r="F6" s="1" t="s">
        <v>332</v>
      </c>
      <c r="G6" t="str">
        <f t="shared" si="0"/>
        <v>27/10/2021</v>
      </c>
    </row>
    <row r="7" spans="1:7" x14ac:dyDescent="0.25">
      <c r="A7">
        <v>245</v>
      </c>
      <c r="B7">
        <v>374.73</v>
      </c>
      <c r="C7" s="1" t="s">
        <v>327</v>
      </c>
      <c r="D7" s="1" t="s">
        <v>330</v>
      </c>
      <c r="E7" s="1" t="s">
        <v>331</v>
      </c>
      <c r="F7" s="1" t="s">
        <v>332</v>
      </c>
      <c r="G7" t="str">
        <f t="shared" si="0"/>
        <v>26/10/2021</v>
      </c>
    </row>
    <row r="8" spans="1:7" x14ac:dyDescent="0.25">
      <c r="A8">
        <v>244</v>
      </c>
      <c r="B8">
        <v>125</v>
      </c>
      <c r="C8" s="1" t="s">
        <v>326</v>
      </c>
      <c r="D8" s="1" t="s">
        <v>330</v>
      </c>
      <c r="E8" s="1" t="s">
        <v>331</v>
      </c>
      <c r="F8" s="1" t="s">
        <v>332</v>
      </c>
      <c r="G8" t="str">
        <f t="shared" si="0"/>
        <v>25/10/2021</v>
      </c>
    </row>
    <row r="9" spans="1:7" x14ac:dyDescent="0.25">
      <c r="A9">
        <v>243</v>
      </c>
      <c r="B9">
        <v>75</v>
      </c>
      <c r="C9" s="1" t="s">
        <v>326</v>
      </c>
      <c r="D9" s="1" t="s">
        <v>330</v>
      </c>
      <c r="E9" s="1" t="s">
        <v>331</v>
      </c>
      <c r="F9" s="1" t="s">
        <v>332</v>
      </c>
      <c r="G9" t="str">
        <f t="shared" si="0"/>
        <v>25/10/2021</v>
      </c>
    </row>
    <row r="10" spans="1:7" x14ac:dyDescent="0.25">
      <c r="A10">
        <v>242</v>
      </c>
      <c r="B10">
        <v>150</v>
      </c>
      <c r="C10" s="1" t="s">
        <v>325</v>
      </c>
      <c r="D10" s="1" t="s">
        <v>330</v>
      </c>
      <c r="E10" s="1" t="s">
        <v>331</v>
      </c>
      <c r="F10" s="1" t="s">
        <v>332</v>
      </c>
      <c r="G10" t="str">
        <f t="shared" si="0"/>
        <v>19/10/2021</v>
      </c>
    </row>
    <row r="11" spans="1:7" x14ac:dyDescent="0.25">
      <c r="A11">
        <v>241</v>
      </c>
      <c r="B11">
        <v>448.98</v>
      </c>
      <c r="C11" s="1" t="s">
        <v>325</v>
      </c>
      <c r="D11" s="1" t="s">
        <v>330</v>
      </c>
      <c r="E11" s="1" t="s">
        <v>331</v>
      </c>
      <c r="F11" s="1" t="s">
        <v>332</v>
      </c>
      <c r="G11" t="str">
        <f t="shared" si="0"/>
        <v>19/10/2021</v>
      </c>
    </row>
    <row r="12" spans="1:7" x14ac:dyDescent="0.25">
      <c r="A12">
        <v>240</v>
      </c>
      <c r="B12">
        <v>125</v>
      </c>
      <c r="C12" s="1" t="s">
        <v>325</v>
      </c>
      <c r="D12" s="1" t="s">
        <v>330</v>
      </c>
      <c r="E12" s="1" t="s">
        <v>331</v>
      </c>
      <c r="F12" s="1" t="s">
        <v>332</v>
      </c>
      <c r="G12" t="str">
        <f t="shared" si="0"/>
        <v>19/10/2021</v>
      </c>
    </row>
    <row r="13" spans="1:7" x14ac:dyDescent="0.25">
      <c r="A13">
        <v>239</v>
      </c>
      <c r="B13">
        <v>125</v>
      </c>
      <c r="C13" s="1" t="s">
        <v>325</v>
      </c>
      <c r="D13" s="1" t="s">
        <v>330</v>
      </c>
      <c r="E13" s="1" t="s">
        <v>331</v>
      </c>
      <c r="F13" s="1" t="s">
        <v>332</v>
      </c>
      <c r="G13" t="str">
        <f t="shared" si="0"/>
        <v>19/10/2021</v>
      </c>
    </row>
    <row r="14" spans="1:7" x14ac:dyDescent="0.25">
      <c r="A14">
        <v>238</v>
      </c>
      <c r="B14">
        <v>250</v>
      </c>
      <c r="C14" s="1" t="s">
        <v>325</v>
      </c>
      <c r="D14" s="1" t="s">
        <v>330</v>
      </c>
      <c r="E14" s="1" t="s">
        <v>331</v>
      </c>
      <c r="F14" s="1" t="s">
        <v>332</v>
      </c>
      <c r="G14" t="str">
        <f t="shared" si="0"/>
        <v>19/10/2021</v>
      </c>
    </row>
    <row r="15" spans="1:7" x14ac:dyDescent="0.25">
      <c r="A15">
        <v>237</v>
      </c>
      <c r="B15">
        <v>125</v>
      </c>
      <c r="C15" s="1" t="s">
        <v>325</v>
      </c>
      <c r="D15" s="1" t="s">
        <v>330</v>
      </c>
      <c r="E15" s="1" t="s">
        <v>331</v>
      </c>
      <c r="F15" s="1" t="s">
        <v>332</v>
      </c>
      <c r="G15" t="str">
        <f t="shared" si="0"/>
        <v>19/10/2021</v>
      </c>
    </row>
    <row r="16" spans="1:7" x14ac:dyDescent="0.25">
      <c r="A16">
        <v>236</v>
      </c>
      <c r="B16">
        <v>125</v>
      </c>
      <c r="C16" s="1" t="s">
        <v>325</v>
      </c>
      <c r="D16" s="1" t="s">
        <v>330</v>
      </c>
      <c r="E16" s="1" t="s">
        <v>331</v>
      </c>
      <c r="F16" s="1" t="s">
        <v>332</v>
      </c>
      <c r="G16" t="str">
        <f t="shared" si="0"/>
        <v>19/10/2021</v>
      </c>
    </row>
    <row r="17" spans="1:7" x14ac:dyDescent="0.25">
      <c r="A17">
        <v>235</v>
      </c>
      <c r="B17">
        <v>125</v>
      </c>
      <c r="C17" s="1" t="s">
        <v>325</v>
      </c>
      <c r="D17" s="1" t="s">
        <v>330</v>
      </c>
      <c r="E17" s="1" t="s">
        <v>331</v>
      </c>
      <c r="F17" s="1" t="s">
        <v>332</v>
      </c>
      <c r="G17" t="str">
        <f t="shared" si="0"/>
        <v>19/10/2021</v>
      </c>
    </row>
    <row r="18" spans="1:7" x14ac:dyDescent="0.25">
      <c r="A18">
        <v>234</v>
      </c>
      <c r="B18">
        <v>375</v>
      </c>
      <c r="C18" s="1" t="s">
        <v>325</v>
      </c>
      <c r="D18" s="1" t="s">
        <v>330</v>
      </c>
      <c r="E18" s="1" t="s">
        <v>331</v>
      </c>
      <c r="F18" s="1" t="s">
        <v>332</v>
      </c>
      <c r="G18" t="str">
        <f t="shared" si="0"/>
        <v>19/10/2021</v>
      </c>
    </row>
    <row r="19" spans="1:7" x14ac:dyDescent="0.25">
      <c r="A19">
        <v>233</v>
      </c>
      <c r="B19">
        <v>299.55</v>
      </c>
      <c r="C19" s="1" t="s">
        <v>325</v>
      </c>
      <c r="D19" s="1" t="s">
        <v>330</v>
      </c>
      <c r="E19" s="1" t="s">
        <v>331</v>
      </c>
      <c r="F19" s="1" t="s">
        <v>332</v>
      </c>
      <c r="G19" t="str">
        <f t="shared" si="0"/>
        <v>19/10/2021</v>
      </c>
    </row>
    <row r="20" spans="1:7" x14ac:dyDescent="0.25">
      <c r="A20">
        <v>232</v>
      </c>
      <c r="B20">
        <v>0</v>
      </c>
      <c r="C20" s="1" t="s">
        <v>325</v>
      </c>
      <c r="D20" s="1" t="s">
        <v>330</v>
      </c>
      <c r="E20" s="1" t="s">
        <v>331</v>
      </c>
      <c r="F20" s="1" t="s">
        <v>332</v>
      </c>
      <c r="G20" t="str">
        <f t="shared" si="0"/>
        <v>19/10/2021</v>
      </c>
    </row>
    <row r="21" spans="1:7" x14ac:dyDescent="0.25">
      <c r="A21">
        <v>231</v>
      </c>
      <c r="B21">
        <v>75</v>
      </c>
      <c r="C21" s="1" t="s">
        <v>324</v>
      </c>
      <c r="D21" s="1" t="s">
        <v>330</v>
      </c>
      <c r="E21" s="1" t="s">
        <v>331</v>
      </c>
      <c r="F21" s="1" t="s">
        <v>332</v>
      </c>
      <c r="G21" t="str">
        <f t="shared" si="0"/>
        <v>16/10/2021</v>
      </c>
    </row>
    <row r="22" spans="1:7" x14ac:dyDescent="0.25">
      <c r="A22">
        <v>230</v>
      </c>
      <c r="B22">
        <v>125</v>
      </c>
      <c r="C22" s="1" t="s">
        <v>324</v>
      </c>
      <c r="D22" s="1" t="s">
        <v>330</v>
      </c>
      <c r="E22" s="1" t="s">
        <v>331</v>
      </c>
      <c r="F22" s="1" t="s">
        <v>332</v>
      </c>
      <c r="G22" t="str">
        <f t="shared" si="0"/>
        <v>16/10/2021</v>
      </c>
    </row>
    <row r="23" spans="1:7" x14ac:dyDescent="0.25">
      <c r="A23">
        <v>229</v>
      </c>
      <c r="B23">
        <v>125</v>
      </c>
      <c r="C23" s="1" t="s">
        <v>323</v>
      </c>
      <c r="D23" s="1" t="s">
        <v>330</v>
      </c>
      <c r="E23" s="1" t="s">
        <v>331</v>
      </c>
      <c r="F23" s="1" t="s">
        <v>332</v>
      </c>
      <c r="G23" t="str">
        <f t="shared" si="0"/>
        <v>15/10/2021</v>
      </c>
    </row>
    <row r="24" spans="1:7" x14ac:dyDescent="0.25">
      <c r="A24">
        <v>228</v>
      </c>
      <c r="B24">
        <v>250</v>
      </c>
      <c r="C24" s="1" t="s">
        <v>322</v>
      </c>
      <c r="D24" s="1" t="s">
        <v>330</v>
      </c>
      <c r="E24" s="1" t="s">
        <v>331</v>
      </c>
      <c r="F24" s="1" t="s">
        <v>332</v>
      </c>
      <c r="G24" t="str">
        <f t="shared" si="0"/>
        <v>08/10/2021</v>
      </c>
    </row>
    <row r="25" spans="1:7" x14ac:dyDescent="0.25">
      <c r="A25">
        <v>227</v>
      </c>
      <c r="B25">
        <v>75</v>
      </c>
      <c r="C25" s="1" t="s">
        <v>321</v>
      </c>
      <c r="D25" s="1" t="s">
        <v>330</v>
      </c>
      <c r="E25" s="1" t="s">
        <v>331</v>
      </c>
      <c r="F25" s="1" t="s">
        <v>332</v>
      </c>
      <c r="G25" t="str">
        <f t="shared" si="0"/>
        <v>07/10/2021</v>
      </c>
    </row>
    <row r="26" spans="1:7" x14ac:dyDescent="0.25">
      <c r="A26">
        <v>226</v>
      </c>
      <c r="B26">
        <v>75</v>
      </c>
      <c r="C26" s="1" t="s">
        <v>321</v>
      </c>
      <c r="D26" s="1" t="s">
        <v>330</v>
      </c>
      <c r="E26" s="1" t="s">
        <v>331</v>
      </c>
      <c r="F26" s="1" t="s">
        <v>332</v>
      </c>
      <c r="G26" t="str">
        <f t="shared" si="0"/>
        <v>07/10/2021</v>
      </c>
    </row>
    <row r="27" spans="1:7" x14ac:dyDescent="0.25">
      <c r="A27">
        <v>225</v>
      </c>
      <c r="B27">
        <v>75</v>
      </c>
      <c r="C27" s="1" t="s">
        <v>251</v>
      </c>
      <c r="D27" s="1" t="s">
        <v>330</v>
      </c>
      <c r="E27" s="1" t="s">
        <v>331</v>
      </c>
      <c r="F27" s="1" t="s">
        <v>332</v>
      </c>
      <c r="G27" t="str">
        <f t="shared" si="0"/>
        <v>01/10/2021</v>
      </c>
    </row>
    <row r="28" spans="1:7" x14ac:dyDescent="0.25">
      <c r="A28">
        <v>224</v>
      </c>
      <c r="B28">
        <v>250</v>
      </c>
      <c r="C28" s="1" t="s">
        <v>251</v>
      </c>
      <c r="D28" s="1" t="s">
        <v>330</v>
      </c>
      <c r="E28" s="1" t="s">
        <v>331</v>
      </c>
      <c r="F28" s="1" t="s">
        <v>332</v>
      </c>
      <c r="G28" t="str">
        <f t="shared" si="0"/>
        <v>01/10/2021</v>
      </c>
    </row>
    <row r="29" spans="1:7" x14ac:dyDescent="0.25">
      <c r="A29">
        <v>223</v>
      </c>
      <c r="B29">
        <v>333</v>
      </c>
      <c r="C29" s="1" t="s">
        <v>251</v>
      </c>
      <c r="D29" s="1" t="s">
        <v>330</v>
      </c>
      <c r="E29" s="1" t="s">
        <v>331</v>
      </c>
      <c r="F29" s="1" t="s">
        <v>332</v>
      </c>
      <c r="G29" t="str">
        <f t="shared" si="0"/>
        <v>01/10/2021</v>
      </c>
    </row>
  </sheetData>
  <autoFilter ref="A1:G1" xr:uid="{00000000-0009-0000-0000-000007000000}">
    <sortState xmlns:xlrd2="http://schemas.microsoft.com/office/spreadsheetml/2017/richdata2" ref="A2:G29">
      <sortCondition descending="1"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2023-10-17T17:54:36Z</dcterms:modified>
</cp:coreProperties>
</file>